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8960" windowHeight="5670" tabRatio="741" firstSheet="2" activeTab="2"/>
  </bookViews>
  <sheets>
    <sheet name="Voorblad" sheetId="28" r:id="rId1"/>
    <sheet name="Inhoud" sheetId="29" r:id="rId2"/>
    <sheet name="Toelichting" sheetId="30" r:id="rId3"/>
    <sheet name="Bronbestanden" sheetId="31" r:id="rId4"/>
    <sheet name="Tabel 1" sheetId="6" r:id="rId5"/>
    <sheet name="Tabel 2" sheetId="9" r:id="rId6"/>
    <sheet name="Tabel 3" sheetId="20" r:id="rId7"/>
    <sheet name="Tabel 4" sheetId="7" r:id="rId8"/>
    <sheet name="Tabel 5" sheetId="8" r:id="rId9"/>
    <sheet name="Tabel 6" sheetId="11" r:id="rId10"/>
    <sheet name="Tabel 7" sheetId="24" r:id="rId11"/>
    <sheet name="Tabel 8" sheetId="25" r:id="rId12"/>
    <sheet name="Tabel 9" sheetId="26" r:id="rId13"/>
    <sheet name="Tabel 10" sheetId="27" r:id="rId14"/>
    <sheet name="Tabel 11" sheetId="33" r:id="rId15"/>
    <sheet name="Tabel 12" sheetId="34" r:id="rId16"/>
  </sheets>
  <definedNames>
    <definedName name="_xlnm.Print_Area" localSheetId="3">Bronbestanden!$A$1:$B$22</definedName>
    <definedName name="_xlnm.Print_Area" localSheetId="1">Inhoud!$A$1:$H$38</definedName>
    <definedName name="_xlnm.Print_Area" localSheetId="4">'Tabel 1'!$A$1:$F$42</definedName>
    <definedName name="_xlnm.Print_Area" localSheetId="13">'Tabel 10'!$A$1:$AE$691</definedName>
    <definedName name="_xlnm.Print_Area" localSheetId="7">'Tabel 4'!$A$1:$AJ$704</definedName>
    <definedName name="_xlnm.Print_Area" localSheetId="8">'Tabel 5'!$A$1:$AK$691</definedName>
    <definedName name="_xlnm.Print_Area" localSheetId="9">'Tabel 6'!$A$1:$AB$37</definedName>
    <definedName name="_xlnm.Print_Area" localSheetId="10">'Tabel 7'!$A$1:$AC$28</definedName>
    <definedName name="_xlnm.Print_Area" localSheetId="12">'Tabel 9'!$A$1:$AC$682</definedName>
    <definedName name="_xlnm.Print_Area" localSheetId="2">Toelichting!$A$1:$A$160</definedName>
    <definedName name="_xlnm.Print_Area" localSheetId="0">Voorblad!$A$1:$N$31</definedName>
    <definedName name="Eerstegetal">#REF!</definedName>
    <definedName name="Eerstegetal2">#REF!</definedName>
    <definedName name="Namen">#REF!</definedName>
    <definedName name="Z_ED90FA0F_A39E_42DD_ADD4_5A3CD3908E99_.wvu.PrintArea" localSheetId="1" hidden="1">Inhoud!$A$1:$D$36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35" i="34" l="1"/>
  <c r="W35" i="34"/>
  <c r="U35" i="34"/>
  <c r="T35" i="34"/>
  <c r="S35" i="34"/>
  <c r="Q35" i="34"/>
  <c r="P35" i="34"/>
  <c r="O35" i="34"/>
  <c r="N35" i="34"/>
  <c r="M35" i="34"/>
  <c r="L35" i="34"/>
  <c r="K35" i="34"/>
  <c r="J35" i="34"/>
  <c r="I35" i="34"/>
  <c r="G35" i="34"/>
  <c r="Y34" i="34"/>
  <c r="W34" i="34"/>
  <c r="U34" i="34"/>
  <c r="T34" i="34"/>
  <c r="S34" i="34"/>
  <c r="Q34" i="34"/>
  <c r="P34" i="34"/>
  <c r="O34" i="34"/>
  <c r="N34" i="34"/>
  <c r="M34" i="34"/>
  <c r="L34" i="34"/>
  <c r="K34" i="34"/>
  <c r="J34" i="34"/>
  <c r="I34" i="34"/>
  <c r="G34" i="34"/>
  <c r="Y33" i="34"/>
  <c r="W33" i="34"/>
  <c r="U33" i="34"/>
  <c r="T33" i="34"/>
  <c r="S33" i="34"/>
  <c r="Q33" i="34"/>
  <c r="P33" i="34"/>
  <c r="O33" i="34"/>
  <c r="N33" i="34"/>
  <c r="M33" i="34"/>
  <c r="L33" i="34"/>
  <c r="K33" i="34"/>
  <c r="J33" i="34"/>
  <c r="I33" i="34"/>
  <c r="G33" i="34"/>
  <c r="Y32" i="34"/>
  <c r="W32" i="34"/>
  <c r="U32" i="34"/>
  <c r="T32" i="34"/>
  <c r="S32" i="34"/>
  <c r="Q32" i="34"/>
  <c r="P32" i="34"/>
  <c r="O32" i="34"/>
  <c r="N32" i="34"/>
  <c r="M32" i="34"/>
  <c r="L32" i="34"/>
  <c r="K32" i="34"/>
  <c r="J32" i="34"/>
  <c r="I32" i="34"/>
  <c r="G32" i="34"/>
  <c r="Y31" i="34"/>
  <c r="W31" i="34"/>
  <c r="U31" i="34"/>
  <c r="T31" i="34"/>
  <c r="S31" i="34"/>
  <c r="Q31" i="34"/>
  <c r="P31" i="34"/>
  <c r="O31" i="34"/>
  <c r="N31" i="34"/>
  <c r="M31" i="34"/>
  <c r="L31" i="34"/>
  <c r="K31" i="34"/>
  <c r="J31" i="34"/>
  <c r="I31" i="34"/>
  <c r="G31" i="34"/>
  <c r="Y30" i="34"/>
  <c r="W30" i="34"/>
  <c r="U30" i="34"/>
  <c r="T30" i="34"/>
  <c r="S30" i="34"/>
  <c r="Q30" i="34"/>
  <c r="P30" i="34"/>
  <c r="O30" i="34"/>
  <c r="N30" i="34"/>
  <c r="M30" i="34"/>
  <c r="L30" i="34"/>
  <c r="K30" i="34"/>
  <c r="J30" i="34"/>
  <c r="I30" i="34"/>
  <c r="G30" i="34"/>
  <c r="Y29" i="34"/>
  <c r="W29" i="34"/>
  <c r="U29" i="34"/>
  <c r="T29" i="34"/>
  <c r="S29" i="34"/>
  <c r="Q29" i="34"/>
  <c r="P29" i="34"/>
  <c r="O29" i="34"/>
  <c r="N29" i="34"/>
  <c r="M29" i="34"/>
  <c r="L29" i="34"/>
  <c r="K29" i="34"/>
  <c r="J29" i="34"/>
  <c r="I29" i="34"/>
  <c r="G29" i="34"/>
  <c r="Y28" i="34"/>
  <c r="W28" i="34"/>
  <c r="U28" i="34"/>
  <c r="T28" i="34"/>
  <c r="S28" i="34"/>
  <c r="Q28" i="34"/>
  <c r="P28" i="34"/>
  <c r="O28" i="34"/>
  <c r="N28" i="34"/>
  <c r="M28" i="34"/>
  <c r="L28" i="34"/>
  <c r="K28" i="34"/>
  <c r="J28" i="34"/>
  <c r="I28" i="34"/>
  <c r="G28" i="34"/>
  <c r="Y27" i="34"/>
  <c r="W27" i="34"/>
  <c r="U27" i="34"/>
  <c r="T27" i="34"/>
  <c r="S27" i="34"/>
  <c r="Q27" i="34"/>
  <c r="P27" i="34"/>
  <c r="O27" i="34"/>
  <c r="N27" i="34"/>
  <c r="M27" i="34"/>
  <c r="L27" i="34"/>
  <c r="K27" i="34"/>
  <c r="J27" i="34"/>
  <c r="I27" i="34"/>
  <c r="G27" i="34"/>
  <c r="Y26" i="34"/>
  <c r="W26" i="34"/>
  <c r="U26" i="34"/>
  <c r="T26" i="34"/>
  <c r="S26" i="34"/>
  <c r="Q26" i="34"/>
  <c r="P26" i="34"/>
  <c r="O26" i="34"/>
  <c r="N26" i="34"/>
  <c r="M26" i="34"/>
  <c r="L26" i="34"/>
  <c r="K26" i="34"/>
  <c r="J26" i="34"/>
  <c r="I26" i="34"/>
  <c r="G26" i="34"/>
  <c r="Y25" i="34"/>
  <c r="W25" i="34"/>
  <c r="U25" i="34"/>
  <c r="T25" i="34"/>
  <c r="S25" i="34"/>
  <c r="Q25" i="34"/>
  <c r="P25" i="34"/>
  <c r="O25" i="34"/>
  <c r="N25" i="34"/>
  <c r="M25" i="34"/>
  <c r="L25" i="34"/>
  <c r="K25" i="34"/>
  <c r="J25" i="34"/>
  <c r="I25" i="34"/>
  <c r="G25" i="34"/>
  <c r="Y24" i="34"/>
  <c r="W24" i="34"/>
  <c r="U24" i="34"/>
  <c r="T24" i="34"/>
  <c r="S24" i="34"/>
  <c r="Q24" i="34"/>
  <c r="P24" i="34"/>
  <c r="O24" i="34"/>
  <c r="N24" i="34"/>
  <c r="M24" i="34"/>
  <c r="L24" i="34"/>
  <c r="K24" i="34"/>
  <c r="J24" i="34"/>
  <c r="I24" i="34"/>
  <c r="G24" i="34"/>
  <c r="Y22" i="34"/>
  <c r="W22" i="34"/>
  <c r="U22" i="34"/>
  <c r="T22" i="34"/>
  <c r="S22" i="34"/>
  <c r="Q22" i="34"/>
  <c r="P22" i="34"/>
  <c r="O22" i="34"/>
  <c r="N22" i="34"/>
  <c r="M22" i="34"/>
  <c r="L22" i="34"/>
  <c r="K22" i="34"/>
  <c r="J22" i="34"/>
  <c r="I22" i="34"/>
  <c r="G22" i="34"/>
  <c r="Y21" i="34"/>
  <c r="W21" i="34"/>
  <c r="U21" i="34"/>
  <c r="T21" i="34"/>
  <c r="S21" i="34"/>
  <c r="Q21" i="34"/>
  <c r="P21" i="34"/>
  <c r="O21" i="34"/>
  <c r="N21" i="34"/>
  <c r="M21" i="34"/>
  <c r="L21" i="34"/>
  <c r="K21" i="34"/>
  <c r="J21" i="34"/>
  <c r="I21" i="34"/>
  <c r="G21" i="34"/>
  <c r="Y20" i="34"/>
  <c r="W20" i="34"/>
  <c r="U20" i="34"/>
  <c r="T20" i="34"/>
  <c r="S20" i="34"/>
  <c r="Q20" i="34"/>
  <c r="P20" i="34"/>
  <c r="O20" i="34"/>
  <c r="N20" i="34"/>
  <c r="M20" i="34"/>
  <c r="L20" i="34"/>
  <c r="K20" i="34"/>
  <c r="J20" i="34"/>
  <c r="I20" i="34"/>
  <c r="G20" i="34"/>
  <c r="Y19" i="34"/>
  <c r="W19" i="34"/>
  <c r="U19" i="34"/>
  <c r="T19" i="34"/>
  <c r="S19" i="34"/>
  <c r="Q19" i="34"/>
  <c r="P19" i="34"/>
  <c r="O19" i="34"/>
  <c r="N19" i="34"/>
  <c r="M19" i="34"/>
  <c r="L19" i="34"/>
  <c r="K19" i="34"/>
  <c r="J19" i="34"/>
  <c r="I19" i="34"/>
  <c r="G19" i="34"/>
  <c r="Y18" i="34"/>
  <c r="W18" i="34"/>
  <c r="U18" i="34"/>
  <c r="T18" i="34"/>
  <c r="S18" i="34"/>
  <c r="Q18" i="34"/>
  <c r="P18" i="34"/>
  <c r="O18" i="34"/>
  <c r="N18" i="34"/>
  <c r="M18" i="34"/>
  <c r="L18" i="34"/>
  <c r="K18" i="34"/>
  <c r="J18" i="34"/>
  <c r="I18" i="34"/>
  <c r="G18" i="34"/>
  <c r="Y17" i="34"/>
  <c r="W17" i="34"/>
  <c r="U17" i="34"/>
  <c r="T17" i="34"/>
  <c r="S17" i="34"/>
  <c r="Q17" i="34"/>
  <c r="P17" i="34"/>
  <c r="O17" i="34"/>
  <c r="N17" i="34"/>
  <c r="M17" i="34"/>
  <c r="L17" i="34"/>
  <c r="K17" i="34"/>
  <c r="J17" i="34"/>
  <c r="I17" i="34"/>
  <c r="G17" i="34"/>
  <c r="Y16" i="34"/>
  <c r="W16" i="34"/>
  <c r="U16" i="34"/>
  <c r="T16" i="34"/>
  <c r="S16" i="34"/>
  <c r="Q16" i="34"/>
  <c r="P16" i="34"/>
  <c r="O16" i="34"/>
  <c r="N16" i="34"/>
  <c r="M16" i="34"/>
  <c r="L16" i="34"/>
  <c r="K16" i="34"/>
  <c r="J16" i="34"/>
  <c r="I16" i="34"/>
  <c r="G16" i="34"/>
  <c r="Y15" i="34"/>
  <c r="W15" i="34"/>
  <c r="U15" i="34"/>
  <c r="T15" i="34"/>
  <c r="S15" i="34"/>
  <c r="Q15" i="34"/>
  <c r="P15" i="34"/>
  <c r="O15" i="34"/>
  <c r="N15" i="34"/>
  <c r="M15" i="34"/>
  <c r="L15" i="34"/>
  <c r="K15" i="34"/>
  <c r="J15" i="34"/>
  <c r="I15" i="34"/>
  <c r="G15" i="34"/>
  <c r="Y14" i="34"/>
  <c r="W14" i="34"/>
  <c r="U14" i="34"/>
  <c r="T14" i="34"/>
  <c r="S14" i="34"/>
  <c r="Q14" i="34"/>
  <c r="P14" i="34"/>
  <c r="O14" i="34"/>
  <c r="N14" i="34"/>
  <c r="M14" i="34"/>
  <c r="L14" i="34"/>
  <c r="K14" i="34"/>
  <c r="J14" i="34"/>
  <c r="I14" i="34"/>
  <c r="G14" i="34"/>
  <c r="Y13" i="34"/>
  <c r="W13" i="34"/>
  <c r="U13" i="34"/>
  <c r="T13" i="34"/>
  <c r="S13" i="34"/>
  <c r="Q13" i="34"/>
  <c r="P13" i="34"/>
  <c r="O13" i="34"/>
  <c r="N13" i="34"/>
  <c r="M13" i="34"/>
  <c r="L13" i="34"/>
  <c r="K13" i="34"/>
  <c r="J13" i="34"/>
  <c r="I13" i="34"/>
  <c r="G13" i="34"/>
  <c r="Y12" i="34"/>
  <c r="W12" i="34"/>
  <c r="U12" i="34"/>
  <c r="T12" i="34"/>
  <c r="S12" i="34"/>
  <c r="Q12" i="34"/>
  <c r="P12" i="34"/>
  <c r="O12" i="34"/>
  <c r="N12" i="34"/>
  <c r="M12" i="34"/>
  <c r="L12" i="34"/>
  <c r="K12" i="34"/>
  <c r="J12" i="34"/>
  <c r="I12" i="34"/>
  <c r="G12" i="34"/>
  <c r="Y11" i="34"/>
  <c r="W11" i="34"/>
  <c r="U11" i="34"/>
  <c r="T11" i="34"/>
  <c r="S11" i="34"/>
  <c r="Q11" i="34"/>
  <c r="P11" i="34"/>
  <c r="O11" i="34"/>
  <c r="N11" i="34"/>
  <c r="M11" i="34"/>
  <c r="L11" i="34"/>
  <c r="K11" i="34"/>
  <c r="J11" i="34"/>
  <c r="I11" i="34"/>
  <c r="G11" i="34"/>
  <c r="Y8" i="34"/>
  <c r="W8" i="34"/>
  <c r="U8" i="34"/>
  <c r="T8" i="34"/>
  <c r="S8" i="34"/>
  <c r="Q8" i="34"/>
  <c r="P8" i="34"/>
  <c r="O8" i="34"/>
  <c r="N8" i="34"/>
  <c r="M8" i="34"/>
  <c r="L8" i="34"/>
  <c r="K8" i="34"/>
  <c r="J8" i="34"/>
  <c r="I8" i="34"/>
  <c r="G8" i="34"/>
  <c r="Y7" i="34"/>
  <c r="W7" i="34"/>
  <c r="U7" i="34"/>
  <c r="T7" i="34"/>
  <c r="S7" i="34"/>
  <c r="Q7" i="34"/>
  <c r="P7" i="34"/>
  <c r="O7" i="34"/>
  <c r="N7" i="34"/>
  <c r="M7" i="34"/>
  <c r="L7" i="34"/>
  <c r="K7" i="34"/>
  <c r="J7" i="34"/>
  <c r="I7" i="34"/>
  <c r="G7" i="34"/>
  <c r="AB689" i="33"/>
  <c r="Z689" i="33"/>
  <c r="Y689" i="33"/>
  <c r="X689" i="33"/>
  <c r="W689" i="33"/>
  <c r="U689" i="33"/>
  <c r="T689" i="33"/>
  <c r="S689" i="33"/>
  <c r="R689" i="33"/>
  <c r="Q689" i="33"/>
  <c r="O689" i="33"/>
  <c r="N689" i="33"/>
  <c r="M689" i="33"/>
  <c r="L689" i="33"/>
  <c r="K689" i="33"/>
  <c r="J689" i="33"/>
  <c r="H689" i="33"/>
  <c r="AB688" i="33"/>
  <c r="Z688" i="33"/>
  <c r="Y688" i="33"/>
  <c r="X688" i="33"/>
  <c r="W688" i="33"/>
  <c r="U688" i="33"/>
  <c r="T688" i="33"/>
  <c r="S688" i="33"/>
  <c r="R688" i="33"/>
  <c r="Q688" i="33"/>
  <c r="O688" i="33"/>
  <c r="N688" i="33"/>
  <c r="M688" i="33"/>
  <c r="L688" i="33"/>
  <c r="K688" i="33"/>
  <c r="J688" i="33"/>
  <c r="H688" i="33"/>
  <c r="AB687" i="33"/>
  <c r="Z687" i="33"/>
  <c r="Y687" i="33"/>
  <c r="X687" i="33"/>
  <c r="W687" i="33"/>
  <c r="U687" i="33"/>
  <c r="T687" i="33"/>
  <c r="S687" i="33"/>
  <c r="R687" i="33"/>
  <c r="Q687" i="33"/>
  <c r="O687" i="33"/>
  <c r="N687" i="33"/>
  <c r="M687" i="33"/>
  <c r="L687" i="33"/>
  <c r="K687" i="33"/>
  <c r="J687" i="33"/>
  <c r="H687" i="33"/>
  <c r="AB686" i="33"/>
  <c r="Z686" i="33"/>
  <c r="Y686" i="33"/>
  <c r="X686" i="33"/>
  <c r="W686" i="33"/>
  <c r="U686" i="33"/>
  <c r="T686" i="33"/>
  <c r="S686" i="33"/>
  <c r="R686" i="33"/>
  <c r="Q686" i="33"/>
  <c r="O686" i="33"/>
  <c r="N686" i="33"/>
  <c r="M686" i="33"/>
  <c r="L686" i="33"/>
  <c r="K686" i="33"/>
  <c r="J686" i="33"/>
  <c r="H686" i="33"/>
  <c r="AB685" i="33"/>
  <c r="Z685" i="33"/>
  <c r="Y685" i="33"/>
  <c r="X685" i="33"/>
  <c r="W685" i="33"/>
  <c r="U685" i="33"/>
  <c r="T685" i="33"/>
  <c r="S685" i="33"/>
  <c r="R685" i="33"/>
  <c r="Q685" i="33"/>
  <c r="O685" i="33"/>
  <c r="N685" i="33"/>
  <c r="M685" i="33"/>
  <c r="L685" i="33"/>
  <c r="K685" i="33"/>
  <c r="J685" i="33"/>
  <c r="H685" i="33"/>
  <c r="AB684" i="33"/>
  <c r="Z684" i="33"/>
  <c r="Y684" i="33"/>
  <c r="X684" i="33"/>
  <c r="W684" i="33"/>
  <c r="U684" i="33"/>
  <c r="T684" i="33"/>
  <c r="S684" i="33"/>
  <c r="R684" i="33"/>
  <c r="Q684" i="33"/>
  <c r="O684" i="33"/>
  <c r="N684" i="33"/>
  <c r="M684" i="33"/>
  <c r="L684" i="33"/>
  <c r="K684" i="33"/>
  <c r="J684" i="33"/>
  <c r="H684" i="33"/>
  <c r="AB683" i="33"/>
  <c r="Z683" i="33"/>
  <c r="Y683" i="33"/>
  <c r="X683" i="33"/>
  <c r="W683" i="33"/>
  <c r="U683" i="33"/>
  <c r="T683" i="33"/>
  <c r="S683" i="33"/>
  <c r="R683" i="33"/>
  <c r="Q683" i="33"/>
  <c r="O683" i="33"/>
  <c r="N683" i="33"/>
  <c r="M683" i="33"/>
  <c r="L683" i="33"/>
  <c r="K683" i="33"/>
  <c r="J683" i="33"/>
  <c r="H683" i="33"/>
  <c r="AB682" i="33"/>
  <c r="Z682" i="33"/>
  <c r="Y682" i="33"/>
  <c r="X682" i="33"/>
  <c r="W682" i="33"/>
  <c r="U682" i="33"/>
  <c r="T682" i="33"/>
  <c r="S682" i="33"/>
  <c r="R682" i="33"/>
  <c r="Q682" i="33"/>
  <c r="O682" i="33"/>
  <c r="N682" i="33"/>
  <c r="M682" i="33"/>
  <c r="L682" i="33"/>
  <c r="K682" i="33"/>
  <c r="J682" i="33"/>
  <c r="H682" i="33"/>
  <c r="AB681" i="33"/>
  <c r="Z681" i="33"/>
  <c r="Y681" i="33"/>
  <c r="X681" i="33"/>
  <c r="W681" i="33"/>
  <c r="U681" i="33"/>
  <c r="T681" i="33"/>
  <c r="S681" i="33"/>
  <c r="R681" i="33"/>
  <c r="Q681" i="33"/>
  <c r="O681" i="33"/>
  <c r="N681" i="33"/>
  <c r="M681" i="33"/>
  <c r="L681" i="33"/>
  <c r="K681" i="33"/>
  <c r="J681" i="33"/>
  <c r="H681" i="33"/>
  <c r="AB680" i="33"/>
  <c r="Z680" i="33"/>
  <c r="Y680" i="33"/>
  <c r="X680" i="33"/>
  <c r="W680" i="33"/>
  <c r="U680" i="33"/>
  <c r="T680" i="33"/>
  <c r="S680" i="33"/>
  <c r="R680" i="33"/>
  <c r="Q680" i="33"/>
  <c r="O680" i="33"/>
  <c r="N680" i="33"/>
  <c r="M680" i="33"/>
  <c r="L680" i="33"/>
  <c r="K680" i="33"/>
  <c r="J680" i="33"/>
  <c r="H680" i="33"/>
  <c r="AB679" i="33"/>
  <c r="Z679" i="33"/>
  <c r="Y679" i="33"/>
  <c r="X679" i="33"/>
  <c r="W679" i="33"/>
  <c r="U679" i="33"/>
  <c r="T679" i="33"/>
  <c r="S679" i="33"/>
  <c r="R679" i="33"/>
  <c r="Q679" i="33"/>
  <c r="O679" i="33"/>
  <c r="N679" i="33"/>
  <c r="M679" i="33"/>
  <c r="L679" i="33"/>
  <c r="K679" i="33"/>
  <c r="J679" i="33"/>
  <c r="H679" i="33"/>
  <c r="AB678" i="33"/>
  <c r="Z678" i="33"/>
  <c r="Y678" i="33"/>
  <c r="X678" i="33"/>
  <c r="W678" i="33"/>
  <c r="U678" i="33"/>
  <c r="T678" i="33"/>
  <c r="S678" i="33"/>
  <c r="R678" i="33"/>
  <c r="Q678" i="33"/>
  <c r="O678" i="33"/>
  <c r="N678" i="33"/>
  <c r="M678" i="33"/>
  <c r="L678" i="33"/>
  <c r="K678" i="33"/>
  <c r="J678" i="33"/>
  <c r="H678" i="33"/>
  <c r="AB677" i="33"/>
  <c r="Z677" i="33"/>
  <c r="Y677" i="33"/>
  <c r="X677" i="33"/>
  <c r="W677" i="33"/>
  <c r="U677" i="33"/>
  <c r="T677" i="33"/>
  <c r="S677" i="33"/>
  <c r="R677" i="33"/>
  <c r="Q677" i="33"/>
  <c r="O677" i="33"/>
  <c r="N677" i="33"/>
  <c r="M677" i="33"/>
  <c r="L677" i="33"/>
  <c r="K677" i="33"/>
  <c r="J677" i="33"/>
  <c r="H677" i="33"/>
  <c r="AB676" i="33"/>
  <c r="Z676" i="33"/>
  <c r="Y676" i="33"/>
  <c r="X676" i="33"/>
  <c r="W676" i="33"/>
  <c r="U676" i="33"/>
  <c r="T676" i="33"/>
  <c r="S676" i="33"/>
  <c r="R676" i="33"/>
  <c r="Q676" i="33"/>
  <c r="O676" i="33"/>
  <c r="N676" i="33"/>
  <c r="M676" i="33"/>
  <c r="L676" i="33"/>
  <c r="K676" i="33"/>
  <c r="J676" i="33"/>
  <c r="H676" i="33"/>
  <c r="AB675" i="33"/>
  <c r="Z675" i="33"/>
  <c r="Y675" i="33"/>
  <c r="X675" i="33"/>
  <c r="W675" i="33"/>
  <c r="U675" i="33"/>
  <c r="T675" i="33"/>
  <c r="S675" i="33"/>
  <c r="R675" i="33"/>
  <c r="Q675" i="33"/>
  <c r="O675" i="33"/>
  <c r="N675" i="33"/>
  <c r="M675" i="33"/>
  <c r="L675" i="33"/>
  <c r="K675" i="33"/>
  <c r="J675" i="33"/>
  <c r="H675" i="33"/>
  <c r="AB674" i="33"/>
  <c r="Z674" i="33"/>
  <c r="Y674" i="33"/>
  <c r="X674" i="33"/>
  <c r="W674" i="33"/>
  <c r="U674" i="33"/>
  <c r="T674" i="33"/>
  <c r="S674" i="33"/>
  <c r="R674" i="33"/>
  <c r="Q674" i="33"/>
  <c r="O674" i="33"/>
  <c r="N674" i="33"/>
  <c r="M674" i="33"/>
  <c r="L674" i="33"/>
  <c r="K674" i="33"/>
  <c r="J674" i="33"/>
  <c r="H674" i="33"/>
  <c r="AB673" i="33"/>
  <c r="Z673" i="33"/>
  <c r="Y673" i="33"/>
  <c r="X673" i="33"/>
  <c r="W673" i="33"/>
  <c r="U673" i="33"/>
  <c r="T673" i="33"/>
  <c r="S673" i="33"/>
  <c r="R673" i="33"/>
  <c r="Q673" i="33"/>
  <c r="O673" i="33"/>
  <c r="N673" i="33"/>
  <c r="M673" i="33"/>
  <c r="L673" i="33"/>
  <c r="K673" i="33"/>
  <c r="J673" i="33"/>
  <c r="H673" i="33"/>
  <c r="AB672" i="33"/>
  <c r="Z672" i="33"/>
  <c r="Y672" i="33"/>
  <c r="X672" i="33"/>
  <c r="W672" i="33"/>
  <c r="U672" i="33"/>
  <c r="T672" i="33"/>
  <c r="S672" i="33"/>
  <c r="R672" i="33"/>
  <c r="Q672" i="33"/>
  <c r="O672" i="33"/>
  <c r="N672" i="33"/>
  <c r="M672" i="33"/>
  <c r="L672" i="33"/>
  <c r="K672" i="33"/>
  <c r="J672" i="33"/>
  <c r="H672" i="33"/>
  <c r="AB671" i="33"/>
  <c r="Z671" i="33"/>
  <c r="Y671" i="33"/>
  <c r="X671" i="33"/>
  <c r="W671" i="33"/>
  <c r="U671" i="33"/>
  <c r="T671" i="33"/>
  <c r="S671" i="33"/>
  <c r="R671" i="33"/>
  <c r="Q671" i="33"/>
  <c r="O671" i="33"/>
  <c r="N671" i="33"/>
  <c r="M671" i="33"/>
  <c r="L671" i="33"/>
  <c r="K671" i="33"/>
  <c r="J671" i="33"/>
  <c r="H671" i="33"/>
  <c r="AB670" i="33"/>
  <c r="Z670" i="33"/>
  <c r="Y670" i="33"/>
  <c r="X670" i="33"/>
  <c r="W670" i="33"/>
  <c r="U670" i="33"/>
  <c r="T670" i="33"/>
  <c r="S670" i="33"/>
  <c r="R670" i="33"/>
  <c r="Q670" i="33"/>
  <c r="O670" i="33"/>
  <c r="N670" i="33"/>
  <c r="M670" i="33"/>
  <c r="L670" i="33"/>
  <c r="K670" i="33"/>
  <c r="J670" i="33"/>
  <c r="H670" i="33"/>
  <c r="AB669" i="33"/>
  <c r="Z669" i="33"/>
  <c r="Y669" i="33"/>
  <c r="X669" i="33"/>
  <c r="W669" i="33"/>
  <c r="U669" i="33"/>
  <c r="T669" i="33"/>
  <c r="S669" i="33"/>
  <c r="R669" i="33"/>
  <c r="Q669" i="33"/>
  <c r="O669" i="33"/>
  <c r="N669" i="33"/>
  <c r="M669" i="33"/>
  <c r="L669" i="33"/>
  <c r="K669" i="33"/>
  <c r="J669" i="33"/>
  <c r="H669" i="33"/>
  <c r="AB668" i="33"/>
  <c r="Z668" i="33"/>
  <c r="Y668" i="33"/>
  <c r="X668" i="33"/>
  <c r="W668" i="33"/>
  <c r="U668" i="33"/>
  <c r="T668" i="33"/>
  <c r="S668" i="33"/>
  <c r="R668" i="33"/>
  <c r="Q668" i="33"/>
  <c r="O668" i="33"/>
  <c r="N668" i="33"/>
  <c r="M668" i="33"/>
  <c r="L668" i="33"/>
  <c r="K668" i="33"/>
  <c r="J668" i="33"/>
  <c r="H668" i="33"/>
  <c r="AB667" i="33"/>
  <c r="Z667" i="33"/>
  <c r="Y667" i="33"/>
  <c r="X667" i="33"/>
  <c r="W667" i="33"/>
  <c r="U667" i="33"/>
  <c r="T667" i="33"/>
  <c r="S667" i="33"/>
  <c r="R667" i="33"/>
  <c r="Q667" i="33"/>
  <c r="O667" i="33"/>
  <c r="N667" i="33"/>
  <c r="M667" i="33"/>
  <c r="L667" i="33"/>
  <c r="K667" i="33"/>
  <c r="J667" i="33"/>
  <c r="H667" i="33"/>
  <c r="AB666" i="33"/>
  <c r="Z666" i="33"/>
  <c r="Y666" i="33"/>
  <c r="X666" i="33"/>
  <c r="W666" i="33"/>
  <c r="U666" i="33"/>
  <c r="T666" i="33"/>
  <c r="S666" i="33"/>
  <c r="R666" i="33"/>
  <c r="Q666" i="33"/>
  <c r="O666" i="33"/>
  <c r="N666" i="33"/>
  <c r="M666" i="33"/>
  <c r="L666" i="33"/>
  <c r="K666" i="33"/>
  <c r="J666" i="33"/>
  <c r="H666" i="33"/>
  <c r="AB665" i="33"/>
  <c r="Z665" i="33"/>
  <c r="Y665" i="33"/>
  <c r="X665" i="33"/>
  <c r="W665" i="33"/>
  <c r="U665" i="33"/>
  <c r="T665" i="33"/>
  <c r="S665" i="33"/>
  <c r="R665" i="33"/>
  <c r="Q665" i="33"/>
  <c r="O665" i="33"/>
  <c r="N665" i="33"/>
  <c r="M665" i="33"/>
  <c r="L665" i="33"/>
  <c r="K665" i="33"/>
  <c r="J665" i="33"/>
  <c r="H665" i="33"/>
  <c r="AB664" i="33"/>
  <c r="Z664" i="33"/>
  <c r="Y664" i="33"/>
  <c r="X664" i="33"/>
  <c r="W664" i="33"/>
  <c r="U664" i="33"/>
  <c r="T664" i="33"/>
  <c r="S664" i="33"/>
  <c r="R664" i="33"/>
  <c r="Q664" i="33"/>
  <c r="O664" i="33"/>
  <c r="N664" i="33"/>
  <c r="M664" i="33"/>
  <c r="L664" i="33"/>
  <c r="K664" i="33"/>
  <c r="J664" i="33"/>
  <c r="H664" i="33"/>
  <c r="AB663" i="33"/>
  <c r="Z663" i="33"/>
  <c r="Y663" i="33"/>
  <c r="X663" i="33"/>
  <c r="W663" i="33"/>
  <c r="U663" i="33"/>
  <c r="T663" i="33"/>
  <c r="S663" i="33"/>
  <c r="R663" i="33"/>
  <c r="Q663" i="33"/>
  <c r="O663" i="33"/>
  <c r="N663" i="33"/>
  <c r="M663" i="33"/>
  <c r="L663" i="33"/>
  <c r="K663" i="33"/>
  <c r="J663" i="33"/>
  <c r="H663" i="33"/>
  <c r="AB662" i="33"/>
  <c r="Z662" i="33"/>
  <c r="Y662" i="33"/>
  <c r="X662" i="33"/>
  <c r="W662" i="33"/>
  <c r="U662" i="33"/>
  <c r="T662" i="33"/>
  <c r="S662" i="33"/>
  <c r="R662" i="33"/>
  <c r="Q662" i="33"/>
  <c r="O662" i="33"/>
  <c r="N662" i="33"/>
  <c r="M662" i="33"/>
  <c r="L662" i="33"/>
  <c r="K662" i="33"/>
  <c r="J662" i="33"/>
  <c r="H662" i="33"/>
  <c r="AB661" i="33"/>
  <c r="Z661" i="33"/>
  <c r="Y661" i="33"/>
  <c r="X661" i="33"/>
  <c r="W661" i="33"/>
  <c r="U661" i="33"/>
  <c r="T661" i="33"/>
  <c r="S661" i="33"/>
  <c r="R661" i="33"/>
  <c r="Q661" i="33"/>
  <c r="O661" i="33"/>
  <c r="N661" i="33"/>
  <c r="M661" i="33"/>
  <c r="L661" i="33"/>
  <c r="K661" i="33"/>
  <c r="J661" i="33"/>
  <c r="H661" i="33"/>
  <c r="AB660" i="33"/>
  <c r="Z660" i="33"/>
  <c r="Y660" i="33"/>
  <c r="X660" i="33"/>
  <c r="W660" i="33"/>
  <c r="U660" i="33"/>
  <c r="T660" i="33"/>
  <c r="S660" i="33"/>
  <c r="R660" i="33"/>
  <c r="Q660" i="33"/>
  <c r="O660" i="33"/>
  <c r="N660" i="33"/>
  <c r="M660" i="33"/>
  <c r="L660" i="33"/>
  <c r="K660" i="33"/>
  <c r="J660" i="33"/>
  <c r="H660" i="33"/>
  <c r="AB659" i="33"/>
  <c r="Z659" i="33"/>
  <c r="Y659" i="33"/>
  <c r="X659" i="33"/>
  <c r="W659" i="33"/>
  <c r="U659" i="33"/>
  <c r="T659" i="33"/>
  <c r="S659" i="33"/>
  <c r="R659" i="33"/>
  <c r="Q659" i="33"/>
  <c r="O659" i="33"/>
  <c r="N659" i="33"/>
  <c r="M659" i="33"/>
  <c r="L659" i="33"/>
  <c r="K659" i="33"/>
  <c r="J659" i="33"/>
  <c r="H659" i="33"/>
  <c r="AB658" i="33"/>
  <c r="Z658" i="33"/>
  <c r="Y658" i="33"/>
  <c r="X658" i="33"/>
  <c r="W658" i="33"/>
  <c r="U658" i="33"/>
  <c r="T658" i="33"/>
  <c r="S658" i="33"/>
  <c r="R658" i="33"/>
  <c r="Q658" i="33"/>
  <c r="O658" i="33"/>
  <c r="N658" i="33"/>
  <c r="M658" i="33"/>
  <c r="L658" i="33"/>
  <c r="K658" i="33"/>
  <c r="J658" i="33"/>
  <c r="H658" i="33"/>
  <c r="AB657" i="33"/>
  <c r="Z657" i="33"/>
  <c r="Y657" i="33"/>
  <c r="X657" i="33"/>
  <c r="W657" i="33"/>
  <c r="U657" i="33"/>
  <c r="T657" i="33"/>
  <c r="S657" i="33"/>
  <c r="R657" i="33"/>
  <c r="Q657" i="33"/>
  <c r="O657" i="33"/>
  <c r="N657" i="33"/>
  <c r="M657" i="33"/>
  <c r="L657" i="33"/>
  <c r="K657" i="33"/>
  <c r="J657" i="33"/>
  <c r="H657" i="33"/>
  <c r="AB656" i="33"/>
  <c r="Z656" i="33"/>
  <c r="Y656" i="33"/>
  <c r="X656" i="33"/>
  <c r="W656" i="33"/>
  <c r="U656" i="33"/>
  <c r="T656" i="33"/>
  <c r="S656" i="33"/>
  <c r="R656" i="33"/>
  <c r="Q656" i="33"/>
  <c r="O656" i="33"/>
  <c r="N656" i="33"/>
  <c r="M656" i="33"/>
  <c r="L656" i="33"/>
  <c r="K656" i="33"/>
  <c r="J656" i="33"/>
  <c r="H656" i="33"/>
  <c r="AB655" i="33"/>
  <c r="Z655" i="33"/>
  <c r="Y655" i="33"/>
  <c r="X655" i="33"/>
  <c r="W655" i="33"/>
  <c r="U655" i="33"/>
  <c r="T655" i="33"/>
  <c r="S655" i="33"/>
  <c r="R655" i="33"/>
  <c r="Q655" i="33"/>
  <c r="O655" i="33"/>
  <c r="N655" i="33"/>
  <c r="M655" i="33"/>
  <c r="L655" i="33"/>
  <c r="K655" i="33"/>
  <c r="J655" i="33"/>
  <c r="H655" i="33"/>
  <c r="AB654" i="33"/>
  <c r="Z654" i="33"/>
  <c r="Y654" i="33"/>
  <c r="X654" i="33"/>
  <c r="W654" i="33"/>
  <c r="U654" i="33"/>
  <c r="T654" i="33"/>
  <c r="S654" i="33"/>
  <c r="R654" i="33"/>
  <c r="Q654" i="33"/>
  <c r="O654" i="33"/>
  <c r="N654" i="33"/>
  <c r="M654" i="33"/>
  <c r="L654" i="33"/>
  <c r="K654" i="33"/>
  <c r="J654" i="33"/>
  <c r="H654" i="33"/>
  <c r="AB653" i="33"/>
  <c r="Z653" i="33"/>
  <c r="Y653" i="33"/>
  <c r="X653" i="33"/>
  <c r="W653" i="33"/>
  <c r="U653" i="33"/>
  <c r="T653" i="33"/>
  <c r="S653" i="33"/>
  <c r="R653" i="33"/>
  <c r="Q653" i="33"/>
  <c r="O653" i="33"/>
  <c r="N653" i="33"/>
  <c r="M653" i="33"/>
  <c r="L653" i="33"/>
  <c r="K653" i="33"/>
  <c r="J653" i="33"/>
  <c r="H653" i="33"/>
  <c r="AB652" i="33"/>
  <c r="Z652" i="33"/>
  <c r="Y652" i="33"/>
  <c r="X652" i="33"/>
  <c r="W652" i="33"/>
  <c r="U652" i="33"/>
  <c r="T652" i="33"/>
  <c r="S652" i="33"/>
  <c r="R652" i="33"/>
  <c r="Q652" i="33"/>
  <c r="O652" i="33"/>
  <c r="N652" i="33"/>
  <c r="M652" i="33"/>
  <c r="L652" i="33"/>
  <c r="K652" i="33"/>
  <c r="J652" i="33"/>
  <c r="H652" i="33"/>
  <c r="AB651" i="33"/>
  <c r="Z651" i="33"/>
  <c r="Y651" i="33"/>
  <c r="X651" i="33"/>
  <c r="W651" i="33"/>
  <c r="U651" i="33"/>
  <c r="T651" i="33"/>
  <c r="S651" i="33"/>
  <c r="R651" i="33"/>
  <c r="Q651" i="33"/>
  <c r="O651" i="33"/>
  <c r="N651" i="33"/>
  <c r="M651" i="33"/>
  <c r="L651" i="33"/>
  <c r="K651" i="33"/>
  <c r="J651" i="33"/>
  <c r="H651" i="33"/>
  <c r="AB650" i="33"/>
  <c r="Z650" i="33"/>
  <c r="Y650" i="33"/>
  <c r="X650" i="33"/>
  <c r="W650" i="33"/>
  <c r="U650" i="33"/>
  <c r="T650" i="33"/>
  <c r="S650" i="33"/>
  <c r="R650" i="33"/>
  <c r="Q650" i="33"/>
  <c r="O650" i="33"/>
  <c r="N650" i="33"/>
  <c r="M650" i="33"/>
  <c r="L650" i="33"/>
  <c r="K650" i="33"/>
  <c r="J650" i="33"/>
  <c r="H650" i="33"/>
  <c r="AB649" i="33"/>
  <c r="Z649" i="33"/>
  <c r="Y649" i="33"/>
  <c r="X649" i="33"/>
  <c r="W649" i="33"/>
  <c r="U649" i="33"/>
  <c r="T649" i="33"/>
  <c r="S649" i="33"/>
  <c r="R649" i="33"/>
  <c r="Q649" i="33"/>
  <c r="O649" i="33"/>
  <c r="N649" i="33"/>
  <c r="M649" i="33"/>
  <c r="L649" i="33"/>
  <c r="K649" i="33"/>
  <c r="J649" i="33"/>
  <c r="H649" i="33"/>
  <c r="AB648" i="33"/>
  <c r="Z648" i="33"/>
  <c r="Y648" i="33"/>
  <c r="X648" i="33"/>
  <c r="W648" i="33"/>
  <c r="U648" i="33"/>
  <c r="T648" i="33"/>
  <c r="S648" i="33"/>
  <c r="R648" i="33"/>
  <c r="Q648" i="33"/>
  <c r="O648" i="33"/>
  <c r="N648" i="33"/>
  <c r="M648" i="33"/>
  <c r="L648" i="33"/>
  <c r="K648" i="33"/>
  <c r="J648" i="33"/>
  <c r="H648" i="33"/>
  <c r="AB647" i="33"/>
  <c r="Z647" i="33"/>
  <c r="Y647" i="33"/>
  <c r="X647" i="33"/>
  <c r="W647" i="33"/>
  <c r="U647" i="33"/>
  <c r="T647" i="33"/>
  <c r="S647" i="33"/>
  <c r="R647" i="33"/>
  <c r="Q647" i="33"/>
  <c r="O647" i="33"/>
  <c r="N647" i="33"/>
  <c r="M647" i="33"/>
  <c r="L647" i="33"/>
  <c r="K647" i="33"/>
  <c r="J647" i="33"/>
  <c r="H647" i="33"/>
  <c r="AB646" i="33"/>
  <c r="Z646" i="33"/>
  <c r="Y646" i="33"/>
  <c r="X646" i="33"/>
  <c r="W646" i="33"/>
  <c r="U646" i="33"/>
  <c r="T646" i="33"/>
  <c r="S646" i="33"/>
  <c r="R646" i="33"/>
  <c r="Q646" i="33"/>
  <c r="O646" i="33"/>
  <c r="N646" i="33"/>
  <c r="M646" i="33"/>
  <c r="L646" i="33"/>
  <c r="K646" i="33"/>
  <c r="J646" i="33"/>
  <c r="H646" i="33"/>
  <c r="AB645" i="33"/>
  <c r="Z645" i="33"/>
  <c r="Y645" i="33"/>
  <c r="X645" i="33"/>
  <c r="W645" i="33"/>
  <c r="U645" i="33"/>
  <c r="T645" i="33"/>
  <c r="S645" i="33"/>
  <c r="R645" i="33"/>
  <c r="Q645" i="33"/>
  <c r="O645" i="33"/>
  <c r="N645" i="33"/>
  <c r="M645" i="33"/>
  <c r="L645" i="33"/>
  <c r="K645" i="33"/>
  <c r="J645" i="33"/>
  <c r="H645" i="33"/>
  <c r="AB644" i="33"/>
  <c r="Z644" i="33"/>
  <c r="Y644" i="33"/>
  <c r="X644" i="33"/>
  <c r="W644" i="33"/>
  <c r="U644" i="33"/>
  <c r="T644" i="33"/>
  <c r="S644" i="33"/>
  <c r="R644" i="33"/>
  <c r="Q644" i="33"/>
  <c r="O644" i="33"/>
  <c r="N644" i="33"/>
  <c r="M644" i="33"/>
  <c r="L644" i="33"/>
  <c r="K644" i="33"/>
  <c r="J644" i="33"/>
  <c r="H644" i="33"/>
  <c r="AB643" i="33"/>
  <c r="Z643" i="33"/>
  <c r="Y643" i="33"/>
  <c r="X643" i="33"/>
  <c r="W643" i="33"/>
  <c r="U643" i="33"/>
  <c r="T643" i="33"/>
  <c r="S643" i="33"/>
  <c r="R643" i="33"/>
  <c r="Q643" i="33"/>
  <c r="O643" i="33"/>
  <c r="N643" i="33"/>
  <c r="M643" i="33"/>
  <c r="L643" i="33"/>
  <c r="K643" i="33"/>
  <c r="J643" i="33"/>
  <c r="H643" i="33"/>
  <c r="AB642" i="33"/>
  <c r="Z642" i="33"/>
  <c r="Y642" i="33"/>
  <c r="X642" i="33"/>
  <c r="W642" i="33"/>
  <c r="U642" i="33"/>
  <c r="T642" i="33"/>
  <c r="S642" i="33"/>
  <c r="R642" i="33"/>
  <c r="Q642" i="33"/>
  <c r="O642" i="33"/>
  <c r="N642" i="33"/>
  <c r="M642" i="33"/>
  <c r="L642" i="33"/>
  <c r="K642" i="33"/>
  <c r="J642" i="33"/>
  <c r="H642" i="33"/>
  <c r="AB641" i="33"/>
  <c r="Z641" i="33"/>
  <c r="Y641" i="33"/>
  <c r="X641" i="33"/>
  <c r="W641" i="33"/>
  <c r="U641" i="33"/>
  <c r="T641" i="33"/>
  <c r="S641" i="33"/>
  <c r="R641" i="33"/>
  <c r="Q641" i="33"/>
  <c r="O641" i="33"/>
  <c r="N641" i="33"/>
  <c r="M641" i="33"/>
  <c r="L641" i="33"/>
  <c r="K641" i="33"/>
  <c r="J641" i="33"/>
  <c r="H641" i="33"/>
  <c r="AB640" i="33"/>
  <c r="Z640" i="33"/>
  <c r="Y640" i="33"/>
  <c r="X640" i="33"/>
  <c r="W640" i="33"/>
  <c r="U640" i="33"/>
  <c r="T640" i="33"/>
  <c r="S640" i="33"/>
  <c r="R640" i="33"/>
  <c r="Q640" i="33"/>
  <c r="O640" i="33"/>
  <c r="N640" i="33"/>
  <c r="M640" i="33"/>
  <c r="L640" i="33"/>
  <c r="K640" i="33"/>
  <c r="J640" i="33"/>
  <c r="H640" i="33"/>
  <c r="AB639" i="33"/>
  <c r="Z639" i="33"/>
  <c r="Y639" i="33"/>
  <c r="X639" i="33"/>
  <c r="W639" i="33"/>
  <c r="U639" i="33"/>
  <c r="T639" i="33"/>
  <c r="S639" i="33"/>
  <c r="R639" i="33"/>
  <c r="Q639" i="33"/>
  <c r="O639" i="33"/>
  <c r="N639" i="33"/>
  <c r="M639" i="33"/>
  <c r="L639" i="33"/>
  <c r="K639" i="33"/>
  <c r="J639" i="33"/>
  <c r="H639" i="33"/>
  <c r="AB638" i="33"/>
  <c r="Z638" i="33"/>
  <c r="Y638" i="33"/>
  <c r="X638" i="33"/>
  <c r="W638" i="33"/>
  <c r="U638" i="33"/>
  <c r="T638" i="33"/>
  <c r="S638" i="33"/>
  <c r="R638" i="33"/>
  <c r="Q638" i="33"/>
  <c r="O638" i="33"/>
  <c r="N638" i="33"/>
  <c r="M638" i="33"/>
  <c r="L638" i="33"/>
  <c r="K638" i="33"/>
  <c r="J638" i="33"/>
  <c r="H638" i="33"/>
  <c r="AB637" i="33"/>
  <c r="Z637" i="33"/>
  <c r="Y637" i="33"/>
  <c r="X637" i="33"/>
  <c r="W637" i="33"/>
  <c r="U637" i="33"/>
  <c r="T637" i="33"/>
  <c r="S637" i="33"/>
  <c r="R637" i="33"/>
  <c r="Q637" i="33"/>
  <c r="O637" i="33"/>
  <c r="N637" i="33"/>
  <c r="M637" i="33"/>
  <c r="L637" i="33"/>
  <c r="K637" i="33"/>
  <c r="J637" i="33"/>
  <c r="H637" i="33"/>
  <c r="AB636" i="33"/>
  <c r="Z636" i="33"/>
  <c r="Y636" i="33"/>
  <c r="X636" i="33"/>
  <c r="W636" i="33"/>
  <c r="U636" i="33"/>
  <c r="T636" i="33"/>
  <c r="S636" i="33"/>
  <c r="R636" i="33"/>
  <c r="Q636" i="33"/>
  <c r="O636" i="33"/>
  <c r="N636" i="33"/>
  <c r="M636" i="33"/>
  <c r="L636" i="33"/>
  <c r="K636" i="33"/>
  <c r="J636" i="33"/>
  <c r="H636" i="33"/>
  <c r="AB635" i="33"/>
  <c r="Z635" i="33"/>
  <c r="Y635" i="33"/>
  <c r="X635" i="33"/>
  <c r="W635" i="33"/>
  <c r="U635" i="33"/>
  <c r="T635" i="33"/>
  <c r="S635" i="33"/>
  <c r="R635" i="33"/>
  <c r="Q635" i="33"/>
  <c r="O635" i="33"/>
  <c r="N635" i="33"/>
  <c r="M635" i="33"/>
  <c r="L635" i="33"/>
  <c r="K635" i="33"/>
  <c r="J635" i="33"/>
  <c r="H635" i="33"/>
  <c r="AB634" i="33"/>
  <c r="Z634" i="33"/>
  <c r="Y634" i="33"/>
  <c r="X634" i="33"/>
  <c r="W634" i="33"/>
  <c r="U634" i="33"/>
  <c r="T634" i="33"/>
  <c r="S634" i="33"/>
  <c r="R634" i="33"/>
  <c r="Q634" i="33"/>
  <c r="O634" i="33"/>
  <c r="N634" i="33"/>
  <c r="M634" i="33"/>
  <c r="L634" i="33"/>
  <c r="K634" i="33"/>
  <c r="J634" i="33"/>
  <c r="H634" i="33"/>
  <c r="AB633" i="33"/>
  <c r="Z633" i="33"/>
  <c r="Y633" i="33"/>
  <c r="X633" i="33"/>
  <c r="W633" i="33"/>
  <c r="U633" i="33"/>
  <c r="T633" i="33"/>
  <c r="S633" i="33"/>
  <c r="R633" i="33"/>
  <c r="Q633" i="33"/>
  <c r="O633" i="33"/>
  <c r="N633" i="33"/>
  <c r="M633" i="33"/>
  <c r="L633" i="33"/>
  <c r="K633" i="33"/>
  <c r="J633" i="33"/>
  <c r="H633" i="33"/>
  <c r="AB632" i="33"/>
  <c r="Z632" i="33"/>
  <c r="Y632" i="33"/>
  <c r="X632" i="33"/>
  <c r="W632" i="33"/>
  <c r="U632" i="33"/>
  <c r="T632" i="33"/>
  <c r="S632" i="33"/>
  <c r="R632" i="33"/>
  <c r="Q632" i="33"/>
  <c r="O632" i="33"/>
  <c r="N632" i="33"/>
  <c r="M632" i="33"/>
  <c r="L632" i="33"/>
  <c r="K632" i="33"/>
  <c r="J632" i="33"/>
  <c r="H632" i="33"/>
  <c r="AB631" i="33"/>
  <c r="Z631" i="33"/>
  <c r="Y631" i="33"/>
  <c r="X631" i="33"/>
  <c r="W631" i="33"/>
  <c r="U631" i="33"/>
  <c r="T631" i="33"/>
  <c r="S631" i="33"/>
  <c r="R631" i="33"/>
  <c r="Q631" i="33"/>
  <c r="O631" i="33"/>
  <c r="N631" i="33"/>
  <c r="M631" i="33"/>
  <c r="L631" i="33"/>
  <c r="K631" i="33"/>
  <c r="J631" i="33"/>
  <c r="H631" i="33"/>
  <c r="AB630" i="33"/>
  <c r="Z630" i="33"/>
  <c r="Y630" i="33"/>
  <c r="X630" i="33"/>
  <c r="W630" i="33"/>
  <c r="U630" i="33"/>
  <c r="T630" i="33"/>
  <c r="S630" i="33"/>
  <c r="R630" i="33"/>
  <c r="Q630" i="33"/>
  <c r="O630" i="33"/>
  <c r="N630" i="33"/>
  <c r="M630" i="33"/>
  <c r="L630" i="33"/>
  <c r="K630" i="33"/>
  <c r="J630" i="33"/>
  <c r="H630" i="33"/>
  <c r="AB629" i="33"/>
  <c r="Z629" i="33"/>
  <c r="Y629" i="33"/>
  <c r="X629" i="33"/>
  <c r="W629" i="33"/>
  <c r="U629" i="33"/>
  <c r="T629" i="33"/>
  <c r="S629" i="33"/>
  <c r="R629" i="33"/>
  <c r="Q629" i="33"/>
  <c r="O629" i="33"/>
  <c r="N629" i="33"/>
  <c r="M629" i="33"/>
  <c r="L629" i="33"/>
  <c r="K629" i="33"/>
  <c r="J629" i="33"/>
  <c r="H629" i="33"/>
  <c r="AB628" i="33"/>
  <c r="Z628" i="33"/>
  <c r="Y628" i="33"/>
  <c r="X628" i="33"/>
  <c r="W628" i="33"/>
  <c r="U628" i="33"/>
  <c r="T628" i="33"/>
  <c r="S628" i="33"/>
  <c r="R628" i="33"/>
  <c r="Q628" i="33"/>
  <c r="O628" i="33"/>
  <c r="N628" i="33"/>
  <c r="M628" i="33"/>
  <c r="L628" i="33"/>
  <c r="K628" i="33"/>
  <c r="J628" i="33"/>
  <c r="H628" i="33"/>
  <c r="AB627" i="33"/>
  <c r="Z627" i="33"/>
  <c r="Y627" i="33"/>
  <c r="X627" i="33"/>
  <c r="W627" i="33"/>
  <c r="U627" i="33"/>
  <c r="T627" i="33"/>
  <c r="S627" i="33"/>
  <c r="R627" i="33"/>
  <c r="Q627" i="33"/>
  <c r="O627" i="33"/>
  <c r="N627" i="33"/>
  <c r="M627" i="33"/>
  <c r="L627" i="33"/>
  <c r="K627" i="33"/>
  <c r="J627" i="33"/>
  <c r="H627" i="33"/>
  <c r="AB626" i="33"/>
  <c r="Z626" i="33"/>
  <c r="Y626" i="33"/>
  <c r="X626" i="33"/>
  <c r="W626" i="33"/>
  <c r="U626" i="33"/>
  <c r="T626" i="33"/>
  <c r="S626" i="33"/>
  <c r="R626" i="33"/>
  <c r="Q626" i="33"/>
  <c r="O626" i="33"/>
  <c r="N626" i="33"/>
  <c r="M626" i="33"/>
  <c r="L626" i="33"/>
  <c r="K626" i="33"/>
  <c r="J626" i="33"/>
  <c r="H626" i="33"/>
  <c r="AB625" i="33"/>
  <c r="Z625" i="33"/>
  <c r="Y625" i="33"/>
  <c r="X625" i="33"/>
  <c r="W625" i="33"/>
  <c r="U625" i="33"/>
  <c r="T625" i="33"/>
  <c r="S625" i="33"/>
  <c r="R625" i="33"/>
  <c r="Q625" i="33"/>
  <c r="O625" i="33"/>
  <c r="N625" i="33"/>
  <c r="M625" i="33"/>
  <c r="L625" i="33"/>
  <c r="K625" i="33"/>
  <c r="J625" i="33"/>
  <c r="H625" i="33"/>
  <c r="AB624" i="33"/>
  <c r="Z624" i="33"/>
  <c r="Y624" i="33"/>
  <c r="X624" i="33"/>
  <c r="W624" i="33"/>
  <c r="U624" i="33"/>
  <c r="T624" i="33"/>
  <c r="S624" i="33"/>
  <c r="R624" i="33"/>
  <c r="Q624" i="33"/>
  <c r="O624" i="33"/>
  <c r="N624" i="33"/>
  <c r="M624" i="33"/>
  <c r="L624" i="33"/>
  <c r="K624" i="33"/>
  <c r="J624" i="33"/>
  <c r="H624" i="33"/>
  <c r="AB623" i="33"/>
  <c r="Z623" i="33"/>
  <c r="Y623" i="33"/>
  <c r="X623" i="33"/>
  <c r="W623" i="33"/>
  <c r="U623" i="33"/>
  <c r="T623" i="33"/>
  <c r="S623" i="33"/>
  <c r="R623" i="33"/>
  <c r="Q623" i="33"/>
  <c r="O623" i="33"/>
  <c r="N623" i="33"/>
  <c r="M623" i="33"/>
  <c r="L623" i="33"/>
  <c r="K623" i="33"/>
  <c r="J623" i="33"/>
  <c r="H623" i="33"/>
  <c r="AB622" i="33"/>
  <c r="Z622" i="33"/>
  <c r="Y622" i="33"/>
  <c r="X622" i="33"/>
  <c r="W622" i="33"/>
  <c r="U622" i="33"/>
  <c r="T622" i="33"/>
  <c r="S622" i="33"/>
  <c r="R622" i="33"/>
  <c r="Q622" i="33"/>
  <c r="O622" i="33"/>
  <c r="N622" i="33"/>
  <c r="M622" i="33"/>
  <c r="L622" i="33"/>
  <c r="K622" i="33"/>
  <c r="J622" i="33"/>
  <c r="H622" i="33"/>
  <c r="AB621" i="33"/>
  <c r="Z621" i="33"/>
  <c r="Y621" i="33"/>
  <c r="X621" i="33"/>
  <c r="W621" i="33"/>
  <c r="U621" i="33"/>
  <c r="T621" i="33"/>
  <c r="S621" i="33"/>
  <c r="R621" i="33"/>
  <c r="Q621" i="33"/>
  <c r="O621" i="33"/>
  <c r="N621" i="33"/>
  <c r="M621" i="33"/>
  <c r="L621" i="33"/>
  <c r="K621" i="33"/>
  <c r="J621" i="33"/>
  <c r="H621" i="33"/>
  <c r="AB620" i="33"/>
  <c r="Z620" i="33"/>
  <c r="Y620" i="33"/>
  <c r="X620" i="33"/>
  <c r="W620" i="33"/>
  <c r="U620" i="33"/>
  <c r="T620" i="33"/>
  <c r="S620" i="33"/>
  <c r="R620" i="33"/>
  <c r="Q620" i="33"/>
  <c r="O620" i="33"/>
  <c r="N620" i="33"/>
  <c r="M620" i="33"/>
  <c r="L620" i="33"/>
  <c r="K620" i="33"/>
  <c r="J620" i="33"/>
  <c r="H620" i="33"/>
  <c r="AB619" i="33"/>
  <c r="Z619" i="33"/>
  <c r="Y619" i="33"/>
  <c r="X619" i="33"/>
  <c r="W619" i="33"/>
  <c r="U619" i="33"/>
  <c r="T619" i="33"/>
  <c r="S619" i="33"/>
  <c r="R619" i="33"/>
  <c r="Q619" i="33"/>
  <c r="O619" i="33"/>
  <c r="N619" i="33"/>
  <c r="M619" i="33"/>
  <c r="L619" i="33"/>
  <c r="K619" i="33"/>
  <c r="J619" i="33"/>
  <c r="H619" i="33"/>
  <c r="AB618" i="33"/>
  <c r="Z618" i="33"/>
  <c r="Y618" i="33"/>
  <c r="X618" i="33"/>
  <c r="W618" i="33"/>
  <c r="U618" i="33"/>
  <c r="T618" i="33"/>
  <c r="S618" i="33"/>
  <c r="R618" i="33"/>
  <c r="Q618" i="33"/>
  <c r="O618" i="33"/>
  <c r="N618" i="33"/>
  <c r="M618" i="33"/>
  <c r="L618" i="33"/>
  <c r="K618" i="33"/>
  <c r="J618" i="33"/>
  <c r="H618" i="33"/>
  <c r="AB617" i="33"/>
  <c r="Z617" i="33"/>
  <c r="Y617" i="33"/>
  <c r="X617" i="33"/>
  <c r="W617" i="33"/>
  <c r="U617" i="33"/>
  <c r="T617" i="33"/>
  <c r="S617" i="33"/>
  <c r="R617" i="33"/>
  <c r="Q617" i="33"/>
  <c r="O617" i="33"/>
  <c r="N617" i="33"/>
  <c r="M617" i="33"/>
  <c r="L617" i="33"/>
  <c r="K617" i="33"/>
  <c r="J617" i="33"/>
  <c r="H617" i="33"/>
  <c r="AB616" i="33"/>
  <c r="Z616" i="33"/>
  <c r="Y616" i="33"/>
  <c r="X616" i="33"/>
  <c r="W616" i="33"/>
  <c r="U616" i="33"/>
  <c r="T616" i="33"/>
  <c r="S616" i="33"/>
  <c r="R616" i="33"/>
  <c r="Q616" i="33"/>
  <c r="O616" i="33"/>
  <c r="N616" i="33"/>
  <c r="M616" i="33"/>
  <c r="L616" i="33"/>
  <c r="K616" i="33"/>
  <c r="J616" i="33"/>
  <c r="H616" i="33"/>
  <c r="AB615" i="33"/>
  <c r="Z615" i="33"/>
  <c r="Y615" i="33"/>
  <c r="X615" i="33"/>
  <c r="W615" i="33"/>
  <c r="U615" i="33"/>
  <c r="T615" i="33"/>
  <c r="S615" i="33"/>
  <c r="R615" i="33"/>
  <c r="Q615" i="33"/>
  <c r="O615" i="33"/>
  <c r="N615" i="33"/>
  <c r="M615" i="33"/>
  <c r="L615" i="33"/>
  <c r="K615" i="33"/>
  <c r="J615" i="33"/>
  <c r="H615" i="33"/>
  <c r="AB614" i="33"/>
  <c r="Z614" i="33"/>
  <c r="Y614" i="33"/>
  <c r="X614" i="33"/>
  <c r="W614" i="33"/>
  <c r="U614" i="33"/>
  <c r="T614" i="33"/>
  <c r="S614" i="33"/>
  <c r="R614" i="33"/>
  <c r="Q614" i="33"/>
  <c r="O614" i="33"/>
  <c r="N614" i="33"/>
  <c r="M614" i="33"/>
  <c r="L614" i="33"/>
  <c r="K614" i="33"/>
  <c r="J614" i="33"/>
  <c r="H614" i="33"/>
  <c r="AB613" i="33"/>
  <c r="Z613" i="33"/>
  <c r="Y613" i="33"/>
  <c r="X613" i="33"/>
  <c r="W613" i="33"/>
  <c r="U613" i="33"/>
  <c r="T613" i="33"/>
  <c r="S613" i="33"/>
  <c r="R613" i="33"/>
  <c r="Q613" i="33"/>
  <c r="O613" i="33"/>
  <c r="N613" i="33"/>
  <c r="M613" i="33"/>
  <c r="L613" i="33"/>
  <c r="K613" i="33"/>
  <c r="J613" i="33"/>
  <c r="H613" i="33"/>
  <c r="AB612" i="33"/>
  <c r="Z612" i="33"/>
  <c r="Y612" i="33"/>
  <c r="X612" i="33"/>
  <c r="W612" i="33"/>
  <c r="U612" i="33"/>
  <c r="T612" i="33"/>
  <c r="S612" i="33"/>
  <c r="R612" i="33"/>
  <c r="Q612" i="33"/>
  <c r="O612" i="33"/>
  <c r="N612" i="33"/>
  <c r="M612" i="33"/>
  <c r="L612" i="33"/>
  <c r="K612" i="33"/>
  <c r="J612" i="33"/>
  <c r="H612" i="33"/>
  <c r="AB611" i="33"/>
  <c r="Z611" i="33"/>
  <c r="Y611" i="33"/>
  <c r="X611" i="33"/>
  <c r="W611" i="33"/>
  <c r="U611" i="33"/>
  <c r="T611" i="33"/>
  <c r="S611" i="33"/>
  <c r="R611" i="33"/>
  <c r="Q611" i="33"/>
  <c r="O611" i="33"/>
  <c r="N611" i="33"/>
  <c r="M611" i="33"/>
  <c r="L611" i="33"/>
  <c r="K611" i="33"/>
  <c r="J611" i="33"/>
  <c r="H611" i="33"/>
  <c r="AB610" i="33"/>
  <c r="Z610" i="33"/>
  <c r="Y610" i="33"/>
  <c r="X610" i="33"/>
  <c r="W610" i="33"/>
  <c r="U610" i="33"/>
  <c r="T610" i="33"/>
  <c r="S610" i="33"/>
  <c r="R610" i="33"/>
  <c r="Q610" i="33"/>
  <c r="O610" i="33"/>
  <c r="N610" i="33"/>
  <c r="M610" i="33"/>
  <c r="L610" i="33"/>
  <c r="K610" i="33"/>
  <c r="J610" i="33"/>
  <c r="H610" i="33"/>
  <c r="AB609" i="33"/>
  <c r="Z609" i="33"/>
  <c r="Y609" i="33"/>
  <c r="X609" i="33"/>
  <c r="W609" i="33"/>
  <c r="U609" i="33"/>
  <c r="T609" i="33"/>
  <c r="S609" i="33"/>
  <c r="R609" i="33"/>
  <c r="Q609" i="33"/>
  <c r="O609" i="33"/>
  <c r="N609" i="33"/>
  <c r="M609" i="33"/>
  <c r="L609" i="33"/>
  <c r="K609" i="33"/>
  <c r="J609" i="33"/>
  <c r="H609" i="33"/>
  <c r="AB608" i="33"/>
  <c r="Z608" i="33"/>
  <c r="Y608" i="33"/>
  <c r="X608" i="33"/>
  <c r="W608" i="33"/>
  <c r="U608" i="33"/>
  <c r="T608" i="33"/>
  <c r="S608" i="33"/>
  <c r="R608" i="33"/>
  <c r="Q608" i="33"/>
  <c r="O608" i="33"/>
  <c r="N608" i="33"/>
  <c r="M608" i="33"/>
  <c r="L608" i="33"/>
  <c r="K608" i="33"/>
  <c r="J608" i="33"/>
  <c r="H608" i="33"/>
  <c r="AB607" i="33"/>
  <c r="Z607" i="33"/>
  <c r="Y607" i="33"/>
  <c r="X607" i="33"/>
  <c r="W607" i="33"/>
  <c r="U607" i="33"/>
  <c r="T607" i="33"/>
  <c r="S607" i="33"/>
  <c r="R607" i="33"/>
  <c r="Q607" i="33"/>
  <c r="O607" i="33"/>
  <c r="N607" i="33"/>
  <c r="M607" i="33"/>
  <c r="L607" i="33"/>
  <c r="K607" i="33"/>
  <c r="J607" i="33"/>
  <c r="H607" i="33"/>
  <c r="AB606" i="33"/>
  <c r="Z606" i="33"/>
  <c r="Y606" i="33"/>
  <c r="X606" i="33"/>
  <c r="W606" i="33"/>
  <c r="U606" i="33"/>
  <c r="T606" i="33"/>
  <c r="S606" i="33"/>
  <c r="R606" i="33"/>
  <c r="Q606" i="33"/>
  <c r="O606" i="33"/>
  <c r="N606" i="33"/>
  <c r="M606" i="33"/>
  <c r="L606" i="33"/>
  <c r="K606" i="33"/>
  <c r="J606" i="33"/>
  <c r="H606" i="33"/>
  <c r="AB605" i="33"/>
  <c r="Z605" i="33"/>
  <c r="Y605" i="33"/>
  <c r="X605" i="33"/>
  <c r="W605" i="33"/>
  <c r="U605" i="33"/>
  <c r="T605" i="33"/>
  <c r="S605" i="33"/>
  <c r="R605" i="33"/>
  <c r="Q605" i="33"/>
  <c r="O605" i="33"/>
  <c r="N605" i="33"/>
  <c r="M605" i="33"/>
  <c r="L605" i="33"/>
  <c r="K605" i="33"/>
  <c r="J605" i="33"/>
  <c r="H605" i="33"/>
  <c r="AB604" i="33"/>
  <c r="Z604" i="33"/>
  <c r="Y604" i="33"/>
  <c r="X604" i="33"/>
  <c r="W604" i="33"/>
  <c r="U604" i="33"/>
  <c r="T604" i="33"/>
  <c r="S604" i="33"/>
  <c r="R604" i="33"/>
  <c r="Q604" i="33"/>
  <c r="O604" i="33"/>
  <c r="N604" i="33"/>
  <c r="M604" i="33"/>
  <c r="L604" i="33"/>
  <c r="K604" i="33"/>
  <c r="J604" i="33"/>
  <c r="H604" i="33"/>
  <c r="AB603" i="33"/>
  <c r="Z603" i="33"/>
  <c r="Y603" i="33"/>
  <c r="X603" i="33"/>
  <c r="W603" i="33"/>
  <c r="U603" i="33"/>
  <c r="T603" i="33"/>
  <c r="S603" i="33"/>
  <c r="R603" i="33"/>
  <c r="Q603" i="33"/>
  <c r="O603" i="33"/>
  <c r="N603" i="33"/>
  <c r="M603" i="33"/>
  <c r="L603" i="33"/>
  <c r="K603" i="33"/>
  <c r="J603" i="33"/>
  <c r="H603" i="33"/>
  <c r="AB602" i="33"/>
  <c r="Z602" i="33"/>
  <c r="Y602" i="33"/>
  <c r="X602" i="33"/>
  <c r="W602" i="33"/>
  <c r="U602" i="33"/>
  <c r="T602" i="33"/>
  <c r="S602" i="33"/>
  <c r="R602" i="33"/>
  <c r="Q602" i="33"/>
  <c r="O602" i="33"/>
  <c r="N602" i="33"/>
  <c r="M602" i="33"/>
  <c r="L602" i="33"/>
  <c r="K602" i="33"/>
  <c r="J602" i="33"/>
  <c r="H602" i="33"/>
  <c r="AB601" i="33"/>
  <c r="Z601" i="33"/>
  <c r="Y601" i="33"/>
  <c r="X601" i="33"/>
  <c r="W601" i="33"/>
  <c r="U601" i="33"/>
  <c r="T601" i="33"/>
  <c r="S601" i="33"/>
  <c r="R601" i="33"/>
  <c r="Q601" i="33"/>
  <c r="O601" i="33"/>
  <c r="N601" i="33"/>
  <c r="M601" i="33"/>
  <c r="L601" i="33"/>
  <c r="K601" i="33"/>
  <c r="J601" i="33"/>
  <c r="H601" i="33"/>
  <c r="AB600" i="33"/>
  <c r="Z600" i="33"/>
  <c r="Y600" i="33"/>
  <c r="X600" i="33"/>
  <c r="W600" i="33"/>
  <c r="U600" i="33"/>
  <c r="T600" i="33"/>
  <c r="S600" i="33"/>
  <c r="R600" i="33"/>
  <c r="Q600" i="33"/>
  <c r="O600" i="33"/>
  <c r="N600" i="33"/>
  <c r="M600" i="33"/>
  <c r="L600" i="33"/>
  <c r="K600" i="33"/>
  <c r="J600" i="33"/>
  <c r="H600" i="33"/>
  <c r="AB599" i="33"/>
  <c r="Z599" i="33"/>
  <c r="Y599" i="33"/>
  <c r="X599" i="33"/>
  <c r="W599" i="33"/>
  <c r="U599" i="33"/>
  <c r="T599" i="33"/>
  <c r="S599" i="33"/>
  <c r="R599" i="33"/>
  <c r="Q599" i="33"/>
  <c r="O599" i="33"/>
  <c r="N599" i="33"/>
  <c r="M599" i="33"/>
  <c r="L599" i="33"/>
  <c r="K599" i="33"/>
  <c r="J599" i="33"/>
  <c r="H599" i="33"/>
  <c r="AB598" i="33"/>
  <c r="Z598" i="33"/>
  <c r="Y598" i="33"/>
  <c r="X598" i="33"/>
  <c r="W598" i="33"/>
  <c r="U598" i="33"/>
  <c r="T598" i="33"/>
  <c r="S598" i="33"/>
  <c r="R598" i="33"/>
  <c r="Q598" i="33"/>
  <c r="O598" i="33"/>
  <c r="N598" i="33"/>
  <c r="M598" i="33"/>
  <c r="L598" i="33"/>
  <c r="K598" i="33"/>
  <c r="J598" i="33"/>
  <c r="H598" i="33"/>
  <c r="AB597" i="33"/>
  <c r="Z597" i="33"/>
  <c r="Y597" i="33"/>
  <c r="X597" i="33"/>
  <c r="W597" i="33"/>
  <c r="U597" i="33"/>
  <c r="T597" i="33"/>
  <c r="S597" i="33"/>
  <c r="R597" i="33"/>
  <c r="Q597" i="33"/>
  <c r="O597" i="33"/>
  <c r="N597" i="33"/>
  <c r="M597" i="33"/>
  <c r="L597" i="33"/>
  <c r="K597" i="33"/>
  <c r="J597" i="33"/>
  <c r="H597" i="33"/>
  <c r="AB596" i="33"/>
  <c r="Z596" i="33"/>
  <c r="Y596" i="33"/>
  <c r="X596" i="33"/>
  <c r="W596" i="33"/>
  <c r="U596" i="33"/>
  <c r="T596" i="33"/>
  <c r="S596" i="33"/>
  <c r="R596" i="33"/>
  <c r="Q596" i="33"/>
  <c r="O596" i="33"/>
  <c r="N596" i="33"/>
  <c r="M596" i="33"/>
  <c r="L596" i="33"/>
  <c r="K596" i="33"/>
  <c r="J596" i="33"/>
  <c r="H596" i="33"/>
  <c r="AB595" i="33"/>
  <c r="Z595" i="33"/>
  <c r="Y595" i="33"/>
  <c r="X595" i="33"/>
  <c r="W595" i="33"/>
  <c r="U595" i="33"/>
  <c r="T595" i="33"/>
  <c r="S595" i="33"/>
  <c r="R595" i="33"/>
  <c r="Q595" i="33"/>
  <c r="O595" i="33"/>
  <c r="N595" i="33"/>
  <c r="M595" i="33"/>
  <c r="L595" i="33"/>
  <c r="K595" i="33"/>
  <c r="J595" i="33"/>
  <c r="H595" i="33"/>
  <c r="AB594" i="33"/>
  <c r="Z594" i="33"/>
  <c r="Y594" i="33"/>
  <c r="X594" i="33"/>
  <c r="W594" i="33"/>
  <c r="U594" i="33"/>
  <c r="T594" i="33"/>
  <c r="S594" i="33"/>
  <c r="R594" i="33"/>
  <c r="Q594" i="33"/>
  <c r="O594" i="33"/>
  <c r="N594" i="33"/>
  <c r="M594" i="33"/>
  <c r="L594" i="33"/>
  <c r="K594" i="33"/>
  <c r="J594" i="33"/>
  <c r="H594" i="33"/>
  <c r="AB593" i="33"/>
  <c r="Z593" i="33"/>
  <c r="Y593" i="33"/>
  <c r="X593" i="33"/>
  <c r="W593" i="33"/>
  <c r="U593" i="33"/>
  <c r="T593" i="33"/>
  <c r="S593" i="33"/>
  <c r="R593" i="33"/>
  <c r="Q593" i="33"/>
  <c r="O593" i="33"/>
  <c r="N593" i="33"/>
  <c r="M593" i="33"/>
  <c r="L593" i="33"/>
  <c r="K593" i="33"/>
  <c r="J593" i="33"/>
  <c r="H593" i="33"/>
  <c r="AB592" i="33"/>
  <c r="Z592" i="33"/>
  <c r="Y592" i="33"/>
  <c r="X592" i="33"/>
  <c r="W592" i="33"/>
  <c r="U592" i="33"/>
  <c r="T592" i="33"/>
  <c r="S592" i="33"/>
  <c r="R592" i="33"/>
  <c r="Q592" i="33"/>
  <c r="O592" i="33"/>
  <c r="N592" i="33"/>
  <c r="M592" i="33"/>
  <c r="L592" i="33"/>
  <c r="K592" i="33"/>
  <c r="J592" i="33"/>
  <c r="H592" i="33"/>
  <c r="AB591" i="33"/>
  <c r="Z591" i="33"/>
  <c r="Y591" i="33"/>
  <c r="X591" i="33"/>
  <c r="W591" i="33"/>
  <c r="U591" i="33"/>
  <c r="T591" i="33"/>
  <c r="S591" i="33"/>
  <c r="R591" i="33"/>
  <c r="Q591" i="33"/>
  <c r="O591" i="33"/>
  <c r="N591" i="33"/>
  <c r="M591" i="33"/>
  <c r="L591" i="33"/>
  <c r="K591" i="33"/>
  <c r="J591" i="33"/>
  <c r="H591" i="33"/>
  <c r="AB590" i="33"/>
  <c r="Z590" i="33"/>
  <c r="Y590" i="33"/>
  <c r="X590" i="33"/>
  <c r="W590" i="33"/>
  <c r="U590" i="33"/>
  <c r="T590" i="33"/>
  <c r="S590" i="33"/>
  <c r="R590" i="33"/>
  <c r="Q590" i="33"/>
  <c r="O590" i="33"/>
  <c r="N590" i="33"/>
  <c r="M590" i="33"/>
  <c r="L590" i="33"/>
  <c r="K590" i="33"/>
  <c r="J590" i="33"/>
  <c r="H590" i="33"/>
  <c r="AB589" i="33"/>
  <c r="Z589" i="33"/>
  <c r="Y589" i="33"/>
  <c r="X589" i="33"/>
  <c r="W589" i="33"/>
  <c r="U589" i="33"/>
  <c r="T589" i="33"/>
  <c r="S589" i="33"/>
  <c r="R589" i="33"/>
  <c r="Q589" i="33"/>
  <c r="O589" i="33"/>
  <c r="N589" i="33"/>
  <c r="M589" i="33"/>
  <c r="L589" i="33"/>
  <c r="K589" i="33"/>
  <c r="J589" i="33"/>
  <c r="H589" i="33"/>
  <c r="AB588" i="33"/>
  <c r="Z588" i="33"/>
  <c r="Y588" i="33"/>
  <c r="X588" i="33"/>
  <c r="W588" i="33"/>
  <c r="U588" i="33"/>
  <c r="T588" i="33"/>
  <c r="S588" i="33"/>
  <c r="R588" i="33"/>
  <c r="Q588" i="33"/>
  <c r="O588" i="33"/>
  <c r="N588" i="33"/>
  <c r="M588" i="33"/>
  <c r="L588" i="33"/>
  <c r="K588" i="33"/>
  <c r="J588" i="33"/>
  <c r="H588" i="33"/>
  <c r="AB587" i="33"/>
  <c r="Z587" i="33"/>
  <c r="Y587" i="33"/>
  <c r="X587" i="33"/>
  <c r="W587" i="33"/>
  <c r="U587" i="33"/>
  <c r="T587" i="33"/>
  <c r="S587" i="33"/>
  <c r="R587" i="33"/>
  <c r="Q587" i="33"/>
  <c r="O587" i="33"/>
  <c r="N587" i="33"/>
  <c r="M587" i="33"/>
  <c r="L587" i="33"/>
  <c r="K587" i="33"/>
  <c r="J587" i="33"/>
  <c r="H587" i="33"/>
  <c r="AB586" i="33"/>
  <c r="Z586" i="33"/>
  <c r="Y586" i="33"/>
  <c r="X586" i="33"/>
  <c r="W586" i="33"/>
  <c r="U586" i="33"/>
  <c r="T586" i="33"/>
  <c r="S586" i="33"/>
  <c r="R586" i="33"/>
  <c r="Q586" i="33"/>
  <c r="O586" i="33"/>
  <c r="N586" i="33"/>
  <c r="M586" i="33"/>
  <c r="L586" i="33"/>
  <c r="K586" i="33"/>
  <c r="J586" i="33"/>
  <c r="H586" i="33"/>
  <c r="AB585" i="33"/>
  <c r="Z585" i="33"/>
  <c r="Y585" i="33"/>
  <c r="X585" i="33"/>
  <c r="W585" i="33"/>
  <c r="U585" i="33"/>
  <c r="T585" i="33"/>
  <c r="S585" i="33"/>
  <c r="R585" i="33"/>
  <c r="Q585" i="33"/>
  <c r="O585" i="33"/>
  <c r="N585" i="33"/>
  <c r="M585" i="33"/>
  <c r="L585" i="33"/>
  <c r="K585" i="33"/>
  <c r="J585" i="33"/>
  <c r="H585" i="33"/>
  <c r="AB584" i="33"/>
  <c r="Z584" i="33"/>
  <c r="Y584" i="33"/>
  <c r="X584" i="33"/>
  <c r="W584" i="33"/>
  <c r="U584" i="33"/>
  <c r="T584" i="33"/>
  <c r="S584" i="33"/>
  <c r="R584" i="33"/>
  <c r="Q584" i="33"/>
  <c r="O584" i="33"/>
  <c r="N584" i="33"/>
  <c r="M584" i="33"/>
  <c r="L584" i="33"/>
  <c r="K584" i="33"/>
  <c r="J584" i="33"/>
  <c r="H584" i="33"/>
  <c r="AB583" i="33"/>
  <c r="Z583" i="33"/>
  <c r="Y583" i="33"/>
  <c r="X583" i="33"/>
  <c r="W583" i="33"/>
  <c r="U583" i="33"/>
  <c r="T583" i="33"/>
  <c r="S583" i="33"/>
  <c r="R583" i="33"/>
  <c r="Q583" i="33"/>
  <c r="O583" i="33"/>
  <c r="N583" i="33"/>
  <c r="M583" i="33"/>
  <c r="L583" i="33"/>
  <c r="K583" i="33"/>
  <c r="J583" i="33"/>
  <c r="H583" i="33"/>
  <c r="AB582" i="33"/>
  <c r="Z582" i="33"/>
  <c r="Y582" i="33"/>
  <c r="X582" i="33"/>
  <c r="W582" i="33"/>
  <c r="U582" i="33"/>
  <c r="T582" i="33"/>
  <c r="S582" i="33"/>
  <c r="R582" i="33"/>
  <c r="Q582" i="33"/>
  <c r="O582" i="33"/>
  <c r="N582" i="33"/>
  <c r="M582" i="33"/>
  <c r="L582" i="33"/>
  <c r="K582" i="33"/>
  <c r="J582" i="33"/>
  <c r="H582" i="33"/>
  <c r="AB581" i="33"/>
  <c r="Z581" i="33"/>
  <c r="Y581" i="33"/>
  <c r="X581" i="33"/>
  <c r="W581" i="33"/>
  <c r="U581" i="33"/>
  <c r="T581" i="33"/>
  <c r="S581" i="33"/>
  <c r="R581" i="33"/>
  <c r="Q581" i="33"/>
  <c r="O581" i="33"/>
  <c r="N581" i="33"/>
  <c r="M581" i="33"/>
  <c r="L581" i="33"/>
  <c r="K581" i="33"/>
  <c r="J581" i="33"/>
  <c r="H581" i="33"/>
  <c r="AB580" i="33"/>
  <c r="Z580" i="33"/>
  <c r="Y580" i="33"/>
  <c r="X580" i="33"/>
  <c r="W580" i="33"/>
  <c r="U580" i="33"/>
  <c r="T580" i="33"/>
  <c r="S580" i="33"/>
  <c r="R580" i="33"/>
  <c r="Q580" i="33"/>
  <c r="O580" i="33"/>
  <c r="N580" i="33"/>
  <c r="M580" i="33"/>
  <c r="L580" i="33"/>
  <c r="K580" i="33"/>
  <c r="J580" i="33"/>
  <c r="H580" i="33"/>
  <c r="AB579" i="33"/>
  <c r="Z579" i="33"/>
  <c r="Y579" i="33"/>
  <c r="X579" i="33"/>
  <c r="W579" i="33"/>
  <c r="U579" i="33"/>
  <c r="T579" i="33"/>
  <c r="S579" i="33"/>
  <c r="R579" i="33"/>
  <c r="Q579" i="33"/>
  <c r="O579" i="33"/>
  <c r="N579" i="33"/>
  <c r="M579" i="33"/>
  <c r="L579" i="33"/>
  <c r="K579" i="33"/>
  <c r="J579" i="33"/>
  <c r="H579" i="33"/>
  <c r="AB578" i="33"/>
  <c r="Z578" i="33"/>
  <c r="Y578" i="33"/>
  <c r="X578" i="33"/>
  <c r="W578" i="33"/>
  <c r="U578" i="33"/>
  <c r="T578" i="33"/>
  <c r="S578" i="33"/>
  <c r="R578" i="33"/>
  <c r="Q578" i="33"/>
  <c r="O578" i="33"/>
  <c r="N578" i="33"/>
  <c r="M578" i="33"/>
  <c r="L578" i="33"/>
  <c r="K578" i="33"/>
  <c r="J578" i="33"/>
  <c r="H578" i="33"/>
  <c r="AB577" i="33"/>
  <c r="Z577" i="33"/>
  <c r="Y577" i="33"/>
  <c r="X577" i="33"/>
  <c r="W577" i="33"/>
  <c r="U577" i="33"/>
  <c r="T577" i="33"/>
  <c r="S577" i="33"/>
  <c r="R577" i="33"/>
  <c r="Q577" i="33"/>
  <c r="O577" i="33"/>
  <c r="N577" i="33"/>
  <c r="M577" i="33"/>
  <c r="L577" i="33"/>
  <c r="K577" i="33"/>
  <c r="J577" i="33"/>
  <c r="H577" i="33"/>
  <c r="AB576" i="33"/>
  <c r="Z576" i="33"/>
  <c r="Y576" i="33"/>
  <c r="X576" i="33"/>
  <c r="W576" i="33"/>
  <c r="U576" i="33"/>
  <c r="T576" i="33"/>
  <c r="S576" i="33"/>
  <c r="R576" i="33"/>
  <c r="Q576" i="33"/>
  <c r="O576" i="33"/>
  <c r="N576" i="33"/>
  <c r="M576" i="33"/>
  <c r="L576" i="33"/>
  <c r="K576" i="33"/>
  <c r="J576" i="33"/>
  <c r="H576" i="33"/>
  <c r="AB575" i="33"/>
  <c r="Z575" i="33"/>
  <c r="Y575" i="33"/>
  <c r="X575" i="33"/>
  <c r="W575" i="33"/>
  <c r="U575" i="33"/>
  <c r="T575" i="33"/>
  <c r="S575" i="33"/>
  <c r="R575" i="33"/>
  <c r="Q575" i="33"/>
  <c r="O575" i="33"/>
  <c r="N575" i="33"/>
  <c r="M575" i="33"/>
  <c r="L575" i="33"/>
  <c r="K575" i="33"/>
  <c r="J575" i="33"/>
  <c r="H575" i="33"/>
  <c r="AB574" i="33"/>
  <c r="Z574" i="33"/>
  <c r="Y574" i="33"/>
  <c r="X574" i="33"/>
  <c r="W574" i="33"/>
  <c r="U574" i="33"/>
  <c r="T574" i="33"/>
  <c r="S574" i="33"/>
  <c r="R574" i="33"/>
  <c r="Q574" i="33"/>
  <c r="O574" i="33"/>
  <c r="N574" i="33"/>
  <c r="M574" i="33"/>
  <c r="L574" i="33"/>
  <c r="K574" i="33"/>
  <c r="J574" i="33"/>
  <c r="H574" i="33"/>
  <c r="AB573" i="33"/>
  <c r="Z573" i="33"/>
  <c r="Y573" i="33"/>
  <c r="X573" i="33"/>
  <c r="W573" i="33"/>
  <c r="U573" i="33"/>
  <c r="T573" i="33"/>
  <c r="S573" i="33"/>
  <c r="R573" i="33"/>
  <c r="Q573" i="33"/>
  <c r="O573" i="33"/>
  <c r="N573" i="33"/>
  <c r="M573" i="33"/>
  <c r="L573" i="33"/>
  <c r="K573" i="33"/>
  <c r="J573" i="33"/>
  <c r="H573" i="33"/>
  <c r="AB572" i="33"/>
  <c r="Z572" i="33"/>
  <c r="Y572" i="33"/>
  <c r="X572" i="33"/>
  <c r="W572" i="33"/>
  <c r="U572" i="33"/>
  <c r="T572" i="33"/>
  <c r="S572" i="33"/>
  <c r="R572" i="33"/>
  <c r="Q572" i="33"/>
  <c r="O572" i="33"/>
  <c r="N572" i="33"/>
  <c r="M572" i="33"/>
  <c r="L572" i="33"/>
  <c r="K572" i="33"/>
  <c r="J572" i="33"/>
  <c r="H572" i="33"/>
  <c r="AB571" i="33"/>
  <c r="Z571" i="33"/>
  <c r="Y571" i="33"/>
  <c r="X571" i="33"/>
  <c r="W571" i="33"/>
  <c r="U571" i="33"/>
  <c r="T571" i="33"/>
  <c r="S571" i="33"/>
  <c r="R571" i="33"/>
  <c r="Q571" i="33"/>
  <c r="O571" i="33"/>
  <c r="N571" i="33"/>
  <c r="M571" i="33"/>
  <c r="L571" i="33"/>
  <c r="K571" i="33"/>
  <c r="J571" i="33"/>
  <c r="H571" i="33"/>
  <c r="AB570" i="33"/>
  <c r="Z570" i="33"/>
  <c r="Y570" i="33"/>
  <c r="X570" i="33"/>
  <c r="W570" i="33"/>
  <c r="U570" i="33"/>
  <c r="T570" i="33"/>
  <c r="S570" i="33"/>
  <c r="R570" i="33"/>
  <c r="Q570" i="33"/>
  <c r="O570" i="33"/>
  <c r="N570" i="33"/>
  <c r="M570" i="33"/>
  <c r="L570" i="33"/>
  <c r="K570" i="33"/>
  <c r="J570" i="33"/>
  <c r="H570" i="33"/>
  <c r="AB569" i="33"/>
  <c r="Z569" i="33"/>
  <c r="Y569" i="33"/>
  <c r="X569" i="33"/>
  <c r="W569" i="33"/>
  <c r="U569" i="33"/>
  <c r="T569" i="33"/>
  <c r="S569" i="33"/>
  <c r="R569" i="33"/>
  <c r="Q569" i="33"/>
  <c r="O569" i="33"/>
  <c r="N569" i="33"/>
  <c r="M569" i="33"/>
  <c r="L569" i="33"/>
  <c r="K569" i="33"/>
  <c r="J569" i="33"/>
  <c r="H569" i="33"/>
  <c r="AB568" i="33"/>
  <c r="Z568" i="33"/>
  <c r="Y568" i="33"/>
  <c r="X568" i="33"/>
  <c r="W568" i="33"/>
  <c r="U568" i="33"/>
  <c r="T568" i="33"/>
  <c r="S568" i="33"/>
  <c r="R568" i="33"/>
  <c r="Q568" i="33"/>
  <c r="O568" i="33"/>
  <c r="N568" i="33"/>
  <c r="M568" i="33"/>
  <c r="L568" i="33"/>
  <c r="K568" i="33"/>
  <c r="J568" i="33"/>
  <c r="H568" i="33"/>
  <c r="AB567" i="33"/>
  <c r="Z567" i="33"/>
  <c r="Y567" i="33"/>
  <c r="X567" i="33"/>
  <c r="W567" i="33"/>
  <c r="U567" i="33"/>
  <c r="T567" i="33"/>
  <c r="S567" i="33"/>
  <c r="R567" i="33"/>
  <c r="Q567" i="33"/>
  <c r="O567" i="33"/>
  <c r="N567" i="33"/>
  <c r="M567" i="33"/>
  <c r="L567" i="33"/>
  <c r="K567" i="33"/>
  <c r="J567" i="33"/>
  <c r="H567" i="33"/>
  <c r="AB566" i="33"/>
  <c r="Z566" i="33"/>
  <c r="Y566" i="33"/>
  <c r="X566" i="33"/>
  <c r="W566" i="33"/>
  <c r="U566" i="33"/>
  <c r="T566" i="33"/>
  <c r="S566" i="33"/>
  <c r="R566" i="33"/>
  <c r="Q566" i="33"/>
  <c r="O566" i="33"/>
  <c r="N566" i="33"/>
  <c r="M566" i="33"/>
  <c r="L566" i="33"/>
  <c r="K566" i="33"/>
  <c r="J566" i="33"/>
  <c r="H566" i="33"/>
  <c r="AB565" i="33"/>
  <c r="Z565" i="33"/>
  <c r="Y565" i="33"/>
  <c r="X565" i="33"/>
  <c r="W565" i="33"/>
  <c r="U565" i="33"/>
  <c r="T565" i="33"/>
  <c r="S565" i="33"/>
  <c r="R565" i="33"/>
  <c r="Q565" i="33"/>
  <c r="O565" i="33"/>
  <c r="N565" i="33"/>
  <c r="M565" i="33"/>
  <c r="L565" i="33"/>
  <c r="K565" i="33"/>
  <c r="J565" i="33"/>
  <c r="H565" i="33"/>
  <c r="AB564" i="33"/>
  <c r="Z564" i="33"/>
  <c r="Y564" i="33"/>
  <c r="X564" i="33"/>
  <c r="W564" i="33"/>
  <c r="U564" i="33"/>
  <c r="T564" i="33"/>
  <c r="S564" i="33"/>
  <c r="R564" i="33"/>
  <c r="Q564" i="33"/>
  <c r="O564" i="33"/>
  <c r="N564" i="33"/>
  <c r="M564" i="33"/>
  <c r="L564" i="33"/>
  <c r="K564" i="33"/>
  <c r="J564" i="33"/>
  <c r="H564" i="33"/>
  <c r="AB563" i="33"/>
  <c r="Z563" i="33"/>
  <c r="Y563" i="33"/>
  <c r="X563" i="33"/>
  <c r="W563" i="33"/>
  <c r="U563" i="33"/>
  <c r="T563" i="33"/>
  <c r="S563" i="33"/>
  <c r="R563" i="33"/>
  <c r="Q563" i="33"/>
  <c r="O563" i="33"/>
  <c r="N563" i="33"/>
  <c r="M563" i="33"/>
  <c r="L563" i="33"/>
  <c r="K563" i="33"/>
  <c r="J563" i="33"/>
  <c r="H563" i="33"/>
  <c r="AB562" i="33"/>
  <c r="Z562" i="33"/>
  <c r="Y562" i="33"/>
  <c r="X562" i="33"/>
  <c r="W562" i="33"/>
  <c r="U562" i="33"/>
  <c r="T562" i="33"/>
  <c r="S562" i="33"/>
  <c r="R562" i="33"/>
  <c r="Q562" i="33"/>
  <c r="O562" i="33"/>
  <c r="N562" i="33"/>
  <c r="M562" i="33"/>
  <c r="L562" i="33"/>
  <c r="K562" i="33"/>
  <c r="J562" i="33"/>
  <c r="H562" i="33"/>
  <c r="AB561" i="33"/>
  <c r="Z561" i="33"/>
  <c r="Y561" i="33"/>
  <c r="X561" i="33"/>
  <c r="W561" i="33"/>
  <c r="U561" i="33"/>
  <c r="T561" i="33"/>
  <c r="S561" i="33"/>
  <c r="R561" i="33"/>
  <c r="Q561" i="33"/>
  <c r="O561" i="33"/>
  <c r="N561" i="33"/>
  <c r="M561" i="33"/>
  <c r="L561" i="33"/>
  <c r="K561" i="33"/>
  <c r="J561" i="33"/>
  <c r="H561" i="33"/>
  <c r="AB560" i="33"/>
  <c r="Z560" i="33"/>
  <c r="Y560" i="33"/>
  <c r="X560" i="33"/>
  <c r="W560" i="33"/>
  <c r="U560" i="33"/>
  <c r="T560" i="33"/>
  <c r="S560" i="33"/>
  <c r="R560" i="33"/>
  <c r="Q560" i="33"/>
  <c r="O560" i="33"/>
  <c r="N560" i="33"/>
  <c r="M560" i="33"/>
  <c r="L560" i="33"/>
  <c r="K560" i="33"/>
  <c r="J560" i="33"/>
  <c r="H560" i="33"/>
  <c r="AB559" i="33"/>
  <c r="Z559" i="33"/>
  <c r="Y559" i="33"/>
  <c r="X559" i="33"/>
  <c r="W559" i="33"/>
  <c r="U559" i="33"/>
  <c r="T559" i="33"/>
  <c r="S559" i="33"/>
  <c r="R559" i="33"/>
  <c r="Q559" i="33"/>
  <c r="O559" i="33"/>
  <c r="N559" i="33"/>
  <c r="M559" i="33"/>
  <c r="L559" i="33"/>
  <c r="K559" i="33"/>
  <c r="J559" i="33"/>
  <c r="H559" i="33"/>
  <c r="AB558" i="33"/>
  <c r="Z558" i="33"/>
  <c r="Y558" i="33"/>
  <c r="X558" i="33"/>
  <c r="W558" i="33"/>
  <c r="U558" i="33"/>
  <c r="T558" i="33"/>
  <c r="S558" i="33"/>
  <c r="R558" i="33"/>
  <c r="Q558" i="33"/>
  <c r="O558" i="33"/>
  <c r="N558" i="33"/>
  <c r="M558" i="33"/>
  <c r="L558" i="33"/>
  <c r="K558" i="33"/>
  <c r="J558" i="33"/>
  <c r="H558" i="33"/>
  <c r="AB557" i="33"/>
  <c r="Z557" i="33"/>
  <c r="Y557" i="33"/>
  <c r="X557" i="33"/>
  <c r="W557" i="33"/>
  <c r="U557" i="33"/>
  <c r="T557" i="33"/>
  <c r="S557" i="33"/>
  <c r="R557" i="33"/>
  <c r="Q557" i="33"/>
  <c r="O557" i="33"/>
  <c r="N557" i="33"/>
  <c r="M557" i="33"/>
  <c r="L557" i="33"/>
  <c r="K557" i="33"/>
  <c r="J557" i="33"/>
  <c r="H557" i="33"/>
  <c r="AB556" i="33"/>
  <c r="Z556" i="33"/>
  <c r="Y556" i="33"/>
  <c r="X556" i="33"/>
  <c r="W556" i="33"/>
  <c r="U556" i="33"/>
  <c r="T556" i="33"/>
  <c r="S556" i="33"/>
  <c r="R556" i="33"/>
  <c r="Q556" i="33"/>
  <c r="O556" i="33"/>
  <c r="N556" i="33"/>
  <c r="M556" i="33"/>
  <c r="L556" i="33"/>
  <c r="K556" i="33"/>
  <c r="J556" i="33"/>
  <c r="H556" i="33"/>
  <c r="AB555" i="33"/>
  <c r="Z555" i="33"/>
  <c r="Y555" i="33"/>
  <c r="X555" i="33"/>
  <c r="W555" i="33"/>
  <c r="U555" i="33"/>
  <c r="T555" i="33"/>
  <c r="S555" i="33"/>
  <c r="R555" i="33"/>
  <c r="Q555" i="33"/>
  <c r="O555" i="33"/>
  <c r="N555" i="33"/>
  <c r="M555" i="33"/>
  <c r="L555" i="33"/>
  <c r="K555" i="33"/>
  <c r="J555" i="33"/>
  <c r="H555" i="33"/>
  <c r="AB554" i="33"/>
  <c r="Z554" i="33"/>
  <c r="Y554" i="33"/>
  <c r="X554" i="33"/>
  <c r="W554" i="33"/>
  <c r="U554" i="33"/>
  <c r="T554" i="33"/>
  <c r="S554" i="33"/>
  <c r="R554" i="33"/>
  <c r="Q554" i="33"/>
  <c r="O554" i="33"/>
  <c r="N554" i="33"/>
  <c r="M554" i="33"/>
  <c r="L554" i="33"/>
  <c r="K554" i="33"/>
  <c r="J554" i="33"/>
  <c r="H554" i="33"/>
  <c r="AB553" i="33"/>
  <c r="Z553" i="33"/>
  <c r="Y553" i="33"/>
  <c r="X553" i="33"/>
  <c r="W553" i="33"/>
  <c r="U553" i="33"/>
  <c r="T553" i="33"/>
  <c r="S553" i="33"/>
  <c r="R553" i="33"/>
  <c r="Q553" i="33"/>
  <c r="O553" i="33"/>
  <c r="N553" i="33"/>
  <c r="M553" i="33"/>
  <c r="L553" i="33"/>
  <c r="K553" i="33"/>
  <c r="J553" i="33"/>
  <c r="H553" i="33"/>
  <c r="AB552" i="33"/>
  <c r="Z552" i="33"/>
  <c r="Y552" i="33"/>
  <c r="X552" i="33"/>
  <c r="W552" i="33"/>
  <c r="U552" i="33"/>
  <c r="T552" i="33"/>
  <c r="S552" i="33"/>
  <c r="R552" i="33"/>
  <c r="Q552" i="33"/>
  <c r="O552" i="33"/>
  <c r="N552" i="33"/>
  <c r="M552" i="33"/>
  <c r="L552" i="33"/>
  <c r="K552" i="33"/>
  <c r="J552" i="33"/>
  <c r="H552" i="33"/>
  <c r="AB551" i="33"/>
  <c r="Z551" i="33"/>
  <c r="Y551" i="33"/>
  <c r="X551" i="33"/>
  <c r="W551" i="33"/>
  <c r="U551" i="33"/>
  <c r="T551" i="33"/>
  <c r="S551" i="33"/>
  <c r="R551" i="33"/>
  <c r="Q551" i="33"/>
  <c r="O551" i="33"/>
  <c r="N551" i="33"/>
  <c r="M551" i="33"/>
  <c r="L551" i="33"/>
  <c r="K551" i="33"/>
  <c r="J551" i="33"/>
  <c r="H551" i="33"/>
  <c r="AB550" i="33"/>
  <c r="Z550" i="33"/>
  <c r="Y550" i="33"/>
  <c r="X550" i="33"/>
  <c r="W550" i="33"/>
  <c r="U550" i="33"/>
  <c r="T550" i="33"/>
  <c r="S550" i="33"/>
  <c r="R550" i="33"/>
  <c r="Q550" i="33"/>
  <c r="O550" i="33"/>
  <c r="N550" i="33"/>
  <c r="M550" i="33"/>
  <c r="L550" i="33"/>
  <c r="K550" i="33"/>
  <c r="J550" i="33"/>
  <c r="H550" i="33"/>
  <c r="AB549" i="33"/>
  <c r="Z549" i="33"/>
  <c r="Y549" i="33"/>
  <c r="X549" i="33"/>
  <c r="W549" i="33"/>
  <c r="U549" i="33"/>
  <c r="T549" i="33"/>
  <c r="S549" i="33"/>
  <c r="R549" i="33"/>
  <c r="Q549" i="33"/>
  <c r="O549" i="33"/>
  <c r="N549" i="33"/>
  <c r="M549" i="33"/>
  <c r="L549" i="33"/>
  <c r="K549" i="33"/>
  <c r="J549" i="33"/>
  <c r="H549" i="33"/>
  <c r="AB548" i="33"/>
  <c r="Z548" i="33"/>
  <c r="Y548" i="33"/>
  <c r="X548" i="33"/>
  <c r="W548" i="33"/>
  <c r="U548" i="33"/>
  <c r="T548" i="33"/>
  <c r="S548" i="33"/>
  <c r="R548" i="33"/>
  <c r="Q548" i="33"/>
  <c r="O548" i="33"/>
  <c r="N548" i="33"/>
  <c r="M548" i="33"/>
  <c r="L548" i="33"/>
  <c r="K548" i="33"/>
  <c r="J548" i="33"/>
  <c r="H548" i="33"/>
  <c r="AB547" i="33"/>
  <c r="Z547" i="33"/>
  <c r="Y547" i="33"/>
  <c r="X547" i="33"/>
  <c r="W547" i="33"/>
  <c r="U547" i="33"/>
  <c r="T547" i="33"/>
  <c r="S547" i="33"/>
  <c r="R547" i="33"/>
  <c r="Q547" i="33"/>
  <c r="O547" i="33"/>
  <c r="N547" i="33"/>
  <c r="M547" i="33"/>
  <c r="L547" i="33"/>
  <c r="K547" i="33"/>
  <c r="J547" i="33"/>
  <c r="H547" i="33"/>
  <c r="AB546" i="33"/>
  <c r="Z546" i="33"/>
  <c r="Y546" i="33"/>
  <c r="X546" i="33"/>
  <c r="W546" i="33"/>
  <c r="U546" i="33"/>
  <c r="T546" i="33"/>
  <c r="S546" i="33"/>
  <c r="R546" i="33"/>
  <c r="Q546" i="33"/>
  <c r="O546" i="33"/>
  <c r="N546" i="33"/>
  <c r="M546" i="33"/>
  <c r="L546" i="33"/>
  <c r="K546" i="33"/>
  <c r="J546" i="33"/>
  <c r="H546" i="33"/>
  <c r="AB545" i="33"/>
  <c r="Z545" i="33"/>
  <c r="Y545" i="33"/>
  <c r="X545" i="33"/>
  <c r="W545" i="33"/>
  <c r="U545" i="33"/>
  <c r="T545" i="33"/>
  <c r="S545" i="33"/>
  <c r="R545" i="33"/>
  <c r="Q545" i="33"/>
  <c r="O545" i="33"/>
  <c r="N545" i="33"/>
  <c r="M545" i="33"/>
  <c r="L545" i="33"/>
  <c r="K545" i="33"/>
  <c r="J545" i="33"/>
  <c r="H545" i="33"/>
  <c r="AB544" i="33"/>
  <c r="Z544" i="33"/>
  <c r="Y544" i="33"/>
  <c r="X544" i="33"/>
  <c r="W544" i="33"/>
  <c r="U544" i="33"/>
  <c r="T544" i="33"/>
  <c r="S544" i="33"/>
  <c r="R544" i="33"/>
  <c r="Q544" i="33"/>
  <c r="O544" i="33"/>
  <c r="N544" i="33"/>
  <c r="M544" i="33"/>
  <c r="L544" i="33"/>
  <c r="K544" i="33"/>
  <c r="J544" i="33"/>
  <c r="H544" i="33"/>
  <c r="AB543" i="33"/>
  <c r="Z543" i="33"/>
  <c r="Y543" i="33"/>
  <c r="X543" i="33"/>
  <c r="W543" i="33"/>
  <c r="U543" i="33"/>
  <c r="T543" i="33"/>
  <c r="S543" i="33"/>
  <c r="R543" i="33"/>
  <c r="Q543" i="33"/>
  <c r="O543" i="33"/>
  <c r="N543" i="33"/>
  <c r="M543" i="33"/>
  <c r="L543" i="33"/>
  <c r="K543" i="33"/>
  <c r="J543" i="33"/>
  <c r="H543" i="33"/>
  <c r="AB542" i="33"/>
  <c r="Z542" i="33"/>
  <c r="Y542" i="33"/>
  <c r="X542" i="33"/>
  <c r="W542" i="33"/>
  <c r="U542" i="33"/>
  <c r="T542" i="33"/>
  <c r="S542" i="33"/>
  <c r="R542" i="33"/>
  <c r="Q542" i="33"/>
  <c r="O542" i="33"/>
  <c r="N542" i="33"/>
  <c r="M542" i="33"/>
  <c r="L542" i="33"/>
  <c r="K542" i="33"/>
  <c r="J542" i="33"/>
  <c r="H542" i="33"/>
  <c r="AB541" i="33"/>
  <c r="Z541" i="33"/>
  <c r="Y541" i="33"/>
  <c r="X541" i="33"/>
  <c r="W541" i="33"/>
  <c r="U541" i="33"/>
  <c r="T541" i="33"/>
  <c r="S541" i="33"/>
  <c r="R541" i="33"/>
  <c r="Q541" i="33"/>
  <c r="O541" i="33"/>
  <c r="N541" i="33"/>
  <c r="M541" i="33"/>
  <c r="L541" i="33"/>
  <c r="K541" i="33"/>
  <c r="J541" i="33"/>
  <c r="H541" i="33"/>
  <c r="AB540" i="33"/>
  <c r="Z540" i="33"/>
  <c r="Y540" i="33"/>
  <c r="X540" i="33"/>
  <c r="W540" i="33"/>
  <c r="U540" i="33"/>
  <c r="T540" i="33"/>
  <c r="S540" i="33"/>
  <c r="R540" i="33"/>
  <c r="Q540" i="33"/>
  <c r="O540" i="33"/>
  <c r="N540" i="33"/>
  <c r="M540" i="33"/>
  <c r="L540" i="33"/>
  <c r="K540" i="33"/>
  <c r="J540" i="33"/>
  <c r="H540" i="33"/>
  <c r="AB539" i="33"/>
  <c r="Z539" i="33"/>
  <c r="Y539" i="33"/>
  <c r="X539" i="33"/>
  <c r="W539" i="33"/>
  <c r="U539" i="33"/>
  <c r="T539" i="33"/>
  <c r="S539" i="33"/>
  <c r="R539" i="33"/>
  <c r="Q539" i="33"/>
  <c r="O539" i="33"/>
  <c r="N539" i="33"/>
  <c r="M539" i="33"/>
  <c r="L539" i="33"/>
  <c r="K539" i="33"/>
  <c r="J539" i="33"/>
  <c r="H539" i="33"/>
  <c r="AB538" i="33"/>
  <c r="Z538" i="33"/>
  <c r="Y538" i="33"/>
  <c r="X538" i="33"/>
  <c r="W538" i="33"/>
  <c r="U538" i="33"/>
  <c r="T538" i="33"/>
  <c r="S538" i="33"/>
  <c r="R538" i="33"/>
  <c r="Q538" i="33"/>
  <c r="O538" i="33"/>
  <c r="N538" i="33"/>
  <c r="M538" i="33"/>
  <c r="L538" i="33"/>
  <c r="K538" i="33"/>
  <c r="J538" i="33"/>
  <c r="H538" i="33"/>
  <c r="AB537" i="33"/>
  <c r="Z537" i="33"/>
  <c r="Y537" i="33"/>
  <c r="X537" i="33"/>
  <c r="W537" i="33"/>
  <c r="U537" i="33"/>
  <c r="T537" i="33"/>
  <c r="S537" i="33"/>
  <c r="R537" i="33"/>
  <c r="Q537" i="33"/>
  <c r="O537" i="33"/>
  <c r="N537" i="33"/>
  <c r="M537" i="33"/>
  <c r="L537" i="33"/>
  <c r="K537" i="33"/>
  <c r="J537" i="33"/>
  <c r="H537" i="33"/>
  <c r="AB536" i="33"/>
  <c r="Z536" i="33"/>
  <c r="Y536" i="33"/>
  <c r="X536" i="33"/>
  <c r="W536" i="33"/>
  <c r="U536" i="33"/>
  <c r="T536" i="33"/>
  <c r="S536" i="33"/>
  <c r="R536" i="33"/>
  <c r="Q536" i="33"/>
  <c r="O536" i="33"/>
  <c r="N536" i="33"/>
  <c r="M536" i="33"/>
  <c r="L536" i="33"/>
  <c r="K536" i="33"/>
  <c r="J536" i="33"/>
  <c r="H536" i="33"/>
  <c r="AB535" i="33"/>
  <c r="Z535" i="33"/>
  <c r="Y535" i="33"/>
  <c r="X535" i="33"/>
  <c r="W535" i="33"/>
  <c r="U535" i="33"/>
  <c r="T535" i="33"/>
  <c r="S535" i="33"/>
  <c r="R535" i="33"/>
  <c r="Q535" i="33"/>
  <c r="O535" i="33"/>
  <c r="N535" i="33"/>
  <c r="M535" i="33"/>
  <c r="L535" i="33"/>
  <c r="K535" i="33"/>
  <c r="J535" i="33"/>
  <c r="H535" i="33"/>
  <c r="AB534" i="33"/>
  <c r="Z534" i="33"/>
  <c r="Y534" i="33"/>
  <c r="X534" i="33"/>
  <c r="W534" i="33"/>
  <c r="U534" i="33"/>
  <c r="T534" i="33"/>
  <c r="S534" i="33"/>
  <c r="R534" i="33"/>
  <c r="Q534" i="33"/>
  <c r="O534" i="33"/>
  <c r="N534" i="33"/>
  <c r="M534" i="33"/>
  <c r="L534" i="33"/>
  <c r="K534" i="33"/>
  <c r="J534" i="33"/>
  <c r="H534" i="33"/>
  <c r="AB533" i="33"/>
  <c r="Z533" i="33"/>
  <c r="Y533" i="33"/>
  <c r="X533" i="33"/>
  <c r="W533" i="33"/>
  <c r="U533" i="33"/>
  <c r="T533" i="33"/>
  <c r="S533" i="33"/>
  <c r="R533" i="33"/>
  <c r="Q533" i="33"/>
  <c r="O533" i="33"/>
  <c r="N533" i="33"/>
  <c r="M533" i="33"/>
  <c r="L533" i="33"/>
  <c r="K533" i="33"/>
  <c r="J533" i="33"/>
  <c r="H533" i="33"/>
  <c r="AB532" i="33"/>
  <c r="Z532" i="33"/>
  <c r="Y532" i="33"/>
  <c r="X532" i="33"/>
  <c r="W532" i="33"/>
  <c r="U532" i="33"/>
  <c r="T532" i="33"/>
  <c r="S532" i="33"/>
  <c r="R532" i="33"/>
  <c r="Q532" i="33"/>
  <c r="O532" i="33"/>
  <c r="N532" i="33"/>
  <c r="M532" i="33"/>
  <c r="L532" i="33"/>
  <c r="K532" i="33"/>
  <c r="J532" i="33"/>
  <c r="H532" i="33"/>
  <c r="AB531" i="33"/>
  <c r="Z531" i="33"/>
  <c r="Y531" i="33"/>
  <c r="X531" i="33"/>
  <c r="W531" i="33"/>
  <c r="U531" i="33"/>
  <c r="T531" i="33"/>
  <c r="S531" i="33"/>
  <c r="R531" i="33"/>
  <c r="Q531" i="33"/>
  <c r="O531" i="33"/>
  <c r="N531" i="33"/>
  <c r="M531" i="33"/>
  <c r="L531" i="33"/>
  <c r="K531" i="33"/>
  <c r="J531" i="33"/>
  <c r="H531" i="33"/>
  <c r="AB530" i="33"/>
  <c r="Z530" i="33"/>
  <c r="Y530" i="33"/>
  <c r="X530" i="33"/>
  <c r="W530" i="33"/>
  <c r="U530" i="33"/>
  <c r="T530" i="33"/>
  <c r="S530" i="33"/>
  <c r="R530" i="33"/>
  <c r="Q530" i="33"/>
  <c r="O530" i="33"/>
  <c r="N530" i="33"/>
  <c r="M530" i="33"/>
  <c r="L530" i="33"/>
  <c r="K530" i="33"/>
  <c r="J530" i="33"/>
  <c r="H530" i="33"/>
  <c r="AB529" i="33"/>
  <c r="Z529" i="33"/>
  <c r="Y529" i="33"/>
  <c r="X529" i="33"/>
  <c r="W529" i="33"/>
  <c r="U529" i="33"/>
  <c r="T529" i="33"/>
  <c r="S529" i="33"/>
  <c r="R529" i="33"/>
  <c r="Q529" i="33"/>
  <c r="O529" i="33"/>
  <c r="N529" i="33"/>
  <c r="M529" i="33"/>
  <c r="L529" i="33"/>
  <c r="K529" i="33"/>
  <c r="J529" i="33"/>
  <c r="H529" i="33"/>
  <c r="AB528" i="33"/>
  <c r="Z528" i="33"/>
  <c r="Y528" i="33"/>
  <c r="X528" i="33"/>
  <c r="W528" i="33"/>
  <c r="U528" i="33"/>
  <c r="T528" i="33"/>
  <c r="S528" i="33"/>
  <c r="R528" i="33"/>
  <c r="Q528" i="33"/>
  <c r="O528" i="33"/>
  <c r="N528" i="33"/>
  <c r="M528" i="33"/>
  <c r="L528" i="33"/>
  <c r="K528" i="33"/>
  <c r="J528" i="33"/>
  <c r="H528" i="33"/>
  <c r="AB527" i="33"/>
  <c r="Z527" i="33"/>
  <c r="Y527" i="33"/>
  <c r="X527" i="33"/>
  <c r="W527" i="33"/>
  <c r="U527" i="33"/>
  <c r="T527" i="33"/>
  <c r="S527" i="33"/>
  <c r="R527" i="33"/>
  <c r="Q527" i="33"/>
  <c r="O527" i="33"/>
  <c r="N527" i="33"/>
  <c r="M527" i="33"/>
  <c r="L527" i="33"/>
  <c r="K527" i="33"/>
  <c r="J527" i="33"/>
  <c r="H527" i="33"/>
  <c r="AB526" i="33"/>
  <c r="Z526" i="33"/>
  <c r="Y526" i="33"/>
  <c r="X526" i="33"/>
  <c r="W526" i="33"/>
  <c r="U526" i="33"/>
  <c r="T526" i="33"/>
  <c r="S526" i="33"/>
  <c r="R526" i="33"/>
  <c r="Q526" i="33"/>
  <c r="O526" i="33"/>
  <c r="N526" i="33"/>
  <c r="M526" i="33"/>
  <c r="L526" i="33"/>
  <c r="K526" i="33"/>
  <c r="J526" i="33"/>
  <c r="H526" i="33"/>
  <c r="AB525" i="33"/>
  <c r="Z525" i="33"/>
  <c r="Y525" i="33"/>
  <c r="X525" i="33"/>
  <c r="W525" i="33"/>
  <c r="U525" i="33"/>
  <c r="T525" i="33"/>
  <c r="S525" i="33"/>
  <c r="R525" i="33"/>
  <c r="Q525" i="33"/>
  <c r="O525" i="33"/>
  <c r="N525" i="33"/>
  <c r="M525" i="33"/>
  <c r="L525" i="33"/>
  <c r="K525" i="33"/>
  <c r="J525" i="33"/>
  <c r="H525" i="33"/>
  <c r="AB524" i="33"/>
  <c r="Z524" i="33"/>
  <c r="Y524" i="33"/>
  <c r="X524" i="33"/>
  <c r="W524" i="33"/>
  <c r="U524" i="33"/>
  <c r="T524" i="33"/>
  <c r="S524" i="33"/>
  <c r="R524" i="33"/>
  <c r="Q524" i="33"/>
  <c r="O524" i="33"/>
  <c r="N524" i="33"/>
  <c r="M524" i="33"/>
  <c r="L524" i="33"/>
  <c r="K524" i="33"/>
  <c r="J524" i="33"/>
  <c r="H524" i="33"/>
  <c r="AB523" i="33"/>
  <c r="Z523" i="33"/>
  <c r="Y523" i="33"/>
  <c r="X523" i="33"/>
  <c r="W523" i="33"/>
  <c r="U523" i="33"/>
  <c r="T523" i="33"/>
  <c r="S523" i="33"/>
  <c r="R523" i="33"/>
  <c r="Q523" i="33"/>
  <c r="O523" i="33"/>
  <c r="N523" i="33"/>
  <c r="M523" i="33"/>
  <c r="L523" i="33"/>
  <c r="K523" i="33"/>
  <c r="J523" i="33"/>
  <c r="H523" i="33"/>
  <c r="AB522" i="33"/>
  <c r="Z522" i="33"/>
  <c r="Y522" i="33"/>
  <c r="X522" i="33"/>
  <c r="W522" i="33"/>
  <c r="U522" i="33"/>
  <c r="T522" i="33"/>
  <c r="S522" i="33"/>
  <c r="R522" i="33"/>
  <c r="Q522" i="33"/>
  <c r="O522" i="33"/>
  <c r="N522" i="33"/>
  <c r="M522" i="33"/>
  <c r="L522" i="33"/>
  <c r="K522" i="33"/>
  <c r="J522" i="33"/>
  <c r="H522" i="33"/>
  <c r="AB521" i="33"/>
  <c r="Z521" i="33"/>
  <c r="Y521" i="33"/>
  <c r="X521" i="33"/>
  <c r="W521" i="33"/>
  <c r="U521" i="33"/>
  <c r="T521" i="33"/>
  <c r="S521" i="33"/>
  <c r="R521" i="33"/>
  <c r="Q521" i="33"/>
  <c r="O521" i="33"/>
  <c r="N521" i="33"/>
  <c r="M521" i="33"/>
  <c r="L521" i="33"/>
  <c r="K521" i="33"/>
  <c r="J521" i="33"/>
  <c r="H521" i="33"/>
  <c r="AB520" i="33"/>
  <c r="Z520" i="33"/>
  <c r="Y520" i="33"/>
  <c r="X520" i="33"/>
  <c r="W520" i="33"/>
  <c r="U520" i="33"/>
  <c r="T520" i="33"/>
  <c r="S520" i="33"/>
  <c r="R520" i="33"/>
  <c r="Q520" i="33"/>
  <c r="O520" i="33"/>
  <c r="N520" i="33"/>
  <c r="M520" i="33"/>
  <c r="L520" i="33"/>
  <c r="K520" i="33"/>
  <c r="J520" i="33"/>
  <c r="H520" i="33"/>
  <c r="AB519" i="33"/>
  <c r="Z519" i="33"/>
  <c r="Y519" i="33"/>
  <c r="X519" i="33"/>
  <c r="W519" i="33"/>
  <c r="U519" i="33"/>
  <c r="T519" i="33"/>
  <c r="S519" i="33"/>
  <c r="R519" i="33"/>
  <c r="Q519" i="33"/>
  <c r="O519" i="33"/>
  <c r="N519" i="33"/>
  <c r="M519" i="33"/>
  <c r="L519" i="33"/>
  <c r="K519" i="33"/>
  <c r="J519" i="33"/>
  <c r="H519" i="33"/>
  <c r="AB518" i="33"/>
  <c r="Z518" i="33"/>
  <c r="Y518" i="33"/>
  <c r="X518" i="33"/>
  <c r="W518" i="33"/>
  <c r="U518" i="33"/>
  <c r="T518" i="33"/>
  <c r="S518" i="33"/>
  <c r="R518" i="33"/>
  <c r="Q518" i="33"/>
  <c r="O518" i="33"/>
  <c r="N518" i="33"/>
  <c r="M518" i="33"/>
  <c r="L518" i="33"/>
  <c r="K518" i="33"/>
  <c r="J518" i="33"/>
  <c r="H518" i="33"/>
  <c r="AB517" i="33"/>
  <c r="Z517" i="33"/>
  <c r="Y517" i="33"/>
  <c r="X517" i="33"/>
  <c r="W517" i="33"/>
  <c r="U517" i="33"/>
  <c r="T517" i="33"/>
  <c r="S517" i="33"/>
  <c r="R517" i="33"/>
  <c r="Q517" i="33"/>
  <c r="O517" i="33"/>
  <c r="N517" i="33"/>
  <c r="M517" i="33"/>
  <c r="L517" i="33"/>
  <c r="K517" i="33"/>
  <c r="J517" i="33"/>
  <c r="H517" i="33"/>
  <c r="AB516" i="33"/>
  <c r="Z516" i="33"/>
  <c r="Y516" i="33"/>
  <c r="X516" i="33"/>
  <c r="W516" i="33"/>
  <c r="U516" i="33"/>
  <c r="T516" i="33"/>
  <c r="S516" i="33"/>
  <c r="R516" i="33"/>
  <c r="Q516" i="33"/>
  <c r="O516" i="33"/>
  <c r="N516" i="33"/>
  <c r="M516" i="33"/>
  <c r="L516" i="33"/>
  <c r="K516" i="33"/>
  <c r="J516" i="33"/>
  <c r="H516" i="33"/>
  <c r="AB515" i="33"/>
  <c r="Z515" i="33"/>
  <c r="Y515" i="33"/>
  <c r="X515" i="33"/>
  <c r="W515" i="33"/>
  <c r="U515" i="33"/>
  <c r="T515" i="33"/>
  <c r="S515" i="33"/>
  <c r="R515" i="33"/>
  <c r="Q515" i="33"/>
  <c r="O515" i="33"/>
  <c r="N515" i="33"/>
  <c r="M515" i="33"/>
  <c r="L515" i="33"/>
  <c r="K515" i="33"/>
  <c r="J515" i="33"/>
  <c r="H515" i="33"/>
  <c r="AB514" i="33"/>
  <c r="Z514" i="33"/>
  <c r="Y514" i="33"/>
  <c r="X514" i="33"/>
  <c r="W514" i="33"/>
  <c r="U514" i="33"/>
  <c r="T514" i="33"/>
  <c r="S514" i="33"/>
  <c r="R514" i="33"/>
  <c r="Q514" i="33"/>
  <c r="O514" i="33"/>
  <c r="N514" i="33"/>
  <c r="M514" i="33"/>
  <c r="L514" i="33"/>
  <c r="K514" i="33"/>
  <c r="J514" i="33"/>
  <c r="H514" i="33"/>
  <c r="AB513" i="33"/>
  <c r="Z513" i="33"/>
  <c r="Y513" i="33"/>
  <c r="X513" i="33"/>
  <c r="W513" i="33"/>
  <c r="U513" i="33"/>
  <c r="T513" i="33"/>
  <c r="S513" i="33"/>
  <c r="R513" i="33"/>
  <c r="Q513" i="33"/>
  <c r="O513" i="33"/>
  <c r="N513" i="33"/>
  <c r="M513" i="33"/>
  <c r="L513" i="33"/>
  <c r="K513" i="33"/>
  <c r="J513" i="33"/>
  <c r="H513" i="33"/>
  <c r="AB512" i="33"/>
  <c r="Z512" i="33"/>
  <c r="Y512" i="33"/>
  <c r="X512" i="33"/>
  <c r="W512" i="33"/>
  <c r="U512" i="33"/>
  <c r="T512" i="33"/>
  <c r="S512" i="33"/>
  <c r="R512" i="33"/>
  <c r="Q512" i="33"/>
  <c r="O512" i="33"/>
  <c r="N512" i="33"/>
  <c r="M512" i="33"/>
  <c r="L512" i="33"/>
  <c r="K512" i="33"/>
  <c r="J512" i="33"/>
  <c r="H512" i="33"/>
  <c r="AB511" i="33"/>
  <c r="Z511" i="33"/>
  <c r="Y511" i="33"/>
  <c r="X511" i="33"/>
  <c r="W511" i="33"/>
  <c r="U511" i="33"/>
  <c r="T511" i="33"/>
  <c r="S511" i="33"/>
  <c r="R511" i="33"/>
  <c r="Q511" i="33"/>
  <c r="O511" i="33"/>
  <c r="N511" i="33"/>
  <c r="M511" i="33"/>
  <c r="L511" i="33"/>
  <c r="K511" i="33"/>
  <c r="J511" i="33"/>
  <c r="H511" i="33"/>
  <c r="AB510" i="33"/>
  <c r="Z510" i="33"/>
  <c r="Y510" i="33"/>
  <c r="X510" i="33"/>
  <c r="W510" i="33"/>
  <c r="U510" i="33"/>
  <c r="T510" i="33"/>
  <c r="S510" i="33"/>
  <c r="R510" i="33"/>
  <c r="Q510" i="33"/>
  <c r="O510" i="33"/>
  <c r="N510" i="33"/>
  <c r="M510" i="33"/>
  <c r="L510" i="33"/>
  <c r="K510" i="33"/>
  <c r="J510" i="33"/>
  <c r="H510" i="33"/>
  <c r="AB509" i="33"/>
  <c r="Z509" i="33"/>
  <c r="Y509" i="33"/>
  <c r="X509" i="33"/>
  <c r="W509" i="33"/>
  <c r="U509" i="33"/>
  <c r="T509" i="33"/>
  <c r="S509" i="33"/>
  <c r="R509" i="33"/>
  <c r="Q509" i="33"/>
  <c r="O509" i="33"/>
  <c r="N509" i="33"/>
  <c r="M509" i="33"/>
  <c r="L509" i="33"/>
  <c r="K509" i="33"/>
  <c r="J509" i="33"/>
  <c r="H509" i="33"/>
  <c r="AB508" i="33"/>
  <c r="Z508" i="33"/>
  <c r="Y508" i="33"/>
  <c r="X508" i="33"/>
  <c r="W508" i="33"/>
  <c r="U508" i="33"/>
  <c r="T508" i="33"/>
  <c r="S508" i="33"/>
  <c r="R508" i="33"/>
  <c r="Q508" i="33"/>
  <c r="O508" i="33"/>
  <c r="N508" i="33"/>
  <c r="M508" i="33"/>
  <c r="L508" i="33"/>
  <c r="K508" i="33"/>
  <c r="J508" i="33"/>
  <c r="H508" i="33"/>
  <c r="AB507" i="33"/>
  <c r="Z507" i="33"/>
  <c r="Y507" i="33"/>
  <c r="X507" i="33"/>
  <c r="W507" i="33"/>
  <c r="U507" i="33"/>
  <c r="T507" i="33"/>
  <c r="S507" i="33"/>
  <c r="R507" i="33"/>
  <c r="Q507" i="33"/>
  <c r="O507" i="33"/>
  <c r="N507" i="33"/>
  <c r="M507" i="33"/>
  <c r="L507" i="33"/>
  <c r="K507" i="33"/>
  <c r="J507" i="33"/>
  <c r="H507" i="33"/>
  <c r="AB506" i="33"/>
  <c r="Z506" i="33"/>
  <c r="Y506" i="33"/>
  <c r="X506" i="33"/>
  <c r="W506" i="33"/>
  <c r="U506" i="33"/>
  <c r="T506" i="33"/>
  <c r="S506" i="33"/>
  <c r="R506" i="33"/>
  <c r="Q506" i="33"/>
  <c r="O506" i="33"/>
  <c r="N506" i="33"/>
  <c r="M506" i="33"/>
  <c r="L506" i="33"/>
  <c r="K506" i="33"/>
  <c r="J506" i="33"/>
  <c r="H506" i="33"/>
  <c r="AB505" i="33"/>
  <c r="Z505" i="33"/>
  <c r="Y505" i="33"/>
  <c r="X505" i="33"/>
  <c r="W505" i="33"/>
  <c r="U505" i="33"/>
  <c r="T505" i="33"/>
  <c r="S505" i="33"/>
  <c r="R505" i="33"/>
  <c r="Q505" i="33"/>
  <c r="O505" i="33"/>
  <c r="N505" i="33"/>
  <c r="M505" i="33"/>
  <c r="L505" i="33"/>
  <c r="K505" i="33"/>
  <c r="J505" i="33"/>
  <c r="H505" i="33"/>
  <c r="AB504" i="33"/>
  <c r="Z504" i="33"/>
  <c r="Y504" i="33"/>
  <c r="X504" i="33"/>
  <c r="W504" i="33"/>
  <c r="U504" i="33"/>
  <c r="T504" i="33"/>
  <c r="S504" i="33"/>
  <c r="R504" i="33"/>
  <c r="Q504" i="33"/>
  <c r="O504" i="33"/>
  <c r="N504" i="33"/>
  <c r="M504" i="33"/>
  <c r="L504" i="33"/>
  <c r="K504" i="33"/>
  <c r="J504" i="33"/>
  <c r="H504" i="33"/>
  <c r="AB503" i="33"/>
  <c r="Z503" i="33"/>
  <c r="Y503" i="33"/>
  <c r="X503" i="33"/>
  <c r="W503" i="33"/>
  <c r="U503" i="33"/>
  <c r="T503" i="33"/>
  <c r="S503" i="33"/>
  <c r="R503" i="33"/>
  <c r="Q503" i="33"/>
  <c r="O503" i="33"/>
  <c r="N503" i="33"/>
  <c r="M503" i="33"/>
  <c r="L503" i="33"/>
  <c r="K503" i="33"/>
  <c r="J503" i="33"/>
  <c r="H503" i="33"/>
  <c r="AB502" i="33"/>
  <c r="Z502" i="33"/>
  <c r="Y502" i="33"/>
  <c r="X502" i="33"/>
  <c r="W502" i="33"/>
  <c r="U502" i="33"/>
  <c r="T502" i="33"/>
  <c r="S502" i="33"/>
  <c r="R502" i="33"/>
  <c r="Q502" i="33"/>
  <c r="O502" i="33"/>
  <c r="N502" i="33"/>
  <c r="M502" i="33"/>
  <c r="L502" i="33"/>
  <c r="K502" i="33"/>
  <c r="J502" i="33"/>
  <c r="H502" i="33"/>
  <c r="AB501" i="33"/>
  <c r="Z501" i="33"/>
  <c r="Y501" i="33"/>
  <c r="X501" i="33"/>
  <c r="W501" i="33"/>
  <c r="U501" i="33"/>
  <c r="T501" i="33"/>
  <c r="S501" i="33"/>
  <c r="R501" i="33"/>
  <c r="Q501" i="33"/>
  <c r="O501" i="33"/>
  <c r="N501" i="33"/>
  <c r="M501" i="33"/>
  <c r="L501" i="33"/>
  <c r="K501" i="33"/>
  <c r="J501" i="33"/>
  <c r="H501" i="33"/>
  <c r="AB500" i="33"/>
  <c r="Z500" i="33"/>
  <c r="Y500" i="33"/>
  <c r="X500" i="33"/>
  <c r="W500" i="33"/>
  <c r="U500" i="33"/>
  <c r="T500" i="33"/>
  <c r="S500" i="33"/>
  <c r="R500" i="33"/>
  <c r="Q500" i="33"/>
  <c r="O500" i="33"/>
  <c r="N500" i="33"/>
  <c r="M500" i="33"/>
  <c r="L500" i="33"/>
  <c r="K500" i="33"/>
  <c r="J500" i="33"/>
  <c r="H500" i="33"/>
  <c r="AB499" i="33"/>
  <c r="Z499" i="33"/>
  <c r="Y499" i="33"/>
  <c r="X499" i="33"/>
  <c r="W499" i="33"/>
  <c r="U499" i="33"/>
  <c r="T499" i="33"/>
  <c r="S499" i="33"/>
  <c r="R499" i="33"/>
  <c r="Q499" i="33"/>
  <c r="O499" i="33"/>
  <c r="N499" i="33"/>
  <c r="M499" i="33"/>
  <c r="L499" i="33"/>
  <c r="K499" i="33"/>
  <c r="J499" i="33"/>
  <c r="H499" i="33"/>
  <c r="AB498" i="33"/>
  <c r="Z498" i="33"/>
  <c r="Y498" i="33"/>
  <c r="X498" i="33"/>
  <c r="W498" i="33"/>
  <c r="U498" i="33"/>
  <c r="T498" i="33"/>
  <c r="S498" i="33"/>
  <c r="R498" i="33"/>
  <c r="Q498" i="33"/>
  <c r="O498" i="33"/>
  <c r="N498" i="33"/>
  <c r="M498" i="33"/>
  <c r="L498" i="33"/>
  <c r="K498" i="33"/>
  <c r="J498" i="33"/>
  <c r="H498" i="33"/>
  <c r="AB497" i="33"/>
  <c r="Z497" i="33"/>
  <c r="Y497" i="33"/>
  <c r="X497" i="33"/>
  <c r="W497" i="33"/>
  <c r="U497" i="33"/>
  <c r="T497" i="33"/>
  <c r="S497" i="33"/>
  <c r="R497" i="33"/>
  <c r="Q497" i="33"/>
  <c r="O497" i="33"/>
  <c r="N497" i="33"/>
  <c r="M497" i="33"/>
  <c r="L497" i="33"/>
  <c r="K497" i="33"/>
  <c r="J497" i="33"/>
  <c r="H497" i="33"/>
  <c r="AB496" i="33"/>
  <c r="Z496" i="33"/>
  <c r="Y496" i="33"/>
  <c r="X496" i="33"/>
  <c r="W496" i="33"/>
  <c r="U496" i="33"/>
  <c r="T496" i="33"/>
  <c r="S496" i="33"/>
  <c r="R496" i="33"/>
  <c r="Q496" i="33"/>
  <c r="O496" i="33"/>
  <c r="N496" i="33"/>
  <c r="M496" i="33"/>
  <c r="L496" i="33"/>
  <c r="K496" i="33"/>
  <c r="J496" i="33"/>
  <c r="H496" i="33"/>
  <c r="AB495" i="33"/>
  <c r="Z495" i="33"/>
  <c r="Y495" i="33"/>
  <c r="X495" i="33"/>
  <c r="W495" i="33"/>
  <c r="U495" i="33"/>
  <c r="T495" i="33"/>
  <c r="S495" i="33"/>
  <c r="R495" i="33"/>
  <c r="Q495" i="33"/>
  <c r="O495" i="33"/>
  <c r="N495" i="33"/>
  <c r="M495" i="33"/>
  <c r="L495" i="33"/>
  <c r="K495" i="33"/>
  <c r="J495" i="33"/>
  <c r="H495" i="33"/>
  <c r="AB494" i="33"/>
  <c r="Z494" i="33"/>
  <c r="Y494" i="33"/>
  <c r="X494" i="33"/>
  <c r="W494" i="33"/>
  <c r="U494" i="33"/>
  <c r="T494" i="33"/>
  <c r="S494" i="33"/>
  <c r="R494" i="33"/>
  <c r="Q494" i="33"/>
  <c r="O494" i="33"/>
  <c r="N494" i="33"/>
  <c r="M494" i="33"/>
  <c r="L494" i="33"/>
  <c r="K494" i="33"/>
  <c r="J494" i="33"/>
  <c r="H494" i="33"/>
  <c r="AB493" i="33"/>
  <c r="Z493" i="33"/>
  <c r="Y493" i="33"/>
  <c r="X493" i="33"/>
  <c r="W493" i="33"/>
  <c r="U493" i="33"/>
  <c r="T493" i="33"/>
  <c r="S493" i="33"/>
  <c r="R493" i="33"/>
  <c r="Q493" i="33"/>
  <c r="O493" i="33"/>
  <c r="N493" i="33"/>
  <c r="M493" i="33"/>
  <c r="L493" i="33"/>
  <c r="K493" i="33"/>
  <c r="J493" i="33"/>
  <c r="H493" i="33"/>
  <c r="AB492" i="33"/>
  <c r="Z492" i="33"/>
  <c r="Y492" i="33"/>
  <c r="X492" i="33"/>
  <c r="W492" i="33"/>
  <c r="U492" i="33"/>
  <c r="T492" i="33"/>
  <c r="S492" i="33"/>
  <c r="R492" i="33"/>
  <c r="Q492" i="33"/>
  <c r="O492" i="33"/>
  <c r="N492" i="33"/>
  <c r="M492" i="33"/>
  <c r="L492" i="33"/>
  <c r="K492" i="33"/>
  <c r="J492" i="33"/>
  <c r="H492" i="33"/>
  <c r="AB491" i="33"/>
  <c r="Z491" i="33"/>
  <c r="Y491" i="33"/>
  <c r="X491" i="33"/>
  <c r="W491" i="33"/>
  <c r="U491" i="33"/>
  <c r="T491" i="33"/>
  <c r="S491" i="33"/>
  <c r="R491" i="33"/>
  <c r="Q491" i="33"/>
  <c r="O491" i="33"/>
  <c r="N491" i="33"/>
  <c r="M491" i="33"/>
  <c r="L491" i="33"/>
  <c r="K491" i="33"/>
  <c r="J491" i="33"/>
  <c r="H491" i="33"/>
  <c r="AB490" i="33"/>
  <c r="Z490" i="33"/>
  <c r="Y490" i="33"/>
  <c r="X490" i="33"/>
  <c r="W490" i="33"/>
  <c r="U490" i="33"/>
  <c r="T490" i="33"/>
  <c r="S490" i="33"/>
  <c r="R490" i="33"/>
  <c r="Q490" i="33"/>
  <c r="O490" i="33"/>
  <c r="N490" i="33"/>
  <c r="M490" i="33"/>
  <c r="L490" i="33"/>
  <c r="K490" i="33"/>
  <c r="J490" i="33"/>
  <c r="H490" i="33"/>
  <c r="AB489" i="33"/>
  <c r="Z489" i="33"/>
  <c r="Y489" i="33"/>
  <c r="X489" i="33"/>
  <c r="W489" i="33"/>
  <c r="U489" i="33"/>
  <c r="T489" i="33"/>
  <c r="S489" i="33"/>
  <c r="R489" i="33"/>
  <c r="Q489" i="33"/>
  <c r="O489" i="33"/>
  <c r="N489" i="33"/>
  <c r="M489" i="33"/>
  <c r="L489" i="33"/>
  <c r="K489" i="33"/>
  <c r="J489" i="33"/>
  <c r="H489" i="33"/>
  <c r="AB488" i="33"/>
  <c r="Z488" i="33"/>
  <c r="Y488" i="33"/>
  <c r="X488" i="33"/>
  <c r="W488" i="33"/>
  <c r="U488" i="33"/>
  <c r="T488" i="33"/>
  <c r="S488" i="33"/>
  <c r="R488" i="33"/>
  <c r="Q488" i="33"/>
  <c r="O488" i="33"/>
  <c r="N488" i="33"/>
  <c r="M488" i="33"/>
  <c r="L488" i="33"/>
  <c r="K488" i="33"/>
  <c r="J488" i="33"/>
  <c r="H488" i="33"/>
  <c r="AB487" i="33"/>
  <c r="Z487" i="33"/>
  <c r="Y487" i="33"/>
  <c r="X487" i="33"/>
  <c r="W487" i="33"/>
  <c r="U487" i="33"/>
  <c r="T487" i="33"/>
  <c r="S487" i="33"/>
  <c r="R487" i="33"/>
  <c r="Q487" i="33"/>
  <c r="O487" i="33"/>
  <c r="N487" i="33"/>
  <c r="M487" i="33"/>
  <c r="L487" i="33"/>
  <c r="K487" i="33"/>
  <c r="J487" i="33"/>
  <c r="H487" i="33"/>
  <c r="AB486" i="33"/>
  <c r="Z486" i="33"/>
  <c r="Y486" i="33"/>
  <c r="X486" i="33"/>
  <c r="W486" i="33"/>
  <c r="U486" i="33"/>
  <c r="T486" i="33"/>
  <c r="S486" i="33"/>
  <c r="R486" i="33"/>
  <c r="Q486" i="33"/>
  <c r="O486" i="33"/>
  <c r="N486" i="33"/>
  <c r="M486" i="33"/>
  <c r="L486" i="33"/>
  <c r="K486" i="33"/>
  <c r="J486" i="33"/>
  <c r="H486" i="33"/>
  <c r="AB485" i="33"/>
  <c r="Z485" i="33"/>
  <c r="Y485" i="33"/>
  <c r="X485" i="33"/>
  <c r="W485" i="33"/>
  <c r="U485" i="33"/>
  <c r="T485" i="33"/>
  <c r="S485" i="33"/>
  <c r="R485" i="33"/>
  <c r="Q485" i="33"/>
  <c r="O485" i="33"/>
  <c r="N485" i="33"/>
  <c r="M485" i="33"/>
  <c r="L485" i="33"/>
  <c r="K485" i="33"/>
  <c r="J485" i="33"/>
  <c r="H485" i="33"/>
  <c r="AB484" i="33"/>
  <c r="Z484" i="33"/>
  <c r="Y484" i="33"/>
  <c r="X484" i="33"/>
  <c r="W484" i="33"/>
  <c r="U484" i="33"/>
  <c r="T484" i="33"/>
  <c r="S484" i="33"/>
  <c r="R484" i="33"/>
  <c r="Q484" i="33"/>
  <c r="O484" i="33"/>
  <c r="N484" i="33"/>
  <c r="M484" i="33"/>
  <c r="L484" i="33"/>
  <c r="K484" i="33"/>
  <c r="J484" i="33"/>
  <c r="H484" i="33"/>
  <c r="AB483" i="33"/>
  <c r="Z483" i="33"/>
  <c r="Y483" i="33"/>
  <c r="X483" i="33"/>
  <c r="W483" i="33"/>
  <c r="U483" i="33"/>
  <c r="T483" i="33"/>
  <c r="S483" i="33"/>
  <c r="R483" i="33"/>
  <c r="Q483" i="33"/>
  <c r="O483" i="33"/>
  <c r="N483" i="33"/>
  <c r="M483" i="33"/>
  <c r="L483" i="33"/>
  <c r="K483" i="33"/>
  <c r="J483" i="33"/>
  <c r="H483" i="33"/>
  <c r="AB482" i="33"/>
  <c r="Z482" i="33"/>
  <c r="Y482" i="33"/>
  <c r="X482" i="33"/>
  <c r="W482" i="33"/>
  <c r="U482" i="33"/>
  <c r="T482" i="33"/>
  <c r="S482" i="33"/>
  <c r="R482" i="33"/>
  <c r="Q482" i="33"/>
  <c r="O482" i="33"/>
  <c r="N482" i="33"/>
  <c r="M482" i="33"/>
  <c r="L482" i="33"/>
  <c r="K482" i="33"/>
  <c r="J482" i="33"/>
  <c r="H482" i="33"/>
  <c r="AB481" i="33"/>
  <c r="Z481" i="33"/>
  <c r="Y481" i="33"/>
  <c r="X481" i="33"/>
  <c r="W481" i="33"/>
  <c r="U481" i="33"/>
  <c r="T481" i="33"/>
  <c r="S481" i="33"/>
  <c r="R481" i="33"/>
  <c r="Q481" i="33"/>
  <c r="O481" i="33"/>
  <c r="N481" i="33"/>
  <c r="M481" i="33"/>
  <c r="L481" i="33"/>
  <c r="K481" i="33"/>
  <c r="J481" i="33"/>
  <c r="H481" i="33"/>
  <c r="AB480" i="33"/>
  <c r="Z480" i="33"/>
  <c r="Y480" i="33"/>
  <c r="X480" i="33"/>
  <c r="W480" i="33"/>
  <c r="U480" i="33"/>
  <c r="T480" i="33"/>
  <c r="S480" i="33"/>
  <c r="R480" i="33"/>
  <c r="Q480" i="33"/>
  <c r="O480" i="33"/>
  <c r="N480" i="33"/>
  <c r="M480" i="33"/>
  <c r="L480" i="33"/>
  <c r="K480" i="33"/>
  <c r="J480" i="33"/>
  <c r="H480" i="33"/>
  <c r="AB479" i="33"/>
  <c r="Z479" i="33"/>
  <c r="Y479" i="33"/>
  <c r="X479" i="33"/>
  <c r="W479" i="33"/>
  <c r="U479" i="33"/>
  <c r="T479" i="33"/>
  <c r="S479" i="33"/>
  <c r="R479" i="33"/>
  <c r="Q479" i="33"/>
  <c r="O479" i="33"/>
  <c r="N479" i="33"/>
  <c r="M479" i="33"/>
  <c r="L479" i="33"/>
  <c r="K479" i="33"/>
  <c r="J479" i="33"/>
  <c r="H479" i="33"/>
  <c r="AB478" i="33"/>
  <c r="Z478" i="33"/>
  <c r="Y478" i="33"/>
  <c r="X478" i="33"/>
  <c r="W478" i="33"/>
  <c r="U478" i="33"/>
  <c r="T478" i="33"/>
  <c r="S478" i="33"/>
  <c r="R478" i="33"/>
  <c r="Q478" i="33"/>
  <c r="O478" i="33"/>
  <c r="N478" i="33"/>
  <c r="M478" i="33"/>
  <c r="L478" i="33"/>
  <c r="K478" i="33"/>
  <c r="J478" i="33"/>
  <c r="H478" i="33"/>
  <c r="AB477" i="33"/>
  <c r="Z477" i="33"/>
  <c r="Y477" i="33"/>
  <c r="X477" i="33"/>
  <c r="W477" i="33"/>
  <c r="U477" i="33"/>
  <c r="T477" i="33"/>
  <c r="S477" i="33"/>
  <c r="R477" i="33"/>
  <c r="Q477" i="33"/>
  <c r="O477" i="33"/>
  <c r="N477" i="33"/>
  <c r="M477" i="33"/>
  <c r="L477" i="33"/>
  <c r="K477" i="33"/>
  <c r="J477" i="33"/>
  <c r="H477" i="33"/>
  <c r="AB476" i="33"/>
  <c r="Z476" i="33"/>
  <c r="Y476" i="33"/>
  <c r="X476" i="33"/>
  <c r="W476" i="33"/>
  <c r="U476" i="33"/>
  <c r="T476" i="33"/>
  <c r="S476" i="33"/>
  <c r="R476" i="33"/>
  <c r="Q476" i="33"/>
  <c r="O476" i="33"/>
  <c r="N476" i="33"/>
  <c r="M476" i="33"/>
  <c r="L476" i="33"/>
  <c r="K476" i="33"/>
  <c r="J476" i="33"/>
  <c r="H476" i="33"/>
  <c r="AB475" i="33"/>
  <c r="Z475" i="33"/>
  <c r="Y475" i="33"/>
  <c r="X475" i="33"/>
  <c r="W475" i="33"/>
  <c r="U475" i="33"/>
  <c r="T475" i="33"/>
  <c r="S475" i="33"/>
  <c r="R475" i="33"/>
  <c r="Q475" i="33"/>
  <c r="O475" i="33"/>
  <c r="N475" i="33"/>
  <c r="M475" i="33"/>
  <c r="L475" i="33"/>
  <c r="K475" i="33"/>
  <c r="J475" i="33"/>
  <c r="H475" i="33"/>
  <c r="AB474" i="33"/>
  <c r="Z474" i="33"/>
  <c r="Y474" i="33"/>
  <c r="X474" i="33"/>
  <c r="W474" i="33"/>
  <c r="U474" i="33"/>
  <c r="T474" i="33"/>
  <c r="S474" i="33"/>
  <c r="R474" i="33"/>
  <c r="Q474" i="33"/>
  <c r="O474" i="33"/>
  <c r="N474" i="33"/>
  <c r="M474" i="33"/>
  <c r="L474" i="33"/>
  <c r="K474" i="33"/>
  <c r="J474" i="33"/>
  <c r="H474" i="33"/>
  <c r="AB473" i="33"/>
  <c r="Z473" i="33"/>
  <c r="Y473" i="33"/>
  <c r="X473" i="33"/>
  <c r="W473" i="33"/>
  <c r="U473" i="33"/>
  <c r="T473" i="33"/>
  <c r="S473" i="33"/>
  <c r="R473" i="33"/>
  <c r="Q473" i="33"/>
  <c r="O473" i="33"/>
  <c r="N473" i="33"/>
  <c r="M473" i="33"/>
  <c r="L473" i="33"/>
  <c r="K473" i="33"/>
  <c r="J473" i="33"/>
  <c r="H473" i="33"/>
  <c r="AB472" i="33"/>
  <c r="Z472" i="33"/>
  <c r="Y472" i="33"/>
  <c r="X472" i="33"/>
  <c r="W472" i="33"/>
  <c r="U472" i="33"/>
  <c r="T472" i="33"/>
  <c r="S472" i="33"/>
  <c r="R472" i="33"/>
  <c r="Q472" i="33"/>
  <c r="O472" i="33"/>
  <c r="N472" i="33"/>
  <c r="M472" i="33"/>
  <c r="L472" i="33"/>
  <c r="K472" i="33"/>
  <c r="J472" i="33"/>
  <c r="H472" i="33"/>
  <c r="AB471" i="33"/>
  <c r="Z471" i="33"/>
  <c r="Y471" i="33"/>
  <c r="X471" i="33"/>
  <c r="W471" i="33"/>
  <c r="U471" i="33"/>
  <c r="T471" i="33"/>
  <c r="S471" i="33"/>
  <c r="R471" i="33"/>
  <c r="Q471" i="33"/>
  <c r="O471" i="33"/>
  <c r="N471" i="33"/>
  <c r="M471" i="33"/>
  <c r="L471" i="33"/>
  <c r="K471" i="33"/>
  <c r="J471" i="33"/>
  <c r="H471" i="33"/>
  <c r="AB470" i="33"/>
  <c r="Z470" i="33"/>
  <c r="Y470" i="33"/>
  <c r="X470" i="33"/>
  <c r="W470" i="33"/>
  <c r="U470" i="33"/>
  <c r="T470" i="33"/>
  <c r="S470" i="33"/>
  <c r="R470" i="33"/>
  <c r="Q470" i="33"/>
  <c r="O470" i="33"/>
  <c r="N470" i="33"/>
  <c r="M470" i="33"/>
  <c r="L470" i="33"/>
  <c r="K470" i="33"/>
  <c r="J470" i="33"/>
  <c r="H470" i="33"/>
  <c r="AB469" i="33"/>
  <c r="Z469" i="33"/>
  <c r="Y469" i="33"/>
  <c r="X469" i="33"/>
  <c r="W469" i="33"/>
  <c r="U469" i="33"/>
  <c r="T469" i="33"/>
  <c r="S469" i="33"/>
  <c r="R469" i="33"/>
  <c r="Q469" i="33"/>
  <c r="O469" i="33"/>
  <c r="N469" i="33"/>
  <c r="M469" i="33"/>
  <c r="L469" i="33"/>
  <c r="K469" i="33"/>
  <c r="J469" i="33"/>
  <c r="H469" i="33"/>
  <c r="AB468" i="33"/>
  <c r="Z468" i="33"/>
  <c r="Y468" i="33"/>
  <c r="X468" i="33"/>
  <c r="W468" i="33"/>
  <c r="U468" i="33"/>
  <c r="T468" i="33"/>
  <c r="S468" i="33"/>
  <c r="R468" i="33"/>
  <c r="Q468" i="33"/>
  <c r="O468" i="33"/>
  <c r="N468" i="33"/>
  <c r="M468" i="33"/>
  <c r="L468" i="33"/>
  <c r="K468" i="33"/>
  <c r="J468" i="33"/>
  <c r="H468" i="33"/>
  <c r="AB467" i="33"/>
  <c r="Z467" i="33"/>
  <c r="Y467" i="33"/>
  <c r="X467" i="33"/>
  <c r="W467" i="33"/>
  <c r="U467" i="33"/>
  <c r="T467" i="33"/>
  <c r="S467" i="33"/>
  <c r="R467" i="33"/>
  <c r="Q467" i="33"/>
  <c r="O467" i="33"/>
  <c r="N467" i="33"/>
  <c r="M467" i="33"/>
  <c r="L467" i="33"/>
  <c r="K467" i="33"/>
  <c r="J467" i="33"/>
  <c r="H467" i="33"/>
  <c r="AB466" i="33"/>
  <c r="Z466" i="33"/>
  <c r="Y466" i="33"/>
  <c r="X466" i="33"/>
  <c r="W466" i="33"/>
  <c r="U466" i="33"/>
  <c r="T466" i="33"/>
  <c r="S466" i="33"/>
  <c r="R466" i="33"/>
  <c r="Q466" i="33"/>
  <c r="O466" i="33"/>
  <c r="N466" i="33"/>
  <c r="M466" i="33"/>
  <c r="L466" i="33"/>
  <c r="K466" i="33"/>
  <c r="J466" i="33"/>
  <c r="H466" i="33"/>
  <c r="AB465" i="33"/>
  <c r="Z465" i="33"/>
  <c r="Y465" i="33"/>
  <c r="X465" i="33"/>
  <c r="W465" i="33"/>
  <c r="U465" i="33"/>
  <c r="T465" i="33"/>
  <c r="S465" i="33"/>
  <c r="R465" i="33"/>
  <c r="Q465" i="33"/>
  <c r="O465" i="33"/>
  <c r="N465" i="33"/>
  <c r="M465" i="33"/>
  <c r="L465" i="33"/>
  <c r="K465" i="33"/>
  <c r="J465" i="33"/>
  <c r="H465" i="33"/>
  <c r="AB464" i="33"/>
  <c r="Z464" i="33"/>
  <c r="Y464" i="33"/>
  <c r="X464" i="33"/>
  <c r="W464" i="33"/>
  <c r="U464" i="33"/>
  <c r="T464" i="33"/>
  <c r="S464" i="33"/>
  <c r="R464" i="33"/>
  <c r="Q464" i="33"/>
  <c r="O464" i="33"/>
  <c r="N464" i="33"/>
  <c r="M464" i="33"/>
  <c r="L464" i="33"/>
  <c r="K464" i="33"/>
  <c r="J464" i="33"/>
  <c r="H464" i="33"/>
  <c r="AB463" i="33"/>
  <c r="Z463" i="33"/>
  <c r="Y463" i="33"/>
  <c r="X463" i="33"/>
  <c r="W463" i="33"/>
  <c r="U463" i="33"/>
  <c r="T463" i="33"/>
  <c r="S463" i="33"/>
  <c r="R463" i="33"/>
  <c r="Q463" i="33"/>
  <c r="O463" i="33"/>
  <c r="N463" i="33"/>
  <c r="M463" i="33"/>
  <c r="L463" i="33"/>
  <c r="K463" i="33"/>
  <c r="J463" i="33"/>
  <c r="H463" i="33"/>
  <c r="AB462" i="33"/>
  <c r="Z462" i="33"/>
  <c r="Y462" i="33"/>
  <c r="X462" i="33"/>
  <c r="W462" i="33"/>
  <c r="U462" i="33"/>
  <c r="T462" i="33"/>
  <c r="S462" i="33"/>
  <c r="R462" i="33"/>
  <c r="Q462" i="33"/>
  <c r="O462" i="33"/>
  <c r="N462" i="33"/>
  <c r="M462" i="33"/>
  <c r="L462" i="33"/>
  <c r="K462" i="33"/>
  <c r="J462" i="33"/>
  <c r="H462" i="33"/>
  <c r="AB461" i="33"/>
  <c r="Z461" i="33"/>
  <c r="Y461" i="33"/>
  <c r="X461" i="33"/>
  <c r="W461" i="33"/>
  <c r="U461" i="33"/>
  <c r="T461" i="33"/>
  <c r="S461" i="33"/>
  <c r="R461" i="33"/>
  <c r="Q461" i="33"/>
  <c r="O461" i="33"/>
  <c r="N461" i="33"/>
  <c r="M461" i="33"/>
  <c r="L461" i="33"/>
  <c r="K461" i="33"/>
  <c r="J461" i="33"/>
  <c r="H461" i="33"/>
  <c r="AB460" i="33"/>
  <c r="Z460" i="33"/>
  <c r="Y460" i="33"/>
  <c r="X460" i="33"/>
  <c r="W460" i="33"/>
  <c r="U460" i="33"/>
  <c r="T460" i="33"/>
  <c r="S460" i="33"/>
  <c r="R460" i="33"/>
  <c r="Q460" i="33"/>
  <c r="O460" i="33"/>
  <c r="N460" i="33"/>
  <c r="M460" i="33"/>
  <c r="L460" i="33"/>
  <c r="K460" i="33"/>
  <c r="J460" i="33"/>
  <c r="H460" i="33"/>
  <c r="AB459" i="33"/>
  <c r="Z459" i="33"/>
  <c r="Y459" i="33"/>
  <c r="X459" i="33"/>
  <c r="W459" i="33"/>
  <c r="U459" i="33"/>
  <c r="T459" i="33"/>
  <c r="S459" i="33"/>
  <c r="R459" i="33"/>
  <c r="Q459" i="33"/>
  <c r="O459" i="33"/>
  <c r="N459" i="33"/>
  <c r="M459" i="33"/>
  <c r="L459" i="33"/>
  <c r="K459" i="33"/>
  <c r="J459" i="33"/>
  <c r="H459" i="33"/>
  <c r="AB458" i="33"/>
  <c r="Z458" i="33"/>
  <c r="Y458" i="33"/>
  <c r="X458" i="33"/>
  <c r="W458" i="33"/>
  <c r="U458" i="33"/>
  <c r="T458" i="33"/>
  <c r="S458" i="33"/>
  <c r="R458" i="33"/>
  <c r="Q458" i="33"/>
  <c r="O458" i="33"/>
  <c r="N458" i="33"/>
  <c r="M458" i="33"/>
  <c r="L458" i="33"/>
  <c r="K458" i="33"/>
  <c r="J458" i="33"/>
  <c r="H458" i="33"/>
  <c r="AB457" i="33"/>
  <c r="Z457" i="33"/>
  <c r="Y457" i="33"/>
  <c r="X457" i="33"/>
  <c r="W457" i="33"/>
  <c r="U457" i="33"/>
  <c r="T457" i="33"/>
  <c r="S457" i="33"/>
  <c r="R457" i="33"/>
  <c r="Q457" i="33"/>
  <c r="O457" i="33"/>
  <c r="N457" i="33"/>
  <c r="M457" i="33"/>
  <c r="L457" i="33"/>
  <c r="K457" i="33"/>
  <c r="J457" i="33"/>
  <c r="H457" i="33"/>
  <c r="AB456" i="33"/>
  <c r="Z456" i="33"/>
  <c r="Y456" i="33"/>
  <c r="X456" i="33"/>
  <c r="W456" i="33"/>
  <c r="U456" i="33"/>
  <c r="T456" i="33"/>
  <c r="S456" i="33"/>
  <c r="R456" i="33"/>
  <c r="Q456" i="33"/>
  <c r="O456" i="33"/>
  <c r="N456" i="33"/>
  <c r="M456" i="33"/>
  <c r="L456" i="33"/>
  <c r="K456" i="33"/>
  <c r="J456" i="33"/>
  <c r="H456" i="33"/>
  <c r="AB455" i="33"/>
  <c r="Z455" i="33"/>
  <c r="Y455" i="33"/>
  <c r="X455" i="33"/>
  <c r="W455" i="33"/>
  <c r="U455" i="33"/>
  <c r="T455" i="33"/>
  <c r="S455" i="33"/>
  <c r="R455" i="33"/>
  <c r="Q455" i="33"/>
  <c r="O455" i="33"/>
  <c r="N455" i="33"/>
  <c r="M455" i="33"/>
  <c r="L455" i="33"/>
  <c r="K455" i="33"/>
  <c r="J455" i="33"/>
  <c r="H455" i="33"/>
  <c r="AB454" i="33"/>
  <c r="Z454" i="33"/>
  <c r="Y454" i="33"/>
  <c r="X454" i="33"/>
  <c r="W454" i="33"/>
  <c r="U454" i="33"/>
  <c r="T454" i="33"/>
  <c r="S454" i="33"/>
  <c r="R454" i="33"/>
  <c r="Q454" i="33"/>
  <c r="O454" i="33"/>
  <c r="N454" i="33"/>
  <c r="M454" i="33"/>
  <c r="L454" i="33"/>
  <c r="K454" i="33"/>
  <c r="J454" i="33"/>
  <c r="H454" i="33"/>
  <c r="AB453" i="33"/>
  <c r="Z453" i="33"/>
  <c r="Y453" i="33"/>
  <c r="X453" i="33"/>
  <c r="W453" i="33"/>
  <c r="U453" i="33"/>
  <c r="T453" i="33"/>
  <c r="S453" i="33"/>
  <c r="R453" i="33"/>
  <c r="Q453" i="33"/>
  <c r="O453" i="33"/>
  <c r="N453" i="33"/>
  <c r="M453" i="33"/>
  <c r="L453" i="33"/>
  <c r="K453" i="33"/>
  <c r="J453" i="33"/>
  <c r="H453" i="33"/>
  <c r="AB452" i="33"/>
  <c r="Z452" i="33"/>
  <c r="Y452" i="33"/>
  <c r="X452" i="33"/>
  <c r="W452" i="33"/>
  <c r="U452" i="33"/>
  <c r="T452" i="33"/>
  <c r="S452" i="33"/>
  <c r="R452" i="33"/>
  <c r="Q452" i="33"/>
  <c r="O452" i="33"/>
  <c r="N452" i="33"/>
  <c r="M452" i="33"/>
  <c r="L452" i="33"/>
  <c r="K452" i="33"/>
  <c r="J452" i="33"/>
  <c r="H452" i="33"/>
  <c r="AB451" i="33"/>
  <c r="Z451" i="33"/>
  <c r="Y451" i="33"/>
  <c r="X451" i="33"/>
  <c r="W451" i="33"/>
  <c r="U451" i="33"/>
  <c r="T451" i="33"/>
  <c r="S451" i="33"/>
  <c r="R451" i="33"/>
  <c r="Q451" i="33"/>
  <c r="O451" i="33"/>
  <c r="N451" i="33"/>
  <c r="M451" i="33"/>
  <c r="L451" i="33"/>
  <c r="K451" i="33"/>
  <c r="J451" i="33"/>
  <c r="H451" i="33"/>
  <c r="AB450" i="33"/>
  <c r="Z450" i="33"/>
  <c r="Y450" i="33"/>
  <c r="X450" i="33"/>
  <c r="W450" i="33"/>
  <c r="U450" i="33"/>
  <c r="T450" i="33"/>
  <c r="S450" i="33"/>
  <c r="R450" i="33"/>
  <c r="Q450" i="33"/>
  <c r="O450" i="33"/>
  <c r="N450" i="33"/>
  <c r="M450" i="33"/>
  <c r="L450" i="33"/>
  <c r="K450" i="33"/>
  <c r="J450" i="33"/>
  <c r="H450" i="33"/>
  <c r="AB449" i="33"/>
  <c r="Z449" i="33"/>
  <c r="Y449" i="33"/>
  <c r="X449" i="33"/>
  <c r="W449" i="33"/>
  <c r="U449" i="33"/>
  <c r="T449" i="33"/>
  <c r="S449" i="33"/>
  <c r="R449" i="33"/>
  <c r="Q449" i="33"/>
  <c r="O449" i="33"/>
  <c r="N449" i="33"/>
  <c r="M449" i="33"/>
  <c r="L449" i="33"/>
  <c r="K449" i="33"/>
  <c r="J449" i="33"/>
  <c r="H449" i="33"/>
  <c r="AB448" i="33"/>
  <c r="Z448" i="33"/>
  <c r="Y448" i="33"/>
  <c r="X448" i="33"/>
  <c r="W448" i="33"/>
  <c r="U448" i="33"/>
  <c r="T448" i="33"/>
  <c r="S448" i="33"/>
  <c r="R448" i="33"/>
  <c r="Q448" i="33"/>
  <c r="O448" i="33"/>
  <c r="N448" i="33"/>
  <c r="M448" i="33"/>
  <c r="L448" i="33"/>
  <c r="K448" i="33"/>
  <c r="J448" i="33"/>
  <c r="H448" i="33"/>
  <c r="AB447" i="33"/>
  <c r="Z447" i="33"/>
  <c r="Y447" i="33"/>
  <c r="X447" i="33"/>
  <c r="W447" i="33"/>
  <c r="U447" i="33"/>
  <c r="T447" i="33"/>
  <c r="S447" i="33"/>
  <c r="R447" i="33"/>
  <c r="Q447" i="33"/>
  <c r="O447" i="33"/>
  <c r="N447" i="33"/>
  <c r="M447" i="33"/>
  <c r="L447" i="33"/>
  <c r="K447" i="33"/>
  <c r="J447" i="33"/>
  <c r="H447" i="33"/>
  <c r="AB446" i="33"/>
  <c r="Z446" i="33"/>
  <c r="Y446" i="33"/>
  <c r="X446" i="33"/>
  <c r="W446" i="33"/>
  <c r="U446" i="33"/>
  <c r="T446" i="33"/>
  <c r="S446" i="33"/>
  <c r="R446" i="33"/>
  <c r="Q446" i="33"/>
  <c r="O446" i="33"/>
  <c r="N446" i="33"/>
  <c r="M446" i="33"/>
  <c r="L446" i="33"/>
  <c r="K446" i="33"/>
  <c r="J446" i="33"/>
  <c r="H446" i="33"/>
  <c r="AB445" i="33"/>
  <c r="Z445" i="33"/>
  <c r="Y445" i="33"/>
  <c r="X445" i="33"/>
  <c r="W445" i="33"/>
  <c r="U445" i="33"/>
  <c r="T445" i="33"/>
  <c r="S445" i="33"/>
  <c r="R445" i="33"/>
  <c r="Q445" i="33"/>
  <c r="O445" i="33"/>
  <c r="N445" i="33"/>
  <c r="M445" i="33"/>
  <c r="L445" i="33"/>
  <c r="K445" i="33"/>
  <c r="J445" i="33"/>
  <c r="H445" i="33"/>
  <c r="AB444" i="33"/>
  <c r="Z444" i="33"/>
  <c r="Y444" i="33"/>
  <c r="X444" i="33"/>
  <c r="W444" i="33"/>
  <c r="U444" i="33"/>
  <c r="T444" i="33"/>
  <c r="S444" i="33"/>
  <c r="R444" i="33"/>
  <c r="Q444" i="33"/>
  <c r="O444" i="33"/>
  <c r="N444" i="33"/>
  <c r="M444" i="33"/>
  <c r="L444" i="33"/>
  <c r="K444" i="33"/>
  <c r="J444" i="33"/>
  <c r="H444" i="33"/>
  <c r="AB443" i="33"/>
  <c r="Z443" i="33"/>
  <c r="Y443" i="33"/>
  <c r="X443" i="33"/>
  <c r="W443" i="33"/>
  <c r="U443" i="33"/>
  <c r="T443" i="33"/>
  <c r="S443" i="33"/>
  <c r="R443" i="33"/>
  <c r="Q443" i="33"/>
  <c r="O443" i="33"/>
  <c r="N443" i="33"/>
  <c r="M443" i="33"/>
  <c r="L443" i="33"/>
  <c r="K443" i="33"/>
  <c r="J443" i="33"/>
  <c r="H443" i="33"/>
  <c r="AB442" i="33"/>
  <c r="Z442" i="33"/>
  <c r="Y442" i="33"/>
  <c r="X442" i="33"/>
  <c r="W442" i="33"/>
  <c r="U442" i="33"/>
  <c r="T442" i="33"/>
  <c r="S442" i="33"/>
  <c r="R442" i="33"/>
  <c r="Q442" i="33"/>
  <c r="O442" i="33"/>
  <c r="N442" i="33"/>
  <c r="M442" i="33"/>
  <c r="L442" i="33"/>
  <c r="K442" i="33"/>
  <c r="J442" i="33"/>
  <c r="H442" i="33"/>
  <c r="AB441" i="33"/>
  <c r="Z441" i="33"/>
  <c r="Y441" i="33"/>
  <c r="X441" i="33"/>
  <c r="W441" i="33"/>
  <c r="U441" i="33"/>
  <c r="T441" i="33"/>
  <c r="S441" i="33"/>
  <c r="R441" i="33"/>
  <c r="Q441" i="33"/>
  <c r="O441" i="33"/>
  <c r="N441" i="33"/>
  <c r="M441" i="33"/>
  <c r="L441" i="33"/>
  <c r="K441" i="33"/>
  <c r="J441" i="33"/>
  <c r="H441" i="33"/>
  <c r="AB440" i="33"/>
  <c r="Z440" i="33"/>
  <c r="Y440" i="33"/>
  <c r="X440" i="33"/>
  <c r="W440" i="33"/>
  <c r="U440" i="33"/>
  <c r="T440" i="33"/>
  <c r="S440" i="33"/>
  <c r="R440" i="33"/>
  <c r="Q440" i="33"/>
  <c r="O440" i="33"/>
  <c r="N440" i="33"/>
  <c r="M440" i="33"/>
  <c r="L440" i="33"/>
  <c r="K440" i="33"/>
  <c r="J440" i="33"/>
  <c r="H440" i="33"/>
  <c r="AB439" i="33"/>
  <c r="Z439" i="33"/>
  <c r="Y439" i="33"/>
  <c r="X439" i="33"/>
  <c r="W439" i="33"/>
  <c r="U439" i="33"/>
  <c r="T439" i="33"/>
  <c r="S439" i="33"/>
  <c r="R439" i="33"/>
  <c r="Q439" i="33"/>
  <c r="O439" i="33"/>
  <c r="N439" i="33"/>
  <c r="M439" i="33"/>
  <c r="L439" i="33"/>
  <c r="K439" i="33"/>
  <c r="J439" i="33"/>
  <c r="H439" i="33"/>
  <c r="AB438" i="33"/>
  <c r="Z438" i="33"/>
  <c r="Y438" i="33"/>
  <c r="X438" i="33"/>
  <c r="W438" i="33"/>
  <c r="U438" i="33"/>
  <c r="T438" i="33"/>
  <c r="S438" i="33"/>
  <c r="R438" i="33"/>
  <c r="Q438" i="33"/>
  <c r="O438" i="33"/>
  <c r="N438" i="33"/>
  <c r="M438" i="33"/>
  <c r="L438" i="33"/>
  <c r="K438" i="33"/>
  <c r="J438" i="33"/>
  <c r="H438" i="33"/>
  <c r="AB437" i="33"/>
  <c r="Z437" i="33"/>
  <c r="Y437" i="33"/>
  <c r="X437" i="33"/>
  <c r="W437" i="33"/>
  <c r="U437" i="33"/>
  <c r="T437" i="33"/>
  <c r="S437" i="33"/>
  <c r="R437" i="33"/>
  <c r="Q437" i="33"/>
  <c r="O437" i="33"/>
  <c r="N437" i="33"/>
  <c r="M437" i="33"/>
  <c r="L437" i="33"/>
  <c r="K437" i="33"/>
  <c r="J437" i="33"/>
  <c r="H437" i="33"/>
  <c r="AB436" i="33"/>
  <c r="Z436" i="33"/>
  <c r="Y436" i="33"/>
  <c r="X436" i="33"/>
  <c r="W436" i="33"/>
  <c r="U436" i="33"/>
  <c r="T436" i="33"/>
  <c r="S436" i="33"/>
  <c r="R436" i="33"/>
  <c r="Q436" i="33"/>
  <c r="O436" i="33"/>
  <c r="N436" i="33"/>
  <c r="M436" i="33"/>
  <c r="L436" i="33"/>
  <c r="K436" i="33"/>
  <c r="J436" i="33"/>
  <c r="H436" i="33"/>
  <c r="AB435" i="33"/>
  <c r="Z435" i="33"/>
  <c r="Y435" i="33"/>
  <c r="X435" i="33"/>
  <c r="W435" i="33"/>
  <c r="U435" i="33"/>
  <c r="T435" i="33"/>
  <c r="S435" i="33"/>
  <c r="R435" i="33"/>
  <c r="Q435" i="33"/>
  <c r="O435" i="33"/>
  <c r="N435" i="33"/>
  <c r="M435" i="33"/>
  <c r="L435" i="33"/>
  <c r="K435" i="33"/>
  <c r="J435" i="33"/>
  <c r="H435" i="33"/>
  <c r="AB434" i="33"/>
  <c r="Z434" i="33"/>
  <c r="Y434" i="33"/>
  <c r="X434" i="33"/>
  <c r="W434" i="33"/>
  <c r="U434" i="33"/>
  <c r="T434" i="33"/>
  <c r="S434" i="33"/>
  <c r="R434" i="33"/>
  <c r="Q434" i="33"/>
  <c r="O434" i="33"/>
  <c r="N434" i="33"/>
  <c r="M434" i="33"/>
  <c r="L434" i="33"/>
  <c r="K434" i="33"/>
  <c r="J434" i="33"/>
  <c r="H434" i="33"/>
  <c r="AB433" i="33"/>
  <c r="Z433" i="33"/>
  <c r="Y433" i="33"/>
  <c r="X433" i="33"/>
  <c r="W433" i="33"/>
  <c r="U433" i="33"/>
  <c r="T433" i="33"/>
  <c r="S433" i="33"/>
  <c r="R433" i="33"/>
  <c r="Q433" i="33"/>
  <c r="O433" i="33"/>
  <c r="N433" i="33"/>
  <c r="M433" i="33"/>
  <c r="L433" i="33"/>
  <c r="K433" i="33"/>
  <c r="J433" i="33"/>
  <c r="H433" i="33"/>
  <c r="AB432" i="33"/>
  <c r="Z432" i="33"/>
  <c r="Y432" i="33"/>
  <c r="X432" i="33"/>
  <c r="W432" i="33"/>
  <c r="U432" i="33"/>
  <c r="T432" i="33"/>
  <c r="S432" i="33"/>
  <c r="R432" i="33"/>
  <c r="Q432" i="33"/>
  <c r="O432" i="33"/>
  <c r="N432" i="33"/>
  <c r="M432" i="33"/>
  <c r="L432" i="33"/>
  <c r="K432" i="33"/>
  <c r="J432" i="33"/>
  <c r="H432" i="33"/>
  <c r="AB431" i="33"/>
  <c r="Z431" i="33"/>
  <c r="Y431" i="33"/>
  <c r="X431" i="33"/>
  <c r="W431" i="33"/>
  <c r="U431" i="33"/>
  <c r="T431" i="33"/>
  <c r="S431" i="33"/>
  <c r="R431" i="33"/>
  <c r="Q431" i="33"/>
  <c r="O431" i="33"/>
  <c r="N431" i="33"/>
  <c r="M431" i="33"/>
  <c r="L431" i="33"/>
  <c r="K431" i="33"/>
  <c r="J431" i="33"/>
  <c r="H431" i="33"/>
  <c r="AB430" i="33"/>
  <c r="Z430" i="33"/>
  <c r="Y430" i="33"/>
  <c r="X430" i="33"/>
  <c r="W430" i="33"/>
  <c r="U430" i="33"/>
  <c r="T430" i="33"/>
  <c r="S430" i="33"/>
  <c r="R430" i="33"/>
  <c r="Q430" i="33"/>
  <c r="O430" i="33"/>
  <c r="N430" i="33"/>
  <c r="M430" i="33"/>
  <c r="L430" i="33"/>
  <c r="K430" i="33"/>
  <c r="J430" i="33"/>
  <c r="H430" i="33"/>
  <c r="AB429" i="33"/>
  <c r="Z429" i="33"/>
  <c r="Y429" i="33"/>
  <c r="X429" i="33"/>
  <c r="W429" i="33"/>
  <c r="U429" i="33"/>
  <c r="T429" i="33"/>
  <c r="S429" i="33"/>
  <c r="R429" i="33"/>
  <c r="Q429" i="33"/>
  <c r="O429" i="33"/>
  <c r="N429" i="33"/>
  <c r="M429" i="33"/>
  <c r="L429" i="33"/>
  <c r="K429" i="33"/>
  <c r="J429" i="33"/>
  <c r="H429" i="33"/>
  <c r="AB428" i="33"/>
  <c r="Z428" i="33"/>
  <c r="Y428" i="33"/>
  <c r="X428" i="33"/>
  <c r="W428" i="33"/>
  <c r="U428" i="33"/>
  <c r="T428" i="33"/>
  <c r="S428" i="33"/>
  <c r="R428" i="33"/>
  <c r="Q428" i="33"/>
  <c r="O428" i="33"/>
  <c r="N428" i="33"/>
  <c r="M428" i="33"/>
  <c r="L428" i="33"/>
  <c r="K428" i="33"/>
  <c r="J428" i="33"/>
  <c r="H428" i="33"/>
  <c r="AB427" i="33"/>
  <c r="Z427" i="33"/>
  <c r="Y427" i="33"/>
  <c r="X427" i="33"/>
  <c r="W427" i="33"/>
  <c r="U427" i="33"/>
  <c r="T427" i="33"/>
  <c r="S427" i="33"/>
  <c r="R427" i="33"/>
  <c r="Q427" i="33"/>
  <c r="O427" i="33"/>
  <c r="N427" i="33"/>
  <c r="M427" i="33"/>
  <c r="L427" i="33"/>
  <c r="K427" i="33"/>
  <c r="J427" i="33"/>
  <c r="H427" i="33"/>
  <c r="AB426" i="33"/>
  <c r="Z426" i="33"/>
  <c r="Y426" i="33"/>
  <c r="X426" i="33"/>
  <c r="W426" i="33"/>
  <c r="U426" i="33"/>
  <c r="T426" i="33"/>
  <c r="S426" i="33"/>
  <c r="R426" i="33"/>
  <c r="Q426" i="33"/>
  <c r="O426" i="33"/>
  <c r="N426" i="33"/>
  <c r="M426" i="33"/>
  <c r="L426" i="33"/>
  <c r="K426" i="33"/>
  <c r="J426" i="33"/>
  <c r="H426" i="33"/>
  <c r="AB425" i="33"/>
  <c r="Z425" i="33"/>
  <c r="Y425" i="33"/>
  <c r="X425" i="33"/>
  <c r="W425" i="33"/>
  <c r="U425" i="33"/>
  <c r="T425" i="33"/>
  <c r="S425" i="33"/>
  <c r="R425" i="33"/>
  <c r="Q425" i="33"/>
  <c r="O425" i="33"/>
  <c r="N425" i="33"/>
  <c r="M425" i="33"/>
  <c r="L425" i="33"/>
  <c r="K425" i="33"/>
  <c r="J425" i="33"/>
  <c r="H425" i="33"/>
  <c r="AB424" i="33"/>
  <c r="Z424" i="33"/>
  <c r="Y424" i="33"/>
  <c r="X424" i="33"/>
  <c r="W424" i="33"/>
  <c r="U424" i="33"/>
  <c r="T424" i="33"/>
  <c r="S424" i="33"/>
  <c r="R424" i="33"/>
  <c r="Q424" i="33"/>
  <c r="O424" i="33"/>
  <c r="N424" i="33"/>
  <c r="M424" i="33"/>
  <c r="L424" i="33"/>
  <c r="K424" i="33"/>
  <c r="J424" i="33"/>
  <c r="H424" i="33"/>
  <c r="AB423" i="33"/>
  <c r="Z423" i="33"/>
  <c r="Y423" i="33"/>
  <c r="X423" i="33"/>
  <c r="W423" i="33"/>
  <c r="U423" i="33"/>
  <c r="T423" i="33"/>
  <c r="S423" i="33"/>
  <c r="R423" i="33"/>
  <c r="Q423" i="33"/>
  <c r="O423" i="33"/>
  <c r="N423" i="33"/>
  <c r="M423" i="33"/>
  <c r="L423" i="33"/>
  <c r="K423" i="33"/>
  <c r="J423" i="33"/>
  <c r="H423" i="33"/>
  <c r="AB422" i="33"/>
  <c r="Z422" i="33"/>
  <c r="Y422" i="33"/>
  <c r="X422" i="33"/>
  <c r="W422" i="33"/>
  <c r="U422" i="33"/>
  <c r="T422" i="33"/>
  <c r="S422" i="33"/>
  <c r="R422" i="33"/>
  <c r="Q422" i="33"/>
  <c r="O422" i="33"/>
  <c r="N422" i="33"/>
  <c r="M422" i="33"/>
  <c r="L422" i="33"/>
  <c r="K422" i="33"/>
  <c r="J422" i="33"/>
  <c r="H422" i="33"/>
  <c r="AB421" i="33"/>
  <c r="Z421" i="33"/>
  <c r="Y421" i="33"/>
  <c r="X421" i="33"/>
  <c r="W421" i="33"/>
  <c r="U421" i="33"/>
  <c r="T421" i="33"/>
  <c r="S421" i="33"/>
  <c r="R421" i="33"/>
  <c r="Q421" i="33"/>
  <c r="O421" i="33"/>
  <c r="N421" i="33"/>
  <c r="M421" i="33"/>
  <c r="L421" i="33"/>
  <c r="K421" i="33"/>
  <c r="J421" i="33"/>
  <c r="H421" i="33"/>
  <c r="AB420" i="33"/>
  <c r="Z420" i="33"/>
  <c r="Y420" i="33"/>
  <c r="X420" i="33"/>
  <c r="W420" i="33"/>
  <c r="U420" i="33"/>
  <c r="T420" i="33"/>
  <c r="S420" i="33"/>
  <c r="R420" i="33"/>
  <c r="Q420" i="33"/>
  <c r="O420" i="33"/>
  <c r="N420" i="33"/>
  <c r="M420" i="33"/>
  <c r="L420" i="33"/>
  <c r="K420" i="33"/>
  <c r="J420" i="33"/>
  <c r="H420" i="33"/>
  <c r="AB419" i="33"/>
  <c r="Z419" i="33"/>
  <c r="Y419" i="33"/>
  <c r="X419" i="33"/>
  <c r="W419" i="33"/>
  <c r="U419" i="33"/>
  <c r="T419" i="33"/>
  <c r="S419" i="33"/>
  <c r="R419" i="33"/>
  <c r="Q419" i="33"/>
  <c r="O419" i="33"/>
  <c r="N419" i="33"/>
  <c r="M419" i="33"/>
  <c r="L419" i="33"/>
  <c r="K419" i="33"/>
  <c r="J419" i="33"/>
  <c r="H419" i="33"/>
  <c r="AB418" i="33"/>
  <c r="Z418" i="33"/>
  <c r="Y418" i="33"/>
  <c r="X418" i="33"/>
  <c r="W418" i="33"/>
  <c r="U418" i="33"/>
  <c r="T418" i="33"/>
  <c r="S418" i="33"/>
  <c r="R418" i="33"/>
  <c r="Q418" i="33"/>
  <c r="O418" i="33"/>
  <c r="N418" i="33"/>
  <c r="M418" i="33"/>
  <c r="L418" i="33"/>
  <c r="K418" i="33"/>
  <c r="J418" i="33"/>
  <c r="H418" i="33"/>
  <c r="AB417" i="33"/>
  <c r="Z417" i="33"/>
  <c r="Y417" i="33"/>
  <c r="X417" i="33"/>
  <c r="W417" i="33"/>
  <c r="U417" i="33"/>
  <c r="T417" i="33"/>
  <c r="S417" i="33"/>
  <c r="R417" i="33"/>
  <c r="Q417" i="33"/>
  <c r="O417" i="33"/>
  <c r="N417" i="33"/>
  <c r="M417" i="33"/>
  <c r="L417" i="33"/>
  <c r="K417" i="33"/>
  <c r="J417" i="33"/>
  <c r="H417" i="33"/>
  <c r="AB416" i="33"/>
  <c r="Z416" i="33"/>
  <c r="Y416" i="33"/>
  <c r="X416" i="33"/>
  <c r="W416" i="33"/>
  <c r="U416" i="33"/>
  <c r="T416" i="33"/>
  <c r="S416" i="33"/>
  <c r="R416" i="33"/>
  <c r="Q416" i="33"/>
  <c r="O416" i="33"/>
  <c r="N416" i="33"/>
  <c r="M416" i="33"/>
  <c r="L416" i="33"/>
  <c r="K416" i="33"/>
  <c r="J416" i="33"/>
  <c r="H416" i="33"/>
  <c r="AB415" i="33"/>
  <c r="Z415" i="33"/>
  <c r="Y415" i="33"/>
  <c r="X415" i="33"/>
  <c r="W415" i="33"/>
  <c r="U415" i="33"/>
  <c r="T415" i="33"/>
  <c r="S415" i="33"/>
  <c r="R415" i="33"/>
  <c r="Q415" i="33"/>
  <c r="O415" i="33"/>
  <c r="N415" i="33"/>
  <c r="M415" i="33"/>
  <c r="L415" i="33"/>
  <c r="K415" i="33"/>
  <c r="J415" i="33"/>
  <c r="H415" i="33"/>
  <c r="AB414" i="33"/>
  <c r="Z414" i="33"/>
  <c r="Y414" i="33"/>
  <c r="X414" i="33"/>
  <c r="W414" i="33"/>
  <c r="U414" i="33"/>
  <c r="T414" i="33"/>
  <c r="S414" i="33"/>
  <c r="R414" i="33"/>
  <c r="Q414" i="33"/>
  <c r="O414" i="33"/>
  <c r="N414" i="33"/>
  <c r="M414" i="33"/>
  <c r="L414" i="33"/>
  <c r="K414" i="33"/>
  <c r="J414" i="33"/>
  <c r="H414" i="33"/>
  <c r="AB413" i="33"/>
  <c r="Z413" i="33"/>
  <c r="Y413" i="33"/>
  <c r="X413" i="33"/>
  <c r="W413" i="33"/>
  <c r="U413" i="33"/>
  <c r="T413" i="33"/>
  <c r="S413" i="33"/>
  <c r="R413" i="33"/>
  <c r="Q413" i="33"/>
  <c r="O413" i="33"/>
  <c r="N413" i="33"/>
  <c r="M413" i="33"/>
  <c r="L413" i="33"/>
  <c r="K413" i="33"/>
  <c r="J413" i="33"/>
  <c r="H413" i="33"/>
  <c r="AB412" i="33"/>
  <c r="Z412" i="33"/>
  <c r="Y412" i="33"/>
  <c r="X412" i="33"/>
  <c r="W412" i="33"/>
  <c r="U412" i="33"/>
  <c r="T412" i="33"/>
  <c r="S412" i="33"/>
  <c r="R412" i="33"/>
  <c r="Q412" i="33"/>
  <c r="O412" i="33"/>
  <c r="N412" i="33"/>
  <c r="M412" i="33"/>
  <c r="L412" i="33"/>
  <c r="K412" i="33"/>
  <c r="J412" i="33"/>
  <c r="H412" i="33"/>
  <c r="AB411" i="33"/>
  <c r="Z411" i="33"/>
  <c r="Y411" i="33"/>
  <c r="X411" i="33"/>
  <c r="W411" i="33"/>
  <c r="U411" i="33"/>
  <c r="T411" i="33"/>
  <c r="S411" i="33"/>
  <c r="R411" i="33"/>
  <c r="Q411" i="33"/>
  <c r="O411" i="33"/>
  <c r="N411" i="33"/>
  <c r="M411" i="33"/>
  <c r="L411" i="33"/>
  <c r="K411" i="33"/>
  <c r="J411" i="33"/>
  <c r="H411" i="33"/>
  <c r="AB410" i="33"/>
  <c r="Z410" i="33"/>
  <c r="Y410" i="33"/>
  <c r="X410" i="33"/>
  <c r="W410" i="33"/>
  <c r="U410" i="33"/>
  <c r="T410" i="33"/>
  <c r="S410" i="33"/>
  <c r="R410" i="33"/>
  <c r="Q410" i="33"/>
  <c r="O410" i="33"/>
  <c r="N410" i="33"/>
  <c r="M410" i="33"/>
  <c r="L410" i="33"/>
  <c r="K410" i="33"/>
  <c r="J410" i="33"/>
  <c r="H410" i="33"/>
  <c r="AB409" i="33"/>
  <c r="Z409" i="33"/>
  <c r="Y409" i="33"/>
  <c r="X409" i="33"/>
  <c r="W409" i="33"/>
  <c r="U409" i="33"/>
  <c r="T409" i="33"/>
  <c r="S409" i="33"/>
  <c r="R409" i="33"/>
  <c r="Q409" i="33"/>
  <c r="O409" i="33"/>
  <c r="N409" i="33"/>
  <c r="M409" i="33"/>
  <c r="L409" i="33"/>
  <c r="K409" i="33"/>
  <c r="J409" i="33"/>
  <c r="H409" i="33"/>
  <c r="AB408" i="33"/>
  <c r="Z408" i="33"/>
  <c r="Y408" i="33"/>
  <c r="X408" i="33"/>
  <c r="W408" i="33"/>
  <c r="U408" i="33"/>
  <c r="T408" i="33"/>
  <c r="S408" i="33"/>
  <c r="R408" i="33"/>
  <c r="Q408" i="33"/>
  <c r="O408" i="33"/>
  <c r="N408" i="33"/>
  <c r="M408" i="33"/>
  <c r="L408" i="33"/>
  <c r="K408" i="33"/>
  <c r="J408" i="33"/>
  <c r="H408" i="33"/>
  <c r="AB407" i="33"/>
  <c r="Z407" i="33"/>
  <c r="Y407" i="33"/>
  <c r="X407" i="33"/>
  <c r="W407" i="33"/>
  <c r="U407" i="33"/>
  <c r="T407" i="33"/>
  <c r="S407" i="33"/>
  <c r="R407" i="33"/>
  <c r="Q407" i="33"/>
  <c r="O407" i="33"/>
  <c r="N407" i="33"/>
  <c r="M407" i="33"/>
  <c r="L407" i="33"/>
  <c r="K407" i="33"/>
  <c r="J407" i="33"/>
  <c r="H407" i="33"/>
  <c r="AB406" i="33"/>
  <c r="Z406" i="33"/>
  <c r="Y406" i="33"/>
  <c r="X406" i="33"/>
  <c r="W406" i="33"/>
  <c r="U406" i="33"/>
  <c r="T406" i="33"/>
  <c r="S406" i="33"/>
  <c r="R406" i="33"/>
  <c r="Q406" i="33"/>
  <c r="O406" i="33"/>
  <c r="N406" i="33"/>
  <c r="M406" i="33"/>
  <c r="L406" i="33"/>
  <c r="K406" i="33"/>
  <c r="J406" i="33"/>
  <c r="H406" i="33"/>
  <c r="AB405" i="33"/>
  <c r="Z405" i="33"/>
  <c r="Y405" i="33"/>
  <c r="X405" i="33"/>
  <c r="W405" i="33"/>
  <c r="U405" i="33"/>
  <c r="T405" i="33"/>
  <c r="S405" i="33"/>
  <c r="R405" i="33"/>
  <c r="Q405" i="33"/>
  <c r="O405" i="33"/>
  <c r="N405" i="33"/>
  <c r="M405" i="33"/>
  <c r="L405" i="33"/>
  <c r="K405" i="33"/>
  <c r="J405" i="33"/>
  <c r="H405" i="33"/>
  <c r="AB404" i="33"/>
  <c r="Z404" i="33"/>
  <c r="Y404" i="33"/>
  <c r="X404" i="33"/>
  <c r="W404" i="33"/>
  <c r="U404" i="33"/>
  <c r="T404" i="33"/>
  <c r="S404" i="33"/>
  <c r="R404" i="33"/>
  <c r="Q404" i="33"/>
  <c r="O404" i="33"/>
  <c r="N404" i="33"/>
  <c r="M404" i="33"/>
  <c r="L404" i="33"/>
  <c r="K404" i="33"/>
  <c r="J404" i="33"/>
  <c r="H404" i="33"/>
  <c r="AB403" i="33"/>
  <c r="Z403" i="33"/>
  <c r="Y403" i="33"/>
  <c r="X403" i="33"/>
  <c r="W403" i="33"/>
  <c r="U403" i="33"/>
  <c r="T403" i="33"/>
  <c r="S403" i="33"/>
  <c r="R403" i="33"/>
  <c r="Q403" i="33"/>
  <c r="O403" i="33"/>
  <c r="N403" i="33"/>
  <c r="M403" i="33"/>
  <c r="L403" i="33"/>
  <c r="K403" i="33"/>
  <c r="J403" i="33"/>
  <c r="H403" i="33"/>
  <c r="AB402" i="33"/>
  <c r="Z402" i="33"/>
  <c r="Y402" i="33"/>
  <c r="X402" i="33"/>
  <c r="W402" i="33"/>
  <c r="U402" i="33"/>
  <c r="T402" i="33"/>
  <c r="S402" i="33"/>
  <c r="R402" i="33"/>
  <c r="Q402" i="33"/>
  <c r="O402" i="33"/>
  <c r="N402" i="33"/>
  <c r="M402" i="33"/>
  <c r="L402" i="33"/>
  <c r="K402" i="33"/>
  <c r="J402" i="33"/>
  <c r="H402" i="33"/>
  <c r="AB401" i="33"/>
  <c r="Z401" i="33"/>
  <c r="Y401" i="33"/>
  <c r="X401" i="33"/>
  <c r="W401" i="33"/>
  <c r="U401" i="33"/>
  <c r="T401" i="33"/>
  <c r="S401" i="33"/>
  <c r="R401" i="33"/>
  <c r="Q401" i="33"/>
  <c r="O401" i="33"/>
  <c r="N401" i="33"/>
  <c r="M401" i="33"/>
  <c r="L401" i="33"/>
  <c r="K401" i="33"/>
  <c r="J401" i="33"/>
  <c r="H401" i="33"/>
  <c r="AB400" i="33"/>
  <c r="Z400" i="33"/>
  <c r="Y400" i="33"/>
  <c r="X400" i="33"/>
  <c r="W400" i="33"/>
  <c r="U400" i="33"/>
  <c r="T400" i="33"/>
  <c r="S400" i="33"/>
  <c r="R400" i="33"/>
  <c r="Q400" i="33"/>
  <c r="O400" i="33"/>
  <c r="N400" i="33"/>
  <c r="M400" i="33"/>
  <c r="L400" i="33"/>
  <c r="K400" i="33"/>
  <c r="J400" i="33"/>
  <c r="H400" i="33"/>
  <c r="AB399" i="33"/>
  <c r="Z399" i="33"/>
  <c r="Y399" i="33"/>
  <c r="X399" i="33"/>
  <c r="W399" i="33"/>
  <c r="U399" i="33"/>
  <c r="T399" i="33"/>
  <c r="S399" i="33"/>
  <c r="R399" i="33"/>
  <c r="Q399" i="33"/>
  <c r="O399" i="33"/>
  <c r="N399" i="33"/>
  <c r="M399" i="33"/>
  <c r="L399" i="33"/>
  <c r="K399" i="33"/>
  <c r="J399" i="33"/>
  <c r="H399" i="33"/>
  <c r="AB398" i="33"/>
  <c r="Z398" i="33"/>
  <c r="Y398" i="33"/>
  <c r="X398" i="33"/>
  <c r="W398" i="33"/>
  <c r="U398" i="33"/>
  <c r="T398" i="33"/>
  <c r="S398" i="33"/>
  <c r="R398" i="33"/>
  <c r="Q398" i="33"/>
  <c r="O398" i="33"/>
  <c r="N398" i="33"/>
  <c r="M398" i="33"/>
  <c r="L398" i="33"/>
  <c r="K398" i="33"/>
  <c r="J398" i="33"/>
  <c r="H398" i="33"/>
  <c r="AB397" i="33"/>
  <c r="Z397" i="33"/>
  <c r="Y397" i="33"/>
  <c r="X397" i="33"/>
  <c r="W397" i="33"/>
  <c r="U397" i="33"/>
  <c r="T397" i="33"/>
  <c r="S397" i="33"/>
  <c r="R397" i="33"/>
  <c r="Q397" i="33"/>
  <c r="O397" i="33"/>
  <c r="N397" i="33"/>
  <c r="M397" i="33"/>
  <c r="L397" i="33"/>
  <c r="K397" i="33"/>
  <c r="J397" i="33"/>
  <c r="H397" i="33"/>
  <c r="AB396" i="33"/>
  <c r="Z396" i="33"/>
  <c r="Y396" i="33"/>
  <c r="X396" i="33"/>
  <c r="W396" i="33"/>
  <c r="U396" i="33"/>
  <c r="T396" i="33"/>
  <c r="S396" i="33"/>
  <c r="R396" i="33"/>
  <c r="Q396" i="33"/>
  <c r="O396" i="33"/>
  <c r="N396" i="33"/>
  <c r="M396" i="33"/>
  <c r="L396" i="33"/>
  <c r="K396" i="33"/>
  <c r="J396" i="33"/>
  <c r="H396" i="33"/>
  <c r="AB395" i="33"/>
  <c r="Z395" i="33"/>
  <c r="Y395" i="33"/>
  <c r="X395" i="33"/>
  <c r="W395" i="33"/>
  <c r="U395" i="33"/>
  <c r="T395" i="33"/>
  <c r="S395" i="33"/>
  <c r="R395" i="33"/>
  <c r="Q395" i="33"/>
  <c r="O395" i="33"/>
  <c r="N395" i="33"/>
  <c r="M395" i="33"/>
  <c r="L395" i="33"/>
  <c r="K395" i="33"/>
  <c r="J395" i="33"/>
  <c r="H395" i="33"/>
  <c r="AB394" i="33"/>
  <c r="Z394" i="33"/>
  <c r="Y394" i="33"/>
  <c r="X394" i="33"/>
  <c r="W394" i="33"/>
  <c r="U394" i="33"/>
  <c r="T394" i="33"/>
  <c r="S394" i="33"/>
  <c r="R394" i="33"/>
  <c r="Q394" i="33"/>
  <c r="O394" i="33"/>
  <c r="N394" i="33"/>
  <c r="M394" i="33"/>
  <c r="L394" i="33"/>
  <c r="K394" i="33"/>
  <c r="J394" i="33"/>
  <c r="H394" i="33"/>
  <c r="AB393" i="33"/>
  <c r="Z393" i="33"/>
  <c r="Y393" i="33"/>
  <c r="X393" i="33"/>
  <c r="W393" i="33"/>
  <c r="U393" i="33"/>
  <c r="T393" i="33"/>
  <c r="S393" i="33"/>
  <c r="R393" i="33"/>
  <c r="Q393" i="33"/>
  <c r="O393" i="33"/>
  <c r="N393" i="33"/>
  <c r="M393" i="33"/>
  <c r="L393" i="33"/>
  <c r="K393" i="33"/>
  <c r="J393" i="33"/>
  <c r="H393" i="33"/>
  <c r="AB392" i="33"/>
  <c r="Z392" i="33"/>
  <c r="Y392" i="33"/>
  <c r="X392" i="33"/>
  <c r="W392" i="33"/>
  <c r="U392" i="33"/>
  <c r="T392" i="33"/>
  <c r="S392" i="33"/>
  <c r="R392" i="33"/>
  <c r="Q392" i="33"/>
  <c r="O392" i="33"/>
  <c r="N392" i="33"/>
  <c r="M392" i="33"/>
  <c r="L392" i="33"/>
  <c r="K392" i="33"/>
  <c r="J392" i="33"/>
  <c r="H392" i="33"/>
  <c r="AB391" i="33"/>
  <c r="Z391" i="33"/>
  <c r="Y391" i="33"/>
  <c r="X391" i="33"/>
  <c r="W391" i="33"/>
  <c r="U391" i="33"/>
  <c r="T391" i="33"/>
  <c r="S391" i="33"/>
  <c r="R391" i="33"/>
  <c r="Q391" i="33"/>
  <c r="O391" i="33"/>
  <c r="N391" i="33"/>
  <c r="M391" i="33"/>
  <c r="L391" i="33"/>
  <c r="K391" i="33"/>
  <c r="J391" i="33"/>
  <c r="H391" i="33"/>
  <c r="AB390" i="33"/>
  <c r="Z390" i="33"/>
  <c r="Y390" i="33"/>
  <c r="X390" i="33"/>
  <c r="W390" i="33"/>
  <c r="U390" i="33"/>
  <c r="T390" i="33"/>
  <c r="S390" i="33"/>
  <c r="R390" i="33"/>
  <c r="Q390" i="33"/>
  <c r="O390" i="33"/>
  <c r="N390" i="33"/>
  <c r="M390" i="33"/>
  <c r="L390" i="33"/>
  <c r="K390" i="33"/>
  <c r="J390" i="33"/>
  <c r="H390" i="33"/>
  <c r="AB389" i="33"/>
  <c r="Z389" i="33"/>
  <c r="Y389" i="33"/>
  <c r="X389" i="33"/>
  <c r="W389" i="33"/>
  <c r="U389" i="33"/>
  <c r="T389" i="33"/>
  <c r="S389" i="33"/>
  <c r="R389" i="33"/>
  <c r="Q389" i="33"/>
  <c r="O389" i="33"/>
  <c r="N389" i="33"/>
  <c r="M389" i="33"/>
  <c r="L389" i="33"/>
  <c r="K389" i="33"/>
  <c r="J389" i="33"/>
  <c r="H389" i="33"/>
  <c r="AB388" i="33"/>
  <c r="Z388" i="33"/>
  <c r="Y388" i="33"/>
  <c r="X388" i="33"/>
  <c r="W388" i="33"/>
  <c r="U388" i="33"/>
  <c r="T388" i="33"/>
  <c r="S388" i="33"/>
  <c r="R388" i="33"/>
  <c r="Q388" i="33"/>
  <c r="O388" i="33"/>
  <c r="N388" i="33"/>
  <c r="M388" i="33"/>
  <c r="L388" i="33"/>
  <c r="K388" i="33"/>
  <c r="J388" i="33"/>
  <c r="H388" i="33"/>
  <c r="AB387" i="33"/>
  <c r="Z387" i="33"/>
  <c r="Y387" i="33"/>
  <c r="X387" i="33"/>
  <c r="W387" i="33"/>
  <c r="U387" i="33"/>
  <c r="T387" i="33"/>
  <c r="S387" i="33"/>
  <c r="R387" i="33"/>
  <c r="Q387" i="33"/>
  <c r="O387" i="33"/>
  <c r="N387" i="33"/>
  <c r="M387" i="33"/>
  <c r="L387" i="33"/>
  <c r="K387" i="33"/>
  <c r="J387" i="33"/>
  <c r="H387" i="33"/>
  <c r="AB386" i="33"/>
  <c r="Z386" i="33"/>
  <c r="Y386" i="33"/>
  <c r="X386" i="33"/>
  <c r="W386" i="33"/>
  <c r="U386" i="33"/>
  <c r="T386" i="33"/>
  <c r="S386" i="33"/>
  <c r="R386" i="33"/>
  <c r="Q386" i="33"/>
  <c r="O386" i="33"/>
  <c r="N386" i="33"/>
  <c r="M386" i="33"/>
  <c r="L386" i="33"/>
  <c r="K386" i="33"/>
  <c r="J386" i="33"/>
  <c r="H386" i="33"/>
  <c r="AB385" i="33"/>
  <c r="Z385" i="33"/>
  <c r="Y385" i="33"/>
  <c r="X385" i="33"/>
  <c r="W385" i="33"/>
  <c r="U385" i="33"/>
  <c r="T385" i="33"/>
  <c r="S385" i="33"/>
  <c r="R385" i="33"/>
  <c r="Q385" i="33"/>
  <c r="O385" i="33"/>
  <c r="N385" i="33"/>
  <c r="M385" i="33"/>
  <c r="L385" i="33"/>
  <c r="K385" i="33"/>
  <c r="J385" i="33"/>
  <c r="H385" i="33"/>
  <c r="AB384" i="33"/>
  <c r="Z384" i="33"/>
  <c r="Y384" i="33"/>
  <c r="X384" i="33"/>
  <c r="W384" i="33"/>
  <c r="U384" i="33"/>
  <c r="T384" i="33"/>
  <c r="S384" i="33"/>
  <c r="R384" i="33"/>
  <c r="Q384" i="33"/>
  <c r="O384" i="33"/>
  <c r="N384" i="33"/>
  <c r="M384" i="33"/>
  <c r="L384" i="33"/>
  <c r="K384" i="33"/>
  <c r="J384" i="33"/>
  <c r="H384" i="33"/>
  <c r="AB383" i="33"/>
  <c r="Z383" i="33"/>
  <c r="Y383" i="33"/>
  <c r="X383" i="33"/>
  <c r="W383" i="33"/>
  <c r="U383" i="33"/>
  <c r="T383" i="33"/>
  <c r="S383" i="33"/>
  <c r="R383" i="33"/>
  <c r="Q383" i="33"/>
  <c r="O383" i="33"/>
  <c r="N383" i="33"/>
  <c r="M383" i="33"/>
  <c r="L383" i="33"/>
  <c r="K383" i="33"/>
  <c r="J383" i="33"/>
  <c r="H383" i="33"/>
  <c r="AB382" i="33"/>
  <c r="Z382" i="33"/>
  <c r="Y382" i="33"/>
  <c r="X382" i="33"/>
  <c r="W382" i="33"/>
  <c r="U382" i="33"/>
  <c r="T382" i="33"/>
  <c r="S382" i="33"/>
  <c r="R382" i="33"/>
  <c r="Q382" i="33"/>
  <c r="O382" i="33"/>
  <c r="N382" i="33"/>
  <c r="M382" i="33"/>
  <c r="L382" i="33"/>
  <c r="K382" i="33"/>
  <c r="J382" i="33"/>
  <c r="H382" i="33"/>
  <c r="AB381" i="33"/>
  <c r="Z381" i="33"/>
  <c r="Y381" i="33"/>
  <c r="X381" i="33"/>
  <c r="W381" i="33"/>
  <c r="U381" i="33"/>
  <c r="T381" i="33"/>
  <c r="S381" i="33"/>
  <c r="R381" i="33"/>
  <c r="Q381" i="33"/>
  <c r="O381" i="33"/>
  <c r="N381" i="33"/>
  <c r="M381" i="33"/>
  <c r="L381" i="33"/>
  <c r="K381" i="33"/>
  <c r="J381" i="33"/>
  <c r="H381" i="33"/>
  <c r="AB380" i="33"/>
  <c r="Z380" i="33"/>
  <c r="Y380" i="33"/>
  <c r="X380" i="33"/>
  <c r="W380" i="33"/>
  <c r="U380" i="33"/>
  <c r="T380" i="33"/>
  <c r="S380" i="33"/>
  <c r="R380" i="33"/>
  <c r="Q380" i="33"/>
  <c r="O380" i="33"/>
  <c r="N380" i="33"/>
  <c r="M380" i="33"/>
  <c r="L380" i="33"/>
  <c r="K380" i="33"/>
  <c r="J380" i="33"/>
  <c r="H380" i="33"/>
  <c r="AB379" i="33"/>
  <c r="Z379" i="33"/>
  <c r="Y379" i="33"/>
  <c r="X379" i="33"/>
  <c r="W379" i="33"/>
  <c r="U379" i="33"/>
  <c r="T379" i="33"/>
  <c r="S379" i="33"/>
  <c r="R379" i="33"/>
  <c r="Q379" i="33"/>
  <c r="O379" i="33"/>
  <c r="N379" i="33"/>
  <c r="M379" i="33"/>
  <c r="L379" i="33"/>
  <c r="K379" i="33"/>
  <c r="J379" i="33"/>
  <c r="H379" i="33"/>
  <c r="AB378" i="33"/>
  <c r="Z378" i="33"/>
  <c r="Y378" i="33"/>
  <c r="X378" i="33"/>
  <c r="W378" i="33"/>
  <c r="U378" i="33"/>
  <c r="T378" i="33"/>
  <c r="S378" i="33"/>
  <c r="R378" i="33"/>
  <c r="Q378" i="33"/>
  <c r="O378" i="33"/>
  <c r="N378" i="33"/>
  <c r="M378" i="33"/>
  <c r="L378" i="33"/>
  <c r="K378" i="33"/>
  <c r="J378" i="33"/>
  <c r="H378" i="33"/>
  <c r="AB377" i="33"/>
  <c r="Z377" i="33"/>
  <c r="Y377" i="33"/>
  <c r="X377" i="33"/>
  <c r="W377" i="33"/>
  <c r="U377" i="33"/>
  <c r="T377" i="33"/>
  <c r="S377" i="33"/>
  <c r="R377" i="33"/>
  <c r="Q377" i="33"/>
  <c r="O377" i="33"/>
  <c r="N377" i="33"/>
  <c r="M377" i="33"/>
  <c r="L377" i="33"/>
  <c r="K377" i="33"/>
  <c r="J377" i="33"/>
  <c r="H377" i="33"/>
  <c r="AB376" i="33"/>
  <c r="Z376" i="33"/>
  <c r="Y376" i="33"/>
  <c r="X376" i="33"/>
  <c r="W376" i="33"/>
  <c r="U376" i="33"/>
  <c r="T376" i="33"/>
  <c r="S376" i="33"/>
  <c r="R376" i="33"/>
  <c r="Q376" i="33"/>
  <c r="O376" i="33"/>
  <c r="N376" i="33"/>
  <c r="M376" i="33"/>
  <c r="L376" i="33"/>
  <c r="K376" i="33"/>
  <c r="J376" i="33"/>
  <c r="H376" i="33"/>
  <c r="AB375" i="33"/>
  <c r="Z375" i="33"/>
  <c r="Y375" i="33"/>
  <c r="X375" i="33"/>
  <c r="W375" i="33"/>
  <c r="U375" i="33"/>
  <c r="T375" i="33"/>
  <c r="S375" i="33"/>
  <c r="R375" i="33"/>
  <c r="Q375" i="33"/>
  <c r="O375" i="33"/>
  <c r="N375" i="33"/>
  <c r="M375" i="33"/>
  <c r="L375" i="33"/>
  <c r="K375" i="33"/>
  <c r="J375" i="33"/>
  <c r="H375" i="33"/>
  <c r="AB374" i="33"/>
  <c r="Z374" i="33"/>
  <c r="Y374" i="33"/>
  <c r="X374" i="33"/>
  <c r="W374" i="33"/>
  <c r="U374" i="33"/>
  <c r="T374" i="33"/>
  <c r="S374" i="33"/>
  <c r="R374" i="33"/>
  <c r="Q374" i="33"/>
  <c r="O374" i="33"/>
  <c r="N374" i="33"/>
  <c r="M374" i="33"/>
  <c r="L374" i="33"/>
  <c r="K374" i="33"/>
  <c r="J374" i="33"/>
  <c r="H374" i="33"/>
  <c r="AB373" i="33"/>
  <c r="Z373" i="33"/>
  <c r="Y373" i="33"/>
  <c r="X373" i="33"/>
  <c r="W373" i="33"/>
  <c r="U373" i="33"/>
  <c r="T373" i="33"/>
  <c r="S373" i="33"/>
  <c r="R373" i="33"/>
  <c r="Q373" i="33"/>
  <c r="O373" i="33"/>
  <c r="N373" i="33"/>
  <c r="M373" i="33"/>
  <c r="L373" i="33"/>
  <c r="K373" i="33"/>
  <c r="J373" i="33"/>
  <c r="H373" i="33"/>
  <c r="AB372" i="33"/>
  <c r="Z372" i="33"/>
  <c r="Y372" i="33"/>
  <c r="X372" i="33"/>
  <c r="W372" i="33"/>
  <c r="U372" i="33"/>
  <c r="T372" i="33"/>
  <c r="S372" i="33"/>
  <c r="R372" i="33"/>
  <c r="Q372" i="33"/>
  <c r="O372" i="33"/>
  <c r="N372" i="33"/>
  <c r="M372" i="33"/>
  <c r="L372" i="33"/>
  <c r="K372" i="33"/>
  <c r="J372" i="33"/>
  <c r="H372" i="33"/>
  <c r="AB371" i="33"/>
  <c r="Z371" i="33"/>
  <c r="Y371" i="33"/>
  <c r="X371" i="33"/>
  <c r="W371" i="33"/>
  <c r="U371" i="33"/>
  <c r="T371" i="33"/>
  <c r="S371" i="33"/>
  <c r="R371" i="33"/>
  <c r="Q371" i="33"/>
  <c r="O371" i="33"/>
  <c r="N371" i="33"/>
  <c r="M371" i="33"/>
  <c r="L371" i="33"/>
  <c r="K371" i="33"/>
  <c r="J371" i="33"/>
  <c r="H371" i="33"/>
  <c r="AB370" i="33"/>
  <c r="Z370" i="33"/>
  <c r="Y370" i="33"/>
  <c r="X370" i="33"/>
  <c r="W370" i="33"/>
  <c r="U370" i="33"/>
  <c r="T370" i="33"/>
  <c r="S370" i="33"/>
  <c r="R370" i="33"/>
  <c r="Q370" i="33"/>
  <c r="O370" i="33"/>
  <c r="N370" i="33"/>
  <c r="M370" i="33"/>
  <c r="L370" i="33"/>
  <c r="K370" i="33"/>
  <c r="J370" i="33"/>
  <c r="H370" i="33"/>
  <c r="AB369" i="33"/>
  <c r="Z369" i="33"/>
  <c r="Y369" i="33"/>
  <c r="X369" i="33"/>
  <c r="W369" i="33"/>
  <c r="U369" i="33"/>
  <c r="T369" i="33"/>
  <c r="S369" i="33"/>
  <c r="R369" i="33"/>
  <c r="Q369" i="33"/>
  <c r="O369" i="33"/>
  <c r="N369" i="33"/>
  <c r="M369" i="33"/>
  <c r="L369" i="33"/>
  <c r="K369" i="33"/>
  <c r="J369" i="33"/>
  <c r="H369" i="33"/>
  <c r="AB368" i="33"/>
  <c r="Z368" i="33"/>
  <c r="Y368" i="33"/>
  <c r="X368" i="33"/>
  <c r="W368" i="33"/>
  <c r="U368" i="33"/>
  <c r="T368" i="33"/>
  <c r="S368" i="33"/>
  <c r="R368" i="33"/>
  <c r="Q368" i="33"/>
  <c r="O368" i="33"/>
  <c r="N368" i="33"/>
  <c r="M368" i="33"/>
  <c r="L368" i="33"/>
  <c r="K368" i="33"/>
  <c r="J368" i="33"/>
  <c r="H368" i="33"/>
  <c r="AB367" i="33"/>
  <c r="Z367" i="33"/>
  <c r="Y367" i="33"/>
  <c r="X367" i="33"/>
  <c r="W367" i="33"/>
  <c r="U367" i="33"/>
  <c r="T367" i="33"/>
  <c r="S367" i="33"/>
  <c r="R367" i="33"/>
  <c r="Q367" i="33"/>
  <c r="O367" i="33"/>
  <c r="N367" i="33"/>
  <c r="M367" i="33"/>
  <c r="L367" i="33"/>
  <c r="K367" i="33"/>
  <c r="J367" i="33"/>
  <c r="H367" i="33"/>
  <c r="AB366" i="33"/>
  <c r="Z366" i="33"/>
  <c r="Y366" i="33"/>
  <c r="X366" i="33"/>
  <c r="W366" i="33"/>
  <c r="U366" i="33"/>
  <c r="T366" i="33"/>
  <c r="S366" i="33"/>
  <c r="R366" i="33"/>
  <c r="Q366" i="33"/>
  <c r="O366" i="33"/>
  <c r="N366" i="33"/>
  <c r="M366" i="33"/>
  <c r="L366" i="33"/>
  <c r="K366" i="33"/>
  <c r="J366" i="33"/>
  <c r="H366" i="33"/>
  <c r="AB365" i="33"/>
  <c r="Z365" i="33"/>
  <c r="Y365" i="33"/>
  <c r="X365" i="33"/>
  <c r="W365" i="33"/>
  <c r="U365" i="33"/>
  <c r="T365" i="33"/>
  <c r="S365" i="33"/>
  <c r="R365" i="33"/>
  <c r="Q365" i="33"/>
  <c r="O365" i="33"/>
  <c r="N365" i="33"/>
  <c r="M365" i="33"/>
  <c r="L365" i="33"/>
  <c r="K365" i="33"/>
  <c r="J365" i="33"/>
  <c r="H365" i="33"/>
  <c r="AB364" i="33"/>
  <c r="Z364" i="33"/>
  <c r="Y364" i="33"/>
  <c r="X364" i="33"/>
  <c r="W364" i="33"/>
  <c r="U364" i="33"/>
  <c r="T364" i="33"/>
  <c r="S364" i="33"/>
  <c r="R364" i="33"/>
  <c r="Q364" i="33"/>
  <c r="O364" i="33"/>
  <c r="N364" i="33"/>
  <c r="M364" i="33"/>
  <c r="L364" i="33"/>
  <c r="K364" i="33"/>
  <c r="J364" i="33"/>
  <c r="H364" i="33"/>
  <c r="AB363" i="33"/>
  <c r="Z363" i="33"/>
  <c r="Y363" i="33"/>
  <c r="X363" i="33"/>
  <c r="W363" i="33"/>
  <c r="U363" i="33"/>
  <c r="T363" i="33"/>
  <c r="S363" i="33"/>
  <c r="R363" i="33"/>
  <c r="Q363" i="33"/>
  <c r="O363" i="33"/>
  <c r="N363" i="33"/>
  <c r="M363" i="33"/>
  <c r="L363" i="33"/>
  <c r="K363" i="33"/>
  <c r="J363" i="33"/>
  <c r="H363" i="33"/>
  <c r="AB362" i="33"/>
  <c r="Z362" i="33"/>
  <c r="Y362" i="33"/>
  <c r="X362" i="33"/>
  <c r="W362" i="33"/>
  <c r="U362" i="33"/>
  <c r="T362" i="33"/>
  <c r="S362" i="33"/>
  <c r="R362" i="33"/>
  <c r="Q362" i="33"/>
  <c r="O362" i="33"/>
  <c r="N362" i="33"/>
  <c r="M362" i="33"/>
  <c r="L362" i="33"/>
  <c r="K362" i="33"/>
  <c r="J362" i="33"/>
  <c r="H362" i="33"/>
  <c r="AB361" i="33"/>
  <c r="Z361" i="33"/>
  <c r="Y361" i="33"/>
  <c r="X361" i="33"/>
  <c r="W361" i="33"/>
  <c r="U361" i="33"/>
  <c r="T361" i="33"/>
  <c r="S361" i="33"/>
  <c r="R361" i="33"/>
  <c r="Q361" i="33"/>
  <c r="O361" i="33"/>
  <c r="N361" i="33"/>
  <c r="M361" i="33"/>
  <c r="L361" i="33"/>
  <c r="K361" i="33"/>
  <c r="J361" i="33"/>
  <c r="H361" i="33"/>
  <c r="AB360" i="33"/>
  <c r="Z360" i="33"/>
  <c r="Y360" i="33"/>
  <c r="X360" i="33"/>
  <c r="W360" i="33"/>
  <c r="U360" i="33"/>
  <c r="T360" i="33"/>
  <c r="S360" i="33"/>
  <c r="R360" i="33"/>
  <c r="Q360" i="33"/>
  <c r="O360" i="33"/>
  <c r="N360" i="33"/>
  <c r="M360" i="33"/>
  <c r="L360" i="33"/>
  <c r="K360" i="33"/>
  <c r="J360" i="33"/>
  <c r="H360" i="33"/>
  <c r="AB359" i="33"/>
  <c r="Z359" i="33"/>
  <c r="Y359" i="33"/>
  <c r="X359" i="33"/>
  <c r="W359" i="33"/>
  <c r="U359" i="33"/>
  <c r="T359" i="33"/>
  <c r="S359" i="33"/>
  <c r="R359" i="33"/>
  <c r="Q359" i="33"/>
  <c r="O359" i="33"/>
  <c r="N359" i="33"/>
  <c r="M359" i="33"/>
  <c r="L359" i="33"/>
  <c r="K359" i="33"/>
  <c r="J359" i="33"/>
  <c r="H359" i="33"/>
  <c r="AB358" i="33"/>
  <c r="Z358" i="33"/>
  <c r="Y358" i="33"/>
  <c r="X358" i="33"/>
  <c r="W358" i="33"/>
  <c r="U358" i="33"/>
  <c r="T358" i="33"/>
  <c r="S358" i="33"/>
  <c r="R358" i="33"/>
  <c r="Q358" i="33"/>
  <c r="O358" i="33"/>
  <c r="N358" i="33"/>
  <c r="M358" i="33"/>
  <c r="L358" i="33"/>
  <c r="K358" i="33"/>
  <c r="J358" i="33"/>
  <c r="H358" i="33"/>
  <c r="AB357" i="33"/>
  <c r="Z357" i="33"/>
  <c r="Y357" i="33"/>
  <c r="X357" i="33"/>
  <c r="W357" i="33"/>
  <c r="U357" i="33"/>
  <c r="T357" i="33"/>
  <c r="S357" i="33"/>
  <c r="R357" i="33"/>
  <c r="Q357" i="33"/>
  <c r="O357" i="33"/>
  <c r="N357" i="33"/>
  <c r="M357" i="33"/>
  <c r="L357" i="33"/>
  <c r="K357" i="33"/>
  <c r="J357" i="33"/>
  <c r="H357" i="33"/>
  <c r="AB356" i="33"/>
  <c r="Z356" i="33"/>
  <c r="Y356" i="33"/>
  <c r="X356" i="33"/>
  <c r="W356" i="33"/>
  <c r="U356" i="33"/>
  <c r="T356" i="33"/>
  <c r="S356" i="33"/>
  <c r="R356" i="33"/>
  <c r="Q356" i="33"/>
  <c r="O356" i="33"/>
  <c r="N356" i="33"/>
  <c r="M356" i="33"/>
  <c r="L356" i="33"/>
  <c r="K356" i="33"/>
  <c r="J356" i="33"/>
  <c r="H356" i="33"/>
  <c r="AB355" i="33"/>
  <c r="Z355" i="33"/>
  <c r="Y355" i="33"/>
  <c r="X355" i="33"/>
  <c r="W355" i="33"/>
  <c r="U355" i="33"/>
  <c r="T355" i="33"/>
  <c r="S355" i="33"/>
  <c r="R355" i="33"/>
  <c r="Q355" i="33"/>
  <c r="O355" i="33"/>
  <c r="N355" i="33"/>
  <c r="M355" i="33"/>
  <c r="L355" i="33"/>
  <c r="K355" i="33"/>
  <c r="J355" i="33"/>
  <c r="H355" i="33"/>
  <c r="AB354" i="33"/>
  <c r="Z354" i="33"/>
  <c r="Y354" i="33"/>
  <c r="X354" i="33"/>
  <c r="W354" i="33"/>
  <c r="U354" i="33"/>
  <c r="T354" i="33"/>
  <c r="S354" i="33"/>
  <c r="R354" i="33"/>
  <c r="Q354" i="33"/>
  <c r="O354" i="33"/>
  <c r="N354" i="33"/>
  <c r="M354" i="33"/>
  <c r="L354" i="33"/>
  <c r="K354" i="33"/>
  <c r="J354" i="33"/>
  <c r="H354" i="33"/>
  <c r="AB353" i="33"/>
  <c r="Z353" i="33"/>
  <c r="Y353" i="33"/>
  <c r="X353" i="33"/>
  <c r="W353" i="33"/>
  <c r="U353" i="33"/>
  <c r="T353" i="33"/>
  <c r="S353" i="33"/>
  <c r="R353" i="33"/>
  <c r="Q353" i="33"/>
  <c r="O353" i="33"/>
  <c r="N353" i="33"/>
  <c r="M353" i="33"/>
  <c r="L353" i="33"/>
  <c r="K353" i="33"/>
  <c r="J353" i="33"/>
  <c r="H353" i="33"/>
  <c r="AB352" i="33"/>
  <c r="Z352" i="33"/>
  <c r="Y352" i="33"/>
  <c r="X352" i="33"/>
  <c r="W352" i="33"/>
  <c r="U352" i="33"/>
  <c r="T352" i="33"/>
  <c r="S352" i="33"/>
  <c r="R352" i="33"/>
  <c r="Q352" i="33"/>
  <c r="O352" i="33"/>
  <c r="N352" i="33"/>
  <c r="M352" i="33"/>
  <c r="L352" i="33"/>
  <c r="K352" i="33"/>
  <c r="J352" i="33"/>
  <c r="H352" i="33"/>
  <c r="AB349" i="33"/>
  <c r="Z349" i="33"/>
  <c r="Y349" i="33"/>
  <c r="X349" i="33"/>
  <c r="W349" i="33"/>
  <c r="U349" i="33"/>
  <c r="S349" i="33"/>
  <c r="R349" i="33"/>
  <c r="Q349" i="33"/>
  <c r="O349" i="33"/>
  <c r="N349" i="33"/>
  <c r="M349" i="33"/>
  <c r="L349" i="33"/>
  <c r="K349" i="33"/>
  <c r="J349" i="33"/>
  <c r="H349" i="33"/>
  <c r="AB348" i="33"/>
  <c r="Z348" i="33"/>
  <c r="Y348" i="33"/>
  <c r="X348" i="33"/>
  <c r="W348" i="33"/>
  <c r="U348" i="33"/>
  <c r="S348" i="33"/>
  <c r="R348" i="33"/>
  <c r="Q348" i="33"/>
  <c r="O348" i="33"/>
  <c r="N348" i="33"/>
  <c r="M348" i="33"/>
  <c r="L348" i="33"/>
  <c r="K348" i="33"/>
  <c r="J348" i="33"/>
  <c r="H348" i="33"/>
  <c r="AB347" i="33"/>
  <c r="Z347" i="33"/>
  <c r="Y347" i="33"/>
  <c r="X347" i="33"/>
  <c r="W347" i="33"/>
  <c r="U347" i="33"/>
  <c r="S347" i="33"/>
  <c r="R347" i="33"/>
  <c r="Q347" i="33"/>
  <c r="O347" i="33"/>
  <c r="N347" i="33"/>
  <c r="M347" i="33"/>
  <c r="L347" i="33"/>
  <c r="K347" i="33"/>
  <c r="J347" i="33"/>
  <c r="H347" i="33"/>
  <c r="AB346" i="33"/>
  <c r="Z346" i="33"/>
  <c r="Y346" i="33"/>
  <c r="X346" i="33"/>
  <c r="W346" i="33"/>
  <c r="U346" i="33"/>
  <c r="S346" i="33"/>
  <c r="R346" i="33"/>
  <c r="Q346" i="33"/>
  <c r="O346" i="33"/>
  <c r="N346" i="33"/>
  <c r="M346" i="33"/>
  <c r="L346" i="33"/>
  <c r="K346" i="33"/>
  <c r="J346" i="33"/>
  <c r="H346" i="33"/>
  <c r="AB345" i="33"/>
  <c r="Z345" i="33"/>
  <c r="Y345" i="33"/>
  <c r="X345" i="33"/>
  <c r="W345" i="33"/>
  <c r="U345" i="33"/>
  <c r="S345" i="33"/>
  <c r="R345" i="33"/>
  <c r="Q345" i="33"/>
  <c r="O345" i="33"/>
  <c r="N345" i="33"/>
  <c r="M345" i="33"/>
  <c r="L345" i="33"/>
  <c r="K345" i="33"/>
  <c r="J345" i="33"/>
  <c r="H345" i="33"/>
  <c r="AB344" i="33"/>
  <c r="Z344" i="33"/>
  <c r="Y344" i="33"/>
  <c r="X344" i="33"/>
  <c r="W344" i="33"/>
  <c r="U344" i="33"/>
  <c r="S344" i="33"/>
  <c r="R344" i="33"/>
  <c r="Q344" i="33"/>
  <c r="O344" i="33"/>
  <c r="N344" i="33"/>
  <c r="M344" i="33"/>
  <c r="L344" i="33"/>
  <c r="K344" i="33"/>
  <c r="J344" i="33"/>
  <c r="H344" i="33"/>
  <c r="AB343" i="33"/>
  <c r="Z343" i="33"/>
  <c r="Y343" i="33"/>
  <c r="X343" i="33"/>
  <c r="W343" i="33"/>
  <c r="U343" i="33"/>
  <c r="S343" i="33"/>
  <c r="R343" i="33"/>
  <c r="Q343" i="33"/>
  <c r="O343" i="33"/>
  <c r="N343" i="33"/>
  <c r="M343" i="33"/>
  <c r="L343" i="33"/>
  <c r="K343" i="33"/>
  <c r="J343" i="33"/>
  <c r="H343" i="33"/>
  <c r="AB342" i="33"/>
  <c r="Z342" i="33"/>
  <c r="Y342" i="33"/>
  <c r="X342" i="33"/>
  <c r="W342" i="33"/>
  <c r="U342" i="33"/>
  <c r="S342" i="33"/>
  <c r="R342" i="33"/>
  <c r="Q342" i="33"/>
  <c r="O342" i="33"/>
  <c r="N342" i="33"/>
  <c r="M342" i="33"/>
  <c r="L342" i="33"/>
  <c r="K342" i="33"/>
  <c r="J342" i="33"/>
  <c r="H342" i="33"/>
  <c r="AB341" i="33"/>
  <c r="Z341" i="33"/>
  <c r="Y341" i="33"/>
  <c r="X341" i="33"/>
  <c r="W341" i="33"/>
  <c r="U341" i="33"/>
  <c r="S341" i="33"/>
  <c r="R341" i="33"/>
  <c r="Q341" i="33"/>
  <c r="O341" i="33"/>
  <c r="N341" i="33"/>
  <c r="M341" i="33"/>
  <c r="L341" i="33"/>
  <c r="K341" i="33"/>
  <c r="J341" i="33"/>
  <c r="H341" i="33"/>
  <c r="AB340" i="33"/>
  <c r="Z340" i="33"/>
  <c r="Y340" i="33"/>
  <c r="X340" i="33"/>
  <c r="W340" i="33"/>
  <c r="U340" i="33"/>
  <c r="S340" i="33"/>
  <c r="R340" i="33"/>
  <c r="Q340" i="33"/>
  <c r="O340" i="33"/>
  <c r="N340" i="33"/>
  <c r="M340" i="33"/>
  <c r="L340" i="33"/>
  <c r="K340" i="33"/>
  <c r="J340" i="33"/>
  <c r="H340" i="33"/>
  <c r="AB339" i="33"/>
  <c r="Z339" i="33"/>
  <c r="Y339" i="33"/>
  <c r="X339" i="33"/>
  <c r="W339" i="33"/>
  <c r="U339" i="33"/>
  <c r="S339" i="33"/>
  <c r="R339" i="33"/>
  <c r="Q339" i="33"/>
  <c r="O339" i="33"/>
  <c r="N339" i="33"/>
  <c r="M339" i="33"/>
  <c r="L339" i="33"/>
  <c r="K339" i="33"/>
  <c r="J339" i="33"/>
  <c r="H339" i="33"/>
  <c r="AB338" i="33"/>
  <c r="Z338" i="33"/>
  <c r="Y338" i="33"/>
  <c r="X338" i="33"/>
  <c r="W338" i="33"/>
  <c r="U338" i="33"/>
  <c r="S338" i="33"/>
  <c r="R338" i="33"/>
  <c r="Q338" i="33"/>
  <c r="O338" i="33"/>
  <c r="N338" i="33"/>
  <c r="M338" i="33"/>
  <c r="L338" i="33"/>
  <c r="K338" i="33"/>
  <c r="J338" i="33"/>
  <c r="H338" i="33"/>
  <c r="AB337" i="33"/>
  <c r="Z337" i="33"/>
  <c r="Y337" i="33"/>
  <c r="X337" i="33"/>
  <c r="W337" i="33"/>
  <c r="U337" i="33"/>
  <c r="S337" i="33"/>
  <c r="R337" i="33"/>
  <c r="Q337" i="33"/>
  <c r="O337" i="33"/>
  <c r="N337" i="33"/>
  <c r="M337" i="33"/>
  <c r="L337" i="33"/>
  <c r="K337" i="33"/>
  <c r="J337" i="33"/>
  <c r="H337" i="33"/>
  <c r="AB336" i="33"/>
  <c r="Z336" i="33"/>
  <c r="Y336" i="33"/>
  <c r="X336" i="33"/>
  <c r="W336" i="33"/>
  <c r="U336" i="33"/>
  <c r="S336" i="33"/>
  <c r="R336" i="33"/>
  <c r="Q336" i="33"/>
  <c r="O336" i="33"/>
  <c r="N336" i="33"/>
  <c r="M336" i="33"/>
  <c r="L336" i="33"/>
  <c r="K336" i="33"/>
  <c r="J336" i="33"/>
  <c r="H336" i="33"/>
  <c r="AB335" i="33"/>
  <c r="Z335" i="33"/>
  <c r="Y335" i="33"/>
  <c r="X335" i="33"/>
  <c r="W335" i="33"/>
  <c r="U335" i="33"/>
  <c r="S335" i="33"/>
  <c r="R335" i="33"/>
  <c r="Q335" i="33"/>
  <c r="O335" i="33"/>
  <c r="N335" i="33"/>
  <c r="M335" i="33"/>
  <c r="L335" i="33"/>
  <c r="K335" i="33"/>
  <c r="J335" i="33"/>
  <c r="H335" i="33"/>
  <c r="AB334" i="33"/>
  <c r="Z334" i="33"/>
  <c r="Y334" i="33"/>
  <c r="X334" i="33"/>
  <c r="W334" i="33"/>
  <c r="U334" i="33"/>
  <c r="S334" i="33"/>
  <c r="R334" i="33"/>
  <c r="Q334" i="33"/>
  <c r="O334" i="33"/>
  <c r="N334" i="33"/>
  <c r="M334" i="33"/>
  <c r="L334" i="33"/>
  <c r="K334" i="33"/>
  <c r="J334" i="33"/>
  <c r="H334" i="33"/>
  <c r="AB333" i="33"/>
  <c r="Z333" i="33"/>
  <c r="Y333" i="33"/>
  <c r="X333" i="33"/>
  <c r="W333" i="33"/>
  <c r="U333" i="33"/>
  <c r="S333" i="33"/>
  <c r="R333" i="33"/>
  <c r="Q333" i="33"/>
  <c r="O333" i="33"/>
  <c r="N333" i="33"/>
  <c r="M333" i="33"/>
  <c r="L333" i="33"/>
  <c r="K333" i="33"/>
  <c r="J333" i="33"/>
  <c r="H333" i="33"/>
  <c r="AB332" i="33"/>
  <c r="Z332" i="33"/>
  <c r="Y332" i="33"/>
  <c r="X332" i="33"/>
  <c r="W332" i="33"/>
  <c r="U332" i="33"/>
  <c r="S332" i="33"/>
  <c r="R332" i="33"/>
  <c r="Q332" i="33"/>
  <c r="O332" i="33"/>
  <c r="N332" i="33"/>
  <c r="M332" i="33"/>
  <c r="L332" i="33"/>
  <c r="K332" i="33"/>
  <c r="J332" i="33"/>
  <c r="H332" i="33"/>
  <c r="AB331" i="33"/>
  <c r="Z331" i="33"/>
  <c r="Y331" i="33"/>
  <c r="X331" i="33"/>
  <c r="W331" i="33"/>
  <c r="U331" i="33"/>
  <c r="S331" i="33"/>
  <c r="R331" i="33"/>
  <c r="Q331" i="33"/>
  <c r="O331" i="33"/>
  <c r="N331" i="33"/>
  <c r="M331" i="33"/>
  <c r="L331" i="33"/>
  <c r="K331" i="33"/>
  <c r="J331" i="33"/>
  <c r="H331" i="33"/>
  <c r="AB330" i="33"/>
  <c r="Z330" i="33"/>
  <c r="Y330" i="33"/>
  <c r="X330" i="33"/>
  <c r="W330" i="33"/>
  <c r="U330" i="33"/>
  <c r="S330" i="33"/>
  <c r="R330" i="33"/>
  <c r="Q330" i="33"/>
  <c r="O330" i="33"/>
  <c r="N330" i="33"/>
  <c r="M330" i="33"/>
  <c r="L330" i="33"/>
  <c r="K330" i="33"/>
  <c r="J330" i="33"/>
  <c r="H330" i="33"/>
  <c r="AB329" i="33"/>
  <c r="Z329" i="33"/>
  <c r="Y329" i="33"/>
  <c r="X329" i="33"/>
  <c r="W329" i="33"/>
  <c r="U329" i="33"/>
  <c r="S329" i="33"/>
  <c r="R329" i="33"/>
  <c r="Q329" i="33"/>
  <c r="O329" i="33"/>
  <c r="N329" i="33"/>
  <c r="M329" i="33"/>
  <c r="L329" i="33"/>
  <c r="K329" i="33"/>
  <c r="J329" i="33"/>
  <c r="H329" i="33"/>
  <c r="AB328" i="33"/>
  <c r="Z328" i="33"/>
  <c r="Y328" i="33"/>
  <c r="X328" i="33"/>
  <c r="W328" i="33"/>
  <c r="U328" i="33"/>
  <c r="S328" i="33"/>
  <c r="R328" i="33"/>
  <c r="Q328" i="33"/>
  <c r="O328" i="33"/>
  <c r="N328" i="33"/>
  <c r="M328" i="33"/>
  <c r="L328" i="33"/>
  <c r="K328" i="33"/>
  <c r="J328" i="33"/>
  <c r="H328" i="33"/>
  <c r="AB327" i="33"/>
  <c r="Z327" i="33"/>
  <c r="Y327" i="33"/>
  <c r="X327" i="33"/>
  <c r="W327" i="33"/>
  <c r="U327" i="33"/>
  <c r="S327" i="33"/>
  <c r="R327" i="33"/>
  <c r="Q327" i="33"/>
  <c r="O327" i="33"/>
  <c r="N327" i="33"/>
  <c r="M327" i="33"/>
  <c r="L327" i="33"/>
  <c r="K327" i="33"/>
  <c r="J327" i="33"/>
  <c r="H327" i="33"/>
  <c r="AB326" i="33"/>
  <c r="Z326" i="33"/>
  <c r="Y326" i="33"/>
  <c r="X326" i="33"/>
  <c r="W326" i="33"/>
  <c r="U326" i="33"/>
  <c r="S326" i="33"/>
  <c r="R326" i="33"/>
  <c r="Q326" i="33"/>
  <c r="O326" i="33"/>
  <c r="N326" i="33"/>
  <c r="M326" i="33"/>
  <c r="L326" i="33"/>
  <c r="K326" i="33"/>
  <c r="J326" i="33"/>
  <c r="H326" i="33"/>
  <c r="AB325" i="33"/>
  <c r="Z325" i="33"/>
  <c r="Y325" i="33"/>
  <c r="X325" i="33"/>
  <c r="W325" i="33"/>
  <c r="U325" i="33"/>
  <c r="S325" i="33"/>
  <c r="R325" i="33"/>
  <c r="Q325" i="33"/>
  <c r="O325" i="33"/>
  <c r="N325" i="33"/>
  <c r="M325" i="33"/>
  <c r="L325" i="33"/>
  <c r="K325" i="33"/>
  <c r="J325" i="33"/>
  <c r="H325" i="33"/>
  <c r="AB324" i="33"/>
  <c r="Z324" i="33"/>
  <c r="Y324" i="33"/>
  <c r="X324" i="33"/>
  <c r="W324" i="33"/>
  <c r="U324" i="33"/>
  <c r="S324" i="33"/>
  <c r="R324" i="33"/>
  <c r="Q324" i="33"/>
  <c r="O324" i="33"/>
  <c r="N324" i="33"/>
  <c r="M324" i="33"/>
  <c r="L324" i="33"/>
  <c r="K324" i="33"/>
  <c r="J324" i="33"/>
  <c r="H324" i="33"/>
  <c r="AB323" i="33"/>
  <c r="Z323" i="33"/>
  <c r="Y323" i="33"/>
  <c r="X323" i="33"/>
  <c r="W323" i="33"/>
  <c r="U323" i="33"/>
  <c r="S323" i="33"/>
  <c r="R323" i="33"/>
  <c r="Q323" i="33"/>
  <c r="O323" i="33"/>
  <c r="N323" i="33"/>
  <c r="M323" i="33"/>
  <c r="L323" i="33"/>
  <c r="K323" i="33"/>
  <c r="J323" i="33"/>
  <c r="H323" i="33"/>
  <c r="AB322" i="33"/>
  <c r="Z322" i="33"/>
  <c r="Y322" i="33"/>
  <c r="X322" i="33"/>
  <c r="W322" i="33"/>
  <c r="U322" i="33"/>
  <c r="S322" i="33"/>
  <c r="R322" i="33"/>
  <c r="Q322" i="33"/>
  <c r="O322" i="33"/>
  <c r="N322" i="33"/>
  <c r="M322" i="33"/>
  <c r="L322" i="33"/>
  <c r="K322" i="33"/>
  <c r="J322" i="33"/>
  <c r="H322" i="33"/>
  <c r="AB321" i="33"/>
  <c r="Z321" i="33"/>
  <c r="Y321" i="33"/>
  <c r="X321" i="33"/>
  <c r="W321" i="33"/>
  <c r="U321" i="33"/>
  <c r="S321" i="33"/>
  <c r="R321" i="33"/>
  <c r="Q321" i="33"/>
  <c r="O321" i="33"/>
  <c r="N321" i="33"/>
  <c r="M321" i="33"/>
  <c r="L321" i="33"/>
  <c r="K321" i="33"/>
  <c r="J321" i="33"/>
  <c r="H321" i="33"/>
  <c r="AB320" i="33"/>
  <c r="Z320" i="33"/>
  <c r="Y320" i="33"/>
  <c r="X320" i="33"/>
  <c r="W320" i="33"/>
  <c r="U320" i="33"/>
  <c r="S320" i="33"/>
  <c r="R320" i="33"/>
  <c r="Q320" i="33"/>
  <c r="O320" i="33"/>
  <c r="N320" i="33"/>
  <c r="M320" i="33"/>
  <c r="L320" i="33"/>
  <c r="K320" i="33"/>
  <c r="J320" i="33"/>
  <c r="H320" i="33"/>
  <c r="AB319" i="33"/>
  <c r="Z319" i="33"/>
  <c r="Y319" i="33"/>
  <c r="X319" i="33"/>
  <c r="W319" i="33"/>
  <c r="U319" i="33"/>
  <c r="S319" i="33"/>
  <c r="R319" i="33"/>
  <c r="Q319" i="33"/>
  <c r="O319" i="33"/>
  <c r="N319" i="33"/>
  <c r="M319" i="33"/>
  <c r="L319" i="33"/>
  <c r="K319" i="33"/>
  <c r="J319" i="33"/>
  <c r="H319" i="33"/>
  <c r="AB318" i="33"/>
  <c r="Z318" i="33"/>
  <c r="Y318" i="33"/>
  <c r="X318" i="33"/>
  <c r="W318" i="33"/>
  <c r="U318" i="33"/>
  <c r="S318" i="33"/>
  <c r="R318" i="33"/>
  <c r="Q318" i="33"/>
  <c r="O318" i="33"/>
  <c r="N318" i="33"/>
  <c r="M318" i="33"/>
  <c r="L318" i="33"/>
  <c r="K318" i="33"/>
  <c r="J318" i="33"/>
  <c r="H318" i="33"/>
  <c r="AB317" i="33"/>
  <c r="Z317" i="33"/>
  <c r="Y317" i="33"/>
  <c r="X317" i="33"/>
  <c r="W317" i="33"/>
  <c r="U317" i="33"/>
  <c r="S317" i="33"/>
  <c r="R317" i="33"/>
  <c r="Q317" i="33"/>
  <c r="O317" i="33"/>
  <c r="N317" i="33"/>
  <c r="M317" i="33"/>
  <c r="L317" i="33"/>
  <c r="K317" i="33"/>
  <c r="J317" i="33"/>
  <c r="H317" i="33"/>
  <c r="AB316" i="33"/>
  <c r="Z316" i="33"/>
  <c r="Y316" i="33"/>
  <c r="X316" i="33"/>
  <c r="W316" i="33"/>
  <c r="U316" i="33"/>
  <c r="S316" i="33"/>
  <c r="R316" i="33"/>
  <c r="Q316" i="33"/>
  <c r="O316" i="33"/>
  <c r="N316" i="33"/>
  <c r="M316" i="33"/>
  <c r="L316" i="33"/>
  <c r="K316" i="33"/>
  <c r="J316" i="33"/>
  <c r="H316" i="33"/>
  <c r="AB315" i="33"/>
  <c r="Z315" i="33"/>
  <c r="Y315" i="33"/>
  <c r="X315" i="33"/>
  <c r="W315" i="33"/>
  <c r="U315" i="33"/>
  <c r="S315" i="33"/>
  <c r="R315" i="33"/>
  <c r="Q315" i="33"/>
  <c r="O315" i="33"/>
  <c r="N315" i="33"/>
  <c r="M315" i="33"/>
  <c r="L315" i="33"/>
  <c r="K315" i="33"/>
  <c r="J315" i="33"/>
  <c r="H315" i="33"/>
  <c r="AB314" i="33"/>
  <c r="Z314" i="33"/>
  <c r="Y314" i="33"/>
  <c r="X314" i="33"/>
  <c r="W314" i="33"/>
  <c r="U314" i="33"/>
  <c r="S314" i="33"/>
  <c r="R314" i="33"/>
  <c r="Q314" i="33"/>
  <c r="O314" i="33"/>
  <c r="N314" i="33"/>
  <c r="M314" i="33"/>
  <c r="L314" i="33"/>
  <c r="K314" i="33"/>
  <c r="J314" i="33"/>
  <c r="H314" i="33"/>
  <c r="AB313" i="33"/>
  <c r="Z313" i="33"/>
  <c r="Y313" i="33"/>
  <c r="X313" i="33"/>
  <c r="W313" i="33"/>
  <c r="U313" i="33"/>
  <c r="S313" i="33"/>
  <c r="R313" i="33"/>
  <c r="Q313" i="33"/>
  <c r="O313" i="33"/>
  <c r="N313" i="33"/>
  <c r="M313" i="33"/>
  <c r="L313" i="33"/>
  <c r="K313" i="33"/>
  <c r="J313" i="33"/>
  <c r="H313" i="33"/>
  <c r="AB312" i="33"/>
  <c r="Z312" i="33"/>
  <c r="Y312" i="33"/>
  <c r="X312" i="33"/>
  <c r="W312" i="33"/>
  <c r="U312" i="33"/>
  <c r="S312" i="33"/>
  <c r="R312" i="33"/>
  <c r="Q312" i="33"/>
  <c r="O312" i="33"/>
  <c r="N312" i="33"/>
  <c r="M312" i="33"/>
  <c r="L312" i="33"/>
  <c r="K312" i="33"/>
  <c r="J312" i="33"/>
  <c r="H312" i="33"/>
  <c r="AB311" i="33"/>
  <c r="Z311" i="33"/>
  <c r="Y311" i="33"/>
  <c r="X311" i="33"/>
  <c r="W311" i="33"/>
  <c r="U311" i="33"/>
  <c r="S311" i="33"/>
  <c r="R311" i="33"/>
  <c r="Q311" i="33"/>
  <c r="O311" i="33"/>
  <c r="N311" i="33"/>
  <c r="M311" i="33"/>
  <c r="L311" i="33"/>
  <c r="K311" i="33"/>
  <c r="J311" i="33"/>
  <c r="H311" i="33"/>
  <c r="AB310" i="33"/>
  <c r="Z310" i="33"/>
  <c r="Y310" i="33"/>
  <c r="X310" i="33"/>
  <c r="W310" i="33"/>
  <c r="U310" i="33"/>
  <c r="S310" i="33"/>
  <c r="R310" i="33"/>
  <c r="Q310" i="33"/>
  <c r="O310" i="33"/>
  <c r="N310" i="33"/>
  <c r="M310" i="33"/>
  <c r="L310" i="33"/>
  <c r="K310" i="33"/>
  <c r="J310" i="33"/>
  <c r="H310" i="33"/>
  <c r="AB309" i="33"/>
  <c r="Z309" i="33"/>
  <c r="Y309" i="33"/>
  <c r="X309" i="33"/>
  <c r="W309" i="33"/>
  <c r="U309" i="33"/>
  <c r="S309" i="33"/>
  <c r="R309" i="33"/>
  <c r="Q309" i="33"/>
  <c r="O309" i="33"/>
  <c r="N309" i="33"/>
  <c r="M309" i="33"/>
  <c r="L309" i="33"/>
  <c r="K309" i="33"/>
  <c r="J309" i="33"/>
  <c r="H309" i="33"/>
  <c r="AB308" i="33"/>
  <c r="Z308" i="33"/>
  <c r="Y308" i="33"/>
  <c r="X308" i="33"/>
  <c r="W308" i="33"/>
  <c r="U308" i="33"/>
  <c r="S308" i="33"/>
  <c r="R308" i="33"/>
  <c r="Q308" i="33"/>
  <c r="O308" i="33"/>
  <c r="N308" i="33"/>
  <c r="M308" i="33"/>
  <c r="L308" i="33"/>
  <c r="K308" i="33"/>
  <c r="J308" i="33"/>
  <c r="H308" i="33"/>
  <c r="AB307" i="33"/>
  <c r="Z307" i="33"/>
  <c r="Y307" i="33"/>
  <c r="X307" i="33"/>
  <c r="W307" i="33"/>
  <c r="U307" i="33"/>
  <c r="S307" i="33"/>
  <c r="R307" i="33"/>
  <c r="Q307" i="33"/>
  <c r="O307" i="33"/>
  <c r="N307" i="33"/>
  <c r="M307" i="33"/>
  <c r="L307" i="33"/>
  <c r="K307" i="33"/>
  <c r="J307" i="33"/>
  <c r="H307" i="33"/>
  <c r="AB306" i="33"/>
  <c r="Z306" i="33"/>
  <c r="Y306" i="33"/>
  <c r="X306" i="33"/>
  <c r="W306" i="33"/>
  <c r="U306" i="33"/>
  <c r="S306" i="33"/>
  <c r="R306" i="33"/>
  <c r="Q306" i="33"/>
  <c r="O306" i="33"/>
  <c r="N306" i="33"/>
  <c r="M306" i="33"/>
  <c r="L306" i="33"/>
  <c r="K306" i="33"/>
  <c r="J306" i="33"/>
  <c r="H306" i="33"/>
  <c r="AB305" i="33"/>
  <c r="Z305" i="33"/>
  <c r="Y305" i="33"/>
  <c r="X305" i="33"/>
  <c r="W305" i="33"/>
  <c r="U305" i="33"/>
  <c r="S305" i="33"/>
  <c r="R305" i="33"/>
  <c r="Q305" i="33"/>
  <c r="O305" i="33"/>
  <c r="N305" i="33"/>
  <c r="M305" i="33"/>
  <c r="L305" i="33"/>
  <c r="K305" i="33"/>
  <c r="J305" i="33"/>
  <c r="H305" i="33"/>
  <c r="AB304" i="33"/>
  <c r="Z304" i="33"/>
  <c r="Y304" i="33"/>
  <c r="X304" i="33"/>
  <c r="W304" i="33"/>
  <c r="U304" i="33"/>
  <c r="S304" i="33"/>
  <c r="R304" i="33"/>
  <c r="Q304" i="33"/>
  <c r="O304" i="33"/>
  <c r="N304" i="33"/>
  <c r="M304" i="33"/>
  <c r="L304" i="33"/>
  <c r="K304" i="33"/>
  <c r="J304" i="33"/>
  <c r="H304" i="33"/>
  <c r="AB303" i="33"/>
  <c r="Z303" i="33"/>
  <c r="Y303" i="33"/>
  <c r="X303" i="33"/>
  <c r="W303" i="33"/>
  <c r="U303" i="33"/>
  <c r="S303" i="33"/>
  <c r="R303" i="33"/>
  <c r="Q303" i="33"/>
  <c r="O303" i="33"/>
  <c r="N303" i="33"/>
  <c r="M303" i="33"/>
  <c r="L303" i="33"/>
  <c r="K303" i="33"/>
  <c r="J303" i="33"/>
  <c r="H303" i="33"/>
  <c r="AB302" i="33"/>
  <c r="Z302" i="33"/>
  <c r="Y302" i="33"/>
  <c r="X302" i="33"/>
  <c r="W302" i="33"/>
  <c r="U302" i="33"/>
  <c r="S302" i="33"/>
  <c r="R302" i="33"/>
  <c r="Q302" i="33"/>
  <c r="O302" i="33"/>
  <c r="N302" i="33"/>
  <c r="M302" i="33"/>
  <c r="L302" i="33"/>
  <c r="K302" i="33"/>
  <c r="J302" i="33"/>
  <c r="H302" i="33"/>
  <c r="AB301" i="33"/>
  <c r="Z301" i="33"/>
  <c r="Y301" i="33"/>
  <c r="X301" i="33"/>
  <c r="W301" i="33"/>
  <c r="U301" i="33"/>
  <c r="S301" i="33"/>
  <c r="R301" i="33"/>
  <c r="Q301" i="33"/>
  <c r="O301" i="33"/>
  <c r="N301" i="33"/>
  <c r="M301" i="33"/>
  <c r="L301" i="33"/>
  <c r="K301" i="33"/>
  <c r="J301" i="33"/>
  <c r="H301" i="33"/>
  <c r="AB300" i="33"/>
  <c r="Z300" i="33"/>
  <c r="Y300" i="33"/>
  <c r="X300" i="33"/>
  <c r="W300" i="33"/>
  <c r="U300" i="33"/>
  <c r="S300" i="33"/>
  <c r="R300" i="33"/>
  <c r="Q300" i="33"/>
  <c r="O300" i="33"/>
  <c r="N300" i="33"/>
  <c r="M300" i="33"/>
  <c r="L300" i="33"/>
  <c r="K300" i="33"/>
  <c r="J300" i="33"/>
  <c r="H300" i="33"/>
  <c r="AB299" i="33"/>
  <c r="Z299" i="33"/>
  <c r="Y299" i="33"/>
  <c r="X299" i="33"/>
  <c r="W299" i="33"/>
  <c r="U299" i="33"/>
  <c r="S299" i="33"/>
  <c r="R299" i="33"/>
  <c r="Q299" i="33"/>
  <c r="O299" i="33"/>
  <c r="N299" i="33"/>
  <c r="M299" i="33"/>
  <c r="L299" i="33"/>
  <c r="K299" i="33"/>
  <c r="J299" i="33"/>
  <c r="H299" i="33"/>
  <c r="AB298" i="33"/>
  <c r="Z298" i="33"/>
  <c r="Y298" i="33"/>
  <c r="X298" i="33"/>
  <c r="W298" i="33"/>
  <c r="U298" i="33"/>
  <c r="S298" i="33"/>
  <c r="R298" i="33"/>
  <c r="Q298" i="33"/>
  <c r="O298" i="33"/>
  <c r="N298" i="33"/>
  <c r="M298" i="33"/>
  <c r="L298" i="33"/>
  <c r="K298" i="33"/>
  <c r="J298" i="33"/>
  <c r="H298" i="33"/>
  <c r="AB297" i="33"/>
  <c r="Z297" i="33"/>
  <c r="Y297" i="33"/>
  <c r="X297" i="33"/>
  <c r="W297" i="33"/>
  <c r="U297" i="33"/>
  <c r="S297" i="33"/>
  <c r="R297" i="33"/>
  <c r="Q297" i="33"/>
  <c r="O297" i="33"/>
  <c r="N297" i="33"/>
  <c r="M297" i="33"/>
  <c r="L297" i="33"/>
  <c r="K297" i="33"/>
  <c r="J297" i="33"/>
  <c r="H297" i="33"/>
  <c r="AB296" i="33"/>
  <c r="Z296" i="33"/>
  <c r="Y296" i="33"/>
  <c r="X296" i="33"/>
  <c r="W296" i="33"/>
  <c r="U296" i="33"/>
  <c r="S296" i="33"/>
  <c r="R296" i="33"/>
  <c r="Q296" i="33"/>
  <c r="O296" i="33"/>
  <c r="N296" i="33"/>
  <c r="M296" i="33"/>
  <c r="L296" i="33"/>
  <c r="K296" i="33"/>
  <c r="J296" i="33"/>
  <c r="H296" i="33"/>
  <c r="AB295" i="33"/>
  <c r="Z295" i="33"/>
  <c r="Y295" i="33"/>
  <c r="X295" i="33"/>
  <c r="W295" i="33"/>
  <c r="U295" i="33"/>
  <c r="S295" i="33"/>
  <c r="R295" i="33"/>
  <c r="Q295" i="33"/>
  <c r="O295" i="33"/>
  <c r="N295" i="33"/>
  <c r="M295" i="33"/>
  <c r="L295" i="33"/>
  <c r="K295" i="33"/>
  <c r="J295" i="33"/>
  <c r="H295" i="33"/>
  <c r="AB294" i="33"/>
  <c r="Z294" i="33"/>
  <c r="Y294" i="33"/>
  <c r="X294" i="33"/>
  <c r="W294" i="33"/>
  <c r="U294" i="33"/>
  <c r="S294" i="33"/>
  <c r="R294" i="33"/>
  <c r="Q294" i="33"/>
  <c r="O294" i="33"/>
  <c r="N294" i="33"/>
  <c r="M294" i="33"/>
  <c r="L294" i="33"/>
  <c r="K294" i="33"/>
  <c r="J294" i="33"/>
  <c r="H294" i="33"/>
  <c r="AB293" i="33"/>
  <c r="Z293" i="33"/>
  <c r="Y293" i="33"/>
  <c r="X293" i="33"/>
  <c r="W293" i="33"/>
  <c r="U293" i="33"/>
  <c r="S293" i="33"/>
  <c r="R293" i="33"/>
  <c r="Q293" i="33"/>
  <c r="O293" i="33"/>
  <c r="N293" i="33"/>
  <c r="M293" i="33"/>
  <c r="L293" i="33"/>
  <c r="K293" i="33"/>
  <c r="J293" i="33"/>
  <c r="H293" i="33"/>
  <c r="AB292" i="33"/>
  <c r="Z292" i="33"/>
  <c r="Y292" i="33"/>
  <c r="X292" i="33"/>
  <c r="W292" i="33"/>
  <c r="U292" i="33"/>
  <c r="S292" i="33"/>
  <c r="R292" i="33"/>
  <c r="Q292" i="33"/>
  <c r="O292" i="33"/>
  <c r="N292" i="33"/>
  <c r="M292" i="33"/>
  <c r="L292" i="33"/>
  <c r="K292" i="33"/>
  <c r="J292" i="33"/>
  <c r="H292" i="33"/>
  <c r="AB291" i="33"/>
  <c r="Z291" i="33"/>
  <c r="Y291" i="33"/>
  <c r="X291" i="33"/>
  <c r="W291" i="33"/>
  <c r="U291" i="33"/>
  <c r="S291" i="33"/>
  <c r="R291" i="33"/>
  <c r="Q291" i="33"/>
  <c r="O291" i="33"/>
  <c r="N291" i="33"/>
  <c r="M291" i="33"/>
  <c r="L291" i="33"/>
  <c r="K291" i="33"/>
  <c r="J291" i="33"/>
  <c r="H291" i="33"/>
  <c r="AB290" i="33"/>
  <c r="Z290" i="33"/>
  <c r="Y290" i="33"/>
  <c r="X290" i="33"/>
  <c r="W290" i="33"/>
  <c r="U290" i="33"/>
  <c r="S290" i="33"/>
  <c r="R290" i="33"/>
  <c r="Q290" i="33"/>
  <c r="O290" i="33"/>
  <c r="N290" i="33"/>
  <c r="M290" i="33"/>
  <c r="L290" i="33"/>
  <c r="K290" i="33"/>
  <c r="J290" i="33"/>
  <c r="H290" i="33"/>
  <c r="AB289" i="33"/>
  <c r="Z289" i="33"/>
  <c r="Y289" i="33"/>
  <c r="X289" i="33"/>
  <c r="W289" i="33"/>
  <c r="U289" i="33"/>
  <c r="S289" i="33"/>
  <c r="R289" i="33"/>
  <c r="Q289" i="33"/>
  <c r="O289" i="33"/>
  <c r="N289" i="33"/>
  <c r="M289" i="33"/>
  <c r="L289" i="33"/>
  <c r="K289" i="33"/>
  <c r="J289" i="33"/>
  <c r="H289" i="33"/>
  <c r="AB288" i="33"/>
  <c r="Z288" i="33"/>
  <c r="Y288" i="33"/>
  <c r="X288" i="33"/>
  <c r="W288" i="33"/>
  <c r="U288" i="33"/>
  <c r="S288" i="33"/>
  <c r="R288" i="33"/>
  <c r="Q288" i="33"/>
  <c r="O288" i="33"/>
  <c r="N288" i="33"/>
  <c r="M288" i="33"/>
  <c r="L288" i="33"/>
  <c r="K288" i="33"/>
  <c r="J288" i="33"/>
  <c r="H288" i="33"/>
  <c r="AB287" i="33"/>
  <c r="Z287" i="33"/>
  <c r="Y287" i="33"/>
  <c r="X287" i="33"/>
  <c r="W287" i="33"/>
  <c r="U287" i="33"/>
  <c r="S287" i="33"/>
  <c r="R287" i="33"/>
  <c r="Q287" i="33"/>
  <c r="O287" i="33"/>
  <c r="N287" i="33"/>
  <c r="M287" i="33"/>
  <c r="L287" i="33"/>
  <c r="K287" i="33"/>
  <c r="J287" i="33"/>
  <c r="H287" i="33"/>
  <c r="AB286" i="33"/>
  <c r="Z286" i="33"/>
  <c r="Y286" i="33"/>
  <c r="X286" i="33"/>
  <c r="W286" i="33"/>
  <c r="U286" i="33"/>
  <c r="S286" i="33"/>
  <c r="R286" i="33"/>
  <c r="Q286" i="33"/>
  <c r="O286" i="33"/>
  <c r="N286" i="33"/>
  <c r="M286" i="33"/>
  <c r="L286" i="33"/>
  <c r="K286" i="33"/>
  <c r="J286" i="33"/>
  <c r="H286" i="33"/>
  <c r="AB285" i="33"/>
  <c r="Z285" i="33"/>
  <c r="Y285" i="33"/>
  <c r="X285" i="33"/>
  <c r="W285" i="33"/>
  <c r="U285" i="33"/>
  <c r="S285" i="33"/>
  <c r="R285" i="33"/>
  <c r="Q285" i="33"/>
  <c r="O285" i="33"/>
  <c r="N285" i="33"/>
  <c r="M285" i="33"/>
  <c r="L285" i="33"/>
  <c r="K285" i="33"/>
  <c r="J285" i="33"/>
  <c r="H285" i="33"/>
  <c r="AB284" i="33"/>
  <c r="Z284" i="33"/>
  <c r="Y284" i="33"/>
  <c r="X284" i="33"/>
  <c r="W284" i="33"/>
  <c r="U284" i="33"/>
  <c r="S284" i="33"/>
  <c r="R284" i="33"/>
  <c r="Q284" i="33"/>
  <c r="O284" i="33"/>
  <c r="N284" i="33"/>
  <c r="M284" i="33"/>
  <c r="L284" i="33"/>
  <c r="K284" i="33"/>
  <c r="J284" i="33"/>
  <c r="H284" i="33"/>
  <c r="AB283" i="33"/>
  <c r="Z283" i="33"/>
  <c r="Y283" i="33"/>
  <c r="X283" i="33"/>
  <c r="W283" i="33"/>
  <c r="U283" i="33"/>
  <c r="S283" i="33"/>
  <c r="R283" i="33"/>
  <c r="Q283" i="33"/>
  <c r="O283" i="33"/>
  <c r="N283" i="33"/>
  <c r="M283" i="33"/>
  <c r="L283" i="33"/>
  <c r="K283" i="33"/>
  <c r="J283" i="33"/>
  <c r="H283" i="33"/>
  <c r="AB282" i="33"/>
  <c r="Z282" i="33"/>
  <c r="Y282" i="33"/>
  <c r="X282" i="33"/>
  <c r="W282" i="33"/>
  <c r="U282" i="33"/>
  <c r="S282" i="33"/>
  <c r="R282" i="33"/>
  <c r="Q282" i="33"/>
  <c r="O282" i="33"/>
  <c r="N282" i="33"/>
  <c r="M282" i="33"/>
  <c r="L282" i="33"/>
  <c r="K282" i="33"/>
  <c r="J282" i="33"/>
  <c r="H282" i="33"/>
  <c r="AB281" i="33"/>
  <c r="Z281" i="33"/>
  <c r="Y281" i="33"/>
  <c r="X281" i="33"/>
  <c r="W281" i="33"/>
  <c r="U281" i="33"/>
  <c r="S281" i="33"/>
  <c r="R281" i="33"/>
  <c r="Q281" i="33"/>
  <c r="O281" i="33"/>
  <c r="N281" i="33"/>
  <c r="M281" i="33"/>
  <c r="L281" i="33"/>
  <c r="K281" i="33"/>
  <c r="J281" i="33"/>
  <c r="H281" i="33"/>
  <c r="AB280" i="33"/>
  <c r="Z280" i="33"/>
  <c r="Y280" i="33"/>
  <c r="X280" i="33"/>
  <c r="W280" i="33"/>
  <c r="U280" i="33"/>
  <c r="S280" i="33"/>
  <c r="R280" i="33"/>
  <c r="Q280" i="33"/>
  <c r="O280" i="33"/>
  <c r="N280" i="33"/>
  <c r="M280" i="33"/>
  <c r="L280" i="33"/>
  <c r="K280" i="33"/>
  <c r="J280" i="33"/>
  <c r="H280" i="33"/>
  <c r="AB279" i="33"/>
  <c r="Z279" i="33"/>
  <c r="Y279" i="33"/>
  <c r="X279" i="33"/>
  <c r="W279" i="33"/>
  <c r="U279" i="33"/>
  <c r="S279" i="33"/>
  <c r="R279" i="33"/>
  <c r="Q279" i="33"/>
  <c r="O279" i="33"/>
  <c r="N279" i="33"/>
  <c r="M279" i="33"/>
  <c r="L279" i="33"/>
  <c r="K279" i="33"/>
  <c r="J279" i="33"/>
  <c r="H279" i="33"/>
  <c r="AB278" i="33"/>
  <c r="Z278" i="33"/>
  <c r="Y278" i="33"/>
  <c r="X278" i="33"/>
  <c r="W278" i="33"/>
  <c r="U278" i="33"/>
  <c r="S278" i="33"/>
  <c r="R278" i="33"/>
  <c r="Q278" i="33"/>
  <c r="O278" i="33"/>
  <c r="N278" i="33"/>
  <c r="M278" i="33"/>
  <c r="L278" i="33"/>
  <c r="K278" i="33"/>
  <c r="J278" i="33"/>
  <c r="H278" i="33"/>
  <c r="AB277" i="33"/>
  <c r="Z277" i="33"/>
  <c r="Y277" i="33"/>
  <c r="X277" i="33"/>
  <c r="W277" i="33"/>
  <c r="U277" i="33"/>
  <c r="S277" i="33"/>
  <c r="R277" i="33"/>
  <c r="Q277" i="33"/>
  <c r="O277" i="33"/>
  <c r="N277" i="33"/>
  <c r="M277" i="33"/>
  <c r="L277" i="33"/>
  <c r="K277" i="33"/>
  <c r="J277" i="33"/>
  <c r="H277" i="33"/>
  <c r="AB276" i="33"/>
  <c r="Z276" i="33"/>
  <c r="Y276" i="33"/>
  <c r="X276" i="33"/>
  <c r="W276" i="33"/>
  <c r="U276" i="33"/>
  <c r="S276" i="33"/>
  <c r="R276" i="33"/>
  <c r="Q276" i="33"/>
  <c r="O276" i="33"/>
  <c r="N276" i="33"/>
  <c r="M276" i="33"/>
  <c r="L276" i="33"/>
  <c r="K276" i="33"/>
  <c r="J276" i="33"/>
  <c r="H276" i="33"/>
  <c r="AB275" i="33"/>
  <c r="Z275" i="33"/>
  <c r="Y275" i="33"/>
  <c r="X275" i="33"/>
  <c r="W275" i="33"/>
  <c r="U275" i="33"/>
  <c r="S275" i="33"/>
  <c r="R275" i="33"/>
  <c r="Q275" i="33"/>
  <c r="O275" i="33"/>
  <c r="N275" i="33"/>
  <c r="M275" i="33"/>
  <c r="L275" i="33"/>
  <c r="K275" i="33"/>
  <c r="J275" i="33"/>
  <c r="H275" i="33"/>
  <c r="AB274" i="33"/>
  <c r="Z274" i="33"/>
  <c r="Y274" i="33"/>
  <c r="X274" i="33"/>
  <c r="W274" i="33"/>
  <c r="U274" i="33"/>
  <c r="S274" i="33"/>
  <c r="R274" i="33"/>
  <c r="Q274" i="33"/>
  <c r="O274" i="33"/>
  <c r="N274" i="33"/>
  <c r="M274" i="33"/>
  <c r="L274" i="33"/>
  <c r="K274" i="33"/>
  <c r="J274" i="33"/>
  <c r="H274" i="33"/>
  <c r="AB273" i="33"/>
  <c r="Z273" i="33"/>
  <c r="Y273" i="33"/>
  <c r="X273" i="33"/>
  <c r="W273" i="33"/>
  <c r="U273" i="33"/>
  <c r="S273" i="33"/>
  <c r="R273" i="33"/>
  <c r="Q273" i="33"/>
  <c r="O273" i="33"/>
  <c r="N273" i="33"/>
  <c r="M273" i="33"/>
  <c r="L273" i="33"/>
  <c r="K273" i="33"/>
  <c r="J273" i="33"/>
  <c r="H273" i="33"/>
  <c r="AB272" i="33"/>
  <c r="Z272" i="33"/>
  <c r="Y272" i="33"/>
  <c r="X272" i="33"/>
  <c r="W272" i="33"/>
  <c r="U272" i="33"/>
  <c r="S272" i="33"/>
  <c r="R272" i="33"/>
  <c r="Q272" i="33"/>
  <c r="O272" i="33"/>
  <c r="N272" i="33"/>
  <c r="M272" i="33"/>
  <c r="L272" i="33"/>
  <c r="K272" i="33"/>
  <c r="J272" i="33"/>
  <c r="H272" i="33"/>
  <c r="AB271" i="33"/>
  <c r="Z271" i="33"/>
  <c r="Y271" i="33"/>
  <c r="X271" i="33"/>
  <c r="W271" i="33"/>
  <c r="U271" i="33"/>
  <c r="S271" i="33"/>
  <c r="R271" i="33"/>
  <c r="Q271" i="33"/>
  <c r="O271" i="33"/>
  <c r="N271" i="33"/>
  <c r="M271" i="33"/>
  <c r="L271" i="33"/>
  <c r="K271" i="33"/>
  <c r="J271" i="33"/>
  <c r="H271" i="33"/>
  <c r="AB270" i="33"/>
  <c r="Z270" i="33"/>
  <c r="Y270" i="33"/>
  <c r="X270" i="33"/>
  <c r="W270" i="33"/>
  <c r="U270" i="33"/>
  <c r="S270" i="33"/>
  <c r="R270" i="33"/>
  <c r="Q270" i="33"/>
  <c r="O270" i="33"/>
  <c r="N270" i="33"/>
  <c r="M270" i="33"/>
  <c r="L270" i="33"/>
  <c r="K270" i="33"/>
  <c r="J270" i="33"/>
  <c r="H270" i="33"/>
  <c r="AB269" i="33"/>
  <c r="Z269" i="33"/>
  <c r="Y269" i="33"/>
  <c r="X269" i="33"/>
  <c r="W269" i="33"/>
  <c r="U269" i="33"/>
  <c r="S269" i="33"/>
  <c r="R269" i="33"/>
  <c r="Q269" i="33"/>
  <c r="O269" i="33"/>
  <c r="N269" i="33"/>
  <c r="M269" i="33"/>
  <c r="L269" i="33"/>
  <c r="K269" i="33"/>
  <c r="J269" i="33"/>
  <c r="H269" i="33"/>
  <c r="AB268" i="33"/>
  <c r="Z268" i="33"/>
  <c r="Y268" i="33"/>
  <c r="X268" i="33"/>
  <c r="W268" i="33"/>
  <c r="U268" i="33"/>
  <c r="S268" i="33"/>
  <c r="R268" i="33"/>
  <c r="Q268" i="33"/>
  <c r="O268" i="33"/>
  <c r="N268" i="33"/>
  <c r="M268" i="33"/>
  <c r="L268" i="33"/>
  <c r="K268" i="33"/>
  <c r="J268" i="33"/>
  <c r="H268" i="33"/>
  <c r="AB267" i="33"/>
  <c r="Z267" i="33"/>
  <c r="Y267" i="33"/>
  <c r="X267" i="33"/>
  <c r="W267" i="33"/>
  <c r="U267" i="33"/>
  <c r="S267" i="33"/>
  <c r="R267" i="33"/>
  <c r="Q267" i="33"/>
  <c r="O267" i="33"/>
  <c r="N267" i="33"/>
  <c r="M267" i="33"/>
  <c r="L267" i="33"/>
  <c r="K267" i="33"/>
  <c r="J267" i="33"/>
  <c r="H267" i="33"/>
  <c r="AB266" i="33"/>
  <c r="Z266" i="33"/>
  <c r="Y266" i="33"/>
  <c r="X266" i="33"/>
  <c r="W266" i="33"/>
  <c r="U266" i="33"/>
  <c r="S266" i="33"/>
  <c r="R266" i="33"/>
  <c r="Q266" i="33"/>
  <c r="O266" i="33"/>
  <c r="N266" i="33"/>
  <c r="M266" i="33"/>
  <c r="L266" i="33"/>
  <c r="K266" i="33"/>
  <c r="J266" i="33"/>
  <c r="H266" i="33"/>
  <c r="AB265" i="33"/>
  <c r="Z265" i="33"/>
  <c r="Y265" i="33"/>
  <c r="X265" i="33"/>
  <c r="W265" i="33"/>
  <c r="U265" i="33"/>
  <c r="S265" i="33"/>
  <c r="R265" i="33"/>
  <c r="Q265" i="33"/>
  <c r="O265" i="33"/>
  <c r="N265" i="33"/>
  <c r="M265" i="33"/>
  <c r="L265" i="33"/>
  <c r="K265" i="33"/>
  <c r="J265" i="33"/>
  <c r="H265" i="33"/>
  <c r="AB264" i="33"/>
  <c r="Z264" i="33"/>
  <c r="Y264" i="33"/>
  <c r="X264" i="33"/>
  <c r="W264" i="33"/>
  <c r="U264" i="33"/>
  <c r="S264" i="33"/>
  <c r="R264" i="33"/>
  <c r="Q264" i="33"/>
  <c r="O264" i="33"/>
  <c r="N264" i="33"/>
  <c r="M264" i="33"/>
  <c r="L264" i="33"/>
  <c r="K264" i="33"/>
  <c r="J264" i="33"/>
  <c r="H264" i="33"/>
  <c r="AB263" i="33"/>
  <c r="Z263" i="33"/>
  <c r="Y263" i="33"/>
  <c r="X263" i="33"/>
  <c r="W263" i="33"/>
  <c r="U263" i="33"/>
  <c r="S263" i="33"/>
  <c r="R263" i="33"/>
  <c r="Q263" i="33"/>
  <c r="O263" i="33"/>
  <c r="N263" i="33"/>
  <c r="M263" i="33"/>
  <c r="L263" i="33"/>
  <c r="K263" i="33"/>
  <c r="J263" i="33"/>
  <c r="H263" i="33"/>
  <c r="AB262" i="33"/>
  <c r="Z262" i="33"/>
  <c r="Y262" i="33"/>
  <c r="X262" i="33"/>
  <c r="W262" i="33"/>
  <c r="U262" i="33"/>
  <c r="S262" i="33"/>
  <c r="R262" i="33"/>
  <c r="Q262" i="33"/>
  <c r="O262" i="33"/>
  <c r="N262" i="33"/>
  <c r="M262" i="33"/>
  <c r="L262" i="33"/>
  <c r="K262" i="33"/>
  <c r="J262" i="33"/>
  <c r="H262" i="33"/>
  <c r="AB261" i="33"/>
  <c r="Z261" i="33"/>
  <c r="Y261" i="33"/>
  <c r="X261" i="33"/>
  <c r="W261" i="33"/>
  <c r="U261" i="33"/>
  <c r="S261" i="33"/>
  <c r="R261" i="33"/>
  <c r="Q261" i="33"/>
  <c r="O261" i="33"/>
  <c r="N261" i="33"/>
  <c r="M261" i="33"/>
  <c r="L261" i="33"/>
  <c r="K261" i="33"/>
  <c r="J261" i="33"/>
  <c r="H261" i="33"/>
  <c r="AB260" i="33"/>
  <c r="Z260" i="33"/>
  <c r="Y260" i="33"/>
  <c r="X260" i="33"/>
  <c r="W260" i="33"/>
  <c r="U260" i="33"/>
  <c r="S260" i="33"/>
  <c r="R260" i="33"/>
  <c r="Q260" i="33"/>
  <c r="O260" i="33"/>
  <c r="N260" i="33"/>
  <c r="M260" i="33"/>
  <c r="L260" i="33"/>
  <c r="K260" i="33"/>
  <c r="J260" i="33"/>
  <c r="H260" i="33"/>
  <c r="AB259" i="33"/>
  <c r="Z259" i="33"/>
  <c r="Y259" i="33"/>
  <c r="X259" i="33"/>
  <c r="W259" i="33"/>
  <c r="U259" i="33"/>
  <c r="S259" i="33"/>
  <c r="R259" i="33"/>
  <c r="Q259" i="33"/>
  <c r="O259" i="33"/>
  <c r="N259" i="33"/>
  <c r="M259" i="33"/>
  <c r="L259" i="33"/>
  <c r="K259" i="33"/>
  <c r="J259" i="33"/>
  <c r="H259" i="33"/>
  <c r="AB258" i="33"/>
  <c r="Z258" i="33"/>
  <c r="Y258" i="33"/>
  <c r="X258" i="33"/>
  <c r="W258" i="33"/>
  <c r="U258" i="33"/>
  <c r="S258" i="33"/>
  <c r="R258" i="33"/>
  <c r="Q258" i="33"/>
  <c r="O258" i="33"/>
  <c r="N258" i="33"/>
  <c r="M258" i="33"/>
  <c r="L258" i="33"/>
  <c r="K258" i="33"/>
  <c r="J258" i="33"/>
  <c r="H258" i="33"/>
  <c r="AB257" i="33"/>
  <c r="Z257" i="33"/>
  <c r="Y257" i="33"/>
  <c r="X257" i="33"/>
  <c r="W257" i="33"/>
  <c r="U257" i="33"/>
  <c r="S257" i="33"/>
  <c r="R257" i="33"/>
  <c r="Q257" i="33"/>
  <c r="O257" i="33"/>
  <c r="N257" i="33"/>
  <c r="M257" i="33"/>
  <c r="L257" i="33"/>
  <c r="K257" i="33"/>
  <c r="J257" i="33"/>
  <c r="H257" i="33"/>
  <c r="AB256" i="33"/>
  <c r="Z256" i="33"/>
  <c r="Y256" i="33"/>
  <c r="X256" i="33"/>
  <c r="W256" i="33"/>
  <c r="U256" i="33"/>
  <c r="S256" i="33"/>
  <c r="R256" i="33"/>
  <c r="Q256" i="33"/>
  <c r="O256" i="33"/>
  <c r="N256" i="33"/>
  <c r="M256" i="33"/>
  <c r="L256" i="33"/>
  <c r="K256" i="33"/>
  <c r="J256" i="33"/>
  <c r="H256" i="33"/>
  <c r="AB255" i="33"/>
  <c r="Z255" i="33"/>
  <c r="Y255" i="33"/>
  <c r="X255" i="33"/>
  <c r="W255" i="33"/>
  <c r="U255" i="33"/>
  <c r="S255" i="33"/>
  <c r="R255" i="33"/>
  <c r="Q255" i="33"/>
  <c r="O255" i="33"/>
  <c r="N255" i="33"/>
  <c r="M255" i="33"/>
  <c r="L255" i="33"/>
  <c r="K255" i="33"/>
  <c r="J255" i="33"/>
  <c r="H255" i="33"/>
  <c r="AB254" i="33"/>
  <c r="Z254" i="33"/>
  <c r="Y254" i="33"/>
  <c r="X254" i="33"/>
  <c r="W254" i="33"/>
  <c r="U254" i="33"/>
  <c r="S254" i="33"/>
  <c r="R254" i="33"/>
  <c r="Q254" i="33"/>
  <c r="O254" i="33"/>
  <c r="N254" i="33"/>
  <c r="M254" i="33"/>
  <c r="L254" i="33"/>
  <c r="K254" i="33"/>
  <c r="J254" i="33"/>
  <c r="H254" i="33"/>
  <c r="AB253" i="33"/>
  <c r="Z253" i="33"/>
  <c r="Y253" i="33"/>
  <c r="X253" i="33"/>
  <c r="W253" i="33"/>
  <c r="U253" i="33"/>
  <c r="S253" i="33"/>
  <c r="R253" i="33"/>
  <c r="Q253" i="33"/>
  <c r="O253" i="33"/>
  <c r="N253" i="33"/>
  <c r="M253" i="33"/>
  <c r="L253" i="33"/>
  <c r="K253" i="33"/>
  <c r="J253" i="33"/>
  <c r="H253" i="33"/>
  <c r="AB252" i="33"/>
  <c r="Z252" i="33"/>
  <c r="Y252" i="33"/>
  <c r="X252" i="33"/>
  <c r="W252" i="33"/>
  <c r="U252" i="33"/>
  <c r="S252" i="33"/>
  <c r="R252" i="33"/>
  <c r="Q252" i="33"/>
  <c r="O252" i="33"/>
  <c r="N252" i="33"/>
  <c r="M252" i="33"/>
  <c r="L252" i="33"/>
  <c r="K252" i="33"/>
  <c r="J252" i="33"/>
  <c r="H252" i="33"/>
  <c r="AB251" i="33"/>
  <c r="Z251" i="33"/>
  <c r="Y251" i="33"/>
  <c r="X251" i="33"/>
  <c r="W251" i="33"/>
  <c r="U251" i="33"/>
  <c r="S251" i="33"/>
  <c r="R251" i="33"/>
  <c r="Q251" i="33"/>
  <c r="O251" i="33"/>
  <c r="N251" i="33"/>
  <c r="M251" i="33"/>
  <c r="L251" i="33"/>
  <c r="K251" i="33"/>
  <c r="J251" i="33"/>
  <c r="H251" i="33"/>
  <c r="AB250" i="33"/>
  <c r="Z250" i="33"/>
  <c r="Y250" i="33"/>
  <c r="X250" i="33"/>
  <c r="W250" i="33"/>
  <c r="U250" i="33"/>
  <c r="S250" i="33"/>
  <c r="R250" i="33"/>
  <c r="Q250" i="33"/>
  <c r="O250" i="33"/>
  <c r="N250" i="33"/>
  <c r="M250" i="33"/>
  <c r="L250" i="33"/>
  <c r="K250" i="33"/>
  <c r="J250" i="33"/>
  <c r="H250" i="33"/>
  <c r="AB249" i="33"/>
  <c r="Z249" i="33"/>
  <c r="Y249" i="33"/>
  <c r="X249" i="33"/>
  <c r="W249" i="33"/>
  <c r="U249" i="33"/>
  <c r="S249" i="33"/>
  <c r="R249" i="33"/>
  <c r="Q249" i="33"/>
  <c r="O249" i="33"/>
  <c r="N249" i="33"/>
  <c r="M249" i="33"/>
  <c r="L249" i="33"/>
  <c r="K249" i="33"/>
  <c r="J249" i="33"/>
  <c r="H249" i="33"/>
  <c r="AB248" i="33"/>
  <c r="Z248" i="33"/>
  <c r="Y248" i="33"/>
  <c r="X248" i="33"/>
  <c r="W248" i="33"/>
  <c r="U248" i="33"/>
  <c r="S248" i="33"/>
  <c r="R248" i="33"/>
  <c r="Q248" i="33"/>
  <c r="O248" i="33"/>
  <c r="N248" i="33"/>
  <c r="M248" i="33"/>
  <c r="L248" i="33"/>
  <c r="K248" i="33"/>
  <c r="J248" i="33"/>
  <c r="H248" i="33"/>
  <c r="AB247" i="33"/>
  <c r="Z247" i="33"/>
  <c r="Y247" i="33"/>
  <c r="X247" i="33"/>
  <c r="W247" i="33"/>
  <c r="U247" i="33"/>
  <c r="S247" i="33"/>
  <c r="R247" i="33"/>
  <c r="Q247" i="33"/>
  <c r="O247" i="33"/>
  <c r="N247" i="33"/>
  <c r="M247" i="33"/>
  <c r="L247" i="33"/>
  <c r="K247" i="33"/>
  <c r="J247" i="33"/>
  <c r="H247" i="33"/>
  <c r="AB246" i="33"/>
  <c r="Z246" i="33"/>
  <c r="Y246" i="33"/>
  <c r="X246" i="33"/>
  <c r="W246" i="33"/>
  <c r="U246" i="33"/>
  <c r="S246" i="33"/>
  <c r="R246" i="33"/>
  <c r="Q246" i="33"/>
  <c r="O246" i="33"/>
  <c r="N246" i="33"/>
  <c r="M246" i="33"/>
  <c r="L246" i="33"/>
  <c r="K246" i="33"/>
  <c r="J246" i="33"/>
  <c r="H246" i="33"/>
  <c r="AB245" i="33"/>
  <c r="Z245" i="33"/>
  <c r="Y245" i="33"/>
  <c r="X245" i="33"/>
  <c r="W245" i="33"/>
  <c r="U245" i="33"/>
  <c r="S245" i="33"/>
  <c r="R245" i="33"/>
  <c r="Q245" i="33"/>
  <c r="O245" i="33"/>
  <c r="N245" i="33"/>
  <c r="M245" i="33"/>
  <c r="L245" i="33"/>
  <c r="K245" i="33"/>
  <c r="J245" i="33"/>
  <c r="H245" i="33"/>
  <c r="AB244" i="33"/>
  <c r="Z244" i="33"/>
  <c r="Y244" i="33"/>
  <c r="X244" i="33"/>
  <c r="W244" i="33"/>
  <c r="U244" i="33"/>
  <c r="S244" i="33"/>
  <c r="R244" i="33"/>
  <c r="Q244" i="33"/>
  <c r="O244" i="33"/>
  <c r="N244" i="33"/>
  <c r="M244" i="33"/>
  <c r="L244" i="33"/>
  <c r="K244" i="33"/>
  <c r="J244" i="33"/>
  <c r="H244" i="33"/>
  <c r="AB243" i="33"/>
  <c r="Z243" i="33"/>
  <c r="Y243" i="33"/>
  <c r="X243" i="33"/>
  <c r="W243" i="33"/>
  <c r="U243" i="33"/>
  <c r="S243" i="33"/>
  <c r="R243" i="33"/>
  <c r="Q243" i="33"/>
  <c r="O243" i="33"/>
  <c r="N243" i="33"/>
  <c r="M243" i="33"/>
  <c r="L243" i="33"/>
  <c r="K243" i="33"/>
  <c r="J243" i="33"/>
  <c r="H243" i="33"/>
  <c r="AB242" i="33"/>
  <c r="Z242" i="33"/>
  <c r="Y242" i="33"/>
  <c r="X242" i="33"/>
  <c r="W242" i="33"/>
  <c r="U242" i="33"/>
  <c r="S242" i="33"/>
  <c r="R242" i="33"/>
  <c r="Q242" i="33"/>
  <c r="O242" i="33"/>
  <c r="N242" i="33"/>
  <c r="M242" i="33"/>
  <c r="L242" i="33"/>
  <c r="K242" i="33"/>
  <c r="J242" i="33"/>
  <c r="H242" i="33"/>
  <c r="AB241" i="33"/>
  <c r="Z241" i="33"/>
  <c r="Y241" i="33"/>
  <c r="X241" i="33"/>
  <c r="W241" i="33"/>
  <c r="U241" i="33"/>
  <c r="S241" i="33"/>
  <c r="R241" i="33"/>
  <c r="Q241" i="33"/>
  <c r="O241" i="33"/>
  <c r="N241" i="33"/>
  <c r="M241" i="33"/>
  <c r="L241" i="33"/>
  <c r="K241" i="33"/>
  <c r="J241" i="33"/>
  <c r="H241" i="33"/>
  <c r="AB240" i="33"/>
  <c r="Z240" i="33"/>
  <c r="Y240" i="33"/>
  <c r="X240" i="33"/>
  <c r="W240" i="33"/>
  <c r="U240" i="33"/>
  <c r="S240" i="33"/>
  <c r="R240" i="33"/>
  <c r="Q240" i="33"/>
  <c r="O240" i="33"/>
  <c r="N240" i="33"/>
  <c r="M240" i="33"/>
  <c r="L240" i="33"/>
  <c r="K240" i="33"/>
  <c r="J240" i="33"/>
  <c r="H240" i="33"/>
  <c r="AB239" i="33"/>
  <c r="Z239" i="33"/>
  <c r="Y239" i="33"/>
  <c r="X239" i="33"/>
  <c r="W239" i="33"/>
  <c r="U239" i="33"/>
  <c r="S239" i="33"/>
  <c r="R239" i="33"/>
  <c r="Q239" i="33"/>
  <c r="O239" i="33"/>
  <c r="N239" i="33"/>
  <c r="M239" i="33"/>
  <c r="L239" i="33"/>
  <c r="K239" i="33"/>
  <c r="J239" i="33"/>
  <c r="H239" i="33"/>
  <c r="AB238" i="33"/>
  <c r="Z238" i="33"/>
  <c r="Y238" i="33"/>
  <c r="X238" i="33"/>
  <c r="W238" i="33"/>
  <c r="U238" i="33"/>
  <c r="S238" i="33"/>
  <c r="R238" i="33"/>
  <c r="Q238" i="33"/>
  <c r="O238" i="33"/>
  <c r="N238" i="33"/>
  <c r="M238" i="33"/>
  <c r="L238" i="33"/>
  <c r="K238" i="33"/>
  <c r="J238" i="33"/>
  <c r="H238" i="33"/>
  <c r="AB237" i="33"/>
  <c r="Z237" i="33"/>
  <c r="Y237" i="33"/>
  <c r="X237" i="33"/>
  <c r="W237" i="33"/>
  <c r="U237" i="33"/>
  <c r="S237" i="33"/>
  <c r="R237" i="33"/>
  <c r="Q237" i="33"/>
  <c r="O237" i="33"/>
  <c r="N237" i="33"/>
  <c r="M237" i="33"/>
  <c r="L237" i="33"/>
  <c r="K237" i="33"/>
  <c r="J237" i="33"/>
  <c r="H237" i="33"/>
  <c r="AB236" i="33"/>
  <c r="Z236" i="33"/>
  <c r="Y236" i="33"/>
  <c r="X236" i="33"/>
  <c r="W236" i="33"/>
  <c r="U236" i="33"/>
  <c r="S236" i="33"/>
  <c r="R236" i="33"/>
  <c r="Q236" i="33"/>
  <c r="O236" i="33"/>
  <c r="N236" i="33"/>
  <c r="M236" i="33"/>
  <c r="L236" i="33"/>
  <c r="K236" i="33"/>
  <c r="J236" i="33"/>
  <c r="H236" i="33"/>
  <c r="AB235" i="33"/>
  <c r="Z235" i="33"/>
  <c r="Y235" i="33"/>
  <c r="X235" i="33"/>
  <c r="W235" i="33"/>
  <c r="U235" i="33"/>
  <c r="S235" i="33"/>
  <c r="R235" i="33"/>
  <c r="Q235" i="33"/>
  <c r="O235" i="33"/>
  <c r="N235" i="33"/>
  <c r="M235" i="33"/>
  <c r="L235" i="33"/>
  <c r="K235" i="33"/>
  <c r="J235" i="33"/>
  <c r="H235" i="33"/>
  <c r="AB234" i="33"/>
  <c r="Z234" i="33"/>
  <c r="Y234" i="33"/>
  <c r="X234" i="33"/>
  <c r="W234" i="33"/>
  <c r="U234" i="33"/>
  <c r="S234" i="33"/>
  <c r="R234" i="33"/>
  <c r="Q234" i="33"/>
  <c r="O234" i="33"/>
  <c r="N234" i="33"/>
  <c r="M234" i="33"/>
  <c r="L234" i="33"/>
  <c r="K234" i="33"/>
  <c r="J234" i="33"/>
  <c r="H234" i="33"/>
  <c r="AB233" i="33"/>
  <c r="Z233" i="33"/>
  <c r="Y233" i="33"/>
  <c r="X233" i="33"/>
  <c r="W233" i="33"/>
  <c r="U233" i="33"/>
  <c r="S233" i="33"/>
  <c r="R233" i="33"/>
  <c r="Q233" i="33"/>
  <c r="O233" i="33"/>
  <c r="N233" i="33"/>
  <c r="M233" i="33"/>
  <c r="L233" i="33"/>
  <c r="K233" i="33"/>
  <c r="J233" i="33"/>
  <c r="H233" i="33"/>
  <c r="AB232" i="33"/>
  <c r="Z232" i="33"/>
  <c r="Y232" i="33"/>
  <c r="X232" i="33"/>
  <c r="W232" i="33"/>
  <c r="U232" i="33"/>
  <c r="S232" i="33"/>
  <c r="R232" i="33"/>
  <c r="Q232" i="33"/>
  <c r="O232" i="33"/>
  <c r="N232" i="33"/>
  <c r="M232" i="33"/>
  <c r="L232" i="33"/>
  <c r="K232" i="33"/>
  <c r="J232" i="33"/>
  <c r="H232" i="33"/>
  <c r="AB231" i="33"/>
  <c r="Z231" i="33"/>
  <c r="Y231" i="33"/>
  <c r="X231" i="33"/>
  <c r="W231" i="33"/>
  <c r="U231" i="33"/>
  <c r="S231" i="33"/>
  <c r="R231" i="33"/>
  <c r="Q231" i="33"/>
  <c r="O231" i="33"/>
  <c r="N231" i="33"/>
  <c r="M231" i="33"/>
  <c r="L231" i="33"/>
  <c r="K231" i="33"/>
  <c r="J231" i="33"/>
  <c r="H231" i="33"/>
  <c r="AB230" i="33"/>
  <c r="Z230" i="33"/>
  <c r="Y230" i="33"/>
  <c r="X230" i="33"/>
  <c r="W230" i="33"/>
  <c r="U230" i="33"/>
  <c r="S230" i="33"/>
  <c r="R230" i="33"/>
  <c r="Q230" i="33"/>
  <c r="O230" i="33"/>
  <c r="N230" i="33"/>
  <c r="M230" i="33"/>
  <c r="L230" i="33"/>
  <c r="K230" i="33"/>
  <c r="J230" i="33"/>
  <c r="H230" i="33"/>
  <c r="AB229" i="33"/>
  <c r="Z229" i="33"/>
  <c r="Y229" i="33"/>
  <c r="X229" i="33"/>
  <c r="W229" i="33"/>
  <c r="U229" i="33"/>
  <c r="S229" i="33"/>
  <c r="R229" i="33"/>
  <c r="Q229" i="33"/>
  <c r="O229" i="33"/>
  <c r="N229" i="33"/>
  <c r="M229" i="33"/>
  <c r="L229" i="33"/>
  <c r="K229" i="33"/>
  <c r="J229" i="33"/>
  <c r="H229" i="33"/>
  <c r="AB228" i="33"/>
  <c r="Z228" i="33"/>
  <c r="Y228" i="33"/>
  <c r="X228" i="33"/>
  <c r="W228" i="33"/>
  <c r="U228" i="33"/>
  <c r="S228" i="33"/>
  <c r="R228" i="33"/>
  <c r="Q228" i="33"/>
  <c r="O228" i="33"/>
  <c r="N228" i="33"/>
  <c r="M228" i="33"/>
  <c r="L228" i="33"/>
  <c r="K228" i="33"/>
  <c r="J228" i="33"/>
  <c r="H228" i="33"/>
  <c r="AB227" i="33"/>
  <c r="Z227" i="33"/>
  <c r="Y227" i="33"/>
  <c r="X227" i="33"/>
  <c r="W227" i="33"/>
  <c r="U227" i="33"/>
  <c r="S227" i="33"/>
  <c r="R227" i="33"/>
  <c r="Q227" i="33"/>
  <c r="O227" i="33"/>
  <c r="N227" i="33"/>
  <c r="M227" i="33"/>
  <c r="L227" i="33"/>
  <c r="K227" i="33"/>
  <c r="J227" i="33"/>
  <c r="H227" i="33"/>
  <c r="AB226" i="33"/>
  <c r="Z226" i="33"/>
  <c r="Y226" i="33"/>
  <c r="X226" i="33"/>
  <c r="W226" i="33"/>
  <c r="U226" i="33"/>
  <c r="S226" i="33"/>
  <c r="R226" i="33"/>
  <c r="Q226" i="33"/>
  <c r="O226" i="33"/>
  <c r="N226" i="33"/>
  <c r="M226" i="33"/>
  <c r="L226" i="33"/>
  <c r="K226" i="33"/>
  <c r="J226" i="33"/>
  <c r="H226" i="33"/>
  <c r="AB225" i="33"/>
  <c r="Z225" i="33"/>
  <c r="Y225" i="33"/>
  <c r="X225" i="33"/>
  <c r="W225" i="33"/>
  <c r="U225" i="33"/>
  <c r="S225" i="33"/>
  <c r="R225" i="33"/>
  <c r="Q225" i="33"/>
  <c r="O225" i="33"/>
  <c r="N225" i="33"/>
  <c r="M225" i="33"/>
  <c r="L225" i="33"/>
  <c r="K225" i="33"/>
  <c r="J225" i="33"/>
  <c r="H225" i="33"/>
  <c r="AB224" i="33"/>
  <c r="Z224" i="33"/>
  <c r="Y224" i="33"/>
  <c r="X224" i="33"/>
  <c r="W224" i="33"/>
  <c r="U224" i="33"/>
  <c r="S224" i="33"/>
  <c r="R224" i="33"/>
  <c r="Q224" i="33"/>
  <c r="O224" i="33"/>
  <c r="N224" i="33"/>
  <c r="M224" i="33"/>
  <c r="L224" i="33"/>
  <c r="K224" i="33"/>
  <c r="J224" i="33"/>
  <c r="H224" i="33"/>
  <c r="AB223" i="33"/>
  <c r="Z223" i="33"/>
  <c r="Y223" i="33"/>
  <c r="X223" i="33"/>
  <c r="W223" i="33"/>
  <c r="U223" i="33"/>
  <c r="S223" i="33"/>
  <c r="R223" i="33"/>
  <c r="Q223" i="33"/>
  <c r="O223" i="33"/>
  <c r="N223" i="33"/>
  <c r="M223" i="33"/>
  <c r="L223" i="33"/>
  <c r="K223" i="33"/>
  <c r="J223" i="33"/>
  <c r="H223" i="33"/>
  <c r="AB222" i="33"/>
  <c r="Z222" i="33"/>
  <c r="Y222" i="33"/>
  <c r="X222" i="33"/>
  <c r="W222" i="33"/>
  <c r="U222" i="33"/>
  <c r="S222" i="33"/>
  <c r="R222" i="33"/>
  <c r="Q222" i="33"/>
  <c r="O222" i="33"/>
  <c r="N222" i="33"/>
  <c r="M222" i="33"/>
  <c r="L222" i="33"/>
  <c r="K222" i="33"/>
  <c r="J222" i="33"/>
  <c r="H222" i="33"/>
  <c r="AB221" i="33"/>
  <c r="Z221" i="33"/>
  <c r="Y221" i="33"/>
  <c r="X221" i="33"/>
  <c r="W221" i="33"/>
  <c r="U221" i="33"/>
  <c r="S221" i="33"/>
  <c r="R221" i="33"/>
  <c r="Q221" i="33"/>
  <c r="O221" i="33"/>
  <c r="N221" i="33"/>
  <c r="M221" i="33"/>
  <c r="L221" i="33"/>
  <c r="K221" i="33"/>
  <c r="J221" i="33"/>
  <c r="H221" i="33"/>
  <c r="AB220" i="33"/>
  <c r="Z220" i="33"/>
  <c r="Y220" i="33"/>
  <c r="X220" i="33"/>
  <c r="W220" i="33"/>
  <c r="U220" i="33"/>
  <c r="S220" i="33"/>
  <c r="R220" i="33"/>
  <c r="Q220" i="33"/>
  <c r="O220" i="33"/>
  <c r="N220" i="33"/>
  <c r="M220" i="33"/>
  <c r="L220" i="33"/>
  <c r="K220" i="33"/>
  <c r="J220" i="33"/>
  <c r="H220" i="33"/>
  <c r="AB219" i="33"/>
  <c r="Z219" i="33"/>
  <c r="Y219" i="33"/>
  <c r="X219" i="33"/>
  <c r="W219" i="33"/>
  <c r="U219" i="33"/>
  <c r="S219" i="33"/>
  <c r="R219" i="33"/>
  <c r="Q219" i="33"/>
  <c r="O219" i="33"/>
  <c r="N219" i="33"/>
  <c r="M219" i="33"/>
  <c r="L219" i="33"/>
  <c r="K219" i="33"/>
  <c r="J219" i="33"/>
  <c r="H219" i="33"/>
  <c r="AB218" i="33"/>
  <c r="Z218" i="33"/>
  <c r="Y218" i="33"/>
  <c r="X218" i="33"/>
  <c r="W218" i="33"/>
  <c r="U218" i="33"/>
  <c r="S218" i="33"/>
  <c r="R218" i="33"/>
  <c r="Q218" i="33"/>
  <c r="O218" i="33"/>
  <c r="N218" i="33"/>
  <c r="M218" i="33"/>
  <c r="L218" i="33"/>
  <c r="K218" i="33"/>
  <c r="J218" i="33"/>
  <c r="H218" i="33"/>
  <c r="AB217" i="33"/>
  <c r="Z217" i="33"/>
  <c r="Y217" i="33"/>
  <c r="X217" i="33"/>
  <c r="W217" i="33"/>
  <c r="U217" i="33"/>
  <c r="S217" i="33"/>
  <c r="R217" i="33"/>
  <c r="Q217" i="33"/>
  <c r="O217" i="33"/>
  <c r="N217" i="33"/>
  <c r="M217" i="33"/>
  <c r="L217" i="33"/>
  <c r="K217" i="33"/>
  <c r="J217" i="33"/>
  <c r="H217" i="33"/>
  <c r="AB216" i="33"/>
  <c r="Z216" i="33"/>
  <c r="Y216" i="33"/>
  <c r="X216" i="33"/>
  <c r="W216" i="33"/>
  <c r="U216" i="33"/>
  <c r="S216" i="33"/>
  <c r="R216" i="33"/>
  <c r="Q216" i="33"/>
  <c r="O216" i="33"/>
  <c r="N216" i="33"/>
  <c r="M216" i="33"/>
  <c r="L216" i="33"/>
  <c r="K216" i="33"/>
  <c r="J216" i="33"/>
  <c r="H216" i="33"/>
  <c r="AB215" i="33"/>
  <c r="Z215" i="33"/>
  <c r="Y215" i="33"/>
  <c r="X215" i="33"/>
  <c r="W215" i="33"/>
  <c r="U215" i="33"/>
  <c r="S215" i="33"/>
  <c r="R215" i="33"/>
  <c r="Q215" i="33"/>
  <c r="O215" i="33"/>
  <c r="N215" i="33"/>
  <c r="M215" i="33"/>
  <c r="L215" i="33"/>
  <c r="K215" i="33"/>
  <c r="J215" i="33"/>
  <c r="H215" i="33"/>
  <c r="AB214" i="33"/>
  <c r="Z214" i="33"/>
  <c r="Y214" i="33"/>
  <c r="X214" i="33"/>
  <c r="W214" i="33"/>
  <c r="U214" i="33"/>
  <c r="S214" i="33"/>
  <c r="R214" i="33"/>
  <c r="Q214" i="33"/>
  <c r="O214" i="33"/>
  <c r="N214" i="33"/>
  <c r="M214" i="33"/>
  <c r="L214" i="33"/>
  <c r="K214" i="33"/>
  <c r="J214" i="33"/>
  <c r="H214" i="33"/>
  <c r="AB213" i="33"/>
  <c r="Z213" i="33"/>
  <c r="Y213" i="33"/>
  <c r="X213" i="33"/>
  <c r="W213" i="33"/>
  <c r="U213" i="33"/>
  <c r="S213" i="33"/>
  <c r="R213" i="33"/>
  <c r="Q213" i="33"/>
  <c r="O213" i="33"/>
  <c r="N213" i="33"/>
  <c r="M213" i="33"/>
  <c r="L213" i="33"/>
  <c r="K213" i="33"/>
  <c r="J213" i="33"/>
  <c r="H213" i="33"/>
  <c r="AB212" i="33"/>
  <c r="Z212" i="33"/>
  <c r="Y212" i="33"/>
  <c r="X212" i="33"/>
  <c r="W212" i="33"/>
  <c r="U212" i="33"/>
  <c r="S212" i="33"/>
  <c r="R212" i="33"/>
  <c r="Q212" i="33"/>
  <c r="O212" i="33"/>
  <c r="N212" i="33"/>
  <c r="M212" i="33"/>
  <c r="L212" i="33"/>
  <c r="K212" i="33"/>
  <c r="J212" i="33"/>
  <c r="H212" i="33"/>
  <c r="AB211" i="33"/>
  <c r="Z211" i="33"/>
  <c r="Y211" i="33"/>
  <c r="X211" i="33"/>
  <c r="W211" i="33"/>
  <c r="U211" i="33"/>
  <c r="S211" i="33"/>
  <c r="R211" i="33"/>
  <c r="Q211" i="33"/>
  <c r="O211" i="33"/>
  <c r="N211" i="33"/>
  <c r="M211" i="33"/>
  <c r="L211" i="33"/>
  <c r="K211" i="33"/>
  <c r="J211" i="33"/>
  <c r="H211" i="33"/>
  <c r="AB210" i="33"/>
  <c r="Z210" i="33"/>
  <c r="Y210" i="33"/>
  <c r="X210" i="33"/>
  <c r="W210" i="33"/>
  <c r="U210" i="33"/>
  <c r="S210" i="33"/>
  <c r="R210" i="33"/>
  <c r="Q210" i="33"/>
  <c r="O210" i="33"/>
  <c r="N210" i="33"/>
  <c r="M210" i="33"/>
  <c r="L210" i="33"/>
  <c r="K210" i="33"/>
  <c r="J210" i="33"/>
  <c r="H210" i="33"/>
  <c r="AB209" i="33"/>
  <c r="Z209" i="33"/>
  <c r="Y209" i="33"/>
  <c r="X209" i="33"/>
  <c r="W209" i="33"/>
  <c r="U209" i="33"/>
  <c r="S209" i="33"/>
  <c r="R209" i="33"/>
  <c r="Q209" i="33"/>
  <c r="O209" i="33"/>
  <c r="N209" i="33"/>
  <c r="M209" i="33"/>
  <c r="L209" i="33"/>
  <c r="K209" i="33"/>
  <c r="J209" i="33"/>
  <c r="H209" i="33"/>
  <c r="AB208" i="33"/>
  <c r="Z208" i="33"/>
  <c r="Y208" i="33"/>
  <c r="X208" i="33"/>
  <c r="W208" i="33"/>
  <c r="U208" i="33"/>
  <c r="S208" i="33"/>
  <c r="R208" i="33"/>
  <c r="Q208" i="33"/>
  <c r="O208" i="33"/>
  <c r="N208" i="33"/>
  <c r="M208" i="33"/>
  <c r="L208" i="33"/>
  <c r="K208" i="33"/>
  <c r="J208" i="33"/>
  <c r="H208" i="33"/>
  <c r="AB207" i="33"/>
  <c r="Z207" i="33"/>
  <c r="Y207" i="33"/>
  <c r="X207" i="33"/>
  <c r="W207" i="33"/>
  <c r="U207" i="33"/>
  <c r="S207" i="33"/>
  <c r="R207" i="33"/>
  <c r="Q207" i="33"/>
  <c r="O207" i="33"/>
  <c r="N207" i="33"/>
  <c r="M207" i="33"/>
  <c r="L207" i="33"/>
  <c r="K207" i="33"/>
  <c r="J207" i="33"/>
  <c r="H207" i="33"/>
  <c r="AB206" i="33"/>
  <c r="Z206" i="33"/>
  <c r="Y206" i="33"/>
  <c r="X206" i="33"/>
  <c r="W206" i="33"/>
  <c r="U206" i="33"/>
  <c r="S206" i="33"/>
  <c r="R206" i="33"/>
  <c r="Q206" i="33"/>
  <c r="O206" i="33"/>
  <c r="N206" i="33"/>
  <c r="M206" i="33"/>
  <c r="L206" i="33"/>
  <c r="K206" i="33"/>
  <c r="J206" i="33"/>
  <c r="H206" i="33"/>
  <c r="AB205" i="33"/>
  <c r="Z205" i="33"/>
  <c r="Y205" i="33"/>
  <c r="X205" i="33"/>
  <c r="W205" i="33"/>
  <c r="U205" i="33"/>
  <c r="S205" i="33"/>
  <c r="R205" i="33"/>
  <c r="Q205" i="33"/>
  <c r="O205" i="33"/>
  <c r="N205" i="33"/>
  <c r="M205" i="33"/>
  <c r="L205" i="33"/>
  <c r="K205" i="33"/>
  <c r="J205" i="33"/>
  <c r="H205" i="33"/>
  <c r="AB204" i="33"/>
  <c r="Z204" i="33"/>
  <c r="Y204" i="33"/>
  <c r="X204" i="33"/>
  <c r="W204" i="33"/>
  <c r="U204" i="33"/>
  <c r="S204" i="33"/>
  <c r="R204" i="33"/>
  <c r="Q204" i="33"/>
  <c r="O204" i="33"/>
  <c r="N204" i="33"/>
  <c r="M204" i="33"/>
  <c r="L204" i="33"/>
  <c r="K204" i="33"/>
  <c r="J204" i="33"/>
  <c r="H204" i="33"/>
  <c r="AB203" i="33"/>
  <c r="Z203" i="33"/>
  <c r="Y203" i="33"/>
  <c r="X203" i="33"/>
  <c r="W203" i="33"/>
  <c r="U203" i="33"/>
  <c r="S203" i="33"/>
  <c r="R203" i="33"/>
  <c r="Q203" i="33"/>
  <c r="O203" i="33"/>
  <c r="N203" i="33"/>
  <c r="M203" i="33"/>
  <c r="L203" i="33"/>
  <c r="K203" i="33"/>
  <c r="J203" i="33"/>
  <c r="H203" i="33"/>
  <c r="AB202" i="33"/>
  <c r="Z202" i="33"/>
  <c r="Y202" i="33"/>
  <c r="X202" i="33"/>
  <c r="W202" i="33"/>
  <c r="U202" i="33"/>
  <c r="S202" i="33"/>
  <c r="R202" i="33"/>
  <c r="Q202" i="33"/>
  <c r="O202" i="33"/>
  <c r="N202" i="33"/>
  <c r="M202" i="33"/>
  <c r="L202" i="33"/>
  <c r="K202" i="33"/>
  <c r="J202" i="33"/>
  <c r="H202" i="33"/>
  <c r="AB201" i="33"/>
  <c r="Z201" i="33"/>
  <c r="Y201" i="33"/>
  <c r="X201" i="33"/>
  <c r="W201" i="33"/>
  <c r="U201" i="33"/>
  <c r="S201" i="33"/>
  <c r="R201" i="33"/>
  <c r="Q201" i="33"/>
  <c r="O201" i="33"/>
  <c r="N201" i="33"/>
  <c r="M201" i="33"/>
  <c r="L201" i="33"/>
  <c r="K201" i="33"/>
  <c r="J201" i="33"/>
  <c r="H201" i="33"/>
  <c r="AB200" i="33"/>
  <c r="Z200" i="33"/>
  <c r="Y200" i="33"/>
  <c r="X200" i="33"/>
  <c r="W200" i="33"/>
  <c r="U200" i="33"/>
  <c r="S200" i="33"/>
  <c r="R200" i="33"/>
  <c r="Q200" i="33"/>
  <c r="O200" i="33"/>
  <c r="N200" i="33"/>
  <c r="M200" i="33"/>
  <c r="L200" i="33"/>
  <c r="K200" i="33"/>
  <c r="J200" i="33"/>
  <c r="H200" i="33"/>
  <c r="AB199" i="33"/>
  <c r="Z199" i="33"/>
  <c r="Y199" i="33"/>
  <c r="X199" i="33"/>
  <c r="W199" i="33"/>
  <c r="U199" i="33"/>
  <c r="S199" i="33"/>
  <c r="R199" i="33"/>
  <c r="Q199" i="33"/>
  <c r="O199" i="33"/>
  <c r="N199" i="33"/>
  <c r="M199" i="33"/>
  <c r="L199" i="33"/>
  <c r="K199" i="33"/>
  <c r="J199" i="33"/>
  <c r="H199" i="33"/>
  <c r="AB198" i="33"/>
  <c r="Z198" i="33"/>
  <c r="Y198" i="33"/>
  <c r="X198" i="33"/>
  <c r="W198" i="33"/>
  <c r="U198" i="33"/>
  <c r="S198" i="33"/>
  <c r="R198" i="33"/>
  <c r="Q198" i="33"/>
  <c r="O198" i="33"/>
  <c r="N198" i="33"/>
  <c r="M198" i="33"/>
  <c r="L198" i="33"/>
  <c r="K198" i="33"/>
  <c r="J198" i="33"/>
  <c r="H198" i="33"/>
  <c r="AB197" i="33"/>
  <c r="Z197" i="33"/>
  <c r="Y197" i="33"/>
  <c r="X197" i="33"/>
  <c r="W197" i="33"/>
  <c r="U197" i="33"/>
  <c r="S197" i="33"/>
  <c r="R197" i="33"/>
  <c r="Q197" i="33"/>
  <c r="O197" i="33"/>
  <c r="N197" i="33"/>
  <c r="M197" i="33"/>
  <c r="L197" i="33"/>
  <c r="K197" i="33"/>
  <c r="J197" i="33"/>
  <c r="H197" i="33"/>
  <c r="AB196" i="33"/>
  <c r="Z196" i="33"/>
  <c r="Y196" i="33"/>
  <c r="X196" i="33"/>
  <c r="W196" i="33"/>
  <c r="U196" i="33"/>
  <c r="S196" i="33"/>
  <c r="R196" i="33"/>
  <c r="Q196" i="33"/>
  <c r="O196" i="33"/>
  <c r="N196" i="33"/>
  <c r="M196" i="33"/>
  <c r="L196" i="33"/>
  <c r="K196" i="33"/>
  <c r="J196" i="33"/>
  <c r="H196" i="33"/>
  <c r="AB195" i="33"/>
  <c r="Z195" i="33"/>
  <c r="Y195" i="33"/>
  <c r="X195" i="33"/>
  <c r="W195" i="33"/>
  <c r="U195" i="33"/>
  <c r="S195" i="33"/>
  <c r="R195" i="33"/>
  <c r="Q195" i="33"/>
  <c r="O195" i="33"/>
  <c r="N195" i="33"/>
  <c r="M195" i="33"/>
  <c r="L195" i="33"/>
  <c r="K195" i="33"/>
  <c r="J195" i="33"/>
  <c r="H195" i="33"/>
  <c r="AB194" i="33"/>
  <c r="Z194" i="33"/>
  <c r="Y194" i="33"/>
  <c r="X194" i="33"/>
  <c r="W194" i="33"/>
  <c r="U194" i="33"/>
  <c r="S194" i="33"/>
  <c r="R194" i="33"/>
  <c r="Q194" i="33"/>
  <c r="O194" i="33"/>
  <c r="N194" i="33"/>
  <c r="M194" i="33"/>
  <c r="L194" i="33"/>
  <c r="K194" i="33"/>
  <c r="J194" i="33"/>
  <c r="H194" i="33"/>
  <c r="AB193" i="33"/>
  <c r="Z193" i="33"/>
  <c r="Y193" i="33"/>
  <c r="X193" i="33"/>
  <c r="W193" i="33"/>
  <c r="U193" i="33"/>
  <c r="S193" i="33"/>
  <c r="R193" i="33"/>
  <c r="Q193" i="33"/>
  <c r="O193" i="33"/>
  <c r="N193" i="33"/>
  <c r="M193" i="33"/>
  <c r="L193" i="33"/>
  <c r="K193" i="33"/>
  <c r="J193" i="33"/>
  <c r="H193" i="33"/>
  <c r="AB192" i="33"/>
  <c r="Z192" i="33"/>
  <c r="Y192" i="33"/>
  <c r="X192" i="33"/>
  <c r="W192" i="33"/>
  <c r="U192" i="33"/>
  <c r="S192" i="33"/>
  <c r="R192" i="33"/>
  <c r="Q192" i="33"/>
  <c r="O192" i="33"/>
  <c r="N192" i="33"/>
  <c r="M192" i="33"/>
  <c r="L192" i="33"/>
  <c r="K192" i="33"/>
  <c r="J192" i="33"/>
  <c r="H192" i="33"/>
  <c r="AB191" i="33"/>
  <c r="Z191" i="33"/>
  <c r="Y191" i="33"/>
  <c r="X191" i="33"/>
  <c r="W191" i="33"/>
  <c r="U191" i="33"/>
  <c r="S191" i="33"/>
  <c r="R191" i="33"/>
  <c r="Q191" i="33"/>
  <c r="O191" i="33"/>
  <c r="N191" i="33"/>
  <c r="M191" i="33"/>
  <c r="L191" i="33"/>
  <c r="K191" i="33"/>
  <c r="J191" i="33"/>
  <c r="H191" i="33"/>
  <c r="AB190" i="33"/>
  <c r="Z190" i="33"/>
  <c r="Y190" i="33"/>
  <c r="X190" i="33"/>
  <c r="W190" i="33"/>
  <c r="U190" i="33"/>
  <c r="S190" i="33"/>
  <c r="R190" i="33"/>
  <c r="Q190" i="33"/>
  <c r="O190" i="33"/>
  <c r="N190" i="33"/>
  <c r="M190" i="33"/>
  <c r="L190" i="33"/>
  <c r="K190" i="33"/>
  <c r="J190" i="33"/>
  <c r="H190" i="33"/>
  <c r="AB189" i="33"/>
  <c r="Z189" i="33"/>
  <c r="Y189" i="33"/>
  <c r="X189" i="33"/>
  <c r="W189" i="33"/>
  <c r="U189" i="33"/>
  <c r="S189" i="33"/>
  <c r="R189" i="33"/>
  <c r="Q189" i="33"/>
  <c r="O189" i="33"/>
  <c r="N189" i="33"/>
  <c r="M189" i="33"/>
  <c r="L189" i="33"/>
  <c r="K189" i="33"/>
  <c r="J189" i="33"/>
  <c r="H189" i="33"/>
  <c r="AB188" i="33"/>
  <c r="Z188" i="33"/>
  <c r="Y188" i="33"/>
  <c r="X188" i="33"/>
  <c r="W188" i="33"/>
  <c r="U188" i="33"/>
  <c r="S188" i="33"/>
  <c r="R188" i="33"/>
  <c r="Q188" i="33"/>
  <c r="O188" i="33"/>
  <c r="N188" i="33"/>
  <c r="M188" i="33"/>
  <c r="L188" i="33"/>
  <c r="K188" i="33"/>
  <c r="J188" i="33"/>
  <c r="H188" i="33"/>
  <c r="AB187" i="33"/>
  <c r="Z187" i="33"/>
  <c r="Y187" i="33"/>
  <c r="X187" i="33"/>
  <c r="W187" i="33"/>
  <c r="U187" i="33"/>
  <c r="S187" i="33"/>
  <c r="R187" i="33"/>
  <c r="Q187" i="33"/>
  <c r="O187" i="33"/>
  <c r="N187" i="33"/>
  <c r="M187" i="33"/>
  <c r="L187" i="33"/>
  <c r="K187" i="33"/>
  <c r="J187" i="33"/>
  <c r="H187" i="33"/>
  <c r="AB186" i="33"/>
  <c r="Z186" i="33"/>
  <c r="Y186" i="33"/>
  <c r="X186" i="33"/>
  <c r="W186" i="33"/>
  <c r="U186" i="33"/>
  <c r="S186" i="33"/>
  <c r="R186" i="33"/>
  <c r="Q186" i="33"/>
  <c r="O186" i="33"/>
  <c r="N186" i="33"/>
  <c r="M186" i="33"/>
  <c r="L186" i="33"/>
  <c r="K186" i="33"/>
  <c r="J186" i="33"/>
  <c r="H186" i="33"/>
  <c r="AB185" i="33"/>
  <c r="Z185" i="33"/>
  <c r="Y185" i="33"/>
  <c r="X185" i="33"/>
  <c r="W185" i="33"/>
  <c r="U185" i="33"/>
  <c r="S185" i="33"/>
  <c r="R185" i="33"/>
  <c r="Q185" i="33"/>
  <c r="O185" i="33"/>
  <c r="N185" i="33"/>
  <c r="M185" i="33"/>
  <c r="L185" i="33"/>
  <c r="K185" i="33"/>
  <c r="J185" i="33"/>
  <c r="H185" i="33"/>
  <c r="AB184" i="33"/>
  <c r="Z184" i="33"/>
  <c r="Y184" i="33"/>
  <c r="X184" i="33"/>
  <c r="W184" i="33"/>
  <c r="U184" i="33"/>
  <c r="S184" i="33"/>
  <c r="R184" i="33"/>
  <c r="Q184" i="33"/>
  <c r="O184" i="33"/>
  <c r="N184" i="33"/>
  <c r="M184" i="33"/>
  <c r="L184" i="33"/>
  <c r="K184" i="33"/>
  <c r="J184" i="33"/>
  <c r="H184" i="33"/>
  <c r="AB183" i="33"/>
  <c r="Z183" i="33"/>
  <c r="Y183" i="33"/>
  <c r="X183" i="33"/>
  <c r="W183" i="33"/>
  <c r="U183" i="33"/>
  <c r="S183" i="33"/>
  <c r="R183" i="33"/>
  <c r="Q183" i="33"/>
  <c r="O183" i="33"/>
  <c r="N183" i="33"/>
  <c r="M183" i="33"/>
  <c r="L183" i="33"/>
  <c r="K183" i="33"/>
  <c r="J183" i="33"/>
  <c r="H183" i="33"/>
  <c r="AB182" i="33"/>
  <c r="Z182" i="33"/>
  <c r="Y182" i="33"/>
  <c r="X182" i="33"/>
  <c r="W182" i="33"/>
  <c r="U182" i="33"/>
  <c r="S182" i="33"/>
  <c r="R182" i="33"/>
  <c r="Q182" i="33"/>
  <c r="O182" i="33"/>
  <c r="N182" i="33"/>
  <c r="M182" i="33"/>
  <c r="L182" i="33"/>
  <c r="K182" i="33"/>
  <c r="J182" i="33"/>
  <c r="H182" i="33"/>
  <c r="AB181" i="33"/>
  <c r="Z181" i="33"/>
  <c r="Y181" i="33"/>
  <c r="X181" i="33"/>
  <c r="W181" i="33"/>
  <c r="U181" i="33"/>
  <c r="S181" i="33"/>
  <c r="R181" i="33"/>
  <c r="Q181" i="33"/>
  <c r="O181" i="33"/>
  <c r="N181" i="33"/>
  <c r="M181" i="33"/>
  <c r="L181" i="33"/>
  <c r="K181" i="33"/>
  <c r="J181" i="33"/>
  <c r="H181" i="33"/>
  <c r="AB180" i="33"/>
  <c r="Z180" i="33"/>
  <c r="Y180" i="33"/>
  <c r="X180" i="33"/>
  <c r="W180" i="33"/>
  <c r="U180" i="33"/>
  <c r="S180" i="33"/>
  <c r="R180" i="33"/>
  <c r="Q180" i="33"/>
  <c r="O180" i="33"/>
  <c r="N180" i="33"/>
  <c r="M180" i="33"/>
  <c r="L180" i="33"/>
  <c r="K180" i="33"/>
  <c r="J180" i="33"/>
  <c r="H180" i="33"/>
  <c r="AB179" i="33"/>
  <c r="Z179" i="33"/>
  <c r="Y179" i="33"/>
  <c r="X179" i="33"/>
  <c r="W179" i="33"/>
  <c r="U179" i="33"/>
  <c r="S179" i="33"/>
  <c r="R179" i="33"/>
  <c r="Q179" i="33"/>
  <c r="O179" i="33"/>
  <c r="N179" i="33"/>
  <c r="M179" i="33"/>
  <c r="L179" i="33"/>
  <c r="K179" i="33"/>
  <c r="J179" i="33"/>
  <c r="H179" i="33"/>
  <c r="AB178" i="33"/>
  <c r="Z178" i="33"/>
  <c r="Y178" i="33"/>
  <c r="X178" i="33"/>
  <c r="W178" i="33"/>
  <c r="U178" i="33"/>
  <c r="S178" i="33"/>
  <c r="R178" i="33"/>
  <c r="Q178" i="33"/>
  <c r="O178" i="33"/>
  <c r="N178" i="33"/>
  <c r="M178" i="33"/>
  <c r="L178" i="33"/>
  <c r="K178" i="33"/>
  <c r="J178" i="33"/>
  <c r="H178" i="33"/>
  <c r="AB177" i="33"/>
  <c r="Z177" i="33"/>
  <c r="Y177" i="33"/>
  <c r="X177" i="33"/>
  <c r="W177" i="33"/>
  <c r="U177" i="33"/>
  <c r="S177" i="33"/>
  <c r="R177" i="33"/>
  <c r="Q177" i="33"/>
  <c r="O177" i="33"/>
  <c r="N177" i="33"/>
  <c r="M177" i="33"/>
  <c r="L177" i="33"/>
  <c r="K177" i="33"/>
  <c r="J177" i="33"/>
  <c r="H177" i="33"/>
  <c r="AB176" i="33"/>
  <c r="Z176" i="33"/>
  <c r="Y176" i="33"/>
  <c r="X176" i="33"/>
  <c r="W176" i="33"/>
  <c r="U176" i="33"/>
  <c r="S176" i="33"/>
  <c r="R176" i="33"/>
  <c r="Q176" i="33"/>
  <c r="O176" i="33"/>
  <c r="N176" i="33"/>
  <c r="M176" i="33"/>
  <c r="L176" i="33"/>
  <c r="K176" i="33"/>
  <c r="J176" i="33"/>
  <c r="H176" i="33"/>
  <c r="AB175" i="33"/>
  <c r="Z175" i="33"/>
  <c r="Y175" i="33"/>
  <c r="X175" i="33"/>
  <c r="W175" i="33"/>
  <c r="U175" i="33"/>
  <c r="S175" i="33"/>
  <c r="R175" i="33"/>
  <c r="Q175" i="33"/>
  <c r="O175" i="33"/>
  <c r="N175" i="33"/>
  <c r="M175" i="33"/>
  <c r="L175" i="33"/>
  <c r="K175" i="33"/>
  <c r="J175" i="33"/>
  <c r="H175" i="33"/>
  <c r="AB174" i="33"/>
  <c r="Z174" i="33"/>
  <c r="Y174" i="33"/>
  <c r="X174" i="33"/>
  <c r="W174" i="33"/>
  <c r="U174" i="33"/>
  <c r="S174" i="33"/>
  <c r="R174" i="33"/>
  <c r="Q174" i="33"/>
  <c r="O174" i="33"/>
  <c r="N174" i="33"/>
  <c r="M174" i="33"/>
  <c r="L174" i="33"/>
  <c r="K174" i="33"/>
  <c r="J174" i="33"/>
  <c r="H174" i="33"/>
  <c r="AB173" i="33"/>
  <c r="Z173" i="33"/>
  <c r="Y173" i="33"/>
  <c r="X173" i="33"/>
  <c r="W173" i="33"/>
  <c r="U173" i="33"/>
  <c r="S173" i="33"/>
  <c r="R173" i="33"/>
  <c r="Q173" i="33"/>
  <c r="O173" i="33"/>
  <c r="N173" i="33"/>
  <c r="M173" i="33"/>
  <c r="L173" i="33"/>
  <c r="K173" i="33"/>
  <c r="J173" i="33"/>
  <c r="H173" i="33"/>
  <c r="AB172" i="33"/>
  <c r="Z172" i="33"/>
  <c r="Y172" i="33"/>
  <c r="X172" i="33"/>
  <c r="W172" i="33"/>
  <c r="U172" i="33"/>
  <c r="S172" i="33"/>
  <c r="R172" i="33"/>
  <c r="Q172" i="33"/>
  <c r="O172" i="33"/>
  <c r="N172" i="33"/>
  <c r="M172" i="33"/>
  <c r="L172" i="33"/>
  <c r="K172" i="33"/>
  <c r="J172" i="33"/>
  <c r="H172" i="33"/>
  <c r="AB171" i="33"/>
  <c r="Z171" i="33"/>
  <c r="Y171" i="33"/>
  <c r="X171" i="33"/>
  <c r="W171" i="33"/>
  <c r="U171" i="33"/>
  <c r="S171" i="33"/>
  <c r="R171" i="33"/>
  <c r="Q171" i="33"/>
  <c r="O171" i="33"/>
  <c r="N171" i="33"/>
  <c r="M171" i="33"/>
  <c r="L171" i="33"/>
  <c r="K171" i="33"/>
  <c r="J171" i="33"/>
  <c r="H171" i="33"/>
  <c r="AB170" i="33"/>
  <c r="Z170" i="33"/>
  <c r="Y170" i="33"/>
  <c r="X170" i="33"/>
  <c r="W170" i="33"/>
  <c r="U170" i="33"/>
  <c r="S170" i="33"/>
  <c r="R170" i="33"/>
  <c r="Q170" i="33"/>
  <c r="O170" i="33"/>
  <c r="N170" i="33"/>
  <c r="M170" i="33"/>
  <c r="L170" i="33"/>
  <c r="K170" i="33"/>
  <c r="J170" i="33"/>
  <c r="H170" i="33"/>
  <c r="AB169" i="33"/>
  <c r="Z169" i="33"/>
  <c r="Y169" i="33"/>
  <c r="X169" i="33"/>
  <c r="W169" i="33"/>
  <c r="U169" i="33"/>
  <c r="S169" i="33"/>
  <c r="R169" i="33"/>
  <c r="Q169" i="33"/>
  <c r="O169" i="33"/>
  <c r="N169" i="33"/>
  <c r="M169" i="33"/>
  <c r="L169" i="33"/>
  <c r="K169" i="33"/>
  <c r="J169" i="33"/>
  <c r="H169" i="33"/>
  <c r="AB168" i="33"/>
  <c r="Z168" i="33"/>
  <c r="Y168" i="33"/>
  <c r="X168" i="33"/>
  <c r="W168" i="33"/>
  <c r="U168" i="33"/>
  <c r="S168" i="33"/>
  <c r="R168" i="33"/>
  <c r="Q168" i="33"/>
  <c r="O168" i="33"/>
  <c r="N168" i="33"/>
  <c r="M168" i="33"/>
  <c r="L168" i="33"/>
  <c r="K168" i="33"/>
  <c r="J168" i="33"/>
  <c r="H168" i="33"/>
  <c r="AB167" i="33"/>
  <c r="Z167" i="33"/>
  <c r="Y167" i="33"/>
  <c r="X167" i="33"/>
  <c r="W167" i="33"/>
  <c r="U167" i="33"/>
  <c r="S167" i="33"/>
  <c r="R167" i="33"/>
  <c r="Q167" i="33"/>
  <c r="O167" i="33"/>
  <c r="N167" i="33"/>
  <c r="M167" i="33"/>
  <c r="L167" i="33"/>
  <c r="K167" i="33"/>
  <c r="J167" i="33"/>
  <c r="H167" i="33"/>
  <c r="AB166" i="33"/>
  <c r="Z166" i="33"/>
  <c r="Y166" i="33"/>
  <c r="X166" i="33"/>
  <c r="W166" i="33"/>
  <c r="U166" i="33"/>
  <c r="S166" i="33"/>
  <c r="R166" i="33"/>
  <c r="Q166" i="33"/>
  <c r="O166" i="33"/>
  <c r="N166" i="33"/>
  <c r="M166" i="33"/>
  <c r="L166" i="33"/>
  <c r="K166" i="33"/>
  <c r="J166" i="33"/>
  <c r="H166" i="33"/>
  <c r="AB165" i="33"/>
  <c r="Z165" i="33"/>
  <c r="Y165" i="33"/>
  <c r="X165" i="33"/>
  <c r="W165" i="33"/>
  <c r="U165" i="33"/>
  <c r="S165" i="33"/>
  <c r="R165" i="33"/>
  <c r="Q165" i="33"/>
  <c r="O165" i="33"/>
  <c r="N165" i="33"/>
  <c r="M165" i="33"/>
  <c r="L165" i="33"/>
  <c r="K165" i="33"/>
  <c r="J165" i="33"/>
  <c r="H165" i="33"/>
  <c r="AB164" i="33"/>
  <c r="Z164" i="33"/>
  <c r="Y164" i="33"/>
  <c r="X164" i="33"/>
  <c r="W164" i="33"/>
  <c r="U164" i="33"/>
  <c r="S164" i="33"/>
  <c r="R164" i="33"/>
  <c r="Q164" i="33"/>
  <c r="O164" i="33"/>
  <c r="N164" i="33"/>
  <c r="M164" i="33"/>
  <c r="L164" i="33"/>
  <c r="K164" i="33"/>
  <c r="J164" i="33"/>
  <c r="H164" i="33"/>
  <c r="AB163" i="33"/>
  <c r="Z163" i="33"/>
  <c r="Y163" i="33"/>
  <c r="X163" i="33"/>
  <c r="W163" i="33"/>
  <c r="U163" i="33"/>
  <c r="S163" i="33"/>
  <c r="R163" i="33"/>
  <c r="Q163" i="33"/>
  <c r="O163" i="33"/>
  <c r="N163" i="33"/>
  <c r="M163" i="33"/>
  <c r="L163" i="33"/>
  <c r="K163" i="33"/>
  <c r="J163" i="33"/>
  <c r="H163" i="33"/>
  <c r="AB162" i="33"/>
  <c r="Z162" i="33"/>
  <c r="Y162" i="33"/>
  <c r="X162" i="33"/>
  <c r="W162" i="33"/>
  <c r="U162" i="33"/>
  <c r="S162" i="33"/>
  <c r="R162" i="33"/>
  <c r="Q162" i="33"/>
  <c r="O162" i="33"/>
  <c r="N162" i="33"/>
  <c r="M162" i="33"/>
  <c r="L162" i="33"/>
  <c r="K162" i="33"/>
  <c r="J162" i="33"/>
  <c r="H162" i="33"/>
  <c r="AB161" i="33"/>
  <c r="Z161" i="33"/>
  <c r="Y161" i="33"/>
  <c r="X161" i="33"/>
  <c r="W161" i="33"/>
  <c r="U161" i="33"/>
  <c r="S161" i="33"/>
  <c r="R161" i="33"/>
  <c r="Q161" i="33"/>
  <c r="O161" i="33"/>
  <c r="N161" i="33"/>
  <c r="M161" i="33"/>
  <c r="L161" i="33"/>
  <c r="K161" i="33"/>
  <c r="J161" i="33"/>
  <c r="H161" i="33"/>
  <c r="AB160" i="33"/>
  <c r="Z160" i="33"/>
  <c r="Y160" i="33"/>
  <c r="X160" i="33"/>
  <c r="W160" i="33"/>
  <c r="U160" i="33"/>
  <c r="S160" i="33"/>
  <c r="R160" i="33"/>
  <c r="Q160" i="33"/>
  <c r="O160" i="33"/>
  <c r="N160" i="33"/>
  <c r="M160" i="33"/>
  <c r="L160" i="33"/>
  <c r="K160" i="33"/>
  <c r="J160" i="33"/>
  <c r="H160" i="33"/>
  <c r="AB159" i="33"/>
  <c r="Z159" i="33"/>
  <c r="Y159" i="33"/>
  <c r="X159" i="33"/>
  <c r="W159" i="33"/>
  <c r="U159" i="33"/>
  <c r="S159" i="33"/>
  <c r="R159" i="33"/>
  <c r="Q159" i="33"/>
  <c r="O159" i="33"/>
  <c r="N159" i="33"/>
  <c r="M159" i="33"/>
  <c r="L159" i="33"/>
  <c r="K159" i="33"/>
  <c r="J159" i="33"/>
  <c r="H159" i="33"/>
  <c r="AB158" i="33"/>
  <c r="Z158" i="33"/>
  <c r="Y158" i="33"/>
  <c r="X158" i="33"/>
  <c r="W158" i="33"/>
  <c r="U158" i="33"/>
  <c r="S158" i="33"/>
  <c r="R158" i="33"/>
  <c r="Q158" i="33"/>
  <c r="O158" i="33"/>
  <c r="N158" i="33"/>
  <c r="M158" i="33"/>
  <c r="L158" i="33"/>
  <c r="K158" i="33"/>
  <c r="J158" i="33"/>
  <c r="H158" i="33"/>
  <c r="AB157" i="33"/>
  <c r="Z157" i="33"/>
  <c r="Y157" i="33"/>
  <c r="X157" i="33"/>
  <c r="W157" i="33"/>
  <c r="U157" i="33"/>
  <c r="S157" i="33"/>
  <c r="R157" i="33"/>
  <c r="Q157" i="33"/>
  <c r="O157" i="33"/>
  <c r="N157" i="33"/>
  <c r="M157" i="33"/>
  <c r="L157" i="33"/>
  <c r="K157" i="33"/>
  <c r="J157" i="33"/>
  <c r="H157" i="33"/>
  <c r="AB156" i="33"/>
  <c r="Z156" i="33"/>
  <c r="Y156" i="33"/>
  <c r="X156" i="33"/>
  <c r="W156" i="33"/>
  <c r="U156" i="33"/>
  <c r="S156" i="33"/>
  <c r="R156" i="33"/>
  <c r="Q156" i="33"/>
  <c r="O156" i="33"/>
  <c r="N156" i="33"/>
  <c r="M156" i="33"/>
  <c r="L156" i="33"/>
  <c r="K156" i="33"/>
  <c r="J156" i="33"/>
  <c r="H156" i="33"/>
  <c r="AB155" i="33"/>
  <c r="Z155" i="33"/>
  <c r="Y155" i="33"/>
  <c r="X155" i="33"/>
  <c r="W155" i="33"/>
  <c r="U155" i="33"/>
  <c r="S155" i="33"/>
  <c r="R155" i="33"/>
  <c r="Q155" i="33"/>
  <c r="O155" i="33"/>
  <c r="N155" i="33"/>
  <c r="M155" i="33"/>
  <c r="L155" i="33"/>
  <c r="K155" i="33"/>
  <c r="J155" i="33"/>
  <c r="H155" i="33"/>
  <c r="AB154" i="33"/>
  <c r="Z154" i="33"/>
  <c r="Y154" i="33"/>
  <c r="X154" i="33"/>
  <c r="W154" i="33"/>
  <c r="U154" i="33"/>
  <c r="S154" i="33"/>
  <c r="R154" i="33"/>
  <c r="Q154" i="33"/>
  <c r="O154" i="33"/>
  <c r="N154" i="33"/>
  <c r="M154" i="33"/>
  <c r="L154" i="33"/>
  <c r="K154" i="33"/>
  <c r="J154" i="33"/>
  <c r="H154" i="33"/>
  <c r="AB153" i="33"/>
  <c r="Z153" i="33"/>
  <c r="Y153" i="33"/>
  <c r="X153" i="33"/>
  <c r="W153" i="33"/>
  <c r="U153" i="33"/>
  <c r="S153" i="33"/>
  <c r="R153" i="33"/>
  <c r="Q153" i="33"/>
  <c r="O153" i="33"/>
  <c r="N153" i="33"/>
  <c r="M153" i="33"/>
  <c r="L153" i="33"/>
  <c r="K153" i="33"/>
  <c r="J153" i="33"/>
  <c r="H153" i="33"/>
  <c r="AB152" i="33"/>
  <c r="Z152" i="33"/>
  <c r="Y152" i="33"/>
  <c r="X152" i="33"/>
  <c r="W152" i="33"/>
  <c r="U152" i="33"/>
  <c r="S152" i="33"/>
  <c r="R152" i="33"/>
  <c r="Q152" i="33"/>
  <c r="O152" i="33"/>
  <c r="N152" i="33"/>
  <c r="M152" i="33"/>
  <c r="L152" i="33"/>
  <c r="K152" i="33"/>
  <c r="J152" i="33"/>
  <c r="H152" i="33"/>
  <c r="AB151" i="33"/>
  <c r="Z151" i="33"/>
  <c r="Y151" i="33"/>
  <c r="X151" i="33"/>
  <c r="W151" i="33"/>
  <c r="U151" i="33"/>
  <c r="S151" i="33"/>
  <c r="R151" i="33"/>
  <c r="Q151" i="33"/>
  <c r="O151" i="33"/>
  <c r="N151" i="33"/>
  <c r="M151" i="33"/>
  <c r="L151" i="33"/>
  <c r="K151" i="33"/>
  <c r="J151" i="33"/>
  <c r="H151" i="33"/>
  <c r="AB150" i="33"/>
  <c r="Z150" i="33"/>
  <c r="Y150" i="33"/>
  <c r="X150" i="33"/>
  <c r="W150" i="33"/>
  <c r="U150" i="33"/>
  <c r="S150" i="33"/>
  <c r="R150" i="33"/>
  <c r="Q150" i="33"/>
  <c r="O150" i="33"/>
  <c r="N150" i="33"/>
  <c r="M150" i="33"/>
  <c r="L150" i="33"/>
  <c r="K150" i="33"/>
  <c r="J150" i="33"/>
  <c r="H150" i="33"/>
  <c r="AB149" i="33"/>
  <c r="Z149" i="33"/>
  <c r="Y149" i="33"/>
  <c r="X149" i="33"/>
  <c r="W149" i="33"/>
  <c r="U149" i="33"/>
  <c r="S149" i="33"/>
  <c r="R149" i="33"/>
  <c r="Q149" i="33"/>
  <c r="O149" i="33"/>
  <c r="N149" i="33"/>
  <c r="M149" i="33"/>
  <c r="L149" i="33"/>
  <c r="K149" i="33"/>
  <c r="J149" i="33"/>
  <c r="H149" i="33"/>
  <c r="AB148" i="33"/>
  <c r="Z148" i="33"/>
  <c r="Y148" i="33"/>
  <c r="X148" i="33"/>
  <c r="W148" i="33"/>
  <c r="U148" i="33"/>
  <c r="S148" i="33"/>
  <c r="R148" i="33"/>
  <c r="Q148" i="33"/>
  <c r="O148" i="33"/>
  <c r="N148" i="33"/>
  <c r="M148" i="33"/>
  <c r="L148" i="33"/>
  <c r="K148" i="33"/>
  <c r="J148" i="33"/>
  <c r="H148" i="33"/>
  <c r="AB147" i="33"/>
  <c r="Z147" i="33"/>
  <c r="Y147" i="33"/>
  <c r="X147" i="33"/>
  <c r="W147" i="33"/>
  <c r="U147" i="33"/>
  <c r="S147" i="33"/>
  <c r="R147" i="33"/>
  <c r="Q147" i="33"/>
  <c r="O147" i="33"/>
  <c r="N147" i="33"/>
  <c r="M147" i="33"/>
  <c r="L147" i="33"/>
  <c r="K147" i="33"/>
  <c r="J147" i="33"/>
  <c r="H147" i="33"/>
  <c r="AB146" i="33"/>
  <c r="Z146" i="33"/>
  <c r="Y146" i="33"/>
  <c r="X146" i="33"/>
  <c r="W146" i="33"/>
  <c r="U146" i="33"/>
  <c r="S146" i="33"/>
  <c r="R146" i="33"/>
  <c r="Q146" i="33"/>
  <c r="O146" i="33"/>
  <c r="N146" i="33"/>
  <c r="M146" i="33"/>
  <c r="L146" i="33"/>
  <c r="K146" i="33"/>
  <c r="J146" i="33"/>
  <c r="H146" i="33"/>
  <c r="AB145" i="33"/>
  <c r="Z145" i="33"/>
  <c r="Y145" i="33"/>
  <c r="X145" i="33"/>
  <c r="W145" i="33"/>
  <c r="U145" i="33"/>
  <c r="S145" i="33"/>
  <c r="R145" i="33"/>
  <c r="Q145" i="33"/>
  <c r="O145" i="33"/>
  <c r="N145" i="33"/>
  <c r="M145" i="33"/>
  <c r="L145" i="33"/>
  <c r="K145" i="33"/>
  <c r="J145" i="33"/>
  <c r="H145" i="33"/>
  <c r="AB144" i="33"/>
  <c r="Z144" i="33"/>
  <c r="Y144" i="33"/>
  <c r="X144" i="33"/>
  <c r="W144" i="33"/>
  <c r="U144" i="33"/>
  <c r="S144" i="33"/>
  <c r="R144" i="33"/>
  <c r="Q144" i="33"/>
  <c r="O144" i="33"/>
  <c r="N144" i="33"/>
  <c r="M144" i="33"/>
  <c r="L144" i="33"/>
  <c r="K144" i="33"/>
  <c r="J144" i="33"/>
  <c r="H144" i="33"/>
  <c r="AB143" i="33"/>
  <c r="Z143" i="33"/>
  <c r="Y143" i="33"/>
  <c r="X143" i="33"/>
  <c r="W143" i="33"/>
  <c r="U143" i="33"/>
  <c r="S143" i="33"/>
  <c r="R143" i="33"/>
  <c r="Q143" i="33"/>
  <c r="O143" i="33"/>
  <c r="N143" i="33"/>
  <c r="M143" i="33"/>
  <c r="L143" i="33"/>
  <c r="K143" i="33"/>
  <c r="J143" i="33"/>
  <c r="H143" i="33"/>
  <c r="AB142" i="33"/>
  <c r="Z142" i="33"/>
  <c r="Y142" i="33"/>
  <c r="X142" i="33"/>
  <c r="W142" i="33"/>
  <c r="U142" i="33"/>
  <c r="S142" i="33"/>
  <c r="R142" i="33"/>
  <c r="Q142" i="33"/>
  <c r="O142" i="33"/>
  <c r="N142" i="33"/>
  <c r="M142" i="33"/>
  <c r="L142" i="33"/>
  <c r="K142" i="33"/>
  <c r="J142" i="33"/>
  <c r="H142" i="33"/>
  <c r="AB141" i="33"/>
  <c r="Z141" i="33"/>
  <c r="Y141" i="33"/>
  <c r="X141" i="33"/>
  <c r="W141" i="33"/>
  <c r="U141" i="33"/>
  <c r="S141" i="33"/>
  <c r="R141" i="33"/>
  <c r="Q141" i="33"/>
  <c r="O141" i="33"/>
  <c r="N141" i="33"/>
  <c r="M141" i="33"/>
  <c r="L141" i="33"/>
  <c r="K141" i="33"/>
  <c r="J141" i="33"/>
  <c r="H141" i="33"/>
  <c r="AB140" i="33"/>
  <c r="Z140" i="33"/>
  <c r="Y140" i="33"/>
  <c r="X140" i="33"/>
  <c r="W140" i="33"/>
  <c r="U140" i="33"/>
  <c r="S140" i="33"/>
  <c r="R140" i="33"/>
  <c r="Q140" i="33"/>
  <c r="O140" i="33"/>
  <c r="N140" i="33"/>
  <c r="M140" i="33"/>
  <c r="L140" i="33"/>
  <c r="K140" i="33"/>
  <c r="J140" i="33"/>
  <c r="H140" i="33"/>
  <c r="AB139" i="33"/>
  <c r="Z139" i="33"/>
  <c r="Y139" i="33"/>
  <c r="X139" i="33"/>
  <c r="W139" i="33"/>
  <c r="U139" i="33"/>
  <c r="S139" i="33"/>
  <c r="R139" i="33"/>
  <c r="Q139" i="33"/>
  <c r="O139" i="33"/>
  <c r="N139" i="33"/>
  <c r="M139" i="33"/>
  <c r="L139" i="33"/>
  <c r="K139" i="33"/>
  <c r="J139" i="33"/>
  <c r="H139" i="33"/>
  <c r="AB138" i="33"/>
  <c r="Z138" i="33"/>
  <c r="Y138" i="33"/>
  <c r="X138" i="33"/>
  <c r="W138" i="33"/>
  <c r="U138" i="33"/>
  <c r="S138" i="33"/>
  <c r="R138" i="33"/>
  <c r="Q138" i="33"/>
  <c r="O138" i="33"/>
  <c r="N138" i="33"/>
  <c r="M138" i="33"/>
  <c r="L138" i="33"/>
  <c r="K138" i="33"/>
  <c r="J138" i="33"/>
  <c r="H138" i="33"/>
  <c r="AB137" i="33"/>
  <c r="Z137" i="33"/>
  <c r="Y137" i="33"/>
  <c r="X137" i="33"/>
  <c r="W137" i="33"/>
  <c r="U137" i="33"/>
  <c r="S137" i="33"/>
  <c r="R137" i="33"/>
  <c r="Q137" i="33"/>
  <c r="O137" i="33"/>
  <c r="N137" i="33"/>
  <c r="M137" i="33"/>
  <c r="L137" i="33"/>
  <c r="K137" i="33"/>
  <c r="J137" i="33"/>
  <c r="H137" i="33"/>
  <c r="AB136" i="33"/>
  <c r="Z136" i="33"/>
  <c r="Y136" i="33"/>
  <c r="X136" i="33"/>
  <c r="W136" i="33"/>
  <c r="U136" i="33"/>
  <c r="S136" i="33"/>
  <c r="R136" i="33"/>
  <c r="Q136" i="33"/>
  <c r="O136" i="33"/>
  <c r="N136" i="33"/>
  <c r="M136" i="33"/>
  <c r="L136" i="33"/>
  <c r="K136" i="33"/>
  <c r="J136" i="33"/>
  <c r="H136" i="33"/>
  <c r="AB135" i="33"/>
  <c r="Z135" i="33"/>
  <c r="Y135" i="33"/>
  <c r="X135" i="33"/>
  <c r="W135" i="33"/>
  <c r="U135" i="33"/>
  <c r="S135" i="33"/>
  <c r="R135" i="33"/>
  <c r="Q135" i="33"/>
  <c r="O135" i="33"/>
  <c r="N135" i="33"/>
  <c r="M135" i="33"/>
  <c r="L135" i="33"/>
  <c r="K135" i="33"/>
  <c r="J135" i="33"/>
  <c r="H135" i="33"/>
  <c r="AB134" i="33"/>
  <c r="Z134" i="33"/>
  <c r="Y134" i="33"/>
  <c r="X134" i="33"/>
  <c r="W134" i="33"/>
  <c r="U134" i="33"/>
  <c r="S134" i="33"/>
  <c r="R134" i="33"/>
  <c r="Q134" i="33"/>
  <c r="O134" i="33"/>
  <c r="N134" i="33"/>
  <c r="M134" i="33"/>
  <c r="L134" i="33"/>
  <c r="K134" i="33"/>
  <c r="J134" i="33"/>
  <c r="H134" i="33"/>
  <c r="AB133" i="33"/>
  <c r="Z133" i="33"/>
  <c r="Y133" i="33"/>
  <c r="X133" i="33"/>
  <c r="W133" i="33"/>
  <c r="U133" i="33"/>
  <c r="S133" i="33"/>
  <c r="R133" i="33"/>
  <c r="Q133" i="33"/>
  <c r="O133" i="33"/>
  <c r="N133" i="33"/>
  <c r="M133" i="33"/>
  <c r="L133" i="33"/>
  <c r="K133" i="33"/>
  <c r="J133" i="33"/>
  <c r="H133" i="33"/>
  <c r="AB132" i="33"/>
  <c r="Z132" i="33"/>
  <c r="Y132" i="33"/>
  <c r="X132" i="33"/>
  <c r="W132" i="33"/>
  <c r="U132" i="33"/>
  <c r="S132" i="33"/>
  <c r="R132" i="33"/>
  <c r="Q132" i="33"/>
  <c r="O132" i="33"/>
  <c r="N132" i="33"/>
  <c r="M132" i="33"/>
  <c r="L132" i="33"/>
  <c r="K132" i="33"/>
  <c r="J132" i="33"/>
  <c r="H132" i="33"/>
  <c r="AB131" i="33"/>
  <c r="Z131" i="33"/>
  <c r="Y131" i="33"/>
  <c r="X131" i="33"/>
  <c r="W131" i="33"/>
  <c r="U131" i="33"/>
  <c r="S131" i="33"/>
  <c r="R131" i="33"/>
  <c r="Q131" i="33"/>
  <c r="O131" i="33"/>
  <c r="N131" i="33"/>
  <c r="M131" i="33"/>
  <c r="L131" i="33"/>
  <c r="K131" i="33"/>
  <c r="J131" i="33"/>
  <c r="H131" i="33"/>
  <c r="AB130" i="33"/>
  <c r="Z130" i="33"/>
  <c r="Y130" i="33"/>
  <c r="X130" i="33"/>
  <c r="W130" i="33"/>
  <c r="U130" i="33"/>
  <c r="S130" i="33"/>
  <c r="R130" i="33"/>
  <c r="Q130" i="33"/>
  <c r="O130" i="33"/>
  <c r="N130" i="33"/>
  <c r="M130" i="33"/>
  <c r="L130" i="33"/>
  <c r="K130" i="33"/>
  <c r="J130" i="33"/>
  <c r="H130" i="33"/>
  <c r="AB129" i="33"/>
  <c r="Z129" i="33"/>
  <c r="Y129" i="33"/>
  <c r="X129" i="33"/>
  <c r="W129" i="33"/>
  <c r="U129" i="33"/>
  <c r="S129" i="33"/>
  <c r="R129" i="33"/>
  <c r="Q129" i="33"/>
  <c r="O129" i="33"/>
  <c r="N129" i="33"/>
  <c r="M129" i="33"/>
  <c r="L129" i="33"/>
  <c r="K129" i="33"/>
  <c r="J129" i="33"/>
  <c r="H129" i="33"/>
  <c r="AB128" i="33"/>
  <c r="Z128" i="33"/>
  <c r="Y128" i="33"/>
  <c r="X128" i="33"/>
  <c r="W128" i="33"/>
  <c r="U128" i="33"/>
  <c r="S128" i="33"/>
  <c r="R128" i="33"/>
  <c r="Q128" i="33"/>
  <c r="O128" i="33"/>
  <c r="N128" i="33"/>
  <c r="M128" i="33"/>
  <c r="L128" i="33"/>
  <c r="K128" i="33"/>
  <c r="J128" i="33"/>
  <c r="H128" i="33"/>
  <c r="AB127" i="33"/>
  <c r="Z127" i="33"/>
  <c r="Y127" i="33"/>
  <c r="X127" i="33"/>
  <c r="W127" i="33"/>
  <c r="U127" i="33"/>
  <c r="S127" i="33"/>
  <c r="R127" i="33"/>
  <c r="Q127" i="33"/>
  <c r="O127" i="33"/>
  <c r="N127" i="33"/>
  <c r="M127" i="33"/>
  <c r="L127" i="33"/>
  <c r="K127" i="33"/>
  <c r="J127" i="33"/>
  <c r="H127" i="33"/>
  <c r="AB126" i="33"/>
  <c r="Z126" i="33"/>
  <c r="Y126" i="33"/>
  <c r="X126" i="33"/>
  <c r="W126" i="33"/>
  <c r="U126" i="33"/>
  <c r="S126" i="33"/>
  <c r="R126" i="33"/>
  <c r="Q126" i="33"/>
  <c r="O126" i="33"/>
  <c r="N126" i="33"/>
  <c r="M126" i="33"/>
  <c r="L126" i="33"/>
  <c r="K126" i="33"/>
  <c r="J126" i="33"/>
  <c r="H126" i="33"/>
  <c r="AB125" i="33"/>
  <c r="Z125" i="33"/>
  <c r="Y125" i="33"/>
  <c r="X125" i="33"/>
  <c r="W125" i="33"/>
  <c r="U125" i="33"/>
  <c r="S125" i="33"/>
  <c r="R125" i="33"/>
  <c r="Q125" i="33"/>
  <c r="O125" i="33"/>
  <c r="N125" i="33"/>
  <c r="M125" i="33"/>
  <c r="L125" i="33"/>
  <c r="K125" i="33"/>
  <c r="J125" i="33"/>
  <c r="H125" i="33"/>
  <c r="AB124" i="33"/>
  <c r="Z124" i="33"/>
  <c r="Y124" i="33"/>
  <c r="X124" i="33"/>
  <c r="W124" i="33"/>
  <c r="U124" i="33"/>
  <c r="S124" i="33"/>
  <c r="R124" i="33"/>
  <c r="Q124" i="33"/>
  <c r="O124" i="33"/>
  <c r="N124" i="33"/>
  <c r="M124" i="33"/>
  <c r="L124" i="33"/>
  <c r="K124" i="33"/>
  <c r="J124" i="33"/>
  <c r="H124" i="33"/>
  <c r="AB123" i="33"/>
  <c r="Z123" i="33"/>
  <c r="Y123" i="33"/>
  <c r="X123" i="33"/>
  <c r="W123" i="33"/>
  <c r="U123" i="33"/>
  <c r="S123" i="33"/>
  <c r="R123" i="33"/>
  <c r="Q123" i="33"/>
  <c r="O123" i="33"/>
  <c r="N123" i="33"/>
  <c r="M123" i="33"/>
  <c r="L123" i="33"/>
  <c r="K123" i="33"/>
  <c r="J123" i="33"/>
  <c r="H123" i="33"/>
  <c r="AB122" i="33"/>
  <c r="Z122" i="33"/>
  <c r="Y122" i="33"/>
  <c r="X122" i="33"/>
  <c r="W122" i="33"/>
  <c r="U122" i="33"/>
  <c r="S122" i="33"/>
  <c r="R122" i="33"/>
  <c r="Q122" i="33"/>
  <c r="O122" i="33"/>
  <c r="N122" i="33"/>
  <c r="M122" i="33"/>
  <c r="L122" i="33"/>
  <c r="K122" i="33"/>
  <c r="J122" i="33"/>
  <c r="H122" i="33"/>
  <c r="AB121" i="33"/>
  <c r="Z121" i="33"/>
  <c r="Y121" i="33"/>
  <c r="X121" i="33"/>
  <c r="W121" i="33"/>
  <c r="U121" i="33"/>
  <c r="S121" i="33"/>
  <c r="R121" i="33"/>
  <c r="Q121" i="33"/>
  <c r="O121" i="33"/>
  <c r="N121" i="33"/>
  <c r="M121" i="33"/>
  <c r="L121" i="33"/>
  <c r="K121" i="33"/>
  <c r="J121" i="33"/>
  <c r="H121" i="33"/>
  <c r="AB120" i="33"/>
  <c r="Z120" i="33"/>
  <c r="Y120" i="33"/>
  <c r="X120" i="33"/>
  <c r="W120" i="33"/>
  <c r="U120" i="33"/>
  <c r="S120" i="33"/>
  <c r="R120" i="33"/>
  <c r="Q120" i="33"/>
  <c r="O120" i="33"/>
  <c r="N120" i="33"/>
  <c r="M120" i="33"/>
  <c r="L120" i="33"/>
  <c r="K120" i="33"/>
  <c r="J120" i="33"/>
  <c r="H120" i="33"/>
  <c r="AB119" i="33"/>
  <c r="Z119" i="33"/>
  <c r="Y119" i="33"/>
  <c r="X119" i="33"/>
  <c r="W119" i="33"/>
  <c r="U119" i="33"/>
  <c r="S119" i="33"/>
  <c r="R119" i="33"/>
  <c r="Q119" i="33"/>
  <c r="O119" i="33"/>
  <c r="N119" i="33"/>
  <c r="M119" i="33"/>
  <c r="L119" i="33"/>
  <c r="K119" i="33"/>
  <c r="J119" i="33"/>
  <c r="H119" i="33"/>
  <c r="AB118" i="33"/>
  <c r="Z118" i="33"/>
  <c r="Y118" i="33"/>
  <c r="X118" i="33"/>
  <c r="W118" i="33"/>
  <c r="U118" i="33"/>
  <c r="S118" i="33"/>
  <c r="R118" i="33"/>
  <c r="Q118" i="33"/>
  <c r="O118" i="33"/>
  <c r="N118" i="33"/>
  <c r="M118" i="33"/>
  <c r="L118" i="33"/>
  <c r="K118" i="33"/>
  <c r="J118" i="33"/>
  <c r="H118" i="33"/>
  <c r="AB117" i="33"/>
  <c r="Z117" i="33"/>
  <c r="Y117" i="33"/>
  <c r="X117" i="33"/>
  <c r="W117" i="33"/>
  <c r="U117" i="33"/>
  <c r="S117" i="33"/>
  <c r="R117" i="33"/>
  <c r="Q117" i="33"/>
  <c r="O117" i="33"/>
  <c r="N117" i="33"/>
  <c r="M117" i="33"/>
  <c r="L117" i="33"/>
  <c r="K117" i="33"/>
  <c r="J117" i="33"/>
  <c r="H117" i="33"/>
  <c r="AB116" i="33"/>
  <c r="Z116" i="33"/>
  <c r="Y116" i="33"/>
  <c r="X116" i="33"/>
  <c r="W116" i="33"/>
  <c r="U116" i="33"/>
  <c r="S116" i="33"/>
  <c r="R116" i="33"/>
  <c r="Q116" i="33"/>
  <c r="O116" i="33"/>
  <c r="N116" i="33"/>
  <c r="M116" i="33"/>
  <c r="L116" i="33"/>
  <c r="K116" i="33"/>
  <c r="J116" i="33"/>
  <c r="H116" i="33"/>
  <c r="AB115" i="33"/>
  <c r="Z115" i="33"/>
  <c r="Y115" i="33"/>
  <c r="X115" i="33"/>
  <c r="W115" i="33"/>
  <c r="U115" i="33"/>
  <c r="S115" i="33"/>
  <c r="R115" i="33"/>
  <c r="Q115" i="33"/>
  <c r="O115" i="33"/>
  <c r="N115" i="33"/>
  <c r="M115" i="33"/>
  <c r="L115" i="33"/>
  <c r="K115" i="33"/>
  <c r="J115" i="33"/>
  <c r="H115" i="33"/>
  <c r="AB114" i="33"/>
  <c r="Z114" i="33"/>
  <c r="Y114" i="33"/>
  <c r="X114" i="33"/>
  <c r="W114" i="33"/>
  <c r="U114" i="33"/>
  <c r="S114" i="33"/>
  <c r="R114" i="33"/>
  <c r="Q114" i="33"/>
  <c r="O114" i="33"/>
  <c r="N114" i="33"/>
  <c r="M114" i="33"/>
  <c r="L114" i="33"/>
  <c r="K114" i="33"/>
  <c r="J114" i="33"/>
  <c r="H114" i="33"/>
  <c r="AB113" i="33"/>
  <c r="Z113" i="33"/>
  <c r="Y113" i="33"/>
  <c r="X113" i="33"/>
  <c r="W113" i="33"/>
  <c r="U113" i="33"/>
  <c r="S113" i="33"/>
  <c r="R113" i="33"/>
  <c r="Q113" i="33"/>
  <c r="O113" i="33"/>
  <c r="N113" i="33"/>
  <c r="M113" i="33"/>
  <c r="L113" i="33"/>
  <c r="K113" i="33"/>
  <c r="J113" i="33"/>
  <c r="H113" i="33"/>
  <c r="AB112" i="33"/>
  <c r="Z112" i="33"/>
  <c r="Y112" i="33"/>
  <c r="X112" i="33"/>
  <c r="W112" i="33"/>
  <c r="U112" i="33"/>
  <c r="S112" i="33"/>
  <c r="R112" i="33"/>
  <c r="Q112" i="33"/>
  <c r="O112" i="33"/>
  <c r="N112" i="33"/>
  <c r="M112" i="33"/>
  <c r="L112" i="33"/>
  <c r="K112" i="33"/>
  <c r="J112" i="33"/>
  <c r="H112" i="33"/>
  <c r="AB111" i="33"/>
  <c r="Z111" i="33"/>
  <c r="Y111" i="33"/>
  <c r="X111" i="33"/>
  <c r="W111" i="33"/>
  <c r="U111" i="33"/>
  <c r="S111" i="33"/>
  <c r="R111" i="33"/>
  <c r="Q111" i="33"/>
  <c r="O111" i="33"/>
  <c r="N111" i="33"/>
  <c r="M111" i="33"/>
  <c r="L111" i="33"/>
  <c r="K111" i="33"/>
  <c r="J111" i="33"/>
  <c r="H111" i="33"/>
  <c r="AB110" i="33"/>
  <c r="Z110" i="33"/>
  <c r="Y110" i="33"/>
  <c r="X110" i="33"/>
  <c r="W110" i="33"/>
  <c r="U110" i="33"/>
  <c r="S110" i="33"/>
  <c r="R110" i="33"/>
  <c r="Q110" i="33"/>
  <c r="O110" i="33"/>
  <c r="N110" i="33"/>
  <c r="M110" i="33"/>
  <c r="L110" i="33"/>
  <c r="K110" i="33"/>
  <c r="J110" i="33"/>
  <c r="H110" i="33"/>
  <c r="AB109" i="33"/>
  <c r="Z109" i="33"/>
  <c r="Y109" i="33"/>
  <c r="X109" i="33"/>
  <c r="W109" i="33"/>
  <c r="U109" i="33"/>
  <c r="S109" i="33"/>
  <c r="R109" i="33"/>
  <c r="Q109" i="33"/>
  <c r="O109" i="33"/>
  <c r="N109" i="33"/>
  <c r="M109" i="33"/>
  <c r="L109" i="33"/>
  <c r="K109" i="33"/>
  <c r="J109" i="33"/>
  <c r="H109" i="33"/>
  <c r="AB108" i="33"/>
  <c r="Z108" i="33"/>
  <c r="Y108" i="33"/>
  <c r="X108" i="33"/>
  <c r="W108" i="33"/>
  <c r="U108" i="33"/>
  <c r="S108" i="33"/>
  <c r="R108" i="33"/>
  <c r="Q108" i="33"/>
  <c r="O108" i="33"/>
  <c r="N108" i="33"/>
  <c r="M108" i="33"/>
  <c r="L108" i="33"/>
  <c r="K108" i="33"/>
  <c r="J108" i="33"/>
  <c r="H108" i="33"/>
  <c r="AB107" i="33"/>
  <c r="Z107" i="33"/>
  <c r="Y107" i="33"/>
  <c r="X107" i="33"/>
  <c r="W107" i="33"/>
  <c r="U107" i="33"/>
  <c r="S107" i="33"/>
  <c r="R107" i="33"/>
  <c r="Q107" i="33"/>
  <c r="O107" i="33"/>
  <c r="N107" i="33"/>
  <c r="M107" i="33"/>
  <c r="L107" i="33"/>
  <c r="K107" i="33"/>
  <c r="J107" i="33"/>
  <c r="H107" i="33"/>
  <c r="AB106" i="33"/>
  <c r="Z106" i="33"/>
  <c r="Y106" i="33"/>
  <c r="X106" i="33"/>
  <c r="W106" i="33"/>
  <c r="U106" i="33"/>
  <c r="S106" i="33"/>
  <c r="R106" i="33"/>
  <c r="Q106" i="33"/>
  <c r="O106" i="33"/>
  <c r="N106" i="33"/>
  <c r="M106" i="33"/>
  <c r="L106" i="33"/>
  <c r="K106" i="33"/>
  <c r="J106" i="33"/>
  <c r="H106" i="33"/>
  <c r="AB105" i="33"/>
  <c r="Z105" i="33"/>
  <c r="Y105" i="33"/>
  <c r="X105" i="33"/>
  <c r="W105" i="33"/>
  <c r="U105" i="33"/>
  <c r="S105" i="33"/>
  <c r="R105" i="33"/>
  <c r="Q105" i="33"/>
  <c r="O105" i="33"/>
  <c r="N105" i="33"/>
  <c r="M105" i="33"/>
  <c r="L105" i="33"/>
  <c r="K105" i="33"/>
  <c r="J105" i="33"/>
  <c r="H105" i="33"/>
  <c r="AB104" i="33"/>
  <c r="Z104" i="33"/>
  <c r="Y104" i="33"/>
  <c r="X104" i="33"/>
  <c r="W104" i="33"/>
  <c r="U104" i="33"/>
  <c r="S104" i="33"/>
  <c r="R104" i="33"/>
  <c r="Q104" i="33"/>
  <c r="O104" i="33"/>
  <c r="N104" i="33"/>
  <c r="M104" i="33"/>
  <c r="L104" i="33"/>
  <c r="K104" i="33"/>
  <c r="J104" i="33"/>
  <c r="H104" i="33"/>
  <c r="AB103" i="33"/>
  <c r="Z103" i="33"/>
  <c r="Y103" i="33"/>
  <c r="X103" i="33"/>
  <c r="W103" i="33"/>
  <c r="U103" i="33"/>
  <c r="S103" i="33"/>
  <c r="R103" i="33"/>
  <c r="Q103" i="33"/>
  <c r="O103" i="33"/>
  <c r="N103" i="33"/>
  <c r="M103" i="33"/>
  <c r="L103" i="33"/>
  <c r="K103" i="33"/>
  <c r="J103" i="33"/>
  <c r="H103" i="33"/>
  <c r="AB102" i="33"/>
  <c r="Z102" i="33"/>
  <c r="Y102" i="33"/>
  <c r="X102" i="33"/>
  <c r="W102" i="33"/>
  <c r="U102" i="33"/>
  <c r="S102" i="33"/>
  <c r="R102" i="33"/>
  <c r="Q102" i="33"/>
  <c r="O102" i="33"/>
  <c r="N102" i="33"/>
  <c r="M102" i="33"/>
  <c r="L102" i="33"/>
  <c r="K102" i="33"/>
  <c r="J102" i="33"/>
  <c r="H102" i="33"/>
  <c r="AB101" i="33"/>
  <c r="Z101" i="33"/>
  <c r="Y101" i="33"/>
  <c r="X101" i="33"/>
  <c r="W101" i="33"/>
  <c r="U101" i="33"/>
  <c r="S101" i="33"/>
  <c r="R101" i="33"/>
  <c r="Q101" i="33"/>
  <c r="O101" i="33"/>
  <c r="N101" i="33"/>
  <c r="M101" i="33"/>
  <c r="L101" i="33"/>
  <c r="K101" i="33"/>
  <c r="J101" i="33"/>
  <c r="H101" i="33"/>
  <c r="AB100" i="33"/>
  <c r="Z100" i="33"/>
  <c r="Y100" i="33"/>
  <c r="X100" i="33"/>
  <c r="W100" i="33"/>
  <c r="U100" i="33"/>
  <c r="S100" i="33"/>
  <c r="R100" i="33"/>
  <c r="Q100" i="33"/>
  <c r="O100" i="33"/>
  <c r="N100" i="33"/>
  <c r="M100" i="33"/>
  <c r="L100" i="33"/>
  <c r="K100" i="33"/>
  <c r="J100" i="33"/>
  <c r="H100" i="33"/>
  <c r="AB99" i="33"/>
  <c r="Z99" i="33"/>
  <c r="Y99" i="33"/>
  <c r="X99" i="33"/>
  <c r="W99" i="33"/>
  <c r="U99" i="33"/>
  <c r="S99" i="33"/>
  <c r="R99" i="33"/>
  <c r="Q99" i="33"/>
  <c r="O99" i="33"/>
  <c r="N99" i="33"/>
  <c r="M99" i="33"/>
  <c r="L99" i="33"/>
  <c r="K99" i="33"/>
  <c r="J99" i="33"/>
  <c r="H99" i="33"/>
  <c r="AB98" i="33"/>
  <c r="Z98" i="33"/>
  <c r="Y98" i="33"/>
  <c r="X98" i="33"/>
  <c r="W98" i="33"/>
  <c r="U98" i="33"/>
  <c r="S98" i="33"/>
  <c r="R98" i="33"/>
  <c r="Q98" i="33"/>
  <c r="O98" i="33"/>
  <c r="N98" i="33"/>
  <c r="M98" i="33"/>
  <c r="L98" i="33"/>
  <c r="K98" i="33"/>
  <c r="J98" i="33"/>
  <c r="H98" i="33"/>
  <c r="AB97" i="33"/>
  <c r="Z97" i="33"/>
  <c r="Y97" i="33"/>
  <c r="X97" i="33"/>
  <c r="W97" i="33"/>
  <c r="U97" i="33"/>
  <c r="S97" i="33"/>
  <c r="R97" i="33"/>
  <c r="Q97" i="33"/>
  <c r="O97" i="33"/>
  <c r="N97" i="33"/>
  <c r="M97" i="33"/>
  <c r="L97" i="33"/>
  <c r="K97" i="33"/>
  <c r="J97" i="33"/>
  <c r="H97" i="33"/>
  <c r="AB96" i="33"/>
  <c r="Z96" i="33"/>
  <c r="Y96" i="33"/>
  <c r="X96" i="33"/>
  <c r="W96" i="33"/>
  <c r="U96" i="33"/>
  <c r="S96" i="33"/>
  <c r="R96" i="33"/>
  <c r="Q96" i="33"/>
  <c r="O96" i="33"/>
  <c r="N96" i="33"/>
  <c r="M96" i="33"/>
  <c r="L96" i="33"/>
  <c r="K96" i="33"/>
  <c r="J96" i="33"/>
  <c r="H96" i="33"/>
  <c r="AB95" i="33"/>
  <c r="Z95" i="33"/>
  <c r="Y95" i="33"/>
  <c r="X95" i="33"/>
  <c r="W95" i="33"/>
  <c r="U95" i="33"/>
  <c r="S95" i="33"/>
  <c r="R95" i="33"/>
  <c r="Q95" i="33"/>
  <c r="O95" i="33"/>
  <c r="N95" i="33"/>
  <c r="M95" i="33"/>
  <c r="L95" i="33"/>
  <c r="K95" i="33"/>
  <c r="J95" i="33"/>
  <c r="H95" i="33"/>
  <c r="AB94" i="33"/>
  <c r="Z94" i="33"/>
  <c r="Y94" i="33"/>
  <c r="X94" i="33"/>
  <c r="W94" i="33"/>
  <c r="U94" i="33"/>
  <c r="S94" i="33"/>
  <c r="R94" i="33"/>
  <c r="Q94" i="33"/>
  <c r="O94" i="33"/>
  <c r="N94" i="33"/>
  <c r="M94" i="33"/>
  <c r="L94" i="33"/>
  <c r="K94" i="33"/>
  <c r="J94" i="33"/>
  <c r="H94" i="33"/>
  <c r="AB93" i="33"/>
  <c r="Z93" i="33"/>
  <c r="Y93" i="33"/>
  <c r="X93" i="33"/>
  <c r="W93" i="33"/>
  <c r="U93" i="33"/>
  <c r="S93" i="33"/>
  <c r="R93" i="33"/>
  <c r="Q93" i="33"/>
  <c r="O93" i="33"/>
  <c r="N93" i="33"/>
  <c r="M93" i="33"/>
  <c r="L93" i="33"/>
  <c r="K93" i="33"/>
  <c r="J93" i="33"/>
  <c r="H93" i="33"/>
  <c r="AB92" i="33"/>
  <c r="Z92" i="33"/>
  <c r="Y92" i="33"/>
  <c r="X92" i="33"/>
  <c r="W92" i="33"/>
  <c r="U92" i="33"/>
  <c r="S92" i="33"/>
  <c r="R92" i="33"/>
  <c r="Q92" i="33"/>
  <c r="O92" i="33"/>
  <c r="N92" i="33"/>
  <c r="M92" i="33"/>
  <c r="L92" i="33"/>
  <c r="K92" i="33"/>
  <c r="J92" i="33"/>
  <c r="H92" i="33"/>
  <c r="AB91" i="33"/>
  <c r="Z91" i="33"/>
  <c r="Y91" i="33"/>
  <c r="X91" i="33"/>
  <c r="W91" i="33"/>
  <c r="U91" i="33"/>
  <c r="S91" i="33"/>
  <c r="R91" i="33"/>
  <c r="Q91" i="33"/>
  <c r="O91" i="33"/>
  <c r="N91" i="33"/>
  <c r="M91" i="33"/>
  <c r="L91" i="33"/>
  <c r="K91" i="33"/>
  <c r="J91" i="33"/>
  <c r="H91" i="33"/>
  <c r="AB90" i="33"/>
  <c r="Z90" i="33"/>
  <c r="Y90" i="33"/>
  <c r="X90" i="33"/>
  <c r="W90" i="33"/>
  <c r="U90" i="33"/>
  <c r="S90" i="33"/>
  <c r="R90" i="33"/>
  <c r="Q90" i="33"/>
  <c r="O90" i="33"/>
  <c r="N90" i="33"/>
  <c r="M90" i="33"/>
  <c r="L90" i="33"/>
  <c r="K90" i="33"/>
  <c r="J90" i="33"/>
  <c r="H90" i="33"/>
  <c r="AB89" i="33"/>
  <c r="Z89" i="33"/>
  <c r="Y89" i="33"/>
  <c r="X89" i="33"/>
  <c r="W89" i="33"/>
  <c r="U89" i="33"/>
  <c r="S89" i="33"/>
  <c r="R89" i="33"/>
  <c r="Q89" i="33"/>
  <c r="O89" i="33"/>
  <c r="N89" i="33"/>
  <c r="M89" i="33"/>
  <c r="L89" i="33"/>
  <c r="K89" i="33"/>
  <c r="J89" i="33"/>
  <c r="H89" i="33"/>
  <c r="AB88" i="33"/>
  <c r="Z88" i="33"/>
  <c r="Y88" i="33"/>
  <c r="X88" i="33"/>
  <c r="W88" i="33"/>
  <c r="U88" i="33"/>
  <c r="S88" i="33"/>
  <c r="R88" i="33"/>
  <c r="Q88" i="33"/>
  <c r="O88" i="33"/>
  <c r="N88" i="33"/>
  <c r="M88" i="33"/>
  <c r="L88" i="33"/>
  <c r="K88" i="33"/>
  <c r="J88" i="33"/>
  <c r="H88" i="33"/>
  <c r="AB87" i="33"/>
  <c r="Z87" i="33"/>
  <c r="Y87" i="33"/>
  <c r="X87" i="33"/>
  <c r="W87" i="33"/>
  <c r="U87" i="33"/>
  <c r="S87" i="33"/>
  <c r="R87" i="33"/>
  <c r="Q87" i="33"/>
  <c r="O87" i="33"/>
  <c r="N87" i="33"/>
  <c r="M87" i="33"/>
  <c r="L87" i="33"/>
  <c r="K87" i="33"/>
  <c r="J87" i="33"/>
  <c r="H87" i="33"/>
  <c r="AB86" i="33"/>
  <c r="Z86" i="33"/>
  <c r="Y86" i="33"/>
  <c r="X86" i="33"/>
  <c r="W86" i="33"/>
  <c r="U86" i="33"/>
  <c r="S86" i="33"/>
  <c r="R86" i="33"/>
  <c r="Q86" i="33"/>
  <c r="O86" i="33"/>
  <c r="N86" i="33"/>
  <c r="M86" i="33"/>
  <c r="L86" i="33"/>
  <c r="K86" i="33"/>
  <c r="J86" i="33"/>
  <c r="H86" i="33"/>
  <c r="AB85" i="33"/>
  <c r="Z85" i="33"/>
  <c r="Y85" i="33"/>
  <c r="X85" i="33"/>
  <c r="W85" i="33"/>
  <c r="U85" i="33"/>
  <c r="S85" i="33"/>
  <c r="R85" i="33"/>
  <c r="Q85" i="33"/>
  <c r="O85" i="33"/>
  <c r="N85" i="33"/>
  <c r="M85" i="33"/>
  <c r="L85" i="33"/>
  <c r="K85" i="33"/>
  <c r="J85" i="33"/>
  <c r="H85" i="33"/>
  <c r="AB84" i="33"/>
  <c r="Z84" i="33"/>
  <c r="Y84" i="33"/>
  <c r="X84" i="33"/>
  <c r="W84" i="33"/>
  <c r="U84" i="33"/>
  <c r="S84" i="33"/>
  <c r="R84" i="33"/>
  <c r="Q84" i="33"/>
  <c r="O84" i="33"/>
  <c r="N84" i="33"/>
  <c r="M84" i="33"/>
  <c r="L84" i="33"/>
  <c r="K84" i="33"/>
  <c r="J84" i="33"/>
  <c r="H84" i="33"/>
  <c r="AB83" i="33"/>
  <c r="Z83" i="33"/>
  <c r="Y83" i="33"/>
  <c r="X83" i="33"/>
  <c r="W83" i="33"/>
  <c r="U83" i="33"/>
  <c r="S83" i="33"/>
  <c r="R83" i="33"/>
  <c r="Q83" i="33"/>
  <c r="O83" i="33"/>
  <c r="N83" i="33"/>
  <c r="M83" i="33"/>
  <c r="L83" i="33"/>
  <c r="K83" i="33"/>
  <c r="J83" i="33"/>
  <c r="H83" i="33"/>
  <c r="AB82" i="33"/>
  <c r="Z82" i="33"/>
  <c r="Y82" i="33"/>
  <c r="X82" i="33"/>
  <c r="W82" i="33"/>
  <c r="U82" i="33"/>
  <c r="S82" i="33"/>
  <c r="R82" i="33"/>
  <c r="Q82" i="33"/>
  <c r="O82" i="33"/>
  <c r="N82" i="33"/>
  <c r="M82" i="33"/>
  <c r="L82" i="33"/>
  <c r="K82" i="33"/>
  <c r="J82" i="33"/>
  <c r="H82" i="33"/>
  <c r="AB81" i="33"/>
  <c r="Z81" i="33"/>
  <c r="Y81" i="33"/>
  <c r="X81" i="33"/>
  <c r="W81" i="33"/>
  <c r="U81" i="33"/>
  <c r="S81" i="33"/>
  <c r="R81" i="33"/>
  <c r="Q81" i="33"/>
  <c r="O81" i="33"/>
  <c r="N81" i="33"/>
  <c r="M81" i="33"/>
  <c r="L81" i="33"/>
  <c r="K81" i="33"/>
  <c r="J81" i="33"/>
  <c r="H81" i="33"/>
  <c r="AB80" i="33"/>
  <c r="Z80" i="33"/>
  <c r="Y80" i="33"/>
  <c r="X80" i="33"/>
  <c r="W80" i="33"/>
  <c r="U80" i="33"/>
  <c r="S80" i="33"/>
  <c r="R80" i="33"/>
  <c r="Q80" i="33"/>
  <c r="O80" i="33"/>
  <c r="N80" i="33"/>
  <c r="M80" i="33"/>
  <c r="L80" i="33"/>
  <c r="K80" i="33"/>
  <c r="J80" i="33"/>
  <c r="H80" i="33"/>
  <c r="AB79" i="33"/>
  <c r="Z79" i="33"/>
  <c r="Y79" i="33"/>
  <c r="X79" i="33"/>
  <c r="W79" i="33"/>
  <c r="U79" i="33"/>
  <c r="S79" i="33"/>
  <c r="R79" i="33"/>
  <c r="Q79" i="33"/>
  <c r="O79" i="33"/>
  <c r="N79" i="33"/>
  <c r="M79" i="33"/>
  <c r="L79" i="33"/>
  <c r="K79" i="33"/>
  <c r="J79" i="33"/>
  <c r="H79" i="33"/>
  <c r="AB78" i="33"/>
  <c r="Z78" i="33"/>
  <c r="Y78" i="33"/>
  <c r="X78" i="33"/>
  <c r="W78" i="33"/>
  <c r="U78" i="33"/>
  <c r="S78" i="33"/>
  <c r="R78" i="33"/>
  <c r="Q78" i="33"/>
  <c r="O78" i="33"/>
  <c r="N78" i="33"/>
  <c r="M78" i="33"/>
  <c r="L78" i="33"/>
  <c r="K78" i="33"/>
  <c r="J78" i="33"/>
  <c r="H78" i="33"/>
  <c r="AB77" i="33"/>
  <c r="Z77" i="33"/>
  <c r="Y77" i="33"/>
  <c r="X77" i="33"/>
  <c r="W77" i="33"/>
  <c r="U77" i="33"/>
  <c r="S77" i="33"/>
  <c r="R77" i="33"/>
  <c r="Q77" i="33"/>
  <c r="O77" i="33"/>
  <c r="N77" i="33"/>
  <c r="M77" i="33"/>
  <c r="L77" i="33"/>
  <c r="K77" i="33"/>
  <c r="J77" i="33"/>
  <c r="H77" i="33"/>
  <c r="AB76" i="33"/>
  <c r="Z76" i="33"/>
  <c r="Y76" i="33"/>
  <c r="X76" i="33"/>
  <c r="W76" i="33"/>
  <c r="U76" i="33"/>
  <c r="S76" i="33"/>
  <c r="R76" i="33"/>
  <c r="Q76" i="33"/>
  <c r="O76" i="33"/>
  <c r="N76" i="33"/>
  <c r="M76" i="33"/>
  <c r="L76" i="33"/>
  <c r="K76" i="33"/>
  <c r="J76" i="33"/>
  <c r="H76" i="33"/>
  <c r="AB75" i="33"/>
  <c r="Z75" i="33"/>
  <c r="Y75" i="33"/>
  <c r="X75" i="33"/>
  <c r="W75" i="33"/>
  <c r="U75" i="33"/>
  <c r="S75" i="33"/>
  <c r="R75" i="33"/>
  <c r="Q75" i="33"/>
  <c r="O75" i="33"/>
  <c r="N75" i="33"/>
  <c r="M75" i="33"/>
  <c r="L75" i="33"/>
  <c r="K75" i="33"/>
  <c r="J75" i="33"/>
  <c r="H75" i="33"/>
  <c r="AB74" i="33"/>
  <c r="Z74" i="33"/>
  <c r="Y74" i="33"/>
  <c r="X74" i="33"/>
  <c r="W74" i="33"/>
  <c r="U74" i="33"/>
  <c r="S74" i="33"/>
  <c r="R74" i="33"/>
  <c r="Q74" i="33"/>
  <c r="O74" i="33"/>
  <c r="N74" i="33"/>
  <c r="M74" i="33"/>
  <c r="L74" i="33"/>
  <c r="K74" i="33"/>
  <c r="J74" i="33"/>
  <c r="H74" i="33"/>
  <c r="AB73" i="33"/>
  <c r="Z73" i="33"/>
  <c r="Y73" i="33"/>
  <c r="X73" i="33"/>
  <c r="W73" i="33"/>
  <c r="U73" i="33"/>
  <c r="S73" i="33"/>
  <c r="R73" i="33"/>
  <c r="Q73" i="33"/>
  <c r="O73" i="33"/>
  <c r="N73" i="33"/>
  <c r="M73" i="33"/>
  <c r="L73" i="33"/>
  <c r="K73" i="33"/>
  <c r="J73" i="33"/>
  <c r="H73" i="33"/>
  <c r="AB72" i="33"/>
  <c r="Z72" i="33"/>
  <c r="Y72" i="33"/>
  <c r="X72" i="33"/>
  <c r="W72" i="33"/>
  <c r="U72" i="33"/>
  <c r="S72" i="33"/>
  <c r="R72" i="33"/>
  <c r="Q72" i="33"/>
  <c r="O72" i="33"/>
  <c r="N72" i="33"/>
  <c r="M72" i="33"/>
  <c r="L72" i="33"/>
  <c r="K72" i="33"/>
  <c r="J72" i="33"/>
  <c r="H72" i="33"/>
  <c r="AB71" i="33"/>
  <c r="Z71" i="33"/>
  <c r="Y71" i="33"/>
  <c r="X71" i="33"/>
  <c r="W71" i="33"/>
  <c r="U71" i="33"/>
  <c r="S71" i="33"/>
  <c r="R71" i="33"/>
  <c r="Q71" i="33"/>
  <c r="O71" i="33"/>
  <c r="N71" i="33"/>
  <c r="M71" i="33"/>
  <c r="L71" i="33"/>
  <c r="K71" i="33"/>
  <c r="J71" i="33"/>
  <c r="H71" i="33"/>
  <c r="AB70" i="33"/>
  <c r="Z70" i="33"/>
  <c r="Y70" i="33"/>
  <c r="X70" i="33"/>
  <c r="W70" i="33"/>
  <c r="U70" i="33"/>
  <c r="S70" i="33"/>
  <c r="R70" i="33"/>
  <c r="Q70" i="33"/>
  <c r="O70" i="33"/>
  <c r="N70" i="33"/>
  <c r="M70" i="33"/>
  <c r="L70" i="33"/>
  <c r="K70" i="33"/>
  <c r="J70" i="33"/>
  <c r="H70" i="33"/>
  <c r="AB69" i="33"/>
  <c r="Z69" i="33"/>
  <c r="Y69" i="33"/>
  <c r="X69" i="33"/>
  <c r="W69" i="33"/>
  <c r="U69" i="33"/>
  <c r="S69" i="33"/>
  <c r="R69" i="33"/>
  <c r="Q69" i="33"/>
  <c r="O69" i="33"/>
  <c r="N69" i="33"/>
  <c r="M69" i="33"/>
  <c r="L69" i="33"/>
  <c r="K69" i="33"/>
  <c r="J69" i="33"/>
  <c r="H69" i="33"/>
  <c r="AB68" i="33"/>
  <c r="Z68" i="33"/>
  <c r="Y68" i="33"/>
  <c r="X68" i="33"/>
  <c r="W68" i="33"/>
  <c r="U68" i="33"/>
  <c r="S68" i="33"/>
  <c r="R68" i="33"/>
  <c r="Q68" i="33"/>
  <c r="O68" i="33"/>
  <c r="N68" i="33"/>
  <c r="M68" i="33"/>
  <c r="L68" i="33"/>
  <c r="K68" i="33"/>
  <c r="J68" i="33"/>
  <c r="H68" i="33"/>
  <c r="AB67" i="33"/>
  <c r="Z67" i="33"/>
  <c r="Y67" i="33"/>
  <c r="X67" i="33"/>
  <c r="W67" i="33"/>
  <c r="U67" i="33"/>
  <c r="S67" i="33"/>
  <c r="R67" i="33"/>
  <c r="Q67" i="33"/>
  <c r="O67" i="33"/>
  <c r="N67" i="33"/>
  <c r="M67" i="33"/>
  <c r="L67" i="33"/>
  <c r="K67" i="33"/>
  <c r="J67" i="33"/>
  <c r="H67" i="33"/>
  <c r="AB66" i="33"/>
  <c r="Z66" i="33"/>
  <c r="Y66" i="33"/>
  <c r="X66" i="33"/>
  <c r="W66" i="33"/>
  <c r="U66" i="33"/>
  <c r="S66" i="33"/>
  <c r="R66" i="33"/>
  <c r="Q66" i="33"/>
  <c r="O66" i="33"/>
  <c r="N66" i="33"/>
  <c r="M66" i="33"/>
  <c r="L66" i="33"/>
  <c r="K66" i="33"/>
  <c r="J66" i="33"/>
  <c r="H66" i="33"/>
  <c r="AB65" i="33"/>
  <c r="Z65" i="33"/>
  <c r="Y65" i="33"/>
  <c r="X65" i="33"/>
  <c r="W65" i="33"/>
  <c r="U65" i="33"/>
  <c r="S65" i="33"/>
  <c r="R65" i="33"/>
  <c r="Q65" i="33"/>
  <c r="O65" i="33"/>
  <c r="N65" i="33"/>
  <c r="M65" i="33"/>
  <c r="L65" i="33"/>
  <c r="K65" i="33"/>
  <c r="J65" i="33"/>
  <c r="H65" i="33"/>
  <c r="AB64" i="33"/>
  <c r="Z64" i="33"/>
  <c r="Y64" i="33"/>
  <c r="X64" i="33"/>
  <c r="W64" i="33"/>
  <c r="U64" i="33"/>
  <c r="S64" i="33"/>
  <c r="R64" i="33"/>
  <c r="Q64" i="33"/>
  <c r="O64" i="33"/>
  <c r="N64" i="33"/>
  <c r="M64" i="33"/>
  <c r="L64" i="33"/>
  <c r="K64" i="33"/>
  <c r="J64" i="33"/>
  <c r="H64" i="33"/>
  <c r="AB63" i="33"/>
  <c r="Z63" i="33"/>
  <c r="Y63" i="33"/>
  <c r="X63" i="33"/>
  <c r="W63" i="33"/>
  <c r="U63" i="33"/>
  <c r="S63" i="33"/>
  <c r="R63" i="33"/>
  <c r="Q63" i="33"/>
  <c r="O63" i="33"/>
  <c r="N63" i="33"/>
  <c r="M63" i="33"/>
  <c r="L63" i="33"/>
  <c r="K63" i="33"/>
  <c r="J63" i="33"/>
  <c r="H63" i="33"/>
  <c r="AB62" i="33"/>
  <c r="Z62" i="33"/>
  <c r="Y62" i="33"/>
  <c r="X62" i="33"/>
  <c r="W62" i="33"/>
  <c r="U62" i="33"/>
  <c r="S62" i="33"/>
  <c r="R62" i="33"/>
  <c r="Q62" i="33"/>
  <c r="O62" i="33"/>
  <c r="N62" i="33"/>
  <c r="M62" i="33"/>
  <c r="L62" i="33"/>
  <c r="K62" i="33"/>
  <c r="J62" i="33"/>
  <c r="H62" i="33"/>
  <c r="AB61" i="33"/>
  <c r="Z61" i="33"/>
  <c r="Y61" i="33"/>
  <c r="X61" i="33"/>
  <c r="W61" i="33"/>
  <c r="U61" i="33"/>
  <c r="S61" i="33"/>
  <c r="R61" i="33"/>
  <c r="Q61" i="33"/>
  <c r="O61" i="33"/>
  <c r="N61" i="33"/>
  <c r="M61" i="33"/>
  <c r="L61" i="33"/>
  <c r="K61" i="33"/>
  <c r="J61" i="33"/>
  <c r="H61" i="33"/>
  <c r="AB60" i="33"/>
  <c r="Z60" i="33"/>
  <c r="Y60" i="33"/>
  <c r="X60" i="33"/>
  <c r="W60" i="33"/>
  <c r="U60" i="33"/>
  <c r="S60" i="33"/>
  <c r="R60" i="33"/>
  <c r="Q60" i="33"/>
  <c r="O60" i="33"/>
  <c r="N60" i="33"/>
  <c r="M60" i="33"/>
  <c r="L60" i="33"/>
  <c r="K60" i="33"/>
  <c r="J60" i="33"/>
  <c r="H60" i="33"/>
  <c r="AB59" i="33"/>
  <c r="Z59" i="33"/>
  <c r="Y59" i="33"/>
  <c r="X59" i="33"/>
  <c r="W59" i="33"/>
  <c r="U59" i="33"/>
  <c r="S59" i="33"/>
  <c r="R59" i="33"/>
  <c r="Q59" i="33"/>
  <c r="O59" i="33"/>
  <c r="N59" i="33"/>
  <c r="M59" i="33"/>
  <c r="L59" i="33"/>
  <c r="K59" i="33"/>
  <c r="J59" i="33"/>
  <c r="H59" i="33"/>
  <c r="AB58" i="33"/>
  <c r="Z58" i="33"/>
  <c r="Y58" i="33"/>
  <c r="X58" i="33"/>
  <c r="W58" i="33"/>
  <c r="U58" i="33"/>
  <c r="S58" i="33"/>
  <c r="R58" i="33"/>
  <c r="Q58" i="33"/>
  <c r="O58" i="33"/>
  <c r="N58" i="33"/>
  <c r="M58" i="33"/>
  <c r="L58" i="33"/>
  <c r="K58" i="33"/>
  <c r="J58" i="33"/>
  <c r="H58" i="33"/>
  <c r="AB57" i="33"/>
  <c r="Z57" i="33"/>
  <c r="Y57" i="33"/>
  <c r="X57" i="33"/>
  <c r="W57" i="33"/>
  <c r="U57" i="33"/>
  <c r="S57" i="33"/>
  <c r="R57" i="33"/>
  <c r="Q57" i="33"/>
  <c r="O57" i="33"/>
  <c r="N57" i="33"/>
  <c r="M57" i="33"/>
  <c r="L57" i="33"/>
  <c r="K57" i="33"/>
  <c r="J57" i="33"/>
  <c r="H57" i="33"/>
  <c r="AB56" i="33"/>
  <c r="Z56" i="33"/>
  <c r="Y56" i="33"/>
  <c r="X56" i="33"/>
  <c r="W56" i="33"/>
  <c r="U56" i="33"/>
  <c r="S56" i="33"/>
  <c r="R56" i="33"/>
  <c r="Q56" i="33"/>
  <c r="O56" i="33"/>
  <c r="N56" i="33"/>
  <c r="M56" i="33"/>
  <c r="L56" i="33"/>
  <c r="K56" i="33"/>
  <c r="J56" i="33"/>
  <c r="H56" i="33"/>
  <c r="AB55" i="33"/>
  <c r="Z55" i="33"/>
  <c r="Y55" i="33"/>
  <c r="X55" i="33"/>
  <c r="W55" i="33"/>
  <c r="U55" i="33"/>
  <c r="S55" i="33"/>
  <c r="R55" i="33"/>
  <c r="Q55" i="33"/>
  <c r="O55" i="33"/>
  <c r="N55" i="33"/>
  <c r="M55" i="33"/>
  <c r="L55" i="33"/>
  <c r="K55" i="33"/>
  <c r="J55" i="33"/>
  <c r="H55" i="33"/>
  <c r="AB54" i="33"/>
  <c r="Z54" i="33"/>
  <c r="Y54" i="33"/>
  <c r="X54" i="33"/>
  <c r="W54" i="33"/>
  <c r="U54" i="33"/>
  <c r="S54" i="33"/>
  <c r="R54" i="33"/>
  <c r="Q54" i="33"/>
  <c r="O54" i="33"/>
  <c r="N54" i="33"/>
  <c r="M54" i="33"/>
  <c r="L54" i="33"/>
  <c r="K54" i="33"/>
  <c r="J54" i="33"/>
  <c r="H54" i="33"/>
  <c r="AB53" i="33"/>
  <c r="Z53" i="33"/>
  <c r="Y53" i="33"/>
  <c r="X53" i="33"/>
  <c r="W53" i="33"/>
  <c r="U53" i="33"/>
  <c r="S53" i="33"/>
  <c r="R53" i="33"/>
  <c r="Q53" i="33"/>
  <c r="O53" i="33"/>
  <c r="N53" i="33"/>
  <c r="M53" i="33"/>
  <c r="L53" i="33"/>
  <c r="K53" i="33"/>
  <c r="J53" i="33"/>
  <c r="H53" i="33"/>
  <c r="AB52" i="33"/>
  <c r="Z52" i="33"/>
  <c r="Y52" i="33"/>
  <c r="X52" i="33"/>
  <c r="W52" i="33"/>
  <c r="U52" i="33"/>
  <c r="S52" i="33"/>
  <c r="R52" i="33"/>
  <c r="Q52" i="33"/>
  <c r="O52" i="33"/>
  <c r="N52" i="33"/>
  <c r="M52" i="33"/>
  <c r="L52" i="33"/>
  <c r="K52" i="33"/>
  <c r="J52" i="33"/>
  <c r="H52" i="33"/>
  <c r="AB51" i="33"/>
  <c r="Z51" i="33"/>
  <c r="Y51" i="33"/>
  <c r="X51" i="33"/>
  <c r="W51" i="33"/>
  <c r="U51" i="33"/>
  <c r="S51" i="33"/>
  <c r="R51" i="33"/>
  <c r="Q51" i="33"/>
  <c r="O51" i="33"/>
  <c r="N51" i="33"/>
  <c r="M51" i="33"/>
  <c r="L51" i="33"/>
  <c r="K51" i="33"/>
  <c r="J51" i="33"/>
  <c r="H51" i="33"/>
  <c r="AB50" i="33"/>
  <c r="Z50" i="33"/>
  <c r="Y50" i="33"/>
  <c r="X50" i="33"/>
  <c r="W50" i="33"/>
  <c r="U50" i="33"/>
  <c r="S50" i="33"/>
  <c r="R50" i="33"/>
  <c r="Q50" i="33"/>
  <c r="O50" i="33"/>
  <c r="N50" i="33"/>
  <c r="M50" i="33"/>
  <c r="L50" i="33"/>
  <c r="K50" i="33"/>
  <c r="J50" i="33"/>
  <c r="H50" i="33"/>
  <c r="AB49" i="33"/>
  <c r="Z49" i="33"/>
  <c r="Y49" i="33"/>
  <c r="X49" i="33"/>
  <c r="W49" i="33"/>
  <c r="U49" i="33"/>
  <c r="S49" i="33"/>
  <c r="R49" i="33"/>
  <c r="Q49" i="33"/>
  <c r="O49" i="33"/>
  <c r="N49" i="33"/>
  <c r="M49" i="33"/>
  <c r="L49" i="33"/>
  <c r="K49" i="33"/>
  <c r="J49" i="33"/>
  <c r="H49" i="33"/>
  <c r="AB48" i="33"/>
  <c r="Z48" i="33"/>
  <c r="Y48" i="33"/>
  <c r="X48" i="33"/>
  <c r="W48" i="33"/>
  <c r="U48" i="33"/>
  <c r="S48" i="33"/>
  <c r="R48" i="33"/>
  <c r="Q48" i="33"/>
  <c r="O48" i="33"/>
  <c r="N48" i="33"/>
  <c r="M48" i="33"/>
  <c r="L48" i="33"/>
  <c r="K48" i="33"/>
  <c r="J48" i="33"/>
  <c r="H48" i="33"/>
  <c r="AB47" i="33"/>
  <c r="Z47" i="33"/>
  <c r="Y47" i="33"/>
  <c r="X47" i="33"/>
  <c r="W47" i="33"/>
  <c r="U47" i="33"/>
  <c r="S47" i="33"/>
  <c r="R47" i="33"/>
  <c r="Q47" i="33"/>
  <c r="O47" i="33"/>
  <c r="N47" i="33"/>
  <c r="M47" i="33"/>
  <c r="L47" i="33"/>
  <c r="K47" i="33"/>
  <c r="J47" i="33"/>
  <c r="H47" i="33"/>
  <c r="AB46" i="33"/>
  <c r="Z46" i="33"/>
  <c r="Y46" i="33"/>
  <c r="X46" i="33"/>
  <c r="W46" i="33"/>
  <c r="U46" i="33"/>
  <c r="S46" i="33"/>
  <c r="R46" i="33"/>
  <c r="Q46" i="33"/>
  <c r="O46" i="33"/>
  <c r="N46" i="33"/>
  <c r="M46" i="33"/>
  <c r="L46" i="33"/>
  <c r="K46" i="33"/>
  <c r="J46" i="33"/>
  <c r="H46" i="33"/>
  <c r="AB45" i="33"/>
  <c r="Z45" i="33"/>
  <c r="Y45" i="33"/>
  <c r="X45" i="33"/>
  <c r="W45" i="33"/>
  <c r="U45" i="33"/>
  <c r="S45" i="33"/>
  <c r="R45" i="33"/>
  <c r="Q45" i="33"/>
  <c r="O45" i="33"/>
  <c r="N45" i="33"/>
  <c r="M45" i="33"/>
  <c r="L45" i="33"/>
  <c r="K45" i="33"/>
  <c r="J45" i="33"/>
  <c r="H45" i="33"/>
  <c r="AB44" i="33"/>
  <c r="Z44" i="33"/>
  <c r="Y44" i="33"/>
  <c r="X44" i="33"/>
  <c r="W44" i="33"/>
  <c r="U44" i="33"/>
  <c r="S44" i="33"/>
  <c r="R44" i="33"/>
  <c r="Q44" i="33"/>
  <c r="O44" i="33"/>
  <c r="N44" i="33"/>
  <c r="M44" i="33"/>
  <c r="L44" i="33"/>
  <c r="K44" i="33"/>
  <c r="J44" i="33"/>
  <c r="H44" i="33"/>
  <c r="AB43" i="33"/>
  <c r="Z43" i="33"/>
  <c r="Y43" i="33"/>
  <c r="X43" i="33"/>
  <c r="W43" i="33"/>
  <c r="U43" i="33"/>
  <c r="S43" i="33"/>
  <c r="R43" i="33"/>
  <c r="Q43" i="33"/>
  <c r="O43" i="33"/>
  <c r="N43" i="33"/>
  <c r="M43" i="33"/>
  <c r="L43" i="33"/>
  <c r="K43" i="33"/>
  <c r="J43" i="33"/>
  <c r="H43" i="33"/>
  <c r="AB42" i="33"/>
  <c r="Z42" i="33"/>
  <c r="Y42" i="33"/>
  <c r="X42" i="33"/>
  <c r="W42" i="33"/>
  <c r="U42" i="33"/>
  <c r="S42" i="33"/>
  <c r="R42" i="33"/>
  <c r="Q42" i="33"/>
  <c r="O42" i="33"/>
  <c r="N42" i="33"/>
  <c r="M42" i="33"/>
  <c r="L42" i="33"/>
  <c r="K42" i="33"/>
  <c r="J42" i="33"/>
  <c r="H42" i="33"/>
  <c r="AB41" i="33"/>
  <c r="Z41" i="33"/>
  <c r="Y41" i="33"/>
  <c r="X41" i="33"/>
  <c r="W41" i="33"/>
  <c r="U41" i="33"/>
  <c r="S41" i="33"/>
  <c r="R41" i="33"/>
  <c r="Q41" i="33"/>
  <c r="O41" i="33"/>
  <c r="N41" i="33"/>
  <c r="M41" i="33"/>
  <c r="L41" i="33"/>
  <c r="K41" i="33"/>
  <c r="J41" i="33"/>
  <c r="H41" i="33"/>
  <c r="AB40" i="33"/>
  <c r="Z40" i="33"/>
  <c r="Y40" i="33"/>
  <c r="X40" i="33"/>
  <c r="W40" i="33"/>
  <c r="U40" i="33"/>
  <c r="S40" i="33"/>
  <c r="R40" i="33"/>
  <c r="Q40" i="33"/>
  <c r="O40" i="33"/>
  <c r="N40" i="33"/>
  <c r="M40" i="33"/>
  <c r="L40" i="33"/>
  <c r="K40" i="33"/>
  <c r="J40" i="33"/>
  <c r="H40" i="33"/>
  <c r="AB39" i="33"/>
  <c r="Z39" i="33"/>
  <c r="Y39" i="33"/>
  <c r="X39" i="33"/>
  <c r="W39" i="33"/>
  <c r="U39" i="33"/>
  <c r="S39" i="33"/>
  <c r="R39" i="33"/>
  <c r="Q39" i="33"/>
  <c r="O39" i="33"/>
  <c r="N39" i="33"/>
  <c r="M39" i="33"/>
  <c r="L39" i="33"/>
  <c r="K39" i="33"/>
  <c r="J39" i="33"/>
  <c r="H39" i="33"/>
  <c r="AB38" i="33"/>
  <c r="Z38" i="33"/>
  <c r="Y38" i="33"/>
  <c r="X38" i="33"/>
  <c r="W38" i="33"/>
  <c r="U38" i="33"/>
  <c r="S38" i="33"/>
  <c r="R38" i="33"/>
  <c r="Q38" i="33"/>
  <c r="O38" i="33"/>
  <c r="N38" i="33"/>
  <c r="M38" i="33"/>
  <c r="L38" i="33"/>
  <c r="K38" i="33"/>
  <c r="J38" i="33"/>
  <c r="H38" i="33"/>
  <c r="AB37" i="33"/>
  <c r="Z37" i="33"/>
  <c r="Y37" i="33"/>
  <c r="X37" i="33"/>
  <c r="W37" i="33"/>
  <c r="U37" i="33"/>
  <c r="S37" i="33"/>
  <c r="R37" i="33"/>
  <c r="Q37" i="33"/>
  <c r="O37" i="33"/>
  <c r="N37" i="33"/>
  <c r="M37" i="33"/>
  <c r="L37" i="33"/>
  <c r="K37" i="33"/>
  <c r="J37" i="33"/>
  <c r="H37" i="33"/>
  <c r="AB36" i="33"/>
  <c r="Z36" i="33"/>
  <c r="Y36" i="33"/>
  <c r="X36" i="33"/>
  <c r="W36" i="33"/>
  <c r="U36" i="33"/>
  <c r="S36" i="33"/>
  <c r="R36" i="33"/>
  <c r="Q36" i="33"/>
  <c r="O36" i="33"/>
  <c r="N36" i="33"/>
  <c r="M36" i="33"/>
  <c r="L36" i="33"/>
  <c r="K36" i="33"/>
  <c r="J36" i="33"/>
  <c r="H36" i="33"/>
  <c r="AB35" i="33"/>
  <c r="Z35" i="33"/>
  <c r="Y35" i="33"/>
  <c r="X35" i="33"/>
  <c r="W35" i="33"/>
  <c r="U35" i="33"/>
  <c r="S35" i="33"/>
  <c r="R35" i="33"/>
  <c r="Q35" i="33"/>
  <c r="O35" i="33"/>
  <c r="N35" i="33"/>
  <c r="M35" i="33"/>
  <c r="L35" i="33"/>
  <c r="K35" i="33"/>
  <c r="J35" i="33"/>
  <c r="H35" i="33"/>
  <c r="AB34" i="33"/>
  <c r="Z34" i="33"/>
  <c r="Y34" i="33"/>
  <c r="X34" i="33"/>
  <c r="W34" i="33"/>
  <c r="U34" i="33"/>
  <c r="S34" i="33"/>
  <c r="R34" i="33"/>
  <c r="Q34" i="33"/>
  <c r="O34" i="33"/>
  <c r="N34" i="33"/>
  <c r="M34" i="33"/>
  <c r="L34" i="33"/>
  <c r="K34" i="33"/>
  <c r="J34" i="33"/>
  <c r="H34" i="33"/>
  <c r="AB33" i="33"/>
  <c r="Z33" i="33"/>
  <c r="Y33" i="33"/>
  <c r="X33" i="33"/>
  <c r="W33" i="33"/>
  <c r="U33" i="33"/>
  <c r="S33" i="33"/>
  <c r="R33" i="33"/>
  <c r="Q33" i="33"/>
  <c r="O33" i="33"/>
  <c r="N33" i="33"/>
  <c r="M33" i="33"/>
  <c r="L33" i="33"/>
  <c r="K33" i="33"/>
  <c r="J33" i="33"/>
  <c r="H33" i="33"/>
  <c r="AB32" i="33"/>
  <c r="Z32" i="33"/>
  <c r="Y32" i="33"/>
  <c r="X32" i="33"/>
  <c r="W32" i="33"/>
  <c r="U32" i="33"/>
  <c r="S32" i="33"/>
  <c r="R32" i="33"/>
  <c r="Q32" i="33"/>
  <c r="O32" i="33"/>
  <c r="N32" i="33"/>
  <c r="M32" i="33"/>
  <c r="L32" i="33"/>
  <c r="K32" i="33"/>
  <c r="J32" i="33"/>
  <c r="H32" i="33"/>
  <c r="AB31" i="33"/>
  <c r="Z31" i="33"/>
  <c r="Y31" i="33"/>
  <c r="X31" i="33"/>
  <c r="W31" i="33"/>
  <c r="U31" i="33"/>
  <c r="S31" i="33"/>
  <c r="R31" i="33"/>
  <c r="Q31" i="33"/>
  <c r="O31" i="33"/>
  <c r="N31" i="33"/>
  <c r="M31" i="33"/>
  <c r="L31" i="33"/>
  <c r="K31" i="33"/>
  <c r="J31" i="33"/>
  <c r="H31" i="33"/>
  <c r="AB30" i="33"/>
  <c r="Z30" i="33"/>
  <c r="Y30" i="33"/>
  <c r="X30" i="33"/>
  <c r="W30" i="33"/>
  <c r="U30" i="33"/>
  <c r="S30" i="33"/>
  <c r="R30" i="33"/>
  <c r="Q30" i="33"/>
  <c r="O30" i="33"/>
  <c r="N30" i="33"/>
  <c r="M30" i="33"/>
  <c r="L30" i="33"/>
  <c r="K30" i="33"/>
  <c r="J30" i="33"/>
  <c r="H30" i="33"/>
  <c r="AB29" i="33"/>
  <c r="Z29" i="33"/>
  <c r="Y29" i="33"/>
  <c r="X29" i="33"/>
  <c r="W29" i="33"/>
  <c r="U29" i="33"/>
  <c r="S29" i="33"/>
  <c r="R29" i="33"/>
  <c r="Q29" i="33"/>
  <c r="O29" i="33"/>
  <c r="N29" i="33"/>
  <c r="M29" i="33"/>
  <c r="L29" i="33"/>
  <c r="K29" i="33"/>
  <c r="J29" i="33"/>
  <c r="H29" i="33"/>
  <c r="AB28" i="33"/>
  <c r="Z28" i="33"/>
  <c r="Y28" i="33"/>
  <c r="X28" i="33"/>
  <c r="W28" i="33"/>
  <c r="U28" i="33"/>
  <c r="S28" i="33"/>
  <c r="R28" i="33"/>
  <c r="Q28" i="33"/>
  <c r="O28" i="33"/>
  <c r="N28" i="33"/>
  <c r="M28" i="33"/>
  <c r="L28" i="33"/>
  <c r="K28" i="33"/>
  <c r="J28" i="33"/>
  <c r="H28" i="33"/>
  <c r="AB27" i="33"/>
  <c r="Z27" i="33"/>
  <c r="Y27" i="33"/>
  <c r="X27" i="33"/>
  <c r="W27" i="33"/>
  <c r="U27" i="33"/>
  <c r="S27" i="33"/>
  <c r="R27" i="33"/>
  <c r="Q27" i="33"/>
  <c r="O27" i="33"/>
  <c r="N27" i="33"/>
  <c r="M27" i="33"/>
  <c r="L27" i="33"/>
  <c r="K27" i="33"/>
  <c r="J27" i="33"/>
  <c r="H27" i="33"/>
  <c r="AB26" i="33"/>
  <c r="Z26" i="33"/>
  <c r="Y26" i="33"/>
  <c r="X26" i="33"/>
  <c r="W26" i="33"/>
  <c r="U26" i="33"/>
  <c r="S26" i="33"/>
  <c r="R26" i="33"/>
  <c r="Q26" i="33"/>
  <c r="O26" i="33"/>
  <c r="N26" i="33"/>
  <c r="M26" i="33"/>
  <c r="L26" i="33"/>
  <c r="K26" i="33"/>
  <c r="J26" i="33"/>
  <c r="H26" i="33"/>
  <c r="AB25" i="33"/>
  <c r="Z25" i="33"/>
  <c r="Y25" i="33"/>
  <c r="X25" i="33"/>
  <c r="W25" i="33"/>
  <c r="U25" i="33"/>
  <c r="S25" i="33"/>
  <c r="R25" i="33"/>
  <c r="Q25" i="33"/>
  <c r="O25" i="33"/>
  <c r="N25" i="33"/>
  <c r="M25" i="33"/>
  <c r="L25" i="33"/>
  <c r="K25" i="33"/>
  <c r="J25" i="33"/>
  <c r="H25" i="33"/>
  <c r="AB24" i="33"/>
  <c r="Z24" i="33"/>
  <c r="Y24" i="33"/>
  <c r="X24" i="33"/>
  <c r="W24" i="33"/>
  <c r="U24" i="33"/>
  <c r="S24" i="33"/>
  <c r="R24" i="33"/>
  <c r="Q24" i="33"/>
  <c r="O24" i="33"/>
  <c r="N24" i="33"/>
  <c r="M24" i="33"/>
  <c r="L24" i="33"/>
  <c r="K24" i="33"/>
  <c r="J24" i="33"/>
  <c r="H24" i="33"/>
  <c r="AB23" i="33"/>
  <c r="Z23" i="33"/>
  <c r="Y23" i="33"/>
  <c r="X23" i="33"/>
  <c r="W23" i="33"/>
  <c r="U23" i="33"/>
  <c r="S23" i="33"/>
  <c r="R23" i="33"/>
  <c r="Q23" i="33"/>
  <c r="O23" i="33"/>
  <c r="N23" i="33"/>
  <c r="M23" i="33"/>
  <c r="L23" i="33"/>
  <c r="K23" i="33"/>
  <c r="J23" i="33"/>
  <c r="H23" i="33"/>
  <c r="AB22" i="33"/>
  <c r="Z22" i="33"/>
  <c r="Y22" i="33"/>
  <c r="X22" i="33"/>
  <c r="W22" i="33"/>
  <c r="U22" i="33"/>
  <c r="S22" i="33"/>
  <c r="R22" i="33"/>
  <c r="Q22" i="33"/>
  <c r="O22" i="33"/>
  <c r="N22" i="33"/>
  <c r="M22" i="33"/>
  <c r="L22" i="33"/>
  <c r="K22" i="33"/>
  <c r="J22" i="33"/>
  <c r="H22" i="33"/>
  <c r="AB21" i="33"/>
  <c r="Z21" i="33"/>
  <c r="Y21" i="33"/>
  <c r="X21" i="33"/>
  <c r="W21" i="33"/>
  <c r="U21" i="33"/>
  <c r="S21" i="33"/>
  <c r="R21" i="33"/>
  <c r="Q21" i="33"/>
  <c r="O21" i="33"/>
  <c r="N21" i="33"/>
  <c r="M21" i="33"/>
  <c r="L21" i="33"/>
  <c r="K21" i="33"/>
  <c r="J21" i="33"/>
  <c r="H21" i="33"/>
  <c r="AB20" i="33"/>
  <c r="Z20" i="33"/>
  <c r="Y20" i="33"/>
  <c r="X20" i="33"/>
  <c r="W20" i="33"/>
  <c r="U20" i="33"/>
  <c r="S20" i="33"/>
  <c r="R20" i="33"/>
  <c r="Q20" i="33"/>
  <c r="O20" i="33"/>
  <c r="N20" i="33"/>
  <c r="M20" i="33"/>
  <c r="L20" i="33"/>
  <c r="K20" i="33"/>
  <c r="J20" i="33"/>
  <c r="H20" i="33"/>
  <c r="AB19" i="33"/>
  <c r="Z19" i="33"/>
  <c r="Y19" i="33"/>
  <c r="X19" i="33"/>
  <c r="W19" i="33"/>
  <c r="U19" i="33"/>
  <c r="S19" i="33"/>
  <c r="R19" i="33"/>
  <c r="Q19" i="33"/>
  <c r="O19" i="33"/>
  <c r="N19" i="33"/>
  <c r="M19" i="33"/>
  <c r="L19" i="33"/>
  <c r="K19" i="33"/>
  <c r="J19" i="33"/>
  <c r="H19" i="33"/>
  <c r="AB18" i="33"/>
  <c r="Z18" i="33"/>
  <c r="Y18" i="33"/>
  <c r="X18" i="33"/>
  <c r="W18" i="33"/>
  <c r="U18" i="33"/>
  <c r="S18" i="33"/>
  <c r="R18" i="33"/>
  <c r="Q18" i="33"/>
  <c r="O18" i="33"/>
  <c r="N18" i="33"/>
  <c r="M18" i="33"/>
  <c r="L18" i="33"/>
  <c r="K18" i="33"/>
  <c r="J18" i="33"/>
  <c r="H18" i="33"/>
  <c r="AB17" i="33"/>
  <c r="Z17" i="33"/>
  <c r="Y17" i="33"/>
  <c r="X17" i="33"/>
  <c r="W17" i="33"/>
  <c r="U17" i="33"/>
  <c r="S17" i="33"/>
  <c r="R17" i="33"/>
  <c r="Q17" i="33"/>
  <c r="O17" i="33"/>
  <c r="N17" i="33"/>
  <c r="M17" i="33"/>
  <c r="L17" i="33"/>
  <c r="K17" i="33"/>
  <c r="J17" i="33"/>
  <c r="H17" i="33"/>
  <c r="AB16" i="33"/>
  <c r="Z16" i="33"/>
  <c r="Y16" i="33"/>
  <c r="X16" i="33"/>
  <c r="W16" i="33"/>
  <c r="U16" i="33"/>
  <c r="S16" i="33"/>
  <c r="R16" i="33"/>
  <c r="Q16" i="33"/>
  <c r="O16" i="33"/>
  <c r="N16" i="33"/>
  <c r="M16" i="33"/>
  <c r="L16" i="33"/>
  <c r="K16" i="33"/>
  <c r="J16" i="33"/>
  <c r="H16" i="33"/>
  <c r="AB10" i="33"/>
  <c r="Z10" i="33"/>
  <c r="Y10" i="33"/>
  <c r="X10" i="33"/>
  <c r="W10" i="33"/>
  <c r="U10" i="33"/>
  <c r="S10" i="33"/>
  <c r="R10" i="33"/>
  <c r="Q10" i="33"/>
  <c r="O10" i="33"/>
  <c r="N10" i="33"/>
  <c r="M10" i="33"/>
  <c r="L10" i="33"/>
  <c r="K10" i="33"/>
  <c r="J10" i="33"/>
  <c r="H10" i="33"/>
  <c r="AB7" i="33"/>
  <c r="Z7" i="33"/>
  <c r="Y7" i="33"/>
  <c r="X7" i="33"/>
  <c r="W7" i="33"/>
  <c r="U7" i="33"/>
  <c r="S7" i="33"/>
  <c r="R7" i="33"/>
  <c r="Q7" i="33"/>
  <c r="O7" i="33"/>
  <c r="N7" i="33"/>
  <c r="M7" i="33"/>
  <c r="L7" i="33"/>
  <c r="K7" i="33"/>
  <c r="J7" i="33"/>
  <c r="H7" i="33"/>
  <c r="F10" i="33"/>
  <c r="F7" i="33"/>
  <c r="E7" i="34" l="1"/>
  <c r="E8" i="34"/>
  <c r="F9" i="33"/>
  <c r="F8" i="33" l="1"/>
  <c r="AB9" i="33"/>
  <c r="Y9" i="33"/>
  <c r="W9" i="33"/>
  <c r="S9" i="33"/>
  <c r="Q9" i="33"/>
  <c r="N9" i="33"/>
  <c r="L9" i="33"/>
  <c r="J9" i="33"/>
  <c r="Z9" i="33"/>
  <c r="X9" i="33"/>
  <c r="U9" i="33"/>
  <c r="R9" i="33"/>
  <c r="O9" i="33"/>
  <c r="M9" i="33"/>
  <c r="K9" i="33"/>
  <c r="H9" i="33"/>
  <c r="F12" i="33"/>
  <c r="AB12" i="33" l="1"/>
  <c r="Y12" i="33"/>
  <c r="W12" i="33"/>
  <c r="S12" i="33"/>
  <c r="Q12" i="33"/>
  <c r="N12" i="33"/>
  <c r="L12" i="33"/>
  <c r="J12" i="33"/>
  <c r="Z12" i="33"/>
  <c r="X12" i="33"/>
  <c r="U12" i="33"/>
  <c r="R12" i="33"/>
  <c r="O12" i="33"/>
  <c r="M12" i="33"/>
  <c r="K12" i="33"/>
  <c r="H12" i="33"/>
  <c r="AB8" i="33"/>
  <c r="Y8" i="33"/>
  <c r="W8" i="33"/>
  <c r="S8" i="33"/>
  <c r="Q8" i="33"/>
  <c r="N8" i="33"/>
  <c r="L8" i="33"/>
  <c r="J8" i="33"/>
  <c r="Z8" i="33"/>
  <c r="X8" i="33"/>
  <c r="U8" i="33"/>
  <c r="R8" i="33"/>
  <c r="O8" i="33"/>
  <c r="M8" i="33"/>
  <c r="K8" i="33"/>
  <c r="H8" i="33"/>
  <c r="F11" i="33"/>
  <c r="AB11" i="33" l="1"/>
  <c r="Y11" i="33"/>
  <c r="W11" i="33"/>
  <c r="S11" i="33"/>
  <c r="Q11" i="33"/>
  <c r="N11" i="33"/>
  <c r="L11" i="33"/>
  <c r="J11" i="33"/>
  <c r="Z11" i="33"/>
  <c r="X11" i="33"/>
  <c r="U11" i="33"/>
  <c r="R11" i="33"/>
  <c r="O11" i="33"/>
  <c r="M11" i="33"/>
  <c r="K11" i="33"/>
  <c r="H11" i="33"/>
  <c r="C36" i="25"/>
  <c r="B36" i="25"/>
  <c r="Q22" i="11" l="1"/>
  <c r="G22" i="11"/>
  <c r="E22" i="11" s="1"/>
  <c r="Q21" i="11"/>
  <c r="G21" i="11"/>
  <c r="E21" i="11" s="1"/>
  <c r="Q20" i="11"/>
  <c r="G20" i="11"/>
  <c r="E20" i="11" s="1"/>
  <c r="Q19" i="11"/>
  <c r="G19" i="11"/>
  <c r="E19" i="11" s="1"/>
  <c r="Q18" i="11"/>
  <c r="G18" i="11"/>
  <c r="E18" i="11" s="1"/>
  <c r="Q17" i="11"/>
  <c r="G17" i="11"/>
  <c r="E17" i="11" s="1"/>
  <c r="Q16" i="11"/>
  <c r="G16" i="11"/>
  <c r="E16" i="11" s="1"/>
  <c r="Q15" i="11"/>
  <c r="G15" i="11"/>
  <c r="E15" i="11" s="1"/>
  <c r="Q14" i="11"/>
  <c r="G14" i="11"/>
  <c r="E14" i="11" s="1"/>
  <c r="Q13" i="11"/>
  <c r="G13" i="11"/>
  <c r="E13" i="11" s="1"/>
  <c r="Q12" i="11"/>
  <c r="G12" i="11"/>
  <c r="E12" i="11" s="1"/>
  <c r="Q11" i="11"/>
  <c r="G11" i="11"/>
  <c r="E11" i="11" s="1"/>
  <c r="Y11" i="11" l="1"/>
  <c r="Y12" i="11"/>
  <c r="Y13" i="11"/>
  <c r="Y14" i="11"/>
  <c r="Y15" i="11"/>
  <c r="Y16" i="11"/>
  <c r="Y17" i="11"/>
  <c r="Y18" i="11"/>
  <c r="Y19" i="11"/>
  <c r="Y20" i="11"/>
  <c r="Y21" i="11"/>
  <c r="Y22" i="11"/>
  <c r="F10" i="27" l="1"/>
  <c r="F7" i="27"/>
  <c r="J353" i="27"/>
  <c r="K353" i="27"/>
  <c r="L353" i="27"/>
  <c r="M353" i="27"/>
  <c r="N353" i="27"/>
  <c r="O353" i="27"/>
  <c r="Q353" i="27"/>
  <c r="R353" i="27"/>
  <c r="S353" i="27"/>
  <c r="T353" i="27"/>
  <c r="U353" i="27"/>
  <c r="W353" i="27"/>
  <c r="X353" i="27"/>
  <c r="Y353" i="27"/>
  <c r="Z353" i="27"/>
  <c r="AB353" i="27"/>
  <c r="J354" i="27"/>
  <c r="K354" i="27"/>
  <c r="L354" i="27"/>
  <c r="M354" i="27"/>
  <c r="N354" i="27"/>
  <c r="O354" i="27"/>
  <c r="Q354" i="27"/>
  <c r="R354" i="27"/>
  <c r="S354" i="27"/>
  <c r="T354" i="27"/>
  <c r="U354" i="27"/>
  <c r="W354" i="27"/>
  <c r="X354" i="27"/>
  <c r="Y354" i="27"/>
  <c r="Z354" i="27"/>
  <c r="AB354" i="27"/>
  <c r="J355" i="27"/>
  <c r="K355" i="27"/>
  <c r="L355" i="27"/>
  <c r="M355" i="27"/>
  <c r="N355" i="27"/>
  <c r="O355" i="27"/>
  <c r="Q355" i="27"/>
  <c r="R355" i="27"/>
  <c r="S355" i="27"/>
  <c r="T355" i="27"/>
  <c r="U355" i="27"/>
  <c r="W355" i="27"/>
  <c r="X355" i="27"/>
  <c r="Y355" i="27"/>
  <c r="Z355" i="27"/>
  <c r="AB355" i="27"/>
  <c r="H356" i="27"/>
  <c r="J356" i="27"/>
  <c r="K356" i="27"/>
  <c r="L356" i="27"/>
  <c r="M356" i="27"/>
  <c r="N356" i="27"/>
  <c r="O356" i="27"/>
  <c r="Q356" i="27"/>
  <c r="R356" i="27"/>
  <c r="S356" i="27"/>
  <c r="T356" i="27"/>
  <c r="U356" i="27"/>
  <c r="W356" i="27"/>
  <c r="X356" i="27"/>
  <c r="Y356" i="27"/>
  <c r="Z356" i="27"/>
  <c r="AB356" i="27"/>
  <c r="T357" i="27"/>
  <c r="J358" i="27"/>
  <c r="K358" i="27"/>
  <c r="L358" i="27"/>
  <c r="M358" i="27"/>
  <c r="N358" i="27"/>
  <c r="O358" i="27"/>
  <c r="Q358" i="27"/>
  <c r="R358" i="27"/>
  <c r="S358" i="27"/>
  <c r="T358" i="27"/>
  <c r="U358" i="27"/>
  <c r="W358" i="27"/>
  <c r="X358" i="27"/>
  <c r="Y358" i="27"/>
  <c r="Z358" i="27"/>
  <c r="AB358" i="27"/>
  <c r="J359" i="27"/>
  <c r="K359" i="27"/>
  <c r="L359" i="27"/>
  <c r="M359" i="27"/>
  <c r="N359" i="27"/>
  <c r="O359" i="27"/>
  <c r="Q359" i="27"/>
  <c r="R359" i="27"/>
  <c r="S359" i="27"/>
  <c r="T359" i="27"/>
  <c r="U359" i="27"/>
  <c r="W359" i="27"/>
  <c r="X359" i="27"/>
  <c r="Y359" i="27"/>
  <c r="Z359" i="27"/>
  <c r="AB359" i="27"/>
  <c r="J360" i="27"/>
  <c r="K360" i="27"/>
  <c r="L360" i="27"/>
  <c r="M360" i="27"/>
  <c r="N360" i="27"/>
  <c r="O360" i="27"/>
  <c r="Q360" i="27"/>
  <c r="R360" i="27"/>
  <c r="S360" i="27"/>
  <c r="T360" i="27"/>
  <c r="U360" i="27"/>
  <c r="W360" i="27"/>
  <c r="X360" i="27"/>
  <c r="Y360" i="27"/>
  <c r="Z360" i="27"/>
  <c r="AB360" i="27"/>
  <c r="J361" i="27"/>
  <c r="K361" i="27"/>
  <c r="L361" i="27"/>
  <c r="M361" i="27"/>
  <c r="N361" i="27"/>
  <c r="O361" i="27"/>
  <c r="Q361" i="27"/>
  <c r="R361" i="27"/>
  <c r="S361" i="27"/>
  <c r="T361" i="27"/>
  <c r="U361" i="27"/>
  <c r="W361" i="27"/>
  <c r="X361" i="27"/>
  <c r="Y361" i="27"/>
  <c r="Z361" i="27"/>
  <c r="AB361" i="27"/>
  <c r="J362" i="27"/>
  <c r="K362" i="27"/>
  <c r="L362" i="27"/>
  <c r="M362" i="27"/>
  <c r="N362" i="27"/>
  <c r="O362" i="27"/>
  <c r="Q362" i="27"/>
  <c r="R362" i="27"/>
  <c r="S362" i="27"/>
  <c r="T362" i="27"/>
  <c r="U362" i="27"/>
  <c r="W362" i="27"/>
  <c r="X362" i="27"/>
  <c r="Y362" i="27"/>
  <c r="Z362" i="27"/>
  <c r="AB362" i="27"/>
  <c r="J363" i="27"/>
  <c r="K363" i="27"/>
  <c r="L363" i="27"/>
  <c r="M363" i="27"/>
  <c r="N363" i="27"/>
  <c r="O363" i="27"/>
  <c r="Q363" i="27"/>
  <c r="R363" i="27"/>
  <c r="S363" i="27"/>
  <c r="T363" i="27"/>
  <c r="U363" i="27"/>
  <c r="W363" i="27"/>
  <c r="X363" i="27"/>
  <c r="Y363" i="27"/>
  <c r="Z363" i="27"/>
  <c r="AB363" i="27"/>
  <c r="J364" i="27"/>
  <c r="K364" i="27"/>
  <c r="L364" i="27"/>
  <c r="M364" i="27"/>
  <c r="N364" i="27"/>
  <c r="O364" i="27"/>
  <c r="Q364" i="27"/>
  <c r="R364" i="27"/>
  <c r="S364" i="27"/>
  <c r="T364" i="27"/>
  <c r="U364" i="27"/>
  <c r="W364" i="27"/>
  <c r="X364" i="27"/>
  <c r="Y364" i="27"/>
  <c r="Z364" i="27"/>
  <c r="AB364" i="27"/>
  <c r="J365" i="27"/>
  <c r="K365" i="27"/>
  <c r="L365" i="27"/>
  <c r="M365" i="27"/>
  <c r="N365" i="27"/>
  <c r="O365" i="27"/>
  <c r="Q365" i="27"/>
  <c r="R365" i="27"/>
  <c r="S365" i="27"/>
  <c r="T365" i="27"/>
  <c r="U365" i="27"/>
  <c r="W365" i="27"/>
  <c r="X365" i="27"/>
  <c r="Y365" i="27"/>
  <c r="Z365" i="27"/>
  <c r="AB365" i="27"/>
  <c r="J366" i="27"/>
  <c r="K366" i="27"/>
  <c r="L366" i="27"/>
  <c r="M366" i="27"/>
  <c r="N366" i="27"/>
  <c r="O366" i="27"/>
  <c r="Q366" i="27"/>
  <c r="R366" i="27"/>
  <c r="S366" i="27"/>
  <c r="T366" i="27"/>
  <c r="U366" i="27"/>
  <c r="W366" i="27"/>
  <c r="X366" i="27"/>
  <c r="Y366" i="27"/>
  <c r="Z366" i="27"/>
  <c r="AB366" i="27"/>
  <c r="J367" i="27"/>
  <c r="K367" i="27"/>
  <c r="L367" i="27"/>
  <c r="M367" i="27"/>
  <c r="N367" i="27"/>
  <c r="O367" i="27"/>
  <c r="Q367" i="27"/>
  <c r="R367" i="27"/>
  <c r="S367" i="27"/>
  <c r="T367" i="27"/>
  <c r="U367" i="27"/>
  <c r="W367" i="27"/>
  <c r="X367" i="27"/>
  <c r="Y367" i="27"/>
  <c r="Z367" i="27"/>
  <c r="AB367" i="27"/>
  <c r="J368" i="27"/>
  <c r="K368" i="27"/>
  <c r="L368" i="27"/>
  <c r="M368" i="27"/>
  <c r="N368" i="27"/>
  <c r="O368" i="27"/>
  <c r="Q368" i="27"/>
  <c r="R368" i="27"/>
  <c r="S368" i="27"/>
  <c r="T368" i="27"/>
  <c r="U368" i="27"/>
  <c r="W368" i="27"/>
  <c r="X368" i="27"/>
  <c r="Y368" i="27"/>
  <c r="Z368" i="27"/>
  <c r="AB368" i="27"/>
  <c r="J369" i="27"/>
  <c r="K369" i="27"/>
  <c r="L369" i="27"/>
  <c r="M369" i="27"/>
  <c r="N369" i="27"/>
  <c r="O369" i="27"/>
  <c r="Q369" i="27"/>
  <c r="R369" i="27"/>
  <c r="S369" i="27"/>
  <c r="T369" i="27"/>
  <c r="U369" i="27"/>
  <c r="W369" i="27"/>
  <c r="X369" i="27"/>
  <c r="Y369" i="27"/>
  <c r="Z369" i="27"/>
  <c r="AB369" i="27"/>
  <c r="J370" i="27"/>
  <c r="K370" i="27"/>
  <c r="L370" i="27"/>
  <c r="M370" i="27"/>
  <c r="N370" i="27"/>
  <c r="O370" i="27"/>
  <c r="Q370" i="27"/>
  <c r="R370" i="27"/>
  <c r="S370" i="27"/>
  <c r="T370" i="27"/>
  <c r="U370" i="27"/>
  <c r="W370" i="27"/>
  <c r="X370" i="27"/>
  <c r="Y370" i="27"/>
  <c r="Z370" i="27"/>
  <c r="AB370" i="27"/>
  <c r="J371" i="27"/>
  <c r="K371" i="27"/>
  <c r="L371" i="27"/>
  <c r="M371" i="27"/>
  <c r="N371" i="27"/>
  <c r="O371" i="27"/>
  <c r="Q371" i="27"/>
  <c r="R371" i="27"/>
  <c r="S371" i="27"/>
  <c r="T371" i="27"/>
  <c r="U371" i="27"/>
  <c r="W371" i="27"/>
  <c r="X371" i="27"/>
  <c r="Y371" i="27"/>
  <c r="Z371" i="27"/>
  <c r="AB371" i="27"/>
  <c r="J372" i="27"/>
  <c r="K372" i="27"/>
  <c r="L372" i="27"/>
  <c r="M372" i="27"/>
  <c r="N372" i="27"/>
  <c r="O372" i="27"/>
  <c r="Q372" i="27"/>
  <c r="R372" i="27"/>
  <c r="S372" i="27"/>
  <c r="T372" i="27"/>
  <c r="U372" i="27"/>
  <c r="W372" i="27"/>
  <c r="X372" i="27"/>
  <c r="Y372" i="27"/>
  <c r="Z372" i="27"/>
  <c r="AB372" i="27"/>
  <c r="T373" i="27"/>
  <c r="J374" i="27"/>
  <c r="K374" i="27"/>
  <c r="L374" i="27"/>
  <c r="M374" i="27"/>
  <c r="N374" i="27"/>
  <c r="O374" i="27"/>
  <c r="Q374" i="27"/>
  <c r="R374" i="27"/>
  <c r="S374" i="27"/>
  <c r="T374" i="27"/>
  <c r="U374" i="27"/>
  <c r="W374" i="27"/>
  <c r="X374" i="27"/>
  <c r="Y374" i="27"/>
  <c r="Z374" i="27"/>
  <c r="AB374" i="27"/>
  <c r="J375" i="27"/>
  <c r="K375" i="27"/>
  <c r="L375" i="27"/>
  <c r="M375" i="27"/>
  <c r="N375" i="27"/>
  <c r="O375" i="27"/>
  <c r="Q375" i="27"/>
  <c r="R375" i="27"/>
  <c r="S375" i="27"/>
  <c r="T375" i="27"/>
  <c r="U375" i="27"/>
  <c r="W375" i="27"/>
  <c r="X375" i="27"/>
  <c r="Y375" i="27"/>
  <c r="Z375" i="27"/>
  <c r="AB375" i="27"/>
  <c r="J376" i="27"/>
  <c r="K376" i="27"/>
  <c r="L376" i="27"/>
  <c r="M376" i="27"/>
  <c r="N376" i="27"/>
  <c r="O376" i="27"/>
  <c r="Q376" i="27"/>
  <c r="R376" i="27"/>
  <c r="S376" i="27"/>
  <c r="T376" i="27"/>
  <c r="U376" i="27"/>
  <c r="W376" i="27"/>
  <c r="X376" i="27"/>
  <c r="Y376" i="27"/>
  <c r="Z376" i="27"/>
  <c r="AB376" i="27"/>
  <c r="J377" i="27"/>
  <c r="K377" i="27"/>
  <c r="L377" i="27"/>
  <c r="M377" i="27"/>
  <c r="N377" i="27"/>
  <c r="O377" i="27"/>
  <c r="Q377" i="27"/>
  <c r="R377" i="27"/>
  <c r="S377" i="27"/>
  <c r="T377" i="27"/>
  <c r="U377" i="27"/>
  <c r="W377" i="27"/>
  <c r="X377" i="27"/>
  <c r="Y377" i="27"/>
  <c r="Z377" i="27"/>
  <c r="AB377" i="27"/>
  <c r="J378" i="27"/>
  <c r="K378" i="27"/>
  <c r="L378" i="27"/>
  <c r="M378" i="27"/>
  <c r="N378" i="27"/>
  <c r="O378" i="27"/>
  <c r="Q378" i="27"/>
  <c r="R378" i="27"/>
  <c r="S378" i="27"/>
  <c r="T378" i="27"/>
  <c r="U378" i="27"/>
  <c r="W378" i="27"/>
  <c r="X378" i="27"/>
  <c r="Y378" i="27"/>
  <c r="Z378" i="27"/>
  <c r="AB378" i="27"/>
  <c r="J379" i="27"/>
  <c r="K379" i="27"/>
  <c r="L379" i="27"/>
  <c r="M379" i="27"/>
  <c r="N379" i="27"/>
  <c r="O379" i="27"/>
  <c r="Q379" i="27"/>
  <c r="R379" i="27"/>
  <c r="S379" i="27"/>
  <c r="T379" i="27"/>
  <c r="U379" i="27"/>
  <c r="W379" i="27"/>
  <c r="X379" i="27"/>
  <c r="Y379" i="27"/>
  <c r="Z379" i="27"/>
  <c r="AB379" i="27"/>
  <c r="J380" i="27"/>
  <c r="K380" i="27"/>
  <c r="L380" i="27"/>
  <c r="M380" i="27"/>
  <c r="N380" i="27"/>
  <c r="O380" i="27"/>
  <c r="Q380" i="27"/>
  <c r="R380" i="27"/>
  <c r="S380" i="27"/>
  <c r="T380" i="27"/>
  <c r="U380" i="27"/>
  <c r="W380" i="27"/>
  <c r="X380" i="27"/>
  <c r="Y380" i="27"/>
  <c r="Z380" i="27"/>
  <c r="AB380" i="27"/>
  <c r="J381" i="27"/>
  <c r="K381" i="27"/>
  <c r="L381" i="27"/>
  <c r="M381" i="27"/>
  <c r="N381" i="27"/>
  <c r="O381" i="27"/>
  <c r="Q381" i="27"/>
  <c r="R381" i="27"/>
  <c r="S381" i="27"/>
  <c r="T381" i="27"/>
  <c r="U381" i="27"/>
  <c r="W381" i="27"/>
  <c r="X381" i="27"/>
  <c r="Y381" i="27"/>
  <c r="Z381" i="27"/>
  <c r="AB381" i="27"/>
  <c r="J382" i="27"/>
  <c r="K382" i="27"/>
  <c r="L382" i="27"/>
  <c r="M382" i="27"/>
  <c r="N382" i="27"/>
  <c r="O382" i="27"/>
  <c r="Q382" i="27"/>
  <c r="R382" i="27"/>
  <c r="S382" i="27"/>
  <c r="T382" i="27"/>
  <c r="U382" i="27"/>
  <c r="W382" i="27"/>
  <c r="X382" i="27"/>
  <c r="Y382" i="27"/>
  <c r="Z382" i="27"/>
  <c r="AB382" i="27"/>
  <c r="J383" i="27"/>
  <c r="K383" i="27"/>
  <c r="L383" i="27"/>
  <c r="M383" i="27"/>
  <c r="N383" i="27"/>
  <c r="O383" i="27"/>
  <c r="Q383" i="27"/>
  <c r="R383" i="27"/>
  <c r="S383" i="27"/>
  <c r="T383" i="27"/>
  <c r="U383" i="27"/>
  <c r="W383" i="27"/>
  <c r="X383" i="27"/>
  <c r="Y383" i="27"/>
  <c r="Z383" i="27"/>
  <c r="AB383" i="27"/>
  <c r="J384" i="27"/>
  <c r="K384" i="27"/>
  <c r="L384" i="27"/>
  <c r="M384" i="27"/>
  <c r="N384" i="27"/>
  <c r="O384" i="27"/>
  <c r="Q384" i="27"/>
  <c r="R384" i="27"/>
  <c r="S384" i="27"/>
  <c r="T384" i="27"/>
  <c r="U384" i="27"/>
  <c r="W384" i="27"/>
  <c r="X384" i="27"/>
  <c r="Y384" i="27"/>
  <c r="Z384" i="27"/>
  <c r="AB384" i="27"/>
  <c r="T385" i="27"/>
  <c r="J386" i="27"/>
  <c r="K386" i="27"/>
  <c r="L386" i="27"/>
  <c r="M386" i="27"/>
  <c r="N386" i="27"/>
  <c r="O386" i="27"/>
  <c r="Q386" i="27"/>
  <c r="R386" i="27"/>
  <c r="S386" i="27"/>
  <c r="T386" i="27"/>
  <c r="U386" i="27"/>
  <c r="W386" i="27"/>
  <c r="X386" i="27"/>
  <c r="Y386" i="27"/>
  <c r="Z386" i="27"/>
  <c r="AB386" i="27"/>
  <c r="J387" i="27"/>
  <c r="K387" i="27"/>
  <c r="L387" i="27"/>
  <c r="M387" i="27"/>
  <c r="N387" i="27"/>
  <c r="O387" i="27"/>
  <c r="Q387" i="27"/>
  <c r="R387" i="27"/>
  <c r="S387" i="27"/>
  <c r="T387" i="27"/>
  <c r="U387" i="27"/>
  <c r="W387" i="27"/>
  <c r="X387" i="27"/>
  <c r="Y387" i="27"/>
  <c r="Z387" i="27"/>
  <c r="AB387" i="27"/>
  <c r="J388" i="27"/>
  <c r="K388" i="27"/>
  <c r="L388" i="27"/>
  <c r="M388" i="27"/>
  <c r="N388" i="27"/>
  <c r="O388" i="27"/>
  <c r="Q388" i="27"/>
  <c r="R388" i="27"/>
  <c r="S388" i="27"/>
  <c r="T388" i="27"/>
  <c r="U388" i="27"/>
  <c r="W388" i="27"/>
  <c r="X388" i="27"/>
  <c r="Y388" i="27"/>
  <c r="Z388" i="27"/>
  <c r="AB388" i="27"/>
  <c r="J389" i="27"/>
  <c r="K389" i="27"/>
  <c r="L389" i="27"/>
  <c r="M389" i="27"/>
  <c r="N389" i="27"/>
  <c r="O389" i="27"/>
  <c r="Q389" i="27"/>
  <c r="R389" i="27"/>
  <c r="S389" i="27"/>
  <c r="T389" i="27"/>
  <c r="U389" i="27"/>
  <c r="W389" i="27"/>
  <c r="X389" i="27"/>
  <c r="Y389" i="27"/>
  <c r="Z389" i="27"/>
  <c r="AB389" i="27"/>
  <c r="J390" i="27"/>
  <c r="K390" i="27"/>
  <c r="L390" i="27"/>
  <c r="M390" i="27"/>
  <c r="N390" i="27"/>
  <c r="O390" i="27"/>
  <c r="Q390" i="27"/>
  <c r="R390" i="27"/>
  <c r="S390" i="27"/>
  <c r="T390" i="27"/>
  <c r="U390" i="27"/>
  <c r="W390" i="27"/>
  <c r="X390" i="27"/>
  <c r="Y390" i="27"/>
  <c r="Z390" i="27"/>
  <c r="AB390" i="27"/>
  <c r="J391" i="27"/>
  <c r="K391" i="27"/>
  <c r="L391" i="27"/>
  <c r="M391" i="27"/>
  <c r="N391" i="27"/>
  <c r="O391" i="27"/>
  <c r="Q391" i="27"/>
  <c r="R391" i="27"/>
  <c r="S391" i="27"/>
  <c r="T391" i="27"/>
  <c r="U391" i="27"/>
  <c r="W391" i="27"/>
  <c r="X391" i="27"/>
  <c r="Y391" i="27"/>
  <c r="Z391" i="27"/>
  <c r="AB391" i="27"/>
  <c r="J392" i="27"/>
  <c r="K392" i="27"/>
  <c r="L392" i="27"/>
  <c r="M392" i="27"/>
  <c r="N392" i="27"/>
  <c r="O392" i="27"/>
  <c r="Q392" i="27"/>
  <c r="R392" i="27"/>
  <c r="S392" i="27"/>
  <c r="T392" i="27"/>
  <c r="U392" i="27"/>
  <c r="W392" i="27"/>
  <c r="X392" i="27"/>
  <c r="Y392" i="27"/>
  <c r="Z392" i="27"/>
  <c r="AB392" i="27"/>
  <c r="J393" i="27"/>
  <c r="K393" i="27"/>
  <c r="L393" i="27"/>
  <c r="M393" i="27"/>
  <c r="N393" i="27"/>
  <c r="O393" i="27"/>
  <c r="Q393" i="27"/>
  <c r="R393" i="27"/>
  <c r="S393" i="27"/>
  <c r="T393" i="27"/>
  <c r="U393" i="27"/>
  <c r="W393" i="27"/>
  <c r="X393" i="27"/>
  <c r="Y393" i="27"/>
  <c r="Z393" i="27"/>
  <c r="AB393" i="27"/>
  <c r="J394" i="27"/>
  <c r="K394" i="27"/>
  <c r="L394" i="27"/>
  <c r="M394" i="27"/>
  <c r="N394" i="27"/>
  <c r="O394" i="27"/>
  <c r="Q394" i="27"/>
  <c r="R394" i="27"/>
  <c r="S394" i="27"/>
  <c r="T394" i="27"/>
  <c r="U394" i="27"/>
  <c r="W394" i="27"/>
  <c r="X394" i="27"/>
  <c r="Y394" i="27"/>
  <c r="Z394" i="27"/>
  <c r="AB394" i="27"/>
  <c r="J395" i="27"/>
  <c r="K395" i="27"/>
  <c r="L395" i="27"/>
  <c r="M395" i="27"/>
  <c r="N395" i="27"/>
  <c r="O395" i="27"/>
  <c r="Q395" i="27"/>
  <c r="R395" i="27"/>
  <c r="S395" i="27"/>
  <c r="T395" i="27"/>
  <c r="U395" i="27"/>
  <c r="W395" i="27"/>
  <c r="X395" i="27"/>
  <c r="Y395" i="27"/>
  <c r="Z395" i="27"/>
  <c r="AB395" i="27"/>
  <c r="J396" i="27"/>
  <c r="K396" i="27"/>
  <c r="L396" i="27"/>
  <c r="M396" i="27"/>
  <c r="N396" i="27"/>
  <c r="O396" i="27"/>
  <c r="Q396" i="27"/>
  <c r="R396" i="27"/>
  <c r="S396" i="27"/>
  <c r="T396" i="27"/>
  <c r="U396" i="27"/>
  <c r="W396" i="27"/>
  <c r="X396" i="27"/>
  <c r="Y396" i="27"/>
  <c r="Z396" i="27"/>
  <c r="AB396" i="27"/>
  <c r="J397" i="27"/>
  <c r="K397" i="27"/>
  <c r="L397" i="27"/>
  <c r="M397" i="27"/>
  <c r="N397" i="27"/>
  <c r="O397" i="27"/>
  <c r="Q397" i="27"/>
  <c r="R397" i="27"/>
  <c r="S397" i="27"/>
  <c r="T397" i="27"/>
  <c r="U397" i="27"/>
  <c r="W397" i="27"/>
  <c r="X397" i="27"/>
  <c r="Y397" i="27"/>
  <c r="Z397" i="27"/>
  <c r="AB397" i="27"/>
  <c r="J398" i="27"/>
  <c r="K398" i="27"/>
  <c r="L398" i="27"/>
  <c r="M398" i="27"/>
  <c r="N398" i="27"/>
  <c r="O398" i="27"/>
  <c r="Q398" i="27"/>
  <c r="R398" i="27"/>
  <c r="S398" i="27"/>
  <c r="T398" i="27"/>
  <c r="U398" i="27"/>
  <c r="W398" i="27"/>
  <c r="X398" i="27"/>
  <c r="Y398" i="27"/>
  <c r="Z398" i="27"/>
  <c r="AB398" i="27"/>
  <c r="J399" i="27"/>
  <c r="K399" i="27"/>
  <c r="L399" i="27"/>
  <c r="M399" i="27"/>
  <c r="N399" i="27"/>
  <c r="O399" i="27"/>
  <c r="Q399" i="27"/>
  <c r="R399" i="27"/>
  <c r="S399" i="27"/>
  <c r="T399" i="27"/>
  <c r="U399" i="27"/>
  <c r="W399" i="27"/>
  <c r="X399" i="27"/>
  <c r="Y399" i="27"/>
  <c r="Z399" i="27"/>
  <c r="AB399" i="27"/>
  <c r="J400" i="27"/>
  <c r="K400" i="27"/>
  <c r="L400" i="27"/>
  <c r="M400" i="27"/>
  <c r="N400" i="27"/>
  <c r="O400" i="27"/>
  <c r="Q400" i="27"/>
  <c r="R400" i="27"/>
  <c r="S400" i="27"/>
  <c r="T400" i="27"/>
  <c r="U400" i="27"/>
  <c r="W400" i="27"/>
  <c r="X400" i="27"/>
  <c r="Y400" i="27"/>
  <c r="Z400" i="27"/>
  <c r="AB400" i="27"/>
  <c r="J401" i="27"/>
  <c r="K401" i="27"/>
  <c r="L401" i="27"/>
  <c r="M401" i="27"/>
  <c r="N401" i="27"/>
  <c r="O401" i="27"/>
  <c r="Q401" i="27"/>
  <c r="R401" i="27"/>
  <c r="S401" i="27"/>
  <c r="T401" i="27"/>
  <c r="U401" i="27"/>
  <c r="W401" i="27"/>
  <c r="X401" i="27"/>
  <c r="Y401" i="27"/>
  <c r="Z401" i="27"/>
  <c r="AB401" i="27"/>
  <c r="J402" i="27"/>
  <c r="K402" i="27"/>
  <c r="L402" i="27"/>
  <c r="M402" i="27"/>
  <c r="N402" i="27"/>
  <c r="O402" i="27"/>
  <c r="Q402" i="27"/>
  <c r="R402" i="27"/>
  <c r="S402" i="27"/>
  <c r="T402" i="27"/>
  <c r="U402" i="27"/>
  <c r="W402" i="27"/>
  <c r="X402" i="27"/>
  <c r="Y402" i="27"/>
  <c r="Z402" i="27"/>
  <c r="AB402" i="27"/>
  <c r="J403" i="27"/>
  <c r="K403" i="27"/>
  <c r="L403" i="27"/>
  <c r="M403" i="27"/>
  <c r="N403" i="27"/>
  <c r="O403" i="27"/>
  <c r="Q403" i="27"/>
  <c r="R403" i="27"/>
  <c r="S403" i="27"/>
  <c r="T403" i="27"/>
  <c r="U403" i="27"/>
  <c r="W403" i="27"/>
  <c r="X403" i="27"/>
  <c r="Y403" i="27"/>
  <c r="Z403" i="27"/>
  <c r="AB403" i="27"/>
  <c r="J404" i="27"/>
  <c r="K404" i="27"/>
  <c r="L404" i="27"/>
  <c r="M404" i="27"/>
  <c r="N404" i="27"/>
  <c r="O404" i="27"/>
  <c r="Q404" i="27"/>
  <c r="R404" i="27"/>
  <c r="S404" i="27"/>
  <c r="T404" i="27"/>
  <c r="U404" i="27"/>
  <c r="W404" i="27"/>
  <c r="X404" i="27"/>
  <c r="Y404" i="27"/>
  <c r="Z404" i="27"/>
  <c r="AB404" i="27"/>
  <c r="J405" i="27"/>
  <c r="K405" i="27"/>
  <c r="L405" i="27"/>
  <c r="M405" i="27"/>
  <c r="N405" i="27"/>
  <c r="O405" i="27"/>
  <c r="Q405" i="27"/>
  <c r="R405" i="27"/>
  <c r="S405" i="27"/>
  <c r="T405" i="27"/>
  <c r="U405" i="27"/>
  <c r="W405" i="27"/>
  <c r="X405" i="27"/>
  <c r="Y405" i="27"/>
  <c r="Z405" i="27"/>
  <c r="AB405" i="27"/>
  <c r="J406" i="27"/>
  <c r="K406" i="27"/>
  <c r="L406" i="27"/>
  <c r="M406" i="27"/>
  <c r="N406" i="27"/>
  <c r="O406" i="27"/>
  <c r="Q406" i="27"/>
  <c r="R406" i="27"/>
  <c r="S406" i="27"/>
  <c r="T406" i="27"/>
  <c r="U406" i="27"/>
  <c r="W406" i="27"/>
  <c r="X406" i="27"/>
  <c r="Y406" i="27"/>
  <c r="Z406" i="27"/>
  <c r="AB406" i="27"/>
  <c r="J407" i="27"/>
  <c r="K407" i="27"/>
  <c r="L407" i="27"/>
  <c r="M407" i="27"/>
  <c r="N407" i="27"/>
  <c r="O407" i="27"/>
  <c r="Q407" i="27"/>
  <c r="R407" i="27"/>
  <c r="S407" i="27"/>
  <c r="T407" i="27"/>
  <c r="U407" i="27"/>
  <c r="W407" i="27"/>
  <c r="X407" i="27"/>
  <c r="Y407" i="27"/>
  <c r="Z407" i="27"/>
  <c r="AB407" i="27"/>
  <c r="J408" i="27"/>
  <c r="K408" i="27"/>
  <c r="L408" i="27"/>
  <c r="M408" i="27"/>
  <c r="N408" i="27"/>
  <c r="O408" i="27"/>
  <c r="Q408" i="27"/>
  <c r="R408" i="27"/>
  <c r="S408" i="27"/>
  <c r="T408" i="27"/>
  <c r="U408" i="27"/>
  <c r="W408" i="27"/>
  <c r="X408" i="27"/>
  <c r="Y408" i="27"/>
  <c r="Z408" i="27"/>
  <c r="AB408" i="27"/>
  <c r="J409" i="27"/>
  <c r="K409" i="27"/>
  <c r="L409" i="27"/>
  <c r="M409" i="27"/>
  <c r="N409" i="27"/>
  <c r="O409" i="27"/>
  <c r="Q409" i="27"/>
  <c r="R409" i="27"/>
  <c r="S409" i="27"/>
  <c r="T409" i="27"/>
  <c r="U409" i="27"/>
  <c r="W409" i="27"/>
  <c r="X409" i="27"/>
  <c r="Y409" i="27"/>
  <c r="Z409" i="27"/>
  <c r="AB409" i="27"/>
  <c r="J410" i="27"/>
  <c r="K410" i="27"/>
  <c r="L410" i="27"/>
  <c r="M410" i="27"/>
  <c r="N410" i="27"/>
  <c r="O410" i="27"/>
  <c r="Q410" i="27"/>
  <c r="R410" i="27"/>
  <c r="S410" i="27"/>
  <c r="T410" i="27"/>
  <c r="U410" i="27"/>
  <c r="W410" i="27"/>
  <c r="X410" i="27"/>
  <c r="Y410" i="27"/>
  <c r="Z410" i="27"/>
  <c r="AB410" i="27"/>
  <c r="J411" i="27"/>
  <c r="K411" i="27"/>
  <c r="L411" i="27"/>
  <c r="M411" i="27"/>
  <c r="N411" i="27"/>
  <c r="O411" i="27"/>
  <c r="Q411" i="27"/>
  <c r="R411" i="27"/>
  <c r="S411" i="27"/>
  <c r="T411" i="27"/>
  <c r="U411" i="27"/>
  <c r="W411" i="27"/>
  <c r="X411" i="27"/>
  <c r="Y411" i="27"/>
  <c r="Z411" i="27"/>
  <c r="AB411" i="27"/>
  <c r="J412" i="27"/>
  <c r="K412" i="27"/>
  <c r="L412" i="27"/>
  <c r="M412" i="27"/>
  <c r="N412" i="27"/>
  <c r="O412" i="27"/>
  <c r="Q412" i="27"/>
  <c r="R412" i="27"/>
  <c r="S412" i="27"/>
  <c r="T412" i="27"/>
  <c r="U412" i="27"/>
  <c r="W412" i="27"/>
  <c r="X412" i="27"/>
  <c r="Y412" i="27"/>
  <c r="Z412" i="27"/>
  <c r="AB412" i="27"/>
  <c r="J413" i="27"/>
  <c r="K413" i="27"/>
  <c r="L413" i="27"/>
  <c r="M413" i="27"/>
  <c r="N413" i="27"/>
  <c r="O413" i="27"/>
  <c r="Q413" i="27"/>
  <c r="R413" i="27"/>
  <c r="S413" i="27"/>
  <c r="T413" i="27"/>
  <c r="U413" i="27"/>
  <c r="W413" i="27"/>
  <c r="X413" i="27"/>
  <c r="Y413" i="27"/>
  <c r="Z413" i="27"/>
  <c r="AB413" i="27"/>
  <c r="J414" i="27"/>
  <c r="K414" i="27"/>
  <c r="L414" i="27"/>
  <c r="M414" i="27"/>
  <c r="N414" i="27"/>
  <c r="O414" i="27"/>
  <c r="Q414" i="27"/>
  <c r="R414" i="27"/>
  <c r="S414" i="27"/>
  <c r="T414" i="27"/>
  <c r="U414" i="27"/>
  <c r="W414" i="27"/>
  <c r="X414" i="27"/>
  <c r="Y414" i="27"/>
  <c r="Z414" i="27"/>
  <c r="AB414" i="27"/>
  <c r="J415" i="27"/>
  <c r="K415" i="27"/>
  <c r="L415" i="27"/>
  <c r="M415" i="27"/>
  <c r="N415" i="27"/>
  <c r="O415" i="27"/>
  <c r="Q415" i="27"/>
  <c r="R415" i="27"/>
  <c r="S415" i="27"/>
  <c r="T415" i="27"/>
  <c r="U415" i="27"/>
  <c r="W415" i="27"/>
  <c r="X415" i="27"/>
  <c r="Y415" i="27"/>
  <c r="Z415" i="27"/>
  <c r="AB415" i="27"/>
  <c r="J416" i="27"/>
  <c r="K416" i="27"/>
  <c r="L416" i="27"/>
  <c r="M416" i="27"/>
  <c r="N416" i="27"/>
  <c r="O416" i="27"/>
  <c r="Q416" i="27"/>
  <c r="R416" i="27"/>
  <c r="S416" i="27"/>
  <c r="T416" i="27"/>
  <c r="U416" i="27"/>
  <c r="W416" i="27"/>
  <c r="X416" i="27"/>
  <c r="Y416" i="27"/>
  <c r="Z416" i="27"/>
  <c r="AB416" i="27"/>
  <c r="J417" i="27"/>
  <c r="K417" i="27"/>
  <c r="L417" i="27"/>
  <c r="M417" i="27"/>
  <c r="N417" i="27"/>
  <c r="O417" i="27"/>
  <c r="Q417" i="27"/>
  <c r="R417" i="27"/>
  <c r="S417" i="27"/>
  <c r="T417" i="27"/>
  <c r="U417" i="27"/>
  <c r="W417" i="27"/>
  <c r="X417" i="27"/>
  <c r="Y417" i="27"/>
  <c r="Z417" i="27"/>
  <c r="AB417" i="27"/>
  <c r="J418" i="27"/>
  <c r="K418" i="27"/>
  <c r="L418" i="27"/>
  <c r="M418" i="27"/>
  <c r="N418" i="27"/>
  <c r="O418" i="27"/>
  <c r="Q418" i="27"/>
  <c r="R418" i="27"/>
  <c r="S418" i="27"/>
  <c r="T418" i="27"/>
  <c r="U418" i="27"/>
  <c r="W418" i="27"/>
  <c r="X418" i="27"/>
  <c r="Y418" i="27"/>
  <c r="Z418" i="27"/>
  <c r="AB418" i="27"/>
  <c r="J419" i="27"/>
  <c r="K419" i="27"/>
  <c r="L419" i="27"/>
  <c r="M419" i="27"/>
  <c r="N419" i="27"/>
  <c r="O419" i="27"/>
  <c r="Q419" i="27"/>
  <c r="R419" i="27"/>
  <c r="S419" i="27"/>
  <c r="T419" i="27"/>
  <c r="U419" i="27"/>
  <c r="W419" i="27"/>
  <c r="X419" i="27"/>
  <c r="Y419" i="27"/>
  <c r="Z419" i="27"/>
  <c r="AB419" i="27"/>
  <c r="J420" i="27"/>
  <c r="K420" i="27"/>
  <c r="L420" i="27"/>
  <c r="M420" i="27"/>
  <c r="N420" i="27"/>
  <c r="O420" i="27"/>
  <c r="Q420" i="27"/>
  <c r="R420" i="27"/>
  <c r="S420" i="27"/>
  <c r="T420" i="27"/>
  <c r="U420" i="27"/>
  <c r="W420" i="27"/>
  <c r="X420" i="27"/>
  <c r="Y420" i="27"/>
  <c r="Z420" i="27"/>
  <c r="AB420" i="27"/>
  <c r="J421" i="27"/>
  <c r="K421" i="27"/>
  <c r="L421" i="27"/>
  <c r="M421" i="27"/>
  <c r="N421" i="27"/>
  <c r="O421" i="27"/>
  <c r="Q421" i="27"/>
  <c r="R421" i="27"/>
  <c r="S421" i="27"/>
  <c r="T421" i="27"/>
  <c r="U421" i="27"/>
  <c r="W421" i="27"/>
  <c r="X421" i="27"/>
  <c r="Y421" i="27"/>
  <c r="Z421" i="27"/>
  <c r="AB421" i="27"/>
  <c r="J422" i="27"/>
  <c r="K422" i="27"/>
  <c r="L422" i="27"/>
  <c r="M422" i="27"/>
  <c r="N422" i="27"/>
  <c r="O422" i="27"/>
  <c r="Q422" i="27"/>
  <c r="R422" i="27"/>
  <c r="S422" i="27"/>
  <c r="T422" i="27"/>
  <c r="U422" i="27"/>
  <c r="W422" i="27"/>
  <c r="X422" i="27"/>
  <c r="Y422" i="27"/>
  <c r="Z422" i="27"/>
  <c r="AB422" i="27"/>
  <c r="J423" i="27"/>
  <c r="K423" i="27"/>
  <c r="L423" i="27"/>
  <c r="M423" i="27"/>
  <c r="N423" i="27"/>
  <c r="O423" i="27"/>
  <c r="Q423" i="27"/>
  <c r="R423" i="27"/>
  <c r="S423" i="27"/>
  <c r="T423" i="27"/>
  <c r="U423" i="27"/>
  <c r="W423" i="27"/>
  <c r="X423" i="27"/>
  <c r="Y423" i="27"/>
  <c r="Z423" i="27"/>
  <c r="AB423" i="27"/>
  <c r="J424" i="27"/>
  <c r="K424" i="27"/>
  <c r="L424" i="27"/>
  <c r="M424" i="27"/>
  <c r="N424" i="27"/>
  <c r="O424" i="27"/>
  <c r="Q424" i="27"/>
  <c r="R424" i="27"/>
  <c r="S424" i="27"/>
  <c r="T424" i="27"/>
  <c r="U424" i="27"/>
  <c r="W424" i="27"/>
  <c r="X424" i="27"/>
  <c r="Y424" i="27"/>
  <c r="Z424" i="27"/>
  <c r="AB424" i="27"/>
  <c r="J425" i="27"/>
  <c r="K425" i="27"/>
  <c r="L425" i="27"/>
  <c r="M425" i="27"/>
  <c r="N425" i="27"/>
  <c r="O425" i="27"/>
  <c r="Q425" i="27"/>
  <c r="R425" i="27"/>
  <c r="S425" i="27"/>
  <c r="T425" i="27"/>
  <c r="U425" i="27"/>
  <c r="W425" i="27"/>
  <c r="X425" i="27"/>
  <c r="Y425" i="27"/>
  <c r="Z425" i="27"/>
  <c r="AB425" i="27"/>
  <c r="J426" i="27"/>
  <c r="K426" i="27"/>
  <c r="L426" i="27"/>
  <c r="M426" i="27"/>
  <c r="N426" i="27"/>
  <c r="O426" i="27"/>
  <c r="Q426" i="27"/>
  <c r="R426" i="27"/>
  <c r="S426" i="27"/>
  <c r="T426" i="27"/>
  <c r="U426" i="27"/>
  <c r="W426" i="27"/>
  <c r="X426" i="27"/>
  <c r="Y426" i="27"/>
  <c r="Z426" i="27"/>
  <c r="AB426" i="27"/>
  <c r="J427" i="27"/>
  <c r="K427" i="27"/>
  <c r="L427" i="27"/>
  <c r="M427" i="27"/>
  <c r="N427" i="27"/>
  <c r="O427" i="27"/>
  <c r="Q427" i="27"/>
  <c r="R427" i="27"/>
  <c r="S427" i="27"/>
  <c r="T427" i="27"/>
  <c r="U427" i="27"/>
  <c r="W427" i="27"/>
  <c r="X427" i="27"/>
  <c r="Y427" i="27"/>
  <c r="Z427" i="27"/>
  <c r="AB427" i="27"/>
  <c r="J428" i="27"/>
  <c r="K428" i="27"/>
  <c r="L428" i="27"/>
  <c r="M428" i="27"/>
  <c r="N428" i="27"/>
  <c r="O428" i="27"/>
  <c r="Q428" i="27"/>
  <c r="R428" i="27"/>
  <c r="S428" i="27"/>
  <c r="T428" i="27"/>
  <c r="U428" i="27"/>
  <c r="W428" i="27"/>
  <c r="X428" i="27"/>
  <c r="Y428" i="27"/>
  <c r="Z428" i="27"/>
  <c r="AB428" i="27"/>
  <c r="J429" i="27"/>
  <c r="K429" i="27"/>
  <c r="L429" i="27"/>
  <c r="M429" i="27"/>
  <c r="N429" i="27"/>
  <c r="O429" i="27"/>
  <c r="Q429" i="27"/>
  <c r="R429" i="27"/>
  <c r="S429" i="27"/>
  <c r="T429" i="27"/>
  <c r="U429" i="27"/>
  <c r="W429" i="27"/>
  <c r="X429" i="27"/>
  <c r="Y429" i="27"/>
  <c r="Z429" i="27"/>
  <c r="AB429" i="27"/>
  <c r="J430" i="27"/>
  <c r="K430" i="27"/>
  <c r="L430" i="27"/>
  <c r="M430" i="27"/>
  <c r="N430" i="27"/>
  <c r="O430" i="27"/>
  <c r="Q430" i="27"/>
  <c r="R430" i="27"/>
  <c r="S430" i="27"/>
  <c r="T430" i="27"/>
  <c r="U430" i="27"/>
  <c r="W430" i="27"/>
  <c r="X430" i="27"/>
  <c r="Y430" i="27"/>
  <c r="Z430" i="27"/>
  <c r="AB430" i="27"/>
  <c r="J431" i="27"/>
  <c r="K431" i="27"/>
  <c r="L431" i="27"/>
  <c r="M431" i="27"/>
  <c r="N431" i="27"/>
  <c r="O431" i="27"/>
  <c r="Q431" i="27"/>
  <c r="R431" i="27"/>
  <c r="S431" i="27"/>
  <c r="T431" i="27"/>
  <c r="U431" i="27"/>
  <c r="W431" i="27"/>
  <c r="X431" i="27"/>
  <c r="Y431" i="27"/>
  <c r="Z431" i="27"/>
  <c r="AB431" i="27"/>
  <c r="J432" i="27"/>
  <c r="K432" i="27"/>
  <c r="L432" i="27"/>
  <c r="M432" i="27"/>
  <c r="N432" i="27"/>
  <c r="O432" i="27"/>
  <c r="Q432" i="27"/>
  <c r="R432" i="27"/>
  <c r="S432" i="27"/>
  <c r="T432" i="27"/>
  <c r="U432" i="27"/>
  <c r="W432" i="27"/>
  <c r="X432" i="27"/>
  <c r="Y432" i="27"/>
  <c r="Z432" i="27"/>
  <c r="AB432" i="27"/>
  <c r="J433" i="27"/>
  <c r="K433" i="27"/>
  <c r="L433" i="27"/>
  <c r="M433" i="27"/>
  <c r="N433" i="27"/>
  <c r="O433" i="27"/>
  <c r="Q433" i="27"/>
  <c r="R433" i="27"/>
  <c r="S433" i="27"/>
  <c r="T433" i="27"/>
  <c r="U433" i="27"/>
  <c r="W433" i="27"/>
  <c r="X433" i="27"/>
  <c r="Y433" i="27"/>
  <c r="Z433" i="27"/>
  <c r="AB433" i="27"/>
  <c r="J434" i="27"/>
  <c r="K434" i="27"/>
  <c r="L434" i="27"/>
  <c r="M434" i="27"/>
  <c r="N434" i="27"/>
  <c r="O434" i="27"/>
  <c r="Q434" i="27"/>
  <c r="R434" i="27"/>
  <c r="S434" i="27"/>
  <c r="T434" i="27"/>
  <c r="U434" i="27"/>
  <c r="W434" i="27"/>
  <c r="X434" i="27"/>
  <c r="Y434" i="27"/>
  <c r="Z434" i="27"/>
  <c r="AB434" i="27"/>
  <c r="J435" i="27"/>
  <c r="K435" i="27"/>
  <c r="L435" i="27"/>
  <c r="M435" i="27"/>
  <c r="N435" i="27"/>
  <c r="O435" i="27"/>
  <c r="Q435" i="27"/>
  <c r="R435" i="27"/>
  <c r="S435" i="27"/>
  <c r="T435" i="27"/>
  <c r="U435" i="27"/>
  <c r="W435" i="27"/>
  <c r="X435" i="27"/>
  <c r="Y435" i="27"/>
  <c r="Z435" i="27"/>
  <c r="AB435" i="27"/>
  <c r="J436" i="27"/>
  <c r="K436" i="27"/>
  <c r="L436" i="27"/>
  <c r="M436" i="27"/>
  <c r="N436" i="27"/>
  <c r="O436" i="27"/>
  <c r="Q436" i="27"/>
  <c r="R436" i="27"/>
  <c r="S436" i="27"/>
  <c r="T436" i="27"/>
  <c r="U436" i="27"/>
  <c r="W436" i="27"/>
  <c r="X436" i="27"/>
  <c r="Y436" i="27"/>
  <c r="Z436" i="27"/>
  <c r="AB436" i="27"/>
  <c r="J437" i="27"/>
  <c r="K437" i="27"/>
  <c r="L437" i="27"/>
  <c r="M437" i="27"/>
  <c r="N437" i="27"/>
  <c r="O437" i="27"/>
  <c r="Q437" i="27"/>
  <c r="R437" i="27"/>
  <c r="S437" i="27"/>
  <c r="T437" i="27"/>
  <c r="U437" i="27"/>
  <c r="W437" i="27"/>
  <c r="X437" i="27"/>
  <c r="Y437" i="27"/>
  <c r="Z437" i="27"/>
  <c r="AB437" i="27"/>
  <c r="T438" i="27"/>
  <c r="J439" i="27"/>
  <c r="K439" i="27"/>
  <c r="L439" i="27"/>
  <c r="M439" i="27"/>
  <c r="N439" i="27"/>
  <c r="O439" i="27"/>
  <c r="Q439" i="27"/>
  <c r="R439" i="27"/>
  <c r="S439" i="27"/>
  <c r="T439" i="27"/>
  <c r="U439" i="27"/>
  <c r="W439" i="27"/>
  <c r="X439" i="27"/>
  <c r="Y439" i="27"/>
  <c r="Z439" i="27"/>
  <c r="AB439" i="27"/>
  <c r="J440" i="27"/>
  <c r="K440" i="27"/>
  <c r="L440" i="27"/>
  <c r="M440" i="27"/>
  <c r="N440" i="27"/>
  <c r="O440" i="27"/>
  <c r="Q440" i="27"/>
  <c r="R440" i="27"/>
  <c r="S440" i="27"/>
  <c r="T440" i="27"/>
  <c r="U440" i="27"/>
  <c r="W440" i="27"/>
  <c r="X440" i="27"/>
  <c r="Y440" i="27"/>
  <c r="Z440" i="27"/>
  <c r="AB440" i="27"/>
  <c r="J441" i="27"/>
  <c r="K441" i="27"/>
  <c r="L441" i="27"/>
  <c r="M441" i="27"/>
  <c r="N441" i="27"/>
  <c r="O441" i="27"/>
  <c r="Q441" i="27"/>
  <c r="R441" i="27"/>
  <c r="S441" i="27"/>
  <c r="T441" i="27"/>
  <c r="U441" i="27"/>
  <c r="W441" i="27"/>
  <c r="X441" i="27"/>
  <c r="Y441" i="27"/>
  <c r="Z441" i="27"/>
  <c r="AB441" i="27"/>
  <c r="J442" i="27"/>
  <c r="K442" i="27"/>
  <c r="L442" i="27"/>
  <c r="M442" i="27"/>
  <c r="N442" i="27"/>
  <c r="O442" i="27"/>
  <c r="Q442" i="27"/>
  <c r="R442" i="27"/>
  <c r="S442" i="27"/>
  <c r="T442" i="27"/>
  <c r="U442" i="27"/>
  <c r="W442" i="27"/>
  <c r="X442" i="27"/>
  <c r="Y442" i="27"/>
  <c r="Z442" i="27"/>
  <c r="AB442" i="27"/>
  <c r="J443" i="27"/>
  <c r="K443" i="27"/>
  <c r="L443" i="27"/>
  <c r="M443" i="27"/>
  <c r="N443" i="27"/>
  <c r="O443" i="27"/>
  <c r="Q443" i="27"/>
  <c r="R443" i="27"/>
  <c r="S443" i="27"/>
  <c r="T443" i="27"/>
  <c r="U443" i="27"/>
  <c r="W443" i="27"/>
  <c r="X443" i="27"/>
  <c r="Y443" i="27"/>
  <c r="Z443" i="27"/>
  <c r="AB443" i="27"/>
  <c r="J444" i="27"/>
  <c r="K444" i="27"/>
  <c r="L444" i="27"/>
  <c r="M444" i="27"/>
  <c r="N444" i="27"/>
  <c r="O444" i="27"/>
  <c r="Q444" i="27"/>
  <c r="R444" i="27"/>
  <c r="S444" i="27"/>
  <c r="T444" i="27"/>
  <c r="U444" i="27"/>
  <c r="W444" i="27"/>
  <c r="X444" i="27"/>
  <c r="Y444" i="27"/>
  <c r="Z444" i="27"/>
  <c r="AB444" i="27"/>
  <c r="J445" i="27"/>
  <c r="K445" i="27"/>
  <c r="L445" i="27"/>
  <c r="M445" i="27"/>
  <c r="N445" i="27"/>
  <c r="O445" i="27"/>
  <c r="Q445" i="27"/>
  <c r="R445" i="27"/>
  <c r="S445" i="27"/>
  <c r="T445" i="27"/>
  <c r="U445" i="27"/>
  <c r="W445" i="27"/>
  <c r="X445" i="27"/>
  <c r="Y445" i="27"/>
  <c r="Z445" i="27"/>
  <c r="AB445" i="27"/>
  <c r="J446" i="27"/>
  <c r="K446" i="27"/>
  <c r="L446" i="27"/>
  <c r="M446" i="27"/>
  <c r="N446" i="27"/>
  <c r="O446" i="27"/>
  <c r="Q446" i="27"/>
  <c r="R446" i="27"/>
  <c r="S446" i="27"/>
  <c r="T446" i="27"/>
  <c r="U446" i="27"/>
  <c r="W446" i="27"/>
  <c r="X446" i="27"/>
  <c r="Y446" i="27"/>
  <c r="Z446" i="27"/>
  <c r="AB446" i="27"/>
  <c r="J447" i="27"/>
  <c r="K447" i="27"/>
  <c r="L447" i="27"/>
  <c r="M447" i="27"/>
  <c r="N447" i="27"/>
  <c r="O447" i="27"/>
  <c r="Q447" i="27"/>
  <c r="R447" i="27"/>
  <c r="S447" i="27"/>
  <c r="T447" i="27"/>
  <c r="U447" i="27"/>
  <c r="W447" i="27"/>
  <c r="X447" i="27"/>
  <c r="Y447" i="27"/>
  <c r="Z447" i="27"/>
  <c r="AB447" i="27"/>
  <c r="J448" i="27"/>
  <c r="K448" i="27"/>
  <c r="L448" i="27"/>
  <c r="M448" i="27"/>
  <c r="N448" i="27"/>
  <c r="O448" i="27"/>
  <c r="Q448" i="27"/>
  <c r="R448" i="27"/>
  <c r="S448" i="27"/>
  <c r="T448" i="27"/>
  <c r="U448" i="27"/>
  <c r="W448" i="27"/>
  <c r="X448" i="27"/>
  <c r="Y448" i="27"/>
  <c r="Z448" i="27"/>
  <c r="AB448" i="27"/>
  <c r="J449" i="27"/>
  <c r="K449" i="27"/>
  <c r="L449" i="27"/>
  <c r="M449" i="27"/>
  <c r="N449" i="27"/>
  <c r="O449" i="27"/>
  <c r="Q449" i="27"/>
  <c r="R449" i="27"/>
  <c r="S449" i="27"/>
  <c r="T449" i="27"/>
  <c r="U449" i="27"/>
  <c r="W449" i="27"/>
  <c r="X449" i="27"/>
  <c r="Y449" i="27"/>
  <c r="Z449" i="27"/>
  <c r="AB449" i="27"/>
  <c r="J450" i="27"/>
  <c r="K450" i="27"/>
  <c r="L450" i="27"/>
  <c r="M450" i="27"/>
  <c r="N450" i="27"/>
  <c r="O450" i="27"/>
  <c r="Q450" i="27"/>
  <c r="R450" i="27"/>
  <c r="S450" i="27"/>
  <c r="T450" i="27"/>
  <c r="U450" i="27"/>
  <c r="W450" i="27"/>
  <c r="X450" i="27"/>
  <c r="Y450" i="27"/>
  <c r="Z450" i="27"/>
  <c r="AB450" i="27"/>
  <c r="J451" i="27"/>
  <c r="K451" i="27"/>
  <c r="L451" i="27"/>
  <c r="M451" i="27"/>
  <c r="N451" i="27"/>
  <c r="O451" i="27"/>
  <c r="Q451" i="27"/>
  <c r="R451" i="27"/>
  <c r="S451" i="27"/>
  <c r="T451" i="27"/>
  <c r="U451" i="27"/>
  <c r="W451" i="27"/>
  <c r="X451" i="27"/>
  <c r="Y451" i="27"/>
  <c r="Z451" i="27"/>
  <c r="AB451" i="27"/>
  <c r="J452" i="27"/>
  <c r="K452" i="27"/>
  <c r="L452" i="27"/>
  <c r="M452" i="27"/>
  <c r="N452" i="27"/>
  <c r="O452" i="27"/>
  <c r="Q452" i="27"/>
  <c r="R452" i="27"/>
  <c r="S452" i="27"/>
  <c r="T452" i="27"/>
  <c r="U452" i="27"/>
  <c r="W452" i="27"/>
  <c r="X452" i="27"/>
  <c r="Y452" i="27"/>
  <c r="Z452" i="27"/>
  <c r="AB452" i="27"/>
  <c r="J453" i="27"/>
  <c r="K453" i="27"/>
  <c r="L453" i="27"/>
  <c r="M453" i="27"/>
  <c r="N453" i="27"/>
  <c r="O453" i="27"/>
  <c r="Q453" i="27"/>
  <c r="R453" i="27"/>
  <c r="S453" i="27"/>
  <c r="T453" i="27"/>
  <c r="U453" i="27"/>
  <c r="W453" i="27"/>
  <c r="X453" i="27"/>
  <c r="Y453" i="27"/>
  <c r="Z453" i="27"/>
  <c r="AB453" i="27"/>
  <c r="J454" i="27"/>
  <c r="K454" i="27"/>
  <c r="L454" i="27"/>
  <c r="M454" i="27"/>
  <c r="N454" i="27"/>
  <c r="O454" i="27"/>
  <c r="Q454" i="27"/>
  <c r="R454" i="27"/>
  <c r="S454" i="27"/>
  <c r="T454" i="27"/>
  <c r="U454" i="27"/>
  <c r="W454" i="27"/>
  <c r="X454" i="27"/>
  <c r="Y454" i="27"/>
  <c r="Z454" i="27"/>
  <c r="AB454" i="27"/>
  <c r="J455" i="27"/>
  <c r="K455" i="27"/>
  <c r="L455" i="27"/>
  <c r="M455" i="27"/>
  <c r="N455" i="27"/>
  <c r="O455" i="27"/>
  <c r="Q455" i="27"/>
  <c r="R455" i="27"/>
  <c r="S455" i="27"/>
  <c r="T455" i="27"/>
  <c r="U455" i="27"/>
  <c r="W455" i="27"/>
  <c r="X455" i="27"/>
  <c r="Y455" i="27"/>
  <c r="Z455" i="27"/>
  <c r="AB455" i="27"/>
  <c r="J456" i="27"/>
  <c r="K456" i="27"/>
  <c r="L456" i="27"/>
  <c r="M456" i="27"/>
  <c r="N456" i="27"/>
  <c r="O456" i="27"/>
  <c r="Q456" i="27"/>
  <c r="R456" i="27"/>
  <c r="S456" i="27"/>
  <c r="T456" i="27"/>
  <c r="U456" i="27"/>
  <c r="W456" i="27"/>
  <c r="X456" i="27"/>
  <c r="Y456" i="27"/>
  <c r="Z456" i="27"/>
  <c r="AB456" i="27"/>
  <c r="J457" i="27"/>
  <c r="K457" i="27"/>
  <c r="L457" i="27"/>
  <c r="M457" i="27"/>
  <c r="N457" i="27"/>
  <c r="O457" i="27"/>
  <c r="Q457" i="27"/>
  <c r="R457" i="27"/>
  <c r="S457" i="27"/>
  <c r="T457" i="27"/>
  <c r="U457" i="27"/>
  <c r="W457" i="27"/>
  <c r="X457" i="27"/>
  <c r="Y457" i="27"/>
  <c r="Z457" i="27"/>
  <c r="AB457" i="27"/>
  <c r="J458" i="27"/>
  <c r="K458" i="27"/>
  <c r="L458" i="27"/>
  <c r="M458" i="27"/>
  <c r="N458" i="27"/>
  <c r="O458" i="27"/>
  <c r="Q458" i="27"/>
  <c r="R458" i="27"/>
  <c r="S458" i="27"/>
  <c r="T458" i="27"/>
  <c r="U458" i="27"/>
  <c r="W458" i="27"/>
  <c r="X458" i="27"/>
  <c r="Y458" i="27"/>
  <c r="Z458" i="27"/>
  <c r="AB458" i="27"/>
  <c r="J459" i="27"/>
  <c r="K459" i="27"/>
  <c r="L459" i="27"/>
  <c r="M459" i="27"/>
  <c r="N459" i="27"/>
  <c r="O459" i="27"/>
  <c r="Q459" i="27"/>
  <c r="R459" i="27"/>
  <c r="S459" i="27"/>
  <c r="T459" i="27"/>
  <c r="U459" i="27"/>
  <c r="W459" i="27"/>
  <c r="X459" i="27"/>
  <c r="Y459" i="27"/>
  <c r="Z459" i="27"/>
  <c r="AB459" i="27"/>
  <c r="J460" i="27"/>
  <c r="K460" i="27"/>
  <c r="L460" i="27"/>
  <c r="M460" i="27"/>
  <c r="N460" i="27"/>
  <c r="O460" i="27"/>
  <c r="Q460" i="27"/>
  <c r="R460" i="27"/>
  <c r="S460" i="27"/>
  <c r="T460" i="27"/>
  <c r="U460" i="27"/>
  <c r="W460" i="27"/>
  <c r="X460" i="27"/>
  <c r="Y460" i="27"/>
  <c r="Z460" i="27"/>
  <c r="AB460" i="27"/>
  <c r="J461" i="27"/>
  <c r="K461" i="27"/>
  <c r="L461" i="27"/>
  <c r="M461" i="27"/>
  <c r="N461" i="27"/>
  <c r="O461" i="27"/>
  <c r="Q461" i="27"/>
  <c r="R461" i="27"/>
  <c r="S461" i="27"/>
  <c r="T461" i="27"/>
  <c r="U461" i="27"/>
  <c r="W461" i="27"/>
  <c r="X461" i="27"/>
  <c r="Y461" i="27"/>
  <c r="Z461" i="27"/>
  <c r="AB461" i="27"/>
  <c r="J462" i="27"/>
  <c r="K462" i="27"/>
  <c r="L462" i="27"/>
  <c r="M462" i="27"/>
  <c r="N462" i="27"/>
  <c r="O462" i="27"/>
  <c r="Q462" i="27"/>
  <c r="R462" i="27"/>
  <c r="S462" i="27"/>
  <c r="T462" i="27"/>
  <c r="U462" i="27"/>
  <c r="W462" i="27"/>
  <c r="X462" i="27"/>
  <c r="Y462" i="27"/>
  <c r="Z462" i="27"/>
  <c r="AB462" i="27"/>
  <c r="J463" i="27"/>
  <c r="K463" i="27"/>
  <c r="L463" i="27"/>
  <c r="M463" i="27"/>
  <c r="N463" i="27"/>
  <c r="O463" i="27"/>
  <c r="Q463" i="27"/>
  <c r="R463" i="27"/>
  <c r="S463" i="27"/>
  <c r="T463" i="27"/>
  <c r="U463" i="27"/>
  <c r="W463" i="27"/>
  <c r="X463" i="27"/>
  <c r="Y463" i="27"/>
  <c r="Z463" i="27"/>
  <c r="AB463" i="27"/>
  <c r="J464" i="27"/>
  <c r="K464" i="27"/>
  <c r="L464" i="27"/>
  <c r="M464" i="27"/>
  <c r="N464" i="27"/>
  <c r="O464" i="27"/>
  <c r="Q464" i="27"/>
  <c r="R464" i="27"/>
  <c r="S464" i="27"/>
  <c r="T464" i="27"/>
  <c r="U464" i="27"/>
  <c r="W464" i="27"/>
  <c r="X464" i="27"/>
  <c r="Y464" i="27"/>
  <c r="Z464" i="27"/>
  <c r="AB464" i="27"/>
  <c r="J465" i="27"/>
  <c r="K465" i="27"/>
  <c r="L465" i="27"/>
  <c r="M465" i="27"/>
  <c r="N465" i="27"/>
  <c r="O465" i="27"/>
  <c r="Q465" i="27"/>
  <c r="R465" i="27"/>
  <c r="S465" i="27"/>
  <c r="T465" i="27"/>
  <c r="U465" i="27"/>
  <c r="W465" i="27"/>
  <c r="X465" i="27"/>
  <c r="Y465" i="27"/>
  <c r="Z465" i="27"/>
  <c r="AB465" i="27"/>
  <c r="J466" i="27"/>
  <c r="K466" i="27"/>
  <c r="L466" i="27"/>
  <c r="M466" i="27"/>
  <c r="N466" i="27"/>
  <c r="O466" i="27"/>
  <c r="Q466" i="27"/>
  <c r="R466" i="27"/>
  <c r="S466" i="27"/>
  <c r="T466" i="27"/>
  <c r="U466" i="27"/>
  <c r="W466" i="27"/>
  <c r="X466" i="27"/>
  <c r="Y466" i="27"/>
  <c r="Z466" i="27"/>
  <c r="AB466" i="27"/>
  <c r="J467" i="27"/>
  <c r="K467" i="27"/>
  <c r="L467" i="27"/>
  <c r="M467" i="27"/>
  <c r="N467" i="27"/>
  <c r="O467" i="27"/>
  <c r="Q467" i="27"/>
  <c r="R467" i="27"/>
  <c r="S467" i="27"/>
  <c r="T467" i="27"/>
  <c r="U467" i="27"/>
  <c r="W467" i="27"/>
  <c r="X467" i="27"/>
  <c r="Y467" i="27"/>
  <c r="Z467" i="27"/>
  <c r="AB467" i="27"/>
  <c r="J468" i="27"/>
  <c r="K468" i="27"/>
  <c r="L468" i="27"/>
  <c r="M468" i="27"/>
  <c r="N468" i="27"/>
  <c r="O468" i="27"/>
  <c r="Q468" i="27"/>
  <c r="R468" i="27"/>
  <c r="S468" i="27"/>
  <c r="T468" i="27"/>
  <c r="U468" i="27"/>
  <c r="W468" i="27"/>
  <c r="X468" i="27"/>
  <c r="Y468" i="27"/>
  <c r="Z468" i="27"/>
  <c r="AB468" i="27"/>
  <c r="J469" i="27"/>
  <c r="K469" i="27"/>
  <c r="L469" i="27"/>
  <c r="M469" i="27"/>
  <c r="N469" i="27"/>
  <c r="O469" i="27"/>
  <c r="Q469" i="27"/>
  <c r="R469" i="27"/>
  <c r="S469" i="27"/>
  <c r="T469" i="27"/>
  <c r="U469" i="27"/>
  <c r="W469" i="27"/>
  <c r="X469" i="27"/>
  <c r="Y469" i="27"/>
  <c r="Z469" i="27"/>
  <c r="AB469" i="27"/>
  <c r="J470" i="27"/>
  <c r="K470" i="27"/>
  <c r="L470" i="27"/>
  <c r="M470" i="27"/>
  <c r="N470" i="27"/>
  <c r="O470" i="27"/>
  <c r="Q470" i="27"/>
  <c r="R470" i="27"/>
  <c r="S470" i="27"/>
  <c r="T470" i="27"/>
  <c r="U470" i="27"/>
  <c r="W470" i="27"/>
  <c r="X470" i="27"/>
  <c r="Y470" i="27"/>
  <c r="Z470" i="27"/>
  <c r="AB470" i="27"/>
  <c r="J471" i="27"/>
  <c r="K471" i="27"/>
  <c r="L471" i="27"/>
  <c r="M471" i="27"/>
  <c r="N471" i="27"/>
  <c r="O471" i="27"/>
  <c r="Q471" i="27"/>
  <c r="R471" i="27"/>
  <c r="S471" i="27"/>
  <c r="T471" i="27"/>
  <c r="U471" i="27"/>
  <c r="W471" i="27"/>
  <c r="X471" i="27"/>
  <c r="Y471" i="27"/>
  <c r="Z471" i="27"/>
  <c r="AB471" i="27"/>
  <c r="J472" i="27"/>
  <c r="K472" i="27"/>
  <c r="L472" i="27"/>
  <c r="M472" i="27"/>
  <c r="N472" i="27"/>
  <c r="O472" i="27"/>
  <c r="Q472" i="27"/>
  <c r="R472" i="27"/>
  <c r="S472" i="27"/>
  <c r="T472" i="27"/>
  <c r="U472" i="27"/>
  <c r="W472" i="27"/>
  <c r="X472" i="27"/>
  <c r="Y472" i="27"/>
  <c r="Z472" i="27"/>
  <c r="AB472" i="27"/>
  <c r="J473" i="27"/>
  <c r="K473" i="27"/>
  <c r="L473" i="27"/>
  <c r="M473" i="27"/>
  <c r="N473" i="27"/>
  <c r="O473" i="27"/>
  <c r="Q473" i="27"/>
  <c r="R473" i="27"/>
  <c r="S473" i="27"/>
  <c r="T473" i="27"/>
  <c r="U473" i="27"/>
  <c r="W473" i="27"/>
  <c r="X473" i="27"/>
  <c r="Y473" i="27"/>
  <c r="Z473" i="27"/>
  <c r="AB473" i="27"/>
  <c r="J474" i="27"/>
  <c r="K474" i="27"/>
  <c r="L474" i="27"/>
  <c r="M474" i="27"/>
  <c r="N474" i="27"/>
  <c r="O474" i="27"/>
  <c r="Q474" i="27"/>
  <c r="R474" i="27"/>
  <c r="S474" i="27"/>
  <c r="T474" i="27"/>
  <c r="U474" i="27"/>
  <c r="W474" i="27"/>
  <c r="X474" i="27"/>
  <c r="Y474" i="27"/>
  <c r="Z474" i="27"/>
  <c r="AB474" i="27"/>
  <c r="J475" i="27"/>
  <c r="K475" i="27"/>
  <c r="L475" i="27"/>
  <c r="M475" i="27"/>
  <c r="N475" i="27"/>
  <c r="O475" i="27"/>
  <c r="Q475" i="27"/>
  <c r="R475" i="27"/>
  <c r="S475" i="27"/>
  <c r="T475" i="27"/>
  <c r="U475" i="27"/>
  <c r="W475" i="27"/>
  <c r="X475" i="27"/>
  <c r="Y475" i="27"/>
  <c r="Z475" i="27"/>
  <c r="AB475" i="27"/>
  <c r="J476" i="27"/>
  <c r="K476" i="27"/>
  <c r="L476" i="27"/>
  <c r="M476" i="27"/>
  <c r="N476" i="27"/>
  <c r="O476" i="27"/>
  <c r="Q476" i="27"/>
  <c r="R476" i="27"/>
  <c r="S476" i="27"/>
  <c r="T476" i="27"/>
  <c r="U476" i="27"/>
  <c r="W476" i="27"/>
  <c r="X476" i="27"/>
  <c r="Y476" i="27"/>
  <c r="Z476" i="27"/>
  <c r="AB476" i="27"/>
  <c r="J477" i="27"/>
  <c r="K477" i="27"/>
  <c r="L477" i="27"/>
  <c r="M477" i="27"/>
  <c r="N477" i="27"/>
  <c r="O477" i="27"/>
  <c r="Q477" i="27"/>
  <c r="R477" i="27"/>
  <c r="S477" i="27"/>
  <c r="T477" i="27"/>
  <c r="U477" i="27"/>
  <c r="W477" i="27"/>
  <c r="X477" i="27"/>
  <c r="Y477" i="27"/>
  <c r="Z477" i="27"/>
  <c r="AB477" i="27"/>
  <c r="J478" i="27"/>
  <c r="K478" i="27"/>
  <c r="L478" i="27"/>
  <c r="M478" i="27"/>
  <c r="N478" i="27"/>
  <c r="O478" i="27"/>
  <c r="Q478" i="27"/>
  <c r="R478" i="27"/>
  <c r="S478" i="27"/>
  <c r="T478" i="27"/>
  <c r="U478" i="27"/>
  <c r="W478" i="27"/>
  <c r="X478" i="27"/>
  <c r="Y478" i="27"/>
  <c r="Z478" i="27"/>
  <c r="AB478" i="27"/>
  <c r="J479" i="27"/>
  <c r="K479" i="27"/>
  <c r="L479" i="27"/>
  <c r="M479" i="27"/>
  <c r="N479" i="27"/>
  <c r="O479" i="27"/>
  <c r="Q479" i="27"/>
  <c r="R479" i="27"/>
  <c r="S479" i="27"/>
  <c r="T479" i="27"/>
  <c r="U479" i="27"/>
  <c r="W479" i="27"/>
  <c r="X479" i="27"/>
  <c r="Y479" i="27"/>
  <c r="Z479" i="27"/>
  <c r="AB479" i="27"/>
  <c r="J480" i="27"/>
  <c r="K480" i="27"/>
  <c r="L480" i="27"/>
  <c r="M480" i="27"/>
  <c r="N480" i="27"/>
  <c r="O480" i="27"/>
  <c r="Q480" i="27"/>
  <c r="R480" i="27"/>
  <c r="S480" i="27"/>
  <c r="T480" i="27"/>
  <c r="U480" i="27"/>
  <c r="W480" i="27"/>
  <c r="X480" i="27"/>
  <c r="Y480" i="27"/>
  <c r="Z480" i="27"/>
  <c r="AB480" i="27"/>
  <c r="J481" i="27"/>
  <c r="K481" i="27"/>
  <c r="L481" i="27"/>
  <c r="M481" i="27"/>
  <c r="N481" i="27"/>
  <c r="O481" i="27"/>
  <c r="Q481" i="27"/>
  <c r="R481" i="27"/>
  <c r="S481" i="27"/>
  <c r="T481" i="27"/>
  <c r="U481" i="27"/>
  <c r="W481" i="27"/>
  <c r="X481" i="27"/>
  <c r="Y481" i="27"/>
  <c r="Z481" i="27"/>
  <c r="AB481" i="27"/>
  <c r="J482" i="27"/>
  <c r="K482" i="27"/>
  <c r="L482" i="27"/>
  <c r="M482" i="27"/>
  <c r="N482" i="27"/>
  <c r="O482" i="27"/>
  <c r="Q482" i="27"/>
  <c r="R482" i="27"/>
  <c r="S482" i="27"/>
  <c r="T482" i="27"/>
  <c r="U482" i="27"/>
  <c r="W482" i="27"/>
  <c r="X482" i="27"/>
  <c r="Y482" i="27"/>
  <c r="Z482" i="27"/>
  <c r="AB482" i="27"/>
  <c r="J483" i="27"/>
  <c r="K483" i="27"/>
  <c r="L483" i="27"/>
  <c r="M483" i="27"/>
  <c r="N483" i="27"/>
  <c r="O483" i="27"/>
  <c r="Q483" i="27"/>
  <c r="R483" i="27"/>
  <c r="S483" i="27"/>
  <c r="T483" i="27"/>
  <c r="U483" i="27"/>
  <c r="W483" i="27"/>
  <c r="X483" i="27"/>
  <c r="Y483" i="27"/>
  <c r="Z483" i="27"/>
  <c r="AB483" i="27"/>
  <c r="J484" i="27"/>
  <c r="K484" i="27"/>
  <c r="L484" i="27"/>
  <c r="M484" i="27"/>
  <c r="N484" i="27"/>
  <c r="O484" i="27"/>
  <c r="Q484" i="27"/>
  <c r="R484" i="27"/>
  <c r="S484" i="27"/>
  <c r="T484" i="27"/>
  <c r="U484" i="27"/>
  <c r="W484" i="27"/>
  <c r="X484" i="27"/>
  <c r="Y484" i="27"/>
  <c r="Z484" i="27"/>
  <c r="AB484" i="27"/>
  <c r="J485" i="27"/>
  <c r="K485" i="27"/>
  <c r="L485" i="27"/>
  <c r="M485" i="27"/>
  <c r="N485" i="27"/>
  <c r="O485" i="27"/>
  <c r="Q485" i="27"/>
  <c r="R485" i="27"/>
  <c r="S485" i="27"/>
  <c r="T485" i="27"/>
  <c r="U485" i="27"/>
  <c r="W485" i="27"/>
  <c r="X485" i="27"/>
  <c r="Y485" i="27"/>
  <c r="Z485" i="27"/>
  <c r="AB485" i="27"/>
  <c r="J486" i="27"/>
  <c r="K486" i="27"/>
  <c r="L486" i="27"/>
  <c r="M486" i="27"/>
  <c r="N486" i="27"/>
  <c r="O486" i="27"/>
  <c r="Q486" i="27"/>
  <c r="R486" i="27"/>
  <c r="S486" i="27"/>
  <c r="T486" i="27"/>
  <c r="U486" i="27"/>
  <c r="W486" i="27"/>
  <c r="X486" i="27"/>
  <c r="Y486" i="27"/>
  <c r="Z486" i="27"/>
  <c r="AB486" i="27"/>
  <c r="J487" i="27"/>
  <c r="K487" i="27"/>
  <c r="L487" i="27"/>
  <c r="M487" i="27"/>
  <c r="N487" i="27"/>
  <c r="O487" i="27"/>
  <c r="Q487" i="27"/>
  <c r="R487" i="27"/>
  <c r="S487" i="27"/>
  <c r="T487" i="27"/>
  <c r="U487" i="27"/>
  <c r="W487" i="27"/>
  <c r="X487" i="27"/>
  <c r="Y487" i="27"/>
  <c r="Z487" i="27"/>
  <c r="AB487" i="27"/>
  <c r="J488" i="27"/>
  <c r="K488" i="27"/>
  <c r="L488" i="27"/>
  <c r="M488" i="27"/>
  <c r="N488" i="27"/>
  <c r="O488" i="27"/>
  <c r="Q488" i="27"/>
  <c r="R488" i="27"/>
  <c r="S488" i="27"/>
  <c r="T488" i="27"/>
  <c r="U488" i="27"/>
  <c r="W488" i="27"/>
  <c r="X488" i="27"/>
  <c r="Y488" i="27"/>
  <c r="Z488" i="27"/>
  <c r="AB488" i="27"/>
  <c r="J489" i="27"/>
  <c r="K489" i="27"/>
  <c r="L489" i="27"/>
  <c r="M489" i="27"/>
  <c r="N489" i="27"/>
  <c r="O489" i="27"/>
  <c r="Q489" i="27"/>
  <c r="R489" i="27"/>
  <c r="S489" i="27"/>
  <c r="T489" i="27"/>
  <c r="U489" i="27"/>
  <c r="W489" i="27"/>
  <c r="X489" i="27"/>
  <c r="Y489" i="27"/>
  <c r="Z489" i="27"/>
  <c r="AB489" i="27"/>
  <c r="J490" i="27"/>
  <c r="K490" i="27"/>
  <c r="L490" i="27"/>
  <c r="M490" i="27"/>
  <c r="N490" i="27"/>
  <c r="O490" i="27"/>
  <c r="Q490" i="27"/>
  <c r="R490" i="27"/>
  <c r="S490" i="27"/>
  <c r="T490" i="27"/>
  <c r="U490" i="27"/>
  <c r="W490" i="27"/>
  <c r="X490" i="27"/>
  <c r="Y490" i="27"/>
  <c r="Z490" i="27"/>
  <c r="AB490" i="27"/>
  <c r="J491" i="27"/>
  <c r="K491" i="27"/>
  <c r="L491" i="27"/>
  <c r="M491" i="27"/>
  <c r="N491" i="27"/>
  <c r="O491" i="27"/>
  <c r="Q491" i="27"/>
  <c r="R491" i="27"/>
  <c r="S491" i="27"/>
  <c r="T491" i="27"/>
  <c r="U491" i="27"/>
  <c r="W491" i="27"/>
  <c r="X491" i="27"/>
  <c r="Y491" i="27"/>
  <c r="Z491" i="27"/>
  <c r="AB491" i="27"/>
  <c r="J492" i="27"/>
  <c r="K492" i="27"/>
  <c r="L492" i="27"/>
  <c r="M492" i="27"/>
  <c r="N492" i="27"/>
  <c r="O492" i="27"/>
  <c r="Q492" i="27"/>
  <c r="R492" i="27"/>
  <c r="S492" i="27"/>
  <c r="T492" i="27"/>
  <c r="U492" i="27"/>
  <c r="W492" i="27"/>
  <c r="X492" i="27"/>
  <c r="Y492" i="27"/>
  <c r="Z492" i="27"/>
  <c r="AB492" i="27"/>
  <c r="J493" i="27"/>
  <c r="K493" i="27"/>
  <c r="L493" i="27"/>
  <c r="M493" i="27"/>
  <c r="N493" i="27"/>
  <c r="O493" i="27"/>
  <c r="Q493" i="27"/>
  <c r="R493" i="27"/>
  <c r="S493" i="27"/>
  <c r="T493" i="27"/>
  <c r="U493" i="27"/>
  <c r="W493" i="27"/>
  <c r="X493" i="27"/>
  <c r="Y493" i="27"/>
  <c r="Z493" i="27"/>
  <c r="AB493" i="27"/>
  <c r="J494" i="27"/>
  <c r="K494" i="27"/>
  <c r="L494" i="27"/>
  <c r="M494" i="27"/>
  <c r="N494" i="27"/>
  <c r="O494" i="27"/>
  <c r="Q494" i="27"/>
  <c r="R494" i="27"/>
  <c r="S494" i="27"/>
  <c r="T494" i="27"/>
  <c r="U494" i="27"/>
  <c r="W494" i="27"/>
  <c r="X494" i="27"/>
  <c r="Y494" i="27"/>
  <c r="Z494" i="27"/>
  <c r="AB494" i="27"/>
  <c r="J495" i="27"/>
  <c r="K495" i="27"/>
  <c r="L495" i="27"/>
  <c r="M495" i="27"/>
  <c r="N495" i="27"/>
  <c r="O495" i="27"/>
  <c r="Q495" i="27"/>
  <c r="R495" i="27"/>
  <c r="S495" i="27"/>
  <c r="T495" i="27"/>
  <c r="U495" i="27"/>
  <c r="W495" i="27"/>
  <c r="X495" i="27"/>
  <c r="Y495" i="27"/>
  <c r="Z495" i="27"/>
  <c r="AB495" i="27"/>
  <c r="J496" i="27"/>
  <c r="K496" i="27"/>
  <c r="L496" i="27"/>
  <c r="M496" i="27"/>
  <c r="N496" i="27"/>
  <c r="O496" i="27"/>
  <c r="Q496" i="27"/>
  <c r="R496" i="27"/>
  <c r="S496" i="27"/>
  <c r="T496" i="27"/>
  <c r="U496" i="27"/>
  <c r="W496" i="27"/>
  <c r="X496" i="27"/>
  <c r="Y496" i="27"/>
  <c r="Z496" i="27"/>
  <c r="AB496" i="27"/>
  <c r="J497" i="27"/>
  <c r="K497" i="27"/>
  <c r="L497" i="27"/>
  <c r="M497" i="27"/>
  <c r="N497" i="27"/>
  <c r="O497" i="27"/>
  <c r="Q497" i="27"/>
  <c r="R497" i="27"/>
  <c r="S497" i="27"/>
  <c r="T497" i="27"/>
  <c r="U497" i="27"/>
  <c r="W497" i="27"/>
  <c r="X497" i="27"/>
  <c r="Y497" i="27"/>
  <c r="Z497" i="27"/>
  <c r="AB497" i="27"/>
  <c r="J498" i="27"/>
  <c r="K498" i="27"/>
  <c r="L498" i="27"/>
  <c r="M498" i="27"/>
  <c r="N498" i="27"/>
  <c r="O498" i="27"/>
  <c r="Q498" i="27"/>
  <c r="R498" i="27"/>
  <c r="S498" i="27"/>
  <c r="T498" i="27"/>
  <c r="U498" i="27"/>
  <c r="W498" i="27"/>
  <c r="X498" i="27"/>
  <c r="Y498" i="27"/>
  <c r="Z498" i="27"/>
  <c r="AB498" i="27"/>
  <c r="J499" i="27"/>
  <c r="K499" i="27"/>
  <c r="L499" i="27"/>
  <c r="M499" i="27"/>
  <c r="N499" i="27"/>
  <c r="O499" i="27"/>
  <c r="Q499" i="27"/>
  <c r="R499" i="27"/>
  <c r="S499" i="27"/>
  <c r="T499" i="27"/>
  <c r="U499" i="27"/>
  <c r="W499" i="27"/>
  <c r="X499" i="27"/>
  <c r="Y499" i="27"/>
  <c r="Z499" i="27"/>
  <c r="AB499" i="27"/>
  <c r="J500" i="27"/>
  <c r="K500" i="27"/>
  <c r="L500" i="27"/>
  <c r="M500" i="27"/>
  <c r="N500" i="27"/>
  <c r="O500" i="27"/>
  <c r="Q500" i="27"/>
  <c r="R500" i="27"/>
  <c r="S500" i="27"/>
  <c r="T500" i="27"/>
  <c r="U500" i="27"/>
  <c r="W500" i="27"/>
  <c r="X500" i="27"/>
  <c r="Y500" i="27"/>
  <c r="Z500" i="27"/>
  <c r="AB500" i="27"/>
  <c r="J501" i="27"/>
  <c r="K501" i="27"/>
  <c r="L501" i="27"/>
  <c r="M501" i="27"/>
  <c r="N501" i="27"/>
  <c r="O501" i="27"/>
  <c r="Q501" i="27"/>
  <c r="R501" i="27"/>
  <c r="S501" i="27"/>
  <c r="T501" i="27"/>
  <c r="U501" i="27"/>
  <c r="W501" i="27"/>
  <c r="X501" i="27"/>
  <c r="Y501" i="27"/>
  <c r="Z501" i="27"/>
  <c r="AB501" i="27"/>
  <c r="J502" i="27"/>
  <c r="K502" i="27"/>
  <c r="L502" i="27"/>
  <c r="M502" i="27"/>
  <c r="N502" i="27"/>
  <c r="O502" i="27"/>
  <c r="Q502" i="27"/>
  <c r="R502" i="27"/>
  <c r="S502" i="27"/>
  <c r="T502" i="27"/>
  <c r="U502" i="27"/>
  <c r="W502" i="27"/>
  <c r="X502" i="27"/>
  <c r="Y502" i="27"/>
  <c r="Z502" i="27"/>
  <c r="AB502" i="27"/>
  <c r="J503" i="27"/>
  <c r="K503" i="27"/>
  <c r="L503" i="27"/>
  <c r="M503" i="27"/>
  <c r="N503" i="27"/>
  <c r="O503" i="27"/>
  <c r="Q503" i="27"/>
  <c r="R503" i="27"/>
  <c r="S503" i="27"/>
  <c r="T503" i="27"/>
  <c r="U503" i="27"/>
  <c r="W503" i="27"/>
  <c r="X503" i="27"/>
  <c r="Y503" i="27"/>
  <c r="Z503" i="27"/>
  <c r="AB503" i="27"/>
  <c r="J504" i="27"/>
  <c r="K504" i="27"/>
  <c r="L504" i="27"/>
  <c r="M504" i="27"/>
  <c r="N504" i="27"/>
  <c r="O504" i="27"/>
  <c r="Q504" i="27"/>
  <c r="R504" i="27"/>
  <c r="S504" i="27"/>
  <c r="T504" i="27"/>
  <c r="U504" i="27"/>
  <c r="W504" i="27"/>
  <c r="X504" i="27"/>
  <c r="Y504" i="27"/>
  <c r="Z504" i="27"/>
  <c r="AB504" i="27"/>
  <c r="J505" i="27"/>
  <c r="K505" i="27"/>
  <c r="L505" i="27"/>
  <c r="M505" i="27"/>
  <c r="N505" i="27"/>
  <c r="O505" i="27"/>
  <c r="Q505" i="27"/>
  <c r="R505" i="27"/>
  <c r="S505" i="27"/>
  <c r="T505" i="27"/>
  <c r="U505" i="27"/>
  <c r="W505" i="27"/>
  <c r="X505" i="27"/>
  <c r="Y505" i="27"/>
  <c r="Z505" i="27"/>
  <c r="AB505" i="27"/>
  <c r="J506" i="27"/>
  <c r="K506" i="27"/>
  <c r="L506" i="27"/>
  <c r="M506" i="27"/>
  <c r="N506" i="27"/>
  <c r="O506" i="27"/>
  <c r="Q506" i="27"/>
  <c r="R506" i="27"/>
  <c r="S506" i="27"/>
  <c r="T506" i="27"/>
  <c r="U506" i="27"/>
  <c r="W506" i="27"/>
  <c r="X506" i="27"/>
  <c r="Y506" i="27"/>
  <c r="Z506" i="27"/>
  <c r="AB506" i="27"/>
  <c r="J507" i="27"/>
  <c r="K507" i="27"/>
  <c r="L507" i="27"/>
  <c r="M507" i="27"/>
  <c r="N507" i="27"/>
  <c r="O507" i="27"/>
  <c r="Q507" i="27"/>
  <c r="R507" i="27"/>
  <c r="S507" i="27"/>
  <c r="T507" i="27"/>
  <c r="U507" i="27"/>
  <c r="W507" i="27"/>
  <c r="X507" i="27"/>
  <c r="Y507" i="27"/>
  <c r="Z507" i="27"/>
  <c r="AB507" i="27"/>
  <c r="J508" i="27"/>
  <c r="K508" i="27"/>
  <c r="L508" i="27"/>
  <c r="M508" i="27"/>
  <c r="N508" i="27"/>
  <c r="O508" i="27"/>
  <c r="Q508" i="27"/>
  <c r="R508" i="27"/>
  <c r="S508" i="27"/>
  <c r="T508" i="27"/>
  <c r="U508" i="27"/>
  <c r="W508" i="27"/>
  <c r="X508" i="27"/>
  <c r="Y508" i="27"/>
  <c r="Z508" i="27"/>
  <c r="AB508" i="27"/>
  <c r="J509" i="27"/>
  <c r="K509" i="27"/>
  <c r="L509" i="27"/>
  <c r="M509" i="27"/>
  <c r="N509" i="27"/>
  <c r="O509" i="27"/>
  <c r="Q509" i="27"/>
  <c r="R509" i="27"/>
  <c r="S509" i="27"/>
  <c r="T509" i="27"/>
  <c r="U509" i="27"/>
  <c r="W509" i="27"/>
  <c r="X509" i="27"/>
  <c r="Y509" i="27"/>
  <c r="Z509" i="27"/>
  <c r="AB509" i="27"/>
  <c r="J510" i="27"/>
  <c r="K510" i="27"/>
  <c r="L510" i="27"/>
  <c r="M510" i="27"/>
  <c r="N510" i="27"/>
  <c r="O510" i="27"/>
  <c r="Q510" i="27"/>
  <c r="R510" i="27"/>
  <c r="S510" i="27"/>
  <c r="T510" i="27"/>
  <c r="U510" i="27"/>
  <c r="W510" i="27"/>
  <c r="X510" i="27"/>
  <c r="Y510" i="27"/>
  <c r="Z510" i="27"/>
  <c r="AB510" i="27"/>
  <c r="J511" i="27"/>
  <c r="K511" i="27"/>
  <c r="L511" i="27"/>
  <c r="M511" i="27"/>
  <c r="N511" i="27"/>
  <c r="O511" i="27"/>
  <c r="Q511" i="27"/>
  <c r="R511" i="27"/>
  <c r="S511" i="27"/>
  <c r="T511" i="27"/>
  <c r="U511" i="27"/>
  <c r="W511" i="27"/>
  <c r="X511" i="27"/>
  <c r="Y511" i="27"/>
  <c r="Z511" i="27"/>
  <c r="AB511" i="27"/>
  <c r="J512" i="27"/>
  <c r="K512" i="27"/>
  <c r="L512" i="27"/>
  <c r="M512" i="27"/>
  <c r="N512" i="27"/>
  <c r="O512" i="27"/>
  <c r="Q512" i="27"/>
  <c r="R512" i="27"/>
  <c r="S512" i="27"/>
  <c r="T512" i="27"/>
  <c r="U512" i="27"/>
  <c r="W512" i="27"/>
  <c r="X512" i="27"/>
  <c r="Y512" i="27"/>
  <c r="Z512" i="27"/>
  <c r="AB512" i="27"/>
  <c r="J513" i="27"/>
  <c r="K513" i="27"/>
  <c r="L513" i="27"/>
  <c r="M513" i="27"/>
  <c r="N513" i="27"/>
  <c r="O513" i="27"/>
  <c r="Q513" i="27"/>
  <c r="R513" i="27"/>
  <c r="S513" i="27"/>
  <c r="T513" i="27"/>
  <c r="U513" i="27"/>
  <c r="W513" i="27"/>
  <c r="X513" i="27"/>
  <c r="Y513" i="27"/>
  <c r="Z513" i="27"/>
  <c r="AB513" i="27"/>
  <c r="J514" i="27"/>
  <c r="K514" i="27"/>
  <c r="L514" i="27"/>
  <c r="M514" i="27"/>
  <c r="N514" i="27"/>
  <c r="O514" i="27"/>
  <c r="Q514" i="27"/>
  <c r="R514" i="27"/>
  <c r="S514" i="27"/>
  <c r="T514" i="27"/>
  <c r="U514" i="27"/>
  <c r="W514" i="27"/>
  <c r="X514" i="27"/>
  <c r="Y514" i="27"/>
  <c r="Z514" i="27"/>
  <c r="AB514" i="27"/>
  <c r="J515" i="27"/>
  <c r="K515" i="27"/>
  <c r="L515" i="27"/>
  <c r="M515" i="27"/>
  <c r="N515" i="27"/>
  <c r="O515" i="27"/>
  <c r="Q515" i="27"/>
  <c r="R515" i="27"/>
  <c r="S515" i="27"/>
  <c r="T515" i="27"/>
  <c r="U515" i="27"/>
  <c r="W515" i="27"/>
  <c r="X515" i="27"/>
  <c r="Y515" i="27"/>
  <c r="Z515" i="27"/>
  <c r="AB515" i="27"/>
  <c r="J516" i="27"/>
  <c r="K516" i="27"/>
  <c r="L516" i="27"/>
  <c r="M516" i="27"/>
  <c r="N516" i="27"/>
  <c r="O516" i="27"/>
  <c r="Q516" i="27"/>
  <c r="R516" i="27"/>
  <c r="S516" i="27"/>
  <c r="T516" i="27"/>
  <c r="U516" i="27"/>
  <c r="W516" i="27"/>
  <c r="X516" i="27"/>
  <c r="Y516" i="27"/>
  <c r="Z516" i="27"/>
  <c r="AB516" i="27"/>
  <c r="J517" i="27"/>
  <c r="K517" i="27"/>
  <c r="L517" i="27"/>
  <c r="M517" i="27"/>
  <c r="N517" i="27"/>
  <c r="O517" i="27"/>
  <c r="Q517" i="27"/>
  <c r="R517" i="27"/>
  <c r="S517" i="27"/>
  <c r="T517" i="27"/>
  <c r="U517" i="27"/>
  <c r="W517" i="27"/>
  <c r="X517" i="27"/>
  <c r="Y517" i="27"/>
  <c r="Z517" i="27"/>
  <c r="AB517" i="27"/>
  <c r="J518" i="27"/>
  <c r="K518" i="27"/>
  <c r="L518" i="27"/>
  <c r="M518" i="27"/>
  <c r="N518" i="27"/>
  <c r="O518" i="27"/>
  <c r="Q518" i="27"/>
  <c r="R518" i="27"/>
  <c r="S518" i="27"/>
  <c r="T518" i="27"/>
  <c r="U518" i="27"/>
  <c r="W518" i="27"/>
  <c r="X518" i="27"/>
  <c r="Y518" i="27"/>
  <c r="Z518" i="27"/>
  <c r="AB518" i="27"/>
  <c r="J519" i="27"/>
  <c r="K519" i="27"/>
  <c r="L519" i="27"/>
  <c r="M519" i="27"/>
  <c r="N519" i="27"/>
  <c r="O519" i="27"/>
  <c r="Q519" i="27"/>
  <c r="R519" i="27"/>
  <c r="S519" i="27"/>
  <c r="T519" i="27"/>
  <c r="U519" i="27"/>
  <c r="W519" i="27"/>
  <c r="X519" i="27"/>
  <c r="Y519" i="27"/>
  <c r="Z519" i="27"/>
  <c r="AB519" i="27"/>
  <c r="J520" i="27"/>
  <c r="K520" i="27"/>
  <c r="L520" i="27"/>
  <c r="M520" i="27"/>
  <c r="N520" i="27"/>
  <c r="O520" i="27"/>
  <c r="Q520" i="27"/>
  <c r="R520" i="27"/>
  <c r="S520" i="27"/>
  <c r="T520" i="27"/>
  <c r="U520" i="27"/>
  <c r="W520" i="27"/>
  <c r="X520" i="27"/>
  <c r="Y520" i="27"/>
  <c r="Z520" i="27"/>
  <c r="AB520" i="27"/>
  <c r="J521" i="27"/>
  <c r="K521" i="27"/>
  <c r="L521" i="27"/>
  <c r="M521" i="27"/>
  <c r="N521" i="27"/>
  <c r="O521" i="27"/>
  <c r="Q521" i="27"/>
  <c r="R521" i="27"/>
  <c r="S521" i="27"/>
  <c r="T521" i="27"/>
  <c r="U521" i="27"/>
  <c r="W521" i="27"/>
  <c r="X521" i="27"/>
  <c r="Y521" i="27"/>
  <c r="Z521" i="27"/>
  <c r="AB521" i="27"/>
  <c r="J522" i="27"/>
  <c r="K522" i="27"/>
  <c r="L522" i="27"/>
  <c r="M522" i="27"/>
  <c r="N522" i="27"/>
  <c r="O522" i="27"/>
  <c r="Q522" i="27"/>
  <c r="R522" i="27"/>
  <c r="S522" i="27"/>
  <c r="T522" i="27"/>
  <c r="U522" i="27"/>
  <c r="W522" i="27"/>
  <c r="X522" i="27"/>
  <c r="Y522" i="27"/>
  <c r="Z522" i="27"/>
  <c r="AB522" i="27"/>
  <c r="J523" i="27"/>
  <c r="K523" i="27"/>
  <c r="L523" i="27"/>
  <c r="M523" i="27"/>
  <c r="N523" i="27"/>
  <c r="O523" i="27"/>
  <c r="Q523" i="27"/>
  <c r="R523" i="27"/>
  <c r="S523" i="27"/>
  <c r="T523" i="27"/>
  <c r="U523" i="27"/>
  <c r="W523" i="27"/>
  <c r="X523" i="27"/>
  <c r="Y523" i="27"/>
  <c r="Z523" i="27"/>
  <c r="AB523" i="27"/>
  <c r="J524" i="27"/>
  <c r="K524" i="27"/>
  <c r="L524" i="27"/>
  <c r="M524" i="27"/>
  <c r="N524" i="27"/>
  <c r="O524" i="27"/>
  <c r="Q524" i="27"/>
  <c r="R524" i="27"/>
  <c r="S524" i="27"/>
  <c r="T524" i="27"/>
  <c r="U524" i="27"/>
  <c r="W524" i="27"/>
  <c r="X524" i="27"/>
  <c r="Y524" i="27"/>
  <c r="Z524" i="27"/>
  <c r="AB524" i="27"/>
  <c r="J525" i="27"/>
  <c r="K525" i="27"/>
  <c r="L525" i="27"/>
  <c r="M525" i="27"/>
  <c r="N525" i="27"/>
  <c r="O525" i="27"/>
  <c r="Q525" i="27"/>
  <c r="R525" i="27"/>
  <c r="S525" i="27"/>
  <c r="T525" i="27"/>
  <c r="U525" i="27"/>
  <c r="W525" i="27"/>
  <c r="X525" i="27"/>
  <c r="Y525" i="27"/>
  <c r="Z525" i="27"/>
  <c r="AB525" i="27"/>
  <c r="J526" i="27"/>
  <c r="K526" i="27"/>
  <c r="L526" i="27"/>
  <c r="M526" i="27"/>
  <c r="N526" i="27"/>
  <c r="O526" i="27"/>
  <c r="Q526" i="27"/>
  <c r="R526" i="27"/>
  <c r="S526" i="27"/>
  <c r="T526" i="27"/>
  <c r="U526" i="27"/>
  <c r="W526" i="27"/>
  <c r="X526" i="27"/>
  <c r="Y526" i="27"/>
  <c r="Z526" i="27"/>
  <c r="AB526" i="27"/>
  <c r="J527" i="27"/>
  <c r="K527" i="27"/>
  <c r="L527" i="27"/>
  <c r="M527" i="27"/>
  <c r="N527" i="27"/>
  <c r="O527" i="27"/>
  <c r="Q527" i="27"/>
  <c r="R527" i="27"/>
  <c r="S527" i="27"/>
  <c r="T527" i="27"/>
  <c r="U527" i="27"/>
  <c r="W527" i="27"/>
  <c r="X527" i="27"/>
  <c r="Y527" i="27"/>
  <c r="Z527" i="27"/>
  <c r="AB527" i="27"/>
  <c r="J528" i="27"/>
  <c r="K528" i="27"/>
  <c r="L528" i="27"/>
  <c r="M528" i="27"/>
  <c r="N528" i="27"/>
  <c r="O528" i="27"/>
  <c r="Q528" i="27"/>
  <c r="R528" i="27"/>
  <c r="S528" i="27"/>
  <c r="T528" i="27"/>
  <c r="U528" i="27"/>
  <c r="W528" i="27"/>
  <c r="X528" i="27"/>
  <c r="Y528" i="27"/>
  <c r="Z528" i="27"/>
  <c r="AB528" i="27"/>
  <c r="J529" i="27"/>
  <c r="K529" i="27"/>
  <c r="L529" i="27"/>
  <c r="M529" i="27"/>
  <c r="N529" i="27"/>
  <c r="O529" i="27"/>
  <c r="Q529" i="27"/>
  <c r="R529" i="27"/>
  <c r="S529" i="27"/>
  <c r="T529" i="27"/>
  <c r="U529" i="27"/>
  <c r="W529" i="27"/>
  <c r="X529" i="27"/>
  <c r="Y529" i="27"/>
  <c r="Z529" i="27"/>
  <c r="AB529" i="27"/>
  <c r="J530" i="27"/>
  <c r="K530" i="27"/>
  <c r="L530" i="27"/>
  <c r="M530" i="27"/>
  <c r="N530" i="27"/>
  <c r="O530" i="27"/>
  <c r="Q530" i="27"/>
  <c r="R530" i="27"/>
  <c r="S530" i="27"/>
  <c r="T530" i="27"/>
  <c r="U530" i="27"/>
  <c r="W530" i="27"/>
  <c r="X530" i="27"/>
  <c r="Y530" i="27"/>
  <c r="Z530" i="27"/>
  <c r="AB530" i="27"/>
  <c r="J531" i="27"/>
  <c r="K531" i="27"/>
  <c r="L531" i="27"/>
  <c r="M531" i="27"/>
  <c r="N531" i="27"/>
  <c r="O531" i="27"/>
  <c r="Q531" i="27"/>
  <c r="R531" i="27"/>
  <c r="S531" i="27"/>
  <c r="T531" i="27"/>
  <c r="U531" i="27"/>
  <c r="W531" i="27"/>
  <c r="X531" i="27"/>
  <c r="Y531" i="27"/>
  <c r="Z531" i="27"/>
  <c r="AB531" i="27"/>
  <c r="J532" i="27"/>
  <c r="K532" i="27"/>
  <c r="L532" i="27"/>
  <c r="M532" i="27"/>
  <c r="N532" i="27"/>
  <c r="O532" i="27"/>
  <c r="Q532" i="27"/>
  <c r="R532" i="27"/>
  <c r="S532" i="27"/>
  <c r="T532" i="27"/>
  <c r="U532" i="27"/>
  <c r="W532" i="27"/>
  <c r="X532" i="27"/>
  <c r="Y532" i="27"/>
  <c r="Z532" i="27"/>
  <c r="AB532" i="27"/>
  <c r="J533" i="27"/>
  <c r="K533" i="27"/>
  <c r="L533" i="27"/>
  <c r="M533" i="27"/>
  <c r="N533" i="27"/>
  <c r="O533" i="27"/>
  <c r="Q533" i="27"/>
  <c r="R533" i="27"/>
  <c r="S533" i="27"/>
  <c r="T533" i="27"/>
  <c r="U533" i="27"/>
  <c r="W533" i="27"/>
  <c r="X533" i="27"/>
  <c r="Y533" i="27"/>
  <c r="Z533" i="27"/>
  <c r="AB533" i="27"/>
  <c r="J534" i="27"/>
  <c r="K534" i="27"/>
  <c r="L534" i="27"/>
  <c r="M534" i="27"/>
  <c r="N534" i="27"/>
  <c r="O534" i="27"/>
  <c r="Q534" i="27"/>
  <c r="R534" i="27"/>
  <c r="S534" i="27"/>
  <c r="T534" i="27"/>
  <c r="U534" i="27"/>
  <c r="W534" i="27"/>
  <c r="X534" i="27"/>
  <c r="Y534" i="27"/>
  <c r="Z534" i="27"/>
  <c r="AB534" i="27"/>
  <c r="J535" i="27"/>
  <c r="K535" i="27"/>
  <c r="L535" i="27"/>
  <c r="M535" i="27"/>
  <c r="N535" i="27"/>
  <c r="O535" i="27"/>
  <c r="Q535" i="27"/>
  <c r="R535" i="27"/>
  <c r="S535" i="27"/>
  <c r="T535" i="27"/>
  <c r="U535" i="27"/>
  <c r="W535" i="27"/>
  <c r="X535" i="27"/>
  <c r="Y535" i="27"/>
  <c r="Z535" i="27"/>
  <c r="AB535" i="27"/>
  <c r="J536" i="27"/>
  <c r="K536" i="27"/>
  <c r="L536" i="27"/>
  <c r="M536" i="27"/>
  <c r="N536" i="27"/>
  <c r="O536" i="27"/>
  <c r="Q536" i="27"/>
  <c r="R536" i="27"/>
  <c r="S536" i="27"/>
  <c r="T536" i="27"/>
  <c r="U536" i="27"/>
  <c r="W536" i="27"/>
  <c r="X536" i="27"/>
  <c r="Y536" i="27"/>
  <c r="Z536" i="27"/>
  <c r="AB536" i="27"/>
  <c r="J537" i="27"/>
  <c r="K537" i="27"/>
  <c r="L537" i="27"/>
  <c r="M537" i="27"/>
  <c r="N537" i="27"/>
  <c r="O537" i="27"/>
  <c r="Q537" i="27"/>
  <c r="R537" i="27"/>
  <c r="S537" i="27"/>
  <c r="T537" i="27"/>
  <c r="U537" i="27"/>
  <c r="W537" i="27"/>
  <c r="X537" i="27"/>
  <c r="Y537" i="27"/>
  <c r="Z537" i="27"/>
  <c r="AB537" i="27"/>
  <c r="J538" i="27"/>
  <c r="K538" i="27"/>
  <c r="L538" i="27"/>
  <c r="M538" i="27"/>
  <c r="N538" i="27"/>
  <c r="O538" i="27"/>
  <c r="Q538" i="27"/>
  <c r="R538" i="27"/>
  <c r="S538" i="27"/>
  <c r="T538" i="27"/>
  <c r="U538" i="27"/>
  <c r="W538" i="27"/>
  <c r="X538" i="27"/>
  <c r="Y538" i="27"/>
  <c r="Z538" i="27"/>
  <c r="AB538" i="27"/>
  <c r="J539" i="27"/>
  <c r="K539" i="27"/>
  <c r="L539" i="27"/>
  <c r="M539" i="27"/>
  <c r="N539" i="27"/>
  <c r="O539" i="27"/>
  <c r="Q539" i="27"/>
  <c r="R539" i="27"/>
  <c r="S539" i="27"/>
  <c r="T539" i="27"/>
  <c r="U539" i="27"/>
  <c r="W539" i="27"/>
  <c r="X539" i="27"/>
  <c r="Y539" i="27"/>
  <c r="Z539" i="27"/>
  <c r="AB539" i="27"/>
  <c r="J540" i="27"/>
  <c r="K540" i="27"/>
  <c r="L540" i="27"/>
  <c r="M540" i="27"/>
  <c r="N540" i="27"/>
  <c r="O540" i="27"/>
  <c r="Q540" i="27"/>
  <c r="R540" i="27"/>
  <c r="S540" i="27"/>
  <c r="T540" i="27"/>
  <c r="U540" i="27"/>
  <c r="W540" i="27"/>
  <c r="X540" i="27"/>
  <c r="Y540" i="27"/>
  <c r="Z540" i="27"/>
  <c r="AB540" i="27"/>
  <c r="J541" i="27"/>
  <c r="K541" i="27"/>
  <c r="L541" i="27"/>
  <c r="M541" i="27"/>
  <c r="N541" i="27"/>
  <c r="O541" i="27"/>
  <c r="Q541" i="27"/>
  <c r="R541" i="27"/>
  <c r="S541" i="27"/>
  <c r="T541" i="27"/>
  <c r="U541" i="27"/>
  <c r="W541" i="27"/>
  <c r="X541" i="27"/>
  <c r="Y541" i="27"/>
  <c r="Z541" i="27"/>
  <c r="AB541" i="27"/>
  <c r="J542" i="27"/>
  <c r="K542" i="27"/>
  <c r="L542" i="27"/>
  <c r="M542" i="27"/>
  <c r="N542" i="27"/>
  <c r="O542" i="27"/>
  <c r="Q542" i="27"/>
  <c r="R542" i="27"/>
  <c r="S542" i="27"/>
  <c r="T542" i="27"/>
  <c r="U542" i="27"/>
  <c r="W542" i="27"/>
  <c r="X542" i="27"/>
  <c r="Y542" i="27"/>
  <c r="Z542" i="27"/>
  <c r="AB542" i="27"/>
  <c r="J543" i="27"/>
  <c r="K543" i="27"/>
  <c r="L543" i="27"/>
  <c r="M543" i="27"/>
  <c r="N543" i="27"/>
  <c r="O543" i="27"/>
  <c r="Q543" i="27"/>
  <c r="R543" i="27"/>
  <c r="S543" i="27"/>
  <c r="T543" i="27"/>
  <c r="U543" i="27"/>
  <c r="W543" i="27"/>
  <c r="X543" i="27"/>
  <c r="Y543" i="27"/>
  <c r="Z543" i="27"/>
  <c r="AB543" i="27"/>
  <c r="J544" i="27"/>
  <c r="K544" i="27"/>
  <c r="L544" i="27"/>
  <c r="M544" i="27"/>
  <c r="N544" i="27"/>
  <c r="O544" i="27"/>
  <c r="Q544" i="27"/>
  <c r="R544" i="27"/>
  <c r="S544" i="27"/>
  <c r="T544" i="27"/>
  <c r="U544" i="27"/>
  <c r="W544" i="27"/>
  <c r="X544" i="27"/>
  <c r="Y544" i="27"/>
  <c r="Z544" i="27"/>
  <c r="AB544" i="27"/>
  <c r="J545" i="27"/>
  <c r="K545" i="27"/>
  <c r="L545" i="27"/>
  <c r="M545" i="27"/>
  <c r="N545" i="27"/>
  <c r="O545" i="27"/>
  <c r="Q545" i="27"/>
  <c r="R545" i="27"/>
  <c r="S545" i="27"/>
  <c r="T545" i="27"/>
  <c r="U545" i="27"/>
  <c r="W545" i="27"/>
  <c r="X545" i="27"/>
  <c r="Y545" i="27"/>
  <c r="Z545" i="27"/>
  <c r="AB545" i="27"/>
  <c r="J546" i="27"/>
  <c r="K546" i="27"/>
  <c r="L546" i="27"/>
  <c r="M546" i="27"/>
  <c r="N546" i="27"/>
  <c r="O546" i="27"/>
  <c r="Q546" i="27"/>
  <c r="R546" i="27"/>
  <c r="S546" i="27"/>
  <c r="T546" i="27"/>
  <c r="U546" i="27"/>
  <c r="W546" i="27"/>
  <c r="X546" i="27"/>
  <c r="Y546" i="27"/>
  <c r="Z546" i="27"/>
  <c r="AB546" i="27"/>
  <c r="J547" i="27"/>
  <c r="K547" i="27"/>
  <c r="L547" i="27"/>
  <c r="M547" i="27"/>
  <c r="N547" i="27"/>
  <c r="O547" i="27"/>
  <c r="Q547" i="27"/>
  <c r="R547" i="27"/>
  <c r="S547" i="27"/>
  <c r="T547" i="27"/>
  <c r="U547" i="27"/>
  <c r="W547" i="27"/>
  <c r="X547" i="27"/>
  <c r="Y547" i="27"/>
  <c r="Z547" i="27"/>
  <c r="AB547" i="27"/>
  <c r="J548" i="27"/>
  <c r="K548" i="27"/>
  <c r="L548" i="27"/>
  <c r="M548" i="27"/>
  <c r="N548" i="27"/>
  <c r="O548" i="27"/>
  <c r="Q548" i="27"/>
  <c r="R548" i="27"/>
  <c r="S548" i="27"/>
  <c r="T548" i="27"/>
  <c r="U548" i="27"/>
  <c r="W548" i="27"/>
  <c r="X548" i="27"/>
  <c r="Y548" i="27"/>
  <c r="Z548" i="27"/>
  <c r="AB548" i="27"/>
  <c r="J549" i="27"/>
  <c r="K549" i="27"/>
  <c r="L549" i="27"/>
  <c r="M549" i="27"/>
  <c r="N549" i="27"/>
  <c r="O549" i="27"/>
  <c r="Q549" i="27"/>
  <c r="R549" i="27"/>
  <c r="S549" i="27"/>
  <c r="T549" i="27"/>
  <c r="U549" i="27"/>
  <c r="W549" i="27"/>
  <c r="X549" i="27"/>
  <c r="Y549" i="27"/>
  <c r="Z549" i="27"/>
  <c r="AB549" i="27"/>
  <c r="J550" i="27"/>
  <c r="K550" i="27"/>
  <c r="L550" i="27"/>
  <c r="M550" i="27"/>
  <c r="N550" i="27"/>
  <c r="O550" i="27"/>
  <c r="Q550" i="27"/>
  <c r="R550" i="27"/>
  <c r="S550" i="27"/>
  <c r="T550" i="27"/>
  <c r="U550" i="27"/>
  <c r="W550" i="27"/>
  <c r="X550" i="27"/>
  <c r="Y550" i="27"/>
  <c r="Z550" i="27"/>
  <c r="AB550" i="27"/>
  <c r="J551" i="27"/>
  <c r="K551" i="27"/>
  <c r="L551" i="27"/>
  <c r="M551" i="27"/>
  <c r="N551" i="27"/>
  <c r="O551" i="27"/>
  <c r="Q551" i="27"/>
  <c r="R551" i="27"/>
  <c r="S551" i="27"/>
  <c r="T551" i="27"/>
  <c r="U551" i="27"/>
  <c r="W551" i="27"/>
  <c r="X551" i="27"/>
  <c r="Y551" i="27"/>
  <c r="Z551" i="27"/>
  <c r="AB551" i="27"/>
  <c r="J552" i="27"/>
  <c r="K552" i="27"/>
  <c r="L552" i="27"/>
  <c r="M552" i="27"/>
  <c r="N552" i="27"/>
  <c r="O552" i="27"/>
  <c r="Q552" i="27"/>
  <c r="R552" i="27"/>
  <c r="S552" i="27"/>
  <c r="T552" i="27"/>
  <c r="U552" i="27"/>
  <c r="W552" i="27"/>
  <c r="X552" i="27"/>
  <c r="Y552" i="27"/>
  <c r="Z552" i="27"/>
  <c r="AB552" i="27"/>
  <c r="J553" i="27"/>
  <c r="K553" i="27"/>
  <c r="L553" i="27"/>
  <c r="M553" i="27"/>
  <c r="N553" i="27"/>
  <c r="O553" i="27"/>
  <c r="Q553" i="27"/>
  <c r="R553" i="27"/>
  <c r="S553" i="27"/>
  <c r="T553" i="27"/>
  <c r="U553" i="27"/>
  <c r="W553" i="27"/>
  <c r="X553" i="27"/>
  <c r="Y553" i="27"/>
  <c r="Z553" i="27"/>
  <c r="AB553" i="27"/>
  <c r="J554" i="27"/>
  <c r="K554" i="27"/>
  <c r="L554" i="27"/>
  <c r="M554" i="27"/>
  <c r="N554" i="27"/>
  <c r="O554" i="27"/>
  <c r="Q554" i="27"/>
  <c r="R554" i="27"/>
  <c r="S554" i="27"/>
  <c r="T554" i="27"/>
  <c r="U554" i="27"/>
  <c r="W554" i="27"/>
  <c r="X554" i="27"/>
  <c r="Y554" i="27"/>
  <c r="Z554" i="27"/>
  <c r="AB554" i="27"/>
  <c r="J555" i="27"/>
  <c r="K555" i="27"/>
  <c r="L555" i="27"/>
  <c r="M555" i="27"/>
  <c r="N555" i="27"/>
  <c r="O555" i="27"/>
  <c r="Q555" i="27"/>
  <c r="R555" i="27"/>
  <c r="S555" i="27"/>
  <c r="T555" i="27"/>
  <c r="U555" i="27"/>
  <c r="W555" i="27"/>
  <c r="X555" i="27"/>
  <c r="Y555" i="27"/>
  <c r="Z555" i="27"/>
  <c r="AB555" i="27"/>
  <c r="J556" i="27"/>
  <c r="K556" i="27"/>
  <c r="L556" i="27"/>
  <c r="M556" i="27"/>
  <c r="N556" i="27"/>
  <c r="O556" i="27"/>
  <c r="Q556" i="27"/>
  <c r="R556" i="27"/>
  <c r="S556" i="27"/>
  <c r="T556" i="27"/>
  <c r="U556" i="27"/>
  <c r="W556" i="27"/>
  <c r="X556" i="27"/>
  <c r="Y556" i="27"/>
  <c r="Z556" i="27"/>
  <c r="AB556" i="27"/>
  <c r="J557" i="27"/>
  <c r="K557" i="27"/>
  <c r="L557" i="27"/>
  <c r="M557" i="27"/>
  <c r="N557" i="27"/>
  <c r="O557" i="27"/>
  <c r="Q557" i="27"/>
  <c r="R557" i="27"/>
  <c r="S557" i="27"/>
  <c r="T557" i="27"/>
  <c r="U557" i="27"/>
  <c r="W557" i="27"/>
  <c r="X557" i="27"/>
  <c r="Y557" i="27"/>
  <c r="Z557" i="27"/>
  <c r="AB557" i="27"/>
  <c r="J558" i="27"/>
  <c r="K558" i="27"/>
  <c r="L558" i="27"/>
  <c r="M558" i="27"/>
  <c r="N558" i="27"/>
  <c r="O558" i="27"/>
  <c r="Q558" i="27"/>
  <c r="R558" i="27"/>
  <c r="S558" i="27"/>
  <c r="T558" i="27"/>
  <c r="U558" i="27"/>
  <c r="W558" i="27"/>
  <c r="X558" i="27"/>
  <c r="Y558" i="27"/>
  <c r="Z558" i="27"/>
  <c r="AB558" i="27"/>
  <c r="J559" i="27"/>
  <c r="K559" i="27"/>
  <c r="L559" i="27"/>
  <c r="M559" i="27"/>
  <c r="N559" i="27"/>
  <c r="O559" i="27"/>
  <c r="Q559" i="27"/>
  <c r="R559" i="27"/>
  <c r="S559" i="27"/>
  <c r="T559" i="27"/>
  <c r="U559" i="27"/>
  <c r="W559" i="27"/>
  <c r="X559" i="27"/>
  <c r="Y559" i="27"/>
  <c r="Z559" i="27"/>
  <c r="AB559" i="27"/>
  <c r="J560" i="27"/>
  <c r="K560" i="27"/>
  <c r="L560" i="27"/>
  <c r="M560" i="27"/>
  <c r="N560" i="27"/>
  <c r="O560" i="27"/>
  <c r="Q560" i="27"/>
  <c r="R560" i="27"/>
  <c r="S560" i="27"/>
  <c r="T560" i="27"/>
  <c r="U560" i="27"/>
  <c r="W560" i="27"/>
  <c r="X560" i="27"/>
  <c r="Y560" i="27"/>
  <c r="Z560" i="27"/>
  <c r="AB560" i="27"/>
  <c r="J561" i="27"/>
  <c r="K561" i="27"/>
  <c r="L561" i="27"/>
  <c r="M561" i="27"/>
  <c r="N561" i="27"/>
  <c r="O561" i="27"/>
  <c r="Q561" i="27"/>
  <c r="R561" i="27"/>
  <c r="S561" i="27"/>
  <c r="T561" i="27"/>
  <c r="U561" i="27"/>
  <c r="W561" i="27"/>
  <c r="X561" i="27"/>
  <c r="Y561" i="27"/>
  <c r="Z561" i="27"/>
  <c r="AB561" i="27"/>
  <c r="J562" i="27"/>
  <c r="K562" i="27"/>
  <c r="L562" i="27"/>
  <c r="M562" i="27"/>
  <c r="N562" i="27"/>
  <c r="O562" i="27"/>
  <c r="Q562" i="27"/>
  <c r="R562" i="27"/>
  <c r="S562" i="27"/>
  <c r="T562" i="27"/>
  <c r="U562" i="27"/>
  <c r="W562" i="27"/>
  <c r="X562" i="27"/>
  <c r="Y562" i="27"/>
  <c r="Z562" i="27"/>
  <c r="AB562" i="27"/>
  <c r="J563" i="27"/>
  <c r="K563" i="27"/>
  <c r="L563" i="27"/>
  <c r="M563" i="27"/>
  <c r="N563" i="27"/>
  <c r="O563" i="27"/>
  <c r="Q563" i="27"/>
  <c r="R563" i="27"/>
  <c r="S563" i="27"/>
  <c r="T563" i="27"/>
  <c r="U563" i="27"/>
  <c r="W563" i="27"/>
  <c r="X563" i="27"/>
  <c r="Y563" i="27"/>
  <c r="Z563" i="27"/>
  <c r="AB563" i="27"/>
  <c r="J564" i="27"/>
  <c r="K564" i="27"/>
  <c r="L564" i="27"/>
  <c r="M564" i="27"/>
  <c r="N564" i="27"/>
  <c r="O564" i="27"/>
  <c r="Q564" i="27"/>
  <c r="R564" i="27"/>
  <c r="S564" i="27"/>
  <c r="T564" i="27"/>
  <c r="U564" i="27"/>
  <c r="W564" i="27"/>
  <c r="X564" i="27"/>
  <c r="Y564" i="27"/>
  <c r="Z564" i="27"/>
  <c r="AB564" i="27"/>
  <c r="J565" i="27"/>
  <c r="K565" i="27"/>
  <c r="L565" i="27"/>
  <c r="M565" i="27"/>
  <c r="N565" i="27"/>
  <c r="O565" i="27"/>
  <c r="Q565" i="27"/>
  <c r="R565" i="27"/>
  <c r="S565" i="27"/>
  <c r="T565" i="27"/>
  <c r="U565" i="27"/>
  <c r="W565" i="27"/>
  <c r="X565" i="27"/>
  <c r="Y565" i="27"/>
  <c r="Z565" i="27"/>
  <c r="AB565" i="27"/>
  <c r="J566" i="27"/>
  <c r="K566" i="27"/>
  <c r="L566" i="27"/>
  <c r="M566" i="27"/>
  <c r="N566" i="27"/>
  <c r="O566" i="27"/>
  <c r="Q566" i="27"/>
  <c r="R566" i="27"/>
  <c r="S566" i="27"/>
  <c r="T566" i="27"/>
  <c r="U566" i="27"/>
  <c r="W566" i="27"/>
  <c r="X566" i="27"/>
  <c r="Y566" i="27"/>
  <c r="Z566" i="27"/>
  <c r="AB566" i="27"/>
  <c r="J567" i="27"/>
  <c r="K567" i="27"/>
  <c r="L567" i="27"/>
  <c r="M567" i="27"/>
  <c r="N567" i="27"/>
  <c r="O567" i="27"/>
  <c r="Q567" i="27"/>
  <c r="R567" i="27"/>
  <c r="S567" i="27"/>
  <c r="T567" i="27"/>
  <c r="U567" i="27"/>
  <c r="W567" i="27"/>
  <c r="X567" i="27"/>
  <c r="Y567" i="27"/>
  <c r="Z567" i="27"/>
  <c r="AB567" i="27"/>
  <c r="J568" i="27"/>
  <c r="K568" i="27"/>
  <c r="L568" i="27"/>
  <c r="M568" i="27"/>
  <c r="N568" i="27"/>
  <c r="O568" i="27"/>
  <c r="Q568" i="27"/>
  <c r="R568" i="27"/>
  <c r="S568" i="27"/>
  <c r="T568" i="27"/>
  <c r="U568" i="27"/>
  <c r="W568" i="27"/>
  <c r="X568" i="27"/>
  <c r="Y568" i="27"/>
  <c r="Z568" i="27"/>
  <c r="AB568" i="27"/>
  <c r="J569" i="27"/>
  <c r="K569" i="27"/>
  <c r="L569" i="27"/>
  <c r="M569" i="27"/>
  <c r="N569" i="27"/>
  <c r="O569" i="27"/>
  <c r="Q569" i="27"/>
  <c r="R569" i="27"/>
  <c r="S569" i="27"/>
  <c r="T569" i="27"/>
  <c r="U569" i="27"/>
  <c r="W569" i="27"/>
  <c r="X569" i="27"/>
  <c r="Y569" i="27"/>
  <c r="Z569" i="27"/>
  <c r="AB569" i="27"/>
  <c r="J570" i="27"/>
  <c r="K570" i="27"/>
  <c r="L570" i="27"/>
  <c r="M570" i="27"/>
  <c r="N570" i="27"/>
  <c r="O570" i="27"/>
  <c r="Q570" i="27"/>
  <c r="R570" i="27"/>
  <c r="S570" i="27"/>
  <c r="T570" i="27"/>
  <c r="U570" i="27"/>
  <c r="W570" i="27"/>
  <c r="X570" i="27"/>
  <c r="Y570" i="27"/>
  <c r="Z570" i="27"/>
  <c r="AB570" i="27"/>
  <c r="J571" i="27"/>
  <c r="K571" i="27"/>
  <c r="L571" i="27"/>
  <c r="M571" i="27"/>
  <c r="N571" i="27"/>
  <c r="O571" i="27"/>
  <c r="Q571" i="27"/>
  <c r="R571" i="27"/>
  <c r="S571" i="27"/>
  <c r="T571" i="27"/>
  <c r="U571" i="27"/>
  <c r="W571" i="27"/>
  <c r="X571" i="27"/>
  <c r="Y571" i="27"/>
  <c r="Z571" i="27"/>
  <c r="AB571" i="27"/>
  <c r="J572" i="27"/>
  <c r="K572" i="27"/>
  <c r="L572" i="27"/>
  <c r="M572" i="27"/>
  <c r="N572" i="27"/>
  <c r="O572" i="27"/>
  <c r="Q572" i="27"/>
  <c r="R572" i="27"/>
  <c r="S572" i="27"/>
  <c r="T572" i="27"/>
  <c r="U572" i="27"/>
  <c r="W572" i="27"/>
  <c r="X572" i="27"/>
  <c r="Y572" i="27"/>
  <c r="Z572" i="27"/>
  <c r="AB572" i="27"/>
  <c r="J573" i="27"/>
  <c r="K573" i="27"/>
  <c r="L573" i="27"/>
  <c r="M573" i="27"/>
  <c r="N573" i="27"/>
  <c r="O573" i="27"/>
  <c r="Q573" i="27"/>
  <c r="R573" i="27"/>
  <c r="S573" i="27"/>
  <c r="T573" i="27"/>
  <c r="U573" i="27"/>
  <c r="W573" i="27"/>
  <c r="X573" i="27"/>
  <c r="Y573" i="27"/>
  <c r="Z573" i="27"/>
  <c r="AB573" i="27"/>
  <c r="J574" i="27"/>
  <c r="K574" i="27"/>
  <c r="L574" i="27"/>
  <c r="M574" i="27"/>
  <c r="N574" i="27"/>
  <c r="O574" i="27"/>
  <c r="Q574" i="27"/>
  <c r="R574" i="27"/>
  <c r="S574" i="27"/>
  <c r="T574" i="27"/>
  <c r="U574" i="27"/>
  <c r="W574" i="27"/>
  <c r="X574" i="27"/>
  <c r="Y574" i="27"/>
  <c r="Z574" i="27"/>
  <c r="AB574" i="27"/>
  <c r="J575" i="27"/>
  <c r="K575" i="27"/>
  <c r="L575" i="27"/>
  <c r="M575" i="27"/>
  <c r="N575" i="27"/>
  <c r="O575" i="27"/>
  <c r="Q575" i="27"/>
  <c r="R575" i="27"/>
  <c r="S575" i="27"/>
  <c r="T575" i="27"/>
  <c r="U575" i="27"/>
  <c r="W575" i="27"/>
  <c r="X575" i="27"/>
  <c r="Y575" i="27"/>
  <c r="Z575" i="27"/>
  <c r="AB575" i="27"/>
  <c r="J576" i="27"/>
  <c r="K576" i="27"/>
  <c r="L576" i="27"/>
  <c r="M576" i="27"/>
  <c r="N576" i="27"/>
  <c r="O576" i="27"/>
  <c r="Q576" i="27"/>
  <c r="R576" i="27"/>
  <c r="S576" i="27"/>
  <c r="T576" i="27"/>
  <c r="U576" i="27"/>
  <c r="W576" i="27"/>
  <c r="X576" i="27"/>
  <c r="Y576" i="27"/>
  <c r="Z576" i="27"/>
  <c r="AB576" i="27"/>
  <c r="J577" i="27"/>
  <c r="K577" i="27"/>
  <c r="L577" i="27"/>
  <c r="M577" i="27"/>
  <c r="N577" i="27"/>
  <c r="O577" i="27"/>
  <c r="Q577" i="27"/>
  <c r="R577" i="27"/>
  <c r="S577" i="27"/>
  <c r="T577" i="27"/>
  <c r="U577" i="27"/>
  <c r="W577" i="27"/>
  <c r="X577" i="27"/>
  <c r="Y577" i="27"/>
  <c r="Z577" i="27"/>
  <c r="AB577" i="27"/>
  <c r="J578" i="27"/>
  <c r="K578" i="27"/>
  <c r="L578" i="27"/>
  <c r="M578" i="27"/>
  <c r="N578" i="27"/>
  <c r="O578" i="27"/>
  <c r="Q578" i="27"/>
  <c r="R578" i="27"/>
  <c r="S578" i="27"/>
  <c r="T578" i="27"/>
  <c r="U578" i="27"/>
  <c r="W578" i="27"/>
  <c r="X578" i="27"/>
  <c r="Y578" i="27"/>
  <c r="Z578" i="27"/>
  <c r="AB578" i="27"/>
  <c r="J579" i="27"/>
  <c r="K579" i="27"/>
  <c r="L579" i="27"/>
  <c r="M579" i="27"/>
  <c r="N579" i="27"/>
  <c r="O579" i="27"/>
  <c r="Q579" i="27"/>
  <c r="R579" i="27"/>
  <c r="S579" i="27"/>
  <c r="T579" i="27"/>
  <c r="U579" i="27"/>
  <c r="W579" i="27"/>
  <c r="X579" i="27"/>
  <c r="Y579" i="27"/>
  <c r="Z579" i="27"/>
  <c r="AB579" i="27"/>
  <c r="J580" i="27"/>
  <c r="K580" i="27"/>
  <c r="L580" i="27"/>
  <c r="M580" i="27"/>
  <c r="N580" i="27"/>
  <c r="O580" i="27"/>
  <c r="Q580" i="27"/>
  <c r="R580" i="27"/>
  <c r="S580" i="27"/>
  <c r="T580" i="27"/>
  <c r="U580" i="27"/>
  <c r="W580" i="27"/>
  <c r="X580" i="27"/>
  <c r="Y580" i="27"/>
  <c r="Z580" i="27"/>
  <c r="AB580" i="27"/>
  <c r="J581" i="27"/>
  <c r="K581" i="27"/>
  <c r="L581" i="27"/>
  <c r="M581" i="27"/>
  <c r="N581" i="27"/>
  <c r="O581" i="27"/>
  <c r="Q581" i="27"/>
  <c r="R581" i="27"/>
  <c r="S581" i="27"/>
  <c r="T581" i="27"/>
  <c r="U581" i="27"/>
  <c r="W581" i="27"/>
  <c r="X581" i="27"/>
  <c r="Y581" i="27"/>
  <c r="Z581" i="27"/>
  <c r="AB581" i="27"/>
  <c r="J582" i="27"/>
  <c r="K582" i="27"/>
  <c r="L582" i="27"/>
  <c r="M582" i="27"/>
  <c r="N582" i="27"/>
  <c r="O582" i="27"/>
  <c r="Q582" i="27"/>
  <c r="R582" i="27"/>
  <c r="S582" i="27"/>
  <c r="T582" i="27"/>
  <c r="U582" i="27"/>
  <c r="W582" i="27"/>
  <c r="X582" i="27"/>
  <c r="Y582" i="27"/>
  <c r="Z582" i="27"/>
  <c r="AB582" i="27"/>
  <c r="J583" i="27"/>
  <c r="K583" i="27"/>
  <c r="L583" i="27"/>
  <c r="M583" i="27"/>
  <c r="N583" i="27"/>
  <c r="O583" i="27"/>
  <c r="Q583" i="27"/>
  <c r="R583" i="27"/>
  <c r="S583" i="27"/>
  <c r="T583" i="27"/>
  <c r="U583" i="27"/>
  <c r="W583" i="27"/>
  <c r="X583" i="27"/>
  <c r="Y583" i="27"/>
  <c r="Z583" i="27"/>
  <c r="AB583" i="27"/>
  <c r="J584" i="27"/>
  <c r="K584" i="27"/>
  <c r="L584" i="27"/>
  <c r="M584" i="27"/>
  <c r="N584" i="27"/>
  <c r="O584" i="27"/>
  <c r="Q584" i="27"/>
  <c r="R584" i="27"/>
  <c r="S584" i="27"/>
  <c r="T584" i="27"/>
  <c r="U584" i="27"/>
  <c r="W584" i="27"/>
  <c r="X584" i="27"/>
  <c r="Y584" i="27"/>
  <c r="Z584" i="27"/>
  <c r="AB584" i="27"/>
  <c r="J585" i="27"/>
  <c r="K585" i="27"/>
  <c r="L585" i="27"/>
  <c r="M585" i="27"/>
  <c r="N585" i="27"/>
  <c r="O585" i="27"/>
  <c r="Q585" i="27"/>
  <c r="R585" i="27"/>
  <c r="S585" i="27"/>
  <c r="T585" i="27"/>
  <c r="U585" i="27"/>
  <c r="W585" i="27"/>
  <c r="X585" i="27"/>
  <c r="Y585" i="27"/>
  <c r="Z585" i="27"/>
  <c r="AB585" i="27"/>
  <c r="J586" i="27"/>
  <c r="K586" i="27"/>
  <c r="L586" i="27"/>
  <c r="M586" i="27"/>
  <c r="N586" i="27"/>
  <c r="O586" i="27"/>
  <c r="Q586" i="27"/>
  <c r="R586" i="27"/>
  <c r="S586" i="27"/>
  <c r="T586" i="27"/>
  <c r="U586" i="27"/>
  <c r="W586" i="27"/>
  <c r="X586" i="27"/>
  <c r="Y586" i="27"/>
  <c r="Z586" i="27"/>
  <c r="AB586" i="27"/>
  <c r="J587" i="27"/>
  <c r="K587" i="27"/>
  <c r="L587" i="27"/>
  <c r="M587" i="27"/>
  <c r="N587" i="27"/>
  <c r="O587" i="27"/>
  <c r="Q587" i="27"/>
  <c r="R587" i="27"/>
  <c r="S587" i="27"/>
  <c r="T587" i="27"/>
  <c r="U587" i="27"/>
  <c r="W587" i="27"/>
  <c r="X587" i="27"/>
  <c r="Y587" i="27"/>
  <c r="Z587" i="27"/>
  <c r="AB587" i="27"/>
  <c r="J588" i="27"/>
  <c r="K588" i="27"/>
  <c r="L588" i="27"/>
  <c r="M588" i="27"/>
  <c r="N588" i="27"/>
  <c r="O588" i="27"/>
  <c r="Q588" i="27"/>
  <c r="R588" i="27"/>
  <c r="S588" i="27"/>
  <c r="T588" i="27"/>
  <c r="U588" i="27"/>
  <c r="W588" i="27"/>
  <c r="X588" i="27"/>
  <c r="Y588" i="27"/>
  <c r="Z588" i="27"/>
  <c r="AB588" i="27"/>
  <c r="J589" i="27"/>
  <c r="K589" i="27"/>
  <c r="L589" i="27"/>
  <c r="M589" i="27"/>
  <c r="N589" i="27"/>
  <c r="O589" i="27"/>
  <c r="Q589" i="27"/>
  <c r="R589" i="27"/>
  <c r="S589" i="27"/>
  <c r="T589" i="27"/>
  <c r="U589" i="27"/>
  <c r="W589" i="27"/>
  <c r="X589" i="27"/>
  <c r="Y589" i="27"/>
  <c r="Z589" i="27"/>
  <c r="AB589" i="27"/>
  <c r="J590" i="27"/>
  <c r="K590" i="27"/>
  <c r="L590" i="27"/>
  <c r="M590" i="27"/>
  <c r="N590" i="27"/>
  <c r="O590" i="27"/>
  <c r="Q590" i="27"/>
  <c r="R590" i="27"/>
  <c r="S590" i="27"/>
  <c r="T590" i="27"/>
  <c r="U590" i="27"/>
  <c r="W590" i="27"/>
  <c r="X590" i="27"/>
  <c r="Y590" i="27"/>
  <c r="Z590" i="27"/>
  <c r="AB590" i="27"/>
  <c r="J591" i="27"/>
  <c r="K591" i="27"/>
  <c r="L591" i="27"/>
  <c r="M591" i="27"/>
  <c r="N591" i="27"/>
  <c r="O591" i="27"/>
  <c r="Q591" i="27"/>
  <c r="R591" i="27"/>
  <c r="S591" i="27"/>
  <c r="T591" i="27"/>
  <c r="U591" i="27"/>
  <c r="W591" i="27"/>
  <c r="X591" i="27"/>
  <c r="Y591" i="27"/>
  <c r="Z591" i="27"/>
  <c r="AB591" i="27"/>
  <c r="J592" i="27"/>
  <c r="K592" i="27"/>
  <c r="L592" i="27"/>
  <c r="M592" i="27"/>
  <c r="N592" i="27"/>
  <c r="O592" i="27"/>
  <c r="Q592" i="27"/>
  <c r="R592" i="27"/>
  <c r="S592" i="27"/>
  <c r="T592" i="27"/>
  <c r="U592" i="27"/>
  <c r="W592" i="27"/>
  <c r="X592" i="27"/>
  <c r="Y592" i="27"/>
  <c r="Z592" i="27"/>
  <c r="AB592" i="27"/>
  <c r="J593" i="27"/>
  <c r="K593" i="27"/>
  <c r="L593" i="27"/>
  <c r="M593" i="27"/>
  <c r="N593" i="27"/>
  <c r="O593" i="27"/>
  <c r="Q593" i="27"/>
  <c r="R593" i="27"/>
  <c r="S593" i="27"/>
  <c r="T593" i="27"/>
  <c r="U593" i="27"/>
  <c r="W593" i="27"/>
  <c r="X593" i="27"/>
  <c r="Y593" i="27"/>
  <c r="Z593" i="27"/>
  <c r="AB593" i="27"/>
  <c r="J594" i="27"/>
  <c r="K594" i="27"/>
  <c r="L594" i="27"/>
  <c r="M594" i="27"/>
  <c r="N594" i="27"/>
  <c r="O594" i="27"/>
  <c r="Q594" i="27"/>
  <c r="R594" i="27"/>
  <c r="S594" i="27"/>
  <c r="T594" i="27"/>
  <c r="U594" i="27"/>
  <c r="W594" i="27"/>
  <c r="X594" i="27"/>
  <c r="Y594" i="27"/>
  <c r="Z594" i="27"/>
  <c r="AB594" i="27"/>
  <c r="J595" i="27"/>
  <c r="K595" i="27"/>
  <c r="L595" i="27"/>
  <c r="M595" i="27"/>
  <c r="N595" i="27"/>
  <c r="O595" i="27"/>
  <c r="Q595" i="27"/>
  <c r="R595" i="27"/>
  <c r="S595" i="27"/>
  <c r="T595" i="27"/>
  <c r="U595" i="27"/>
  <c r="W595" i="27"/>
  <c r="X595" i="27"/>
  <c r="Y595" i="27"/>
  <c r="Z595" i="27"/>
  <c r="AB595" i="27"/>
  <c r="J596" i="27"/>
  <c r="K596" i="27"/>
  <c r="L596" i="27"/>
  <c r="M596" i="27"/>
  <c r="N596" i="27"/>
  <c r="O596" i="27"/>
  <c r="Q596" i="27"/>
  <c r="R596" i="27"/>
  <c r="S596" i="27"/>
  <c r="T596" i="27"/>
  <c r="U596" i="27"/>
  <c r="W596" i="27"/>
  <c r="X596" i="27"/>
  <c r="Y596" i="27"/>
  <c r="Z596" i="27"/>
  <c r="AB596" i="27"/>
  <c r="J597" i="27"/>
  <c r="K597" i="27"/>
  <c r="L597" i="27"/>
  <c r="M597" i="27"/>
  <c r="N597" i="27"/>
  <c r="O597" i="27"/>
  <c r="Q597" i="27"/>
  <c r="R597" i="27"/>
  <c r="S597" i="27"/>
  <c r="T597" i="27"/>
  <c r="U597" i="27"/>
  <c r="W597" i="27"/>
  <c r="X597" i="27"/>
  <c r="Y597" i="27"/>
  <c r="Z597" i="27"/>
  <c r="AB597" i="27"/>
  <c r="J598" i="27"/>
  <c r="K598" i="27"/>
  <c r="L598" i="27"/>
  <c r="M598" i="27"/>
  <c r="N598" i="27"/>
  <c r="O598" i="27"/>
  <c r="Q598" i="27"/>
  <c r="R598" i="27"/>
  <c r="S598" i="27"/>
  <c r="T598" i="27"/>
  <c r="U598" i="27"/>
  <c r="W598" i="27"/>
  <c r="X598" i="27"/>
  <c r="Y598" i="27"/>
  <c r="Z598" i="27"/>
  <c r="AB598" i="27"/>
  <c r="J599" i="27"/>
  <c r="K599" i="27"/>
  <c r="L599" i="27"/>
  <c r="M599" i="27"/>
  <c r="N599" i="27"/>
  <c r="O599" i="27"/>
  <c r="Q599" i="27"/>
  <c r="R599" i="27"/>
  <c r="S599" i="27"/>
  <c r="T599" i="27"/>
  <c r="U599" i="27"/>
  <c r="W599" i="27"/>
  <c r="X599" i="27"/>
  <c r="Y599" i="27"/>
  <c r="Z599" i="27"/>
  <c r="AB599" i="27"/>
  <c r="J600" i="27"/>
  <c r="K600" i="27"/>
  <c r="L600" i="27"/>
  <c r="M600" i="27"/>
  <c r="N600" i="27"/>
  <c r="O600" i="27"/>
  <c r="Q600" i="27"/>
  <c r="R600" i="27"/>
  <c r="S600" i="27"/>
  <c r="T600" i="27"/>
  <c r="U600" i="27"/>
  <c r="W600" i="27"/>
  <c r="X600" i="27"/>
  <c r="Y600" i="27"/>
  <c r="Z600" i="27"/>
  <c r="AB600" i="27"/>
  <c r="J601" i="27"/>
  <c r="K601" i="27"/>
  <c r="L601" i="27"/>
  <c r="M601" i="27"/>
  <c r="N601" i="27"/>
  <c r="O601" i="27"/>
  <c r="Q601" i="27"/>
  <c r="R601" i="27"/>
  <c r="S601" i="27"/>
  <c r="T601" i="27"/>
  <c r="U601" i="27"/>
  <c r="W601" i="27"/>
  <c r="X601" i="27"/>
  <c r="Y601" i="27"/>
  <c r="Z601" i="27"/>
  <c r="AB601" i="27"/>
  <c r="J602" i="27"/>
  <c r="K602" i="27"/>
  <c r="L602" i="27"/>
  <c r="M602" i="27"/>
  <c r="N602" i="27"/>
  <c r="O602" i="27"/>
  <c r="Q602" i="27"/>
  <c r="R602" i="27"/>
  <c r="S602" i="27"/>
  <c r="T602" i="27"/>
  <c r="U602" i="27"/>
  <c r="W602" i="27"/>
  <c r="X602" i="27"/>
  <c r="Y602" i="27"/>
  <c r="Z602" i="27"/>
  <c r="AB602" i="27"/>
  <c r="J603" i="27"/>
  <c r="K603" i="27"/>
  <c r="L603" i="27"/>
  <c r="M603" i="27"/>
  <c r="N603" i="27"/>
  <c r="O603" i="27"/>
  <c r="Q603" i="27"/>
  <c r="R603" i="27"/>
  <c r="S603" i="27"/>
  <c r="T603" i="27"/>
  <c r="U603" i="27"/>
  <c r="W603" i="27"/>
  <c r="X603" i="27"/>
  <c r="Y603" i="27"/>
  <c r="Z603" i="27"/>
  <c r="AB603" i="27"/>
  <c r="J604" i="27"/>
  <c r="K604" i="27"/>
  <c r="L604" i="27"/>
  <c r="M604" i="27"/>
  <c r="N604" i="27"/>
  <c r="O604" i="27"/>
  <c r="Q604" i="27"/>
  <c r="R604" i="27"/>
  <c r="S604" i="27"/>
  <c r="T604" i="27"/>
  <c r="U604" i="27"/>
  <c r="W604" i="27"/>
  <c r="X604" i="27"/>
  <c r="Y604" i="27"/>
  <c r="Z604" i="27"/>
  <c r="AB604" i="27"/>
  <c r="J605" i="27"/>
  <c r="K605" i="27"/>
  <c r="L605" i="27"/>
  <c r="M605" i="27"/>
  <c r="N605" i="27"/>
  <c r="O605" i="27"/>
  <c r="Q605" i="27"/>
  <c r="R605" i="27"/>
  <c r="S605" i="27"/>
  <c r="T605" i="27"/>
  <c r="U605" i="27"/>
  <c r="W605" i="27"/>
  <c r="X605" i="27"/>
  <c r="Y605" i="27"/>
  <c r="Z605" i="27"/>
  <c r="AB605" i="27"/>
  <c r="J606" i="27"/>
  <c r="K606" i="27"/>
  <c r="L606" i="27"/>
  <c r="M606" i="27"/>
  <c r="N606" i="27"/>
  <c r="O606" i="27"/>
  <c r="Q606" i="27"/>
  <c r="R606" i="27"/>
  <c r="S606" i="27"/>
  <c r="T606" i="27"/>
  <c r="U606" i="27"/>
  <c r="W606" i="27"/>
  <c r="X606" i="27"/>
  <c r="Y606" i="27"/>
  <c r="Z606" i="27"/>
  <c r="AB606" i="27"/>
  <c r="J607" i="27"/>
  <c r="K607" i="27"/>
  <c r="L607" i="27"/>
  <c r="M607" i="27"/>
  <c r="N607" i="27"/>
  <c r="O607" i="27"/>
  <c r="Q607" i="27"/>
  <c r="R607" i="27"/>
  <c r="S607" i="27"/>
  <c r="T607" i="27"/>
  <c r="U607" i="27"/>
  <c r="W607" i="27"/>
  <c r="X607" i="27"/>
  <c r="Y607" i="27"/>
  <c r="Z607" i="27"/>
  <c r="AB607" i="27"/>
  <c r="J608" i="27"/>
  <c r="K608" i="27"/>
  <c r="L608" i="27"/>
  <c r="M608" i="27"/>
  <c r="N608" i="27"/>
  <c r="O608" i="27"/>
  <c r="Q608" i="27"/>
  <c r="R608" i="27"/>
  <c r="S608" i="27"/>
  <c r="T608" i="27"/>
  <c r="U608" i="27"/>
  <c r="W608" i="27"/>
  <c r="X608" i="27"/>
  <c r="Y608" i="27"/>
  <c r="Z608" i="27"/>
  <c r="AB608" i="27"/>
  <c r="J609" i="27"/>
  <c r="K609" i="27"/>
  <c r="L609" i="27"/>
  <c r="M609" i="27"/>
  <c r="N609" i="27"/>
  <c r="O609" i="27"/>
  <c r="Q609" i="27"/>
  <c r="R609" i="27"/>
  <c r="S609" i="27"/>
  <c r="T609" i="27"/>
  <c r="U609" i="27"/>
  <c r="W609" i="27"/>
  <c r="X609" i="27"/>
  <c r="Y609" i="27"/>
  <c r="Z609" i="27"/>
  <c r="AB609" i="27"/>
  <c r="T610" i="27"/>
  <c r="J611" i="27"/>
  <c r="K611" i="27"/>
  <c r="L611" i="27"/>
  <c r="M611" i="27"/>
  <c r="N611" i="27"/>
  <c r="O611" i="27"/>
  <c r="Q611" i="27"/>
  <c r="R611" i="27"/>
  <c r="S611" i="27"/>
  <c r="T611" i="27"/>
  <c r="U611" i="27"/>
  <c r="W611" i="27"/>
  <c r="X611" i="27"/>
  <c r="Y611" i="27"/>
  <c r="Z611" i="27"/>
  <c r="AB611" i="27"/>
  <c r="J612" i="27"/>
  <c r="K612" i="27"/>
  <c r="L612" i="27"/>
  <c r="M612" i="27"/>
  <c r="N612" i="27"/>
  <c r="O612" i="27"/>
  <c r="Q612" i="27"/>
  <c r="R612" i="27"/>
  <c r="S612" i="27"/>
  <c r="T612" i="27"/>
  <c r="U612" i="27"/>
  <c r="W612" i="27"/>
  <c r="X612" i="27"/>
  <c r="Y612" i="27"/>
  <c r="Z612" i="27"/>
  <c r="AB612" i="27"/>
  <c r="J613" i="27"/>
  <c r="K613" i="27"/>
  <c r="L613" i="27"/>
  <c r="M613" i="27"/>
  <c r="N613" i="27"/>
  <c r="O613" i="27"/>
  <c r="Q613" i="27"/>
  <c r="R613" i="27"/>
  <c r="S613" i="27"/>
  <c r="T613" i="27"/>
  <c r="U613" i="27"/>
  <c r="W613" i="27"/>
  <c r="X613" i="27"/>
  <c r="Y613" i="27"/>
  <c r="Z613" i="27"/>
  <c r="AB613" i="27"/>
  <c r="J614" i="27"/>
  <c r="K614" i="27"/>
  <c r="L614" i="27"/>
  <c r="M614" i="27"/>
  <c r="N614" i="27"/>
  <c r="O614" i="27"/>
  <c r="Q614" i="27"/>
  <c r="R614" i="27"/>
  <c r="S614" i="27"/>
  <c r="T614" i="27"/>
  <c r="U614" i="27"/>
  <c r="W614" i="27"/>
  <c r="X614" i="27"/>
  <c r="Y614" i="27"/>
  <c r="Z614" i="27"/>
  <c r="AB614" i="27"/>
  <c r="J615" i="27"/>
  <c r="K615" i="27"/>
  <c r="L615" i="27"/>
  <c r="M615" i="27"/>
  <c r="N615" i="27"/>
  <c r="O615" i="27"/>
  <c r="Q615" i="27"/>
  <c r="R615" i="27"/>
  <c r="S615" i="27"/>
  <c r="T615" i="27"/>
  <c r="U615" i="27"/>
  <c r="W615" i="27"/>
  <c r="X615" i="27"/>
  <c r="Y615" i="27"/>
  <c r="Z615" i="27"/>
  <c r="AB615" i="27"/>
  <c r="J616" i="27"/>
  <c r="K616" i="27"/>
  <c r="L616" i="27"/>
  <c r="M616" i="27"/>
  <c r="N616" i="27"/>
  <c r="O616" i="27"/>
  <c r="Q616" i="27"/>
  <c r="R616" i="27"/>
  <c r="S616" i="27"/>
  <c r="T616" i="27"/>
  <c r="U616" i="27"/>
  <c r="W616" i="27"/>
  <c r="X616" i="27"/>
  <c r="Y616" i="27"/>
  <c r="Z616" i="27"/>
  <c r="AB616" i="27"/>
  <c r="J617" i="27"/>
  <c r="K617" i="27"/>
  <c r="L617" i="27"/>
  <c r="M617" i="27"/>
  <c r="N617" i="27"/>
  <c r="O617" i="27"/>
  <c r="Q617" i="27"/>
  <c r="R617" i="27"/>
  <c r="S617" i="27"/>
  <c r="T617" i="27"/>
  <c r="U617" i="27"/>
  <c r="W617" i="27"/>
  <c r="X617" i="27"/>
  <c r="Y617" i="27"/>
  <c r="Z617" i="27"/>
  <c r="AB617" i="27"/>
  <c r="J618" i="27"/>
  <c r="K618" i="27"/>
  <c r="L618" i="27"/>
  <c r="M618" i="27"/>
  <c r="N618" i="27"/>
  <c r="O618" i="27"/>
  <c r="Q618" i="27"/>
  <c r="R618" i="27"/>
  <c r="S618" i="27"/>
  <c r="T618" i="27"/>
  <c r="U618" i="27"/>
  <c r="W618" i="27"/>
  <c r="X618" i="27"/>
  <c r="Y618" i="27"/>
  <c r="Z618" i="27"/>
  <c r="AB618" i="27"/>
  <c r="J619" i="27"/>
  <c r="K619" i="27"/>
  <c r="L619" i="27"/>
  <c r="M619" i="27"/>
  <c r="N619" i="27"/>
  <c r="O619" i="27"/>
  <c r="Q619" i="27"/>
  <c r="R619" i="27"/>
  <c r="S619" i="27"/>
  <c r="T619" i="27"/>
  <c r="U619" i="27"/>
  <c r="W619" i="27"/>
  <c r="X619" i="27"/>
  <c r="Y619" i="27"/>
  <c r="Z619" i="27"/>
  <c r="AB619" i="27"/>
  <c r="J620" i="27"/>
  <c r="K620" i="27"/>
  <c r="L620" i="27"/>
  <c r="M620" i="27"/>
  <c r="N620" i="27"/>
  <c r="O620" i="27"/>
  <c r="Q620" i="27"/>
  <c r="R620" i="27"/>
  <c r="S620" i="27"/>
  <c r="T620" i="27"/>
  <c r="U620" i="27"/>
  <c r="W620" i="27"/>
  <c r="X620" i="27"/>
  <c r="Y620" i="27"/>
  <c r="Z620" i="27"/>
  <c r="AB620" i="27"/>
  <c r="J621" i="27"/>
  <c r="K621" i="27"/>
  <c r="L621" i="27"/>
  <c r="M621" i="27"/>
  <c r="N621" i="27"/>
  <c r="O621" i="27"/>
  <c r="Q621" i="27"/>
  <c r="R621" i="27"/>
  <c r="S621" i="27"/>
  <c r="T621" i="27"/>
  <c r="U621" i="27"/>
  <c r="W621" i="27"/>
  <c r="X621" i="27"/>
  <c r="Y621" i="27"/>
  <c r="Z621" i="27"/>
  <c r="AB621" i="27"/>
  <c r="J622" i="27"/>
  <c r="K622" i="27"/>
  <c r="L622" i="27"/>
  <c r="M622" i="27"/>
  <c r="N622" i="27"/>
  <c r="O622" i="27"/>
  <c r="Q622" i="27"/>
  <c r="R622" i="27"/>
  <c r="S622" i="27"/>
  <c r="T622" i="27"/>
  <c r="U622" i="27"/>
  <c r="W622" i="27"/>
  <c r="X622" i="27"/>
  <c r="Y622" i="27"/>
  <c r="Z622" i="27"/>
  <c r="AB622" i="27"/>
  <c r="J623" i="27"/>
  <c r="K623" i="27"/>
  <c r="L623" i="27"/>
  <c r="M623" i="27"/>
  <c r="N623" i="27"/>
  <c r="O623" i="27"/>
  <c r="Q623" i="27"/>
  <c r="R623" i="27"/>
  <c r="S623" i="27"/>
  <c r="T623" i="27"/>
  <c r="U623" i="27"/>
  <c r="W623" i="27"/>
  <c r="X623" i="27"/>
  <c r="Y623" i="27"/>
  <c r="Z623" i="27"/>
  <c r="AB623" i="27"/>
  <c r="J624" i="27"/>
  <c r="K624" i="27"/>
  <c r="L624" i="27"/>
  <c r="M624" i="27"/>
  <c r="N624" i="27"/>
  <c r="O624" i="27"/>
  <c r="Q624" i="27"/>
  <c r="R624" i="27"/>
  <c r="S624" i="27"/>
  <c r="T624" i="27"/>
  <c r="U624" i="27"/>
  <c r="W624" i="27"/>
  <c r="X624" i="27"/>
  <c r="Y624" i="27"/>
  <c r="Z624" i="27"/>
  <c r="AB624" i="27"/>
  <c r="J625" i="27"/>
  <c r="K625" i="27"/>
  <c r="L625" i="27"/>
  <c r="M625" i="27"/>
  <c r="N625" i="27"/>
  <c r="O625" i="27"/>
  <c r="Q625" i="27"/>
  <c r="R625" i="27"/>
  <c r="S625" i="27"/>
  <c r="T625" i="27"/>
  <c r="U625" i="27"/>
  <c r="W625" i="27"/>
  <c r="X625" i="27"/>
  <c r="Y625" i="27"/>
  <c r="Z625" i="27"/>
  <c r="AB625" i="27"/>
  <c r="J626" i="27"/>
  <c r="K626" i="27"/>
  <c r="L626" i="27"/>
  <c r="M626" i="27"/>
  <c r="N626" i="27"/>
  <c r="O626" i="27"/>
  <c r="Q626" i="27"/>
  <c r="R626" i="27"/>
  <c r="S626" i="27"/>
  <c r="T626" i="27"/>
  <c r="U626" i="27"/>
  <c r="W626" i="27"/>
  <c r="X626" i="27"/>
  <c r="Y626" i="27"/>
  <c r="Z626" i="27"/>
  <c r="AB626" i="27"/>
  <c r="J627" i="27"/>
  <c r="K627" i="27"/>
  <c r="L627" i="27"/>
  <c r="M627" i="27"/>
  <c r="N627" i="27"/>
  <c r="O627" i="27"/>
  <c r="Q627" i="27"/>
  <c r="R627" i="27"/>
  <c r="S627" i="27"/>
  <c r="T627" i="27"/>
  <c r="U627" i="27"/>
  <c r="W627" i="27"/>
  <c r="X627" i="27"/>
  <c r="Y627" i="27"/>
  <c r="Z627" i="27"/>
  <c r="AB627" i="27"/>
  <c r="J628" i="27"/>
  <c r="K628" i="27"/>
  <c r="L628" i="27"/>
  <c r="M628" i="27"/>
  <c r="N628" i="27"/>
  <c r="O628" i="27"/>
  <c r="Q628" i="27"/>
  <c r="R628" i="27"/>
  <c r="S628" i="27"/>
  <c r="T628" i="27"/>
  <c r="U628" i="27"/>
  <c r="W628" i="27"/>
  <c r="X628" i="27"/>
  <c r="Y628" i="27"/>
  <c r="Z628" i="27"/>
  <c r="AB628" i="27"/>
  <c r="J629" i="27"/>
  <c r="K629" i="27"/>
  <c r="L629" i="27"/>
  <c r="M629" i="27"/>
  <c r="N629" i="27"/>
  <c r="O629" i="27"/>
  <c r="Q629" i="27"/>
  <c r="R629" i="27"/>
  <c r="S629" i="27"/>
  <c r="T629" i="27"/>
  <c r="U629" i="27"/>
  <c r="W629" i="27"/>
  <c r="X629" i="27"/>
  <c r="Y629" i="27"/>
  <c r="Z629" i="27"/>
  <c r="AB629" i="27"/>
  <c r="J630" i="27"/>
  <c r="K630" i="27"/>
  <c r="L630" i="27"/>
  <c r="M630" i="27"/>
  <c r="N630" i="27"/>
  <c r="O630" i="27"/>
  <c r="Q630" i="27"/>
  <c r="R630" i="27"/>
  <c r="S630" i="27"/>
  <c r="T630" i="27"/>
  <c r="U630" i="27"/>
  <c r="W630" i="27"/>
  <c r="X630" i="27"/>
  <c r="Y630" i="27"/>
  <c r="Z630" i="27"/>
  <c r="AB630" i="27"/>
  <c r="J631" i="27"/>
  <c r="K631" i="27"/>
  <c r="L631" i="27"/>
  <c r="M631" i="27"/>
  <c r="N631" i="27"/>
  <c r="O631" i="27"/>
  <c r="Q631" i="27"/>
  <c r="R631" i="27"/>
  <c r="S631" i="27"/>
  <c r="T631" i="27"/>
  <c r="U631" i="27"/>
  <c r="W631" i="27"/>
  <c r="X631" i="27"/>
  <c r="Y631" i="27"/>
  <c r="Z631" i="27"/>
  <c r="AB631" i="27"/>
  <c r="J632" i="27"/>
  <c r="K632" i="27"/>
  <c r="L632" i="27"/>
  <c r="M632" i="27"/>
  <c r="N632" i="27"/>
  <c r="O632" i="27"/>
  <c r="Q632" i="27"/>
  <c r="R632" i="27"/>
  <c r="S632" i="27"/>
  <c r="T632" i="27"/>
  <c r="U632" i="27"/>
  <c r="W632" i="27"/>
  <c r="X632" i="27"/>
  <c r="Y632" i="27"/>
  <c r="Z632" i="27"/>
  <c r="AB632" i="27"/>
  <c r="J633" i="27"/>
  <c r="K633" i="27"/>
  <c r="L633" i="27"/>
  <c r="M633" i="27"/>
  <c r="N633" i="27"/>
  <c r="O633" i="27"/>
  <c r="Q633" i="27"/>
  <c r="R633" i="27"/>
  <c r="S633" i="27"/>
  <c r="T633" i="27"/>
  <c r="U633" i="27"/>
  <c r="W633" i="27"/>
  <c r="X633" i="27"/>
  <c r="Y633" i="27"/>
  <c r="Z633" i="27"/>
  <c r="AB633" i="27"/>
  <c r="J634" i="27"/>
  <c r="K634" i="27"/>
  <c r="L634" i="27"/>
  <c r="M634" i="27"/>
  <c r="N634" i="27"/>
  <c r="O634" i="27"/>
  <c r="Q634" i="27"/>
  <c r="R634" i="27"/>
  <c r="S634" i="27"/>
  <c r="T634" i="27"/>
  <c r="U634" i="27"/>
  <c r="W634" i="27"/>
  <c r="X634" i="27"/>
  <c r="Y634" i="27"/>
  <c r="Z634" i="27"/>
  <c r="AB634" i="27"/>
  <c r="J635" i="27"/>
  <c r="K635" i="27"/>
  <c r="L635" i="27"/>
  <c r="M635" i="27"/>
  <c r="N635" i="27"/>
  <c r="O635" i="27"/>
  <c r="Q635" i="27"/>
  <c r="R635" i="27"/>
  <c r="S635" i="27"/>
  <c r="T635" i="27"/>
  <c r="U635" i="27"/>
  <c r="W635" i="27"/>
  <c r="X635" i="27"/>
  <c r="Y635" i="27"/>
  <c r="Z635" i="27"/>
  <c r="AB635" i="27"/>
  <c r="J636" i="27"/>
  <c r="K636" i="27"/>
  <c r="L636" i="27"/>
  <c r="M636" i="27"/>
  <c r="N636" i="27"/>
  <c r="O636" i="27"/>
  <c r="Q636" i="27"/>
  <c r="R636" i="27"/>
  <c r="S636" i="27"/>
  <c r="T636" i="27"/>
  <c r="U636" i="27"/>
  <c r="W636" i="27"/>
  <c r="X636" i="27"/>
  <c r="Y636" i="27"/>
  <c r="Z636" i="27"/>
  <c r="AB636" i="27"/>
  <c r="J637" i="27"/>
  <c r="K637" i="27"/>
  <c r="L637" i="27"/>
  <c r="M637" i="27"/>
  <c r="N637" i="27"/>
  <c r="O637" i="27"/>
  <c r="Q637" i="27"/>
  <c r="R637" i="27"/>
  <c r="S637" i="27"/>
  <c r="T637" i="27"/>
  <c r="U637" i="27"/>
  <c r="W637" i="27"/>
  <c r="X637" i="27"/>
  <c r="Y637" i="27"/>
  <c r="Z637" i="27"/>
  <c r="AB637" i="27"/>
  <c r="J638" i="27"/>
  <c r="K638" i="27"/>
  <c r="L638" i="27"/>
  <c r="M638" i="27"/>
  <c r="N638" i="27"/>
  <c r="O638" i="27"/>
  <c r="Q638" i="27"/>
  <c r="R638" i="27"/>
  <c r="S638" i="27"/>
  <c r="T638" i="27"/>
  <c r="U638" i="27"/>
  <c r="W638" i="27"/>
  <c r="X638" i="27"/>
  <c r="Y638" i="27"/>
  <c r="Z638" i="27"/>
  <c r="AB638" i="27"/>
  <c r="J639" i="27"/>
  <c r="K639" i="27"/>
  <c r="L639" i="27"/>
  <c r="M639" i="27"/>
  <c r="N639" i="27"/>
  <c r="O639" i="27"/>
  <c r="Q639" i="27"/>
  <c r="R639" i="27"/>
  <c r="S639" i="27"/>
  <c r="T639" i="27"/>
  <c r="U639" i="27"/>
  <c r="W639" i="27"/>
  <c r="X639" i="27"/>
  <c r="Y639" i="27"/>
  <c r="Z639" i="27"/>
  <c r="AB639" i="27"/>
  <c r="J640" i="27"/>
  <c r="K640" i="27"/>
  <c r="L640" i="27"/>
  <c r="M640" i="27"/>
  <c r="N640" i="27"/>
  <c r="O640" i="27"/>
  <c r="Q640" i="27"/>
  <c r="R640" i="27"/>
  <c r="S640" i="27"/>
  <c r="T640" i="27"/>
  <c r="U640" i="27"/>
  <c r="W640" i="27"/>
  <c r="X640" i="27"/>
  <c r="Y640" i="27"/>
  <c r="Z640" i="27"/>
  <c r="AB640" i="27"/>
  <c r="J641" i="27"/>
  <c r="K641" i="27"/>
  <c r="L641" i="27"/>
  <c r="M641" i="27"/>
  <c r="N641" i="27"/>
  <c r="O641" i="27"/>
  <c r="Q641" i="27"/>
  <c r="R641" i="27"/>
  <c r="S641" i="27"/>
  <c r="T641" i="27"/>
  <c r="U641" i="27"/>
  <c r="W641" i="27"/>
  <c r="X641" i="27"/>
  <c r="Y641" i="27"/>
  <c r="Z641" i="27"/>
  <c r="AB641" i="27"/>
  <c r="J642" i="27"/>
  <c r="K642" i="27"/>
  <c r="L642" i="27"/>
  <c r="M642" i="27"/>
  <c r="N642" i="27"/>
  <c r="O642" i="27"/>
  <c r="Q642" i="27"/>
  <c r="R642" i="27"/>
  <c r="S642" i="27"/>
  <c r="T642" i="27"/>
  <c r="U642" i="27"/>
  <c r="W642" i="27"/>
  <c r="X642" i="27"/>
  <c r="Y642" i="27"/>
  <c r="Z642" i="27"/>
  <c r="AB642" i="27"/>
  <c r="J643" i="27"/>
  <c r="K643" i="27"/>
  <c r="L643" i="27"/>
  <c r="M643" i="27"/>
  <c r="N643" i="27"/>
  <c r="O643" i="27"/>
  <c r="Q643" i="27"/>
  <c r="R643" i="27"/>
  <c r="S643" i="27"/>
  <c r="T643" i="27"/>
  <c r="U643" i="27"/>
  <c r="W643" i="27"/>
  <c r="X643" i="27"/>
  <c r="Y643" i="27"/>
  <c r="Z643" i="27"/>
  <c r="AB643" i="27"/>
  <c r="J644" i="27"/>
  <c r="K644" i="27"/>
  <c r="L644" i="27"/>
  <c r="M644" i="27"/>
  <c r="N644" i="27"/>
  <c r="O644" i="27"/>
  <c r="Q644" i="27"/>
  <c r="R644" i="27"/>
  <c r="S644" i="27"/>
  <c r="T644" i="27"/>
  <c r="U644" i="27"/>
  <c r="W644" i="27"/>
  <c r="X644" i="27"/>
  <c r="Y644" i="27"/>
  <c r="Z644" i="27"/>
  <c r="AB644" i="27"/>
  <c r="J645" i="27"/>
  <c r="K645" i="27"/>
  <c r="L645" i="27"/>
  <c r="M645" i="27"/>
  <c r="N645" i="27"/>
  <c r="O645" i="27"/>
  <c r="Q645" i="27"/>
  <c r="R645" i="27"/>
  <c r="S645" i="27"/>
  <c r="T645" i="27"/>
  <c r="U645" i="27"/>
  <c r="W645" i="27"/>
  <c r="X645" i="27"/>
  <c r="Y645" i="27"/>
  <c r="Z645" i="27"/>
  <c r="AB645" i="27"/>
  <c r="J646" i="27"/>
  <c r="K646" i="27"/>
  <c r="L646" i="27"/>
  <c r="M646" i="27"/>
  <c r="N646" i="27"/>
  <c r="O646" i="27"/>
  <c r="Q646" i="27"/>
  <c r="R646" i="27"/>
  <c r="S646" i="27"/>
  <c r="T646" i="27"/>
  <c r="U646" i="27"/>
  <c r="W646" i="27"/>
  <c r="X646" i="27"/>
  <c r="Y646" i="27"/>
  <c r="Z646" i="27"/>
  <c r="AB646" i="27"/>
  <c r="J647" i="27"/>
  <c r="K647" i="27"/>
  <c r="L647" i="27"/>
  <c r="M647" i="27"/>
  <c r="N647" i="27"/>
  <c r="O647" i="27"/>
  <c r="Q647" i="27"/>
  <c r="R647" i="27"/>
  <c r="S647" i="27"/>
  <c r="T647" i="27"/>
  <c r="U647" i="27"/>
  <c r="W647" i="27"/>
  <c r="X647" i="27"/>
  <c r="Y647" i="27"/>
  <c r="Z647" i="27"/>
  <c r="AB647" i="27"/>
  <c r="J648" i="27"/>
  <c r="K648" i="27"/>
  <c r="L648" i="27"/>
  <c r="M648" i="27"/>
  <c r="N648" i="27"/>
  <c r="O648" i="27"/>
  <c r="Q648" i="27"/>
  <c r="R648" i="27"/>
  <c r="S648" i="27"/>
  <c r="T648" i="27"/>
  <c r="U648" i="27"/>
  <c r="W648" i="27"/>
  <c r="X648" i="27"/>
  <c r="Y648" i="27"/>
  <c r="Z648" i="27"/>
  <c r="AB648" i="27"/>
  <c r="J649" i="27"/>
  <c r="K649" i="27"/>
  <c r="L649" i="27"/>
  <c r="M649" i="27"/>
  <c r="N649" i="27"/>
  <c r="O649" i="27"/>
  <c r="Q649" i="27"/>
  <c r="R649" i="27"/>
  <c r="S649" i="27"/>
  <c r="T649" i="27"/>
  <c r="U649" i="27"/>
  <c r="W649" i="27"/>
  <c r="X649" i="27"/>
  <c r="Y649" i="27"/>
  <c r="Z649" i="27"/>
  <c r="AB649" i="27"/>
  <c r="J650" i="27"/>
  <c r="K650" i="27"/>
  <c r="L650" i="27"/>
  <c r="M650" i="27"/>
  <c r="N650" i="27"/>
  <c r="O650" i="27"/>
  <c r="Q650" i="27"/>
  <c r="R650" i="27"/>
  <c r="S650" i="27"/>
  <c r="T650" i="27"/>
  <c r="U650" i="27"/>
  <c r="W650" i="27"/>
  <c r="X650" i="27"/>
  <c r="Y650" i="27"/>
  <c r="Z650" i="27"/>
  <c r="AB650" i="27"/>
  <c r="J651" i="27"/>
  <c r="K651" i="27"/>
  <c r="L651" i="27"/>
  <c r="M651" i="27"/>
  <c r="N651" i="27"/>
  <c r="O651" i="27"/>
  <c r="Q651" i="27"/>
  <c r="R651" i="27"/>
  <c r="S651" i="27"/>
  <c r="T651" i="27"/>
  <c r="U651" i="27"/>
  <c r="W651" i="27"/>
  <c r="X651" i="27"/>
  <c r="Y651" i="27"/>
  <c r="Z651" i="27"/>
  <c r="AB651" i="27"/>
  <c r="J652" i="27"/>
  <c r="K652" i="27"/>
  <c r="L652" i="27"/>
  <c r="M652" i="27"/>
  <c r="N652" i="27"/>
  <c r="O652" i="27"/>
  <c r="Q652" i="27"/>
  <c r="R652" i="27"/>
  <c r="S652" i="27"/>
  <c r="T652" i="27"/>
  <c r="U652" i="27"/>
  <c r="W652" i="27"/>
  <c r="X652" i="27"/>
  <c r="Y652" i="27"/>
  <c r="Z652" i="27"/>
  <c r="AB652" i="27"/>
  <c r="J653" i="27"/>
  <c r="K653" i="27"/>
  <c r="L653" i="27"/>
  <c r="M653" i="27"/>
  <c r="N653" i="27"/>
  <c r="O653" i="27"/>
  <c r="Q653" i="27"/>
  <c r="R653" i="27"/>
  <c r="S653" i="27"/>
  <c r="T653" i="27"/>
  <c r="U653" i="27"/>
  <c r="W653" i="27"/>
  <c r="X653" i="27"/>
  <c r="Y653" i="27"/>
  <c r="Z653" i="27"/>
  <c r="AB653" i="27"/>
  <c r="J654" i="27"/>
  <c r="K654" i="27"/>
  <c r="L654" i="27"/>
  <c r="M654" i="27"/>
  <c r="N654" i="27"/>
  <c r="O654" i="27"/>
  <c r="Q654" i="27"/>
  <c r="R654" i="27"/>
  <c r="S654" i="27"/>
  <c r="T654" i="27"/>
  <c r="U654" i="27"/>
  <c r="W654" i="27"/>
  <c r="X654" i="27"/>
  <c r="Y654" i="27"/>
  <c r="Z654" i="27"/>
  <c r="AB654" i="27"/>
  <c r="J655" i="27"/>
  <c r="K655" i="27"/>
  <c r="L655" i="27"/>
  <c r="M655" i="27"/>
  <c r="N655" i="27"/>
  <c r="O655" i="27"/>
  <c r="Q655" i="27"/>
  <c r="R655" i="27"/>
  <c r="S655" i="27"/>
  <c r="T655" i="27"/>
  <c r="U655" i="27"/>
  <c r="W655" i="27"/>
  <c r="X655" i="27"/>
  <c r="Y655" i="27"/>
  <c r="Z655" i="27"/>
  <c r="AB655" i="27"/>
  <c r="J656" i="27"/>
  <c r="K656" i="27"/>
  <c r="L656" i="27"/>
  <c r="M656" i="27"/>
  <c r="N656" i="27"/>
  <c r="O656" i="27"/>
  <c r="Q656" i="27"/>
  <c r="R656" i="27"/>
  <c r="S656" i="27"/>
  <c r="T656" i="27"/>
  <c r="U656" i="27"/>
  <c r="W656" i="27"/>
  <c r="X656" i="27"/>
  <c r="Y656" i="27"/>
  <c r="Z656" i="27"/>
  <c r="AB656" i="27"/>
  <c r="J657" i="27"/>
  <c r="K657" i="27"/>
  <c r="L657" i="27"/>
  <c r="M657" i="27"/>
  <c r="N657" i="27"/>
  <c r="O657" i="27"/>
  <c r="Q657" i="27"/>
  <c r="R657" i="27"/>
  <c r="S657" i="27"/>
  <c r="T657" i="27"/>
  <c r="U657" i="27"/>
  <c r="W657" i="27"/>
  <c r="X657" i="27"/>
  <c r="Y657" i="27"/>
  <c r="Z657" i="27"/>
  <c r="AB657" i="27"/>
  <c r="J658" i="27"/>
  <c r="K658" i="27"/>
  <c r="L658" i="27"/>
  <c r="M658" i="27"/>
  <c r="N658" i="27"/>
  <c r="O658" i="27"/>
  <c r="Q658" i="27"/>
  <c r="R658" i="27"/>
  <c r="S658" i="27"/>
  <c r="T658" i="27"/>
  <c r="U658" i="27"/>
  <c r="W658" i="27"/>
  <c r="X658" i="27"/>
  <c r="Y658" i="27"/>
  <c r="Z658" i="27"/>
  <c r="AB658" i="27"/>
  <c r="J659" i="27"/>
  <c r="K659" i="27"/>
  <c r="L659" i="27"/>
  <c r="M659" i="27"/>
  <c r="N659" i="27"/>
  <c r="O659" i="27"/>
  <c r="Q659" i="27"/>
  <c r="R659" i="27"/>
  <c r="S659" i="27"/>
  <c r="T659" i="27"/>
  <c r="U659" i="27"/>
  <c r="W659" i="27"/>
  <c r="X659" i="27"/>
  <c r="Y659" i="27"/>
  <c r="Z659" i="27"/>
  <c r="AB659" i="27"/>
  <c r="J660" i="27"/>
  <c r="K660" i="27"/>
  <c r="L660" i="27"/>
  <c r="M660" i="27"/>
  <c r="N660" i="27"/>
  <c r="O660" i="27"/>
  <c r="Q660" i="27"/>
  <c r="R660" i="27"/>
  <c r="S660" i="27"/>
  <c r="T660" i="27"/>
  <c r="U660" i="27"/>
  <c r="W660" i="27"/>
  <c r="X660" i="27"/>
  <c r="Y660" i="27"/>
  <c r="Z660" i="27"/>
  <c r="AB660" i="27"/>
  <c r="J661" i="27"/>
  <c r="K661" i="27"/>
  <c r="L661" i="27"/>
  <c r="M661" i="27"/>
  <c r="N661" i="27"/>
  <c r="O661" i="27"/>
  <c r="Q661" i="27"/>
  <c r="R661" i="27"/>
  <c r="S661" i="27"/>
  <c r="T661" i="27"/>
  <c r="U661" i="27"/>
  <c r="W661" i="27"/>
  <c r="X661" i="27"/>
  <c r="Y661" i="27"/>
  <c r="Z661" i="27"/>
  <c r="AB661" i="27"/>
  <c r="J662" i="27"/>
  <c r="K662" i="27"/>
  <c r="L662" i="27"/>
  <c r="M662" i="27"/>
  <c r="N662" i="27"/>
  <c r="O662" i="27"/>
  <c r="Q662" i="27"/>
  <c r="R662" i="27"/>
  <c r="S662" i="27"/>
  <c r="T662" i="27"/>
  <c r="U662" i="27"/>
  <c r="W662" i="27"/>
  <c r="X662" i="27"/>
  <c r="Y662" i="27"/>
  <c r="Z662" i="27"/>
  <c r="AB662" i="27"/>
  <c r="J663" i="27"/>
  <c r="K663" i="27"/>
  <c r="L663" i="27"/>
  <c r="M663" i="27"/>
  <c r="N663" i="27"/>
  <c r="O663" i="27"/>
  <c r="Q663" i="27"/>
  <c r="R663" i="27"/>
  <c r="S663" i="27"/>
  <c r="T663" i="27"/>
  <c r="U663" i="27"/>
  <c r="W663" i="27"/>
  <c r="X663" i="27"/>
  <c r="Y663" i="27"/>
  <c r="Z663" i="27"/>
  <c r="AB663" i="27"/>
  <c r="J664" i="27"/>
  <c r="K664" i="27"/>
  <c r="L664" i="27"/>
  <c r="M664" i="27"/>
  <c r="N664" i="27"/>
  <c r="O664" i="27"/>
  <c r="Q664" i="27"/>
  <c r="R664" i="27"/>
  <c r="S664" i="27"/>
  <c r="T664" i="27"/>
  <c r="U664" i="27"/>
  <c r="W664" i="27"/>
  <c r="X664" i="27"/>
  <c r="Y664" i="27"/>
  <c r="Z664" i="27"/>
  <c r="AB664" i="27"/>
  <c r="J665" i="27"/>
  <c r="K665" i="27"/>
  <c r="L665" i="27"/>
  <c r="M665" i="27"/>
  <c r="N665" i="27"/>
  <c r="O665" i="27"/>
  <c r="Q665" i="27"/>
  <c r="R665" i="27"/>
  <c r="S665" i="27"/>
  <c r="T665" i="27"/>
  <c r="U665" i="27"/>
  <c r="W665" i="27"/>
  <c r="X665" i="27"/>
  <c r="Y665" i="27"/>
  <c r="Z665" i="27"/>
  <c r="AB665" i="27"/>
  <c r="J666" i="27"/>
  <c r="K666" i="27"/>
  <c r="L666" i="27"/>
  <c r="M666" i="27"/>
  <c r="N666" i="27"/>
  <c r="O666" i="27"/>
  <c r="Q666" i="27"/>
  <c r="R666" i="27"/>
  <c r="S666" i="27"/>
  <c r="T666" i="27"/>
  <c r="U666" i="27"/>
  <c r="W666" i="27"/>
  <c r="X666" i="27"/>
  <c r="Y666" i="27"/>
  <c r="Z666" i="27"/>
  <c r="AB666" i="27"/>
  <c r="J667" i="27"/>
  <c r="K667" i="27"/>
  <c r="L667" i="27"/>
  <c r="M667" i="27"/>
  <c r="N667" i="27"/>
  <c r="O667" i="27"/>
  <c r="Q667" i="27"/>
  <c r="R667" i="27"/>
  <c r="S667" i="27"/>
  <c r="T667" i="27"/>
  <c r="U667" i="27"/>
  <c r="W667" i="27"/>
  <c r="X667" i="27"/>
  <c r="Y667" i="27"/>
  <c r="Z667" i="27"/>
  <c r="AB667" i="27"/>
  <c r="J668" i="27"/>
  <c r="K668" i="27"/>
  <c r="L668" i="27"/>
  <c r="M668" i="27"/>
  <c r="N668" i="27"/>
  <c r="O668" i="27"/>
  <c r="Q668" i="27"/>
  <c r="R668" i="27"/>
  <c r="S668" i="27"/>
  <c r="T668" i="27"/>
  <c r="U668" i="27"/>
  <c r="W668" i="27"/>
  <c r="X668" i="27"/>
  <c r="Y668" i="27"/>
  <c r="Z668" i="27"/>
  <c r="AB668" i="27"/>
  <c r="J669" i="27"/>
  <c r="K669" i="27"/>
  <c r="L669" i="27"/>
  <c r="M669" i="27"/>
  <c r="N669" i="27"/>
  <c r="O669" i="27"/>
  <c r="Q669" i="27"/>
  <c r="R669" i="27"/>
  <c r="S669" i="27"/>
  <c r="T669" i="27"/>
  <c r="U669" i="27"/>
  <c r="W669" i="27"/>
  <c r="X669" i="27"/>
  <c r="Y669" i="27"/>
  <c r="Z669" i="27"/>
  <c r="AB669" i="27"/>
  <c r="J670" i="27"/>
  <c r="K670" i="27"/>
  <c r="L670" i="27"/>
  <c r="M670" i="27"/>
  <c r="N670" i="27"/>
  <c r="O670" i="27"/>
  <c r="Q670" i="27"/>
  <c r="R670" i="27"/>
  <c r="S670" i="27"/>
  <c r="T670" i="27"/>
  <c r="U670" i="27"/>
  <c r="W670" i="27"/>
  <c r="X670" i="27"/>
  <c r="Y670" i="27"/>
  <c r="Z670" i="27"/>
  <c r="AB670" i="27"/>
  <c r="J671" i="27"/>
  <c r="K671" i="27"/>
  <c r="L671" i="27"/>
  <c r="M671" i="27"/>
  <c r="N671" i="27"/>
  <c r="O671" i="27"/>
  <c r="Q671" i="27"/>
  <c r="R671" i="27"/>
  <c r="S671" i="27"/>
  <c r="T671" i="27"/>
  <c r="U671" i="27"/>
  <c r="W671" i="27"/>
  <c r="X671" i="27"/>
  <c r="Y671" i="27"/>
  <c r="Z671" i="27"/>
  <c r="AB671" i="27"/>
  <c r="T672" i="27"/>
  <c r="J673" i="27"/>
  <c r="K673" i="27"/>
  <c r="L673" i="27"/>
  <c r="M673" i="27"/>
  <c r="N673" i="27"/>
  <c r="O673" i="27"/>
  <c r="Q673" i="27"/>
  <c r="R673" i="27"/>
  <c r="S673" i="27"/>
  <c r="T673" i="27"/>
  <c r="U673" i="27"/>
  <c r="W673" i="27"/>
  <c r="X673" i="27"/>
  <c r="Y673" i="27"/>
  <c r="Z673" i="27"/>
  <c r="AB673" i="27"/>
  <c r="J674" i="27"/>
  <c r="K674" i="27"/>
  <c r="L674" i="27"/>
  <c r="M674" i="27"/>
  <c r="N674" i="27"/>
  <c r="O674" i="27"/>
  <c r="Q674" i="27"/>
  <c r="R674" i="27"/>
  <c r="S674" i="27"/>
  <c r="T674" i="27"/>
  <c r="U674" i="27"/>
  <c r="W674" i="27"/>
  <c r="X674" i="27"/>
  <c r="Y674" i="27"/>
  <c r="Z674" i="27"/>
  <c r="AB674" i="27"/>
  <c r="J675" i="27"/>
  <c r="K675" i="27"/>
  <c r="L675" i="27"/>
  <c r="M675" i="27"/>
  <c r="N675" i="27"/>
  <c r="O675" i="27"/>
  <c r="Q675" i="27"/>
  <c r="R675" i="27"/>
  <c r="S675" i="27"/>
  <c r="T675" i="27"/>
  <c r="U675" i="27"/>
  <c r="W675" i="27"/>
  <c r="X675" i="27"/>
  <c r="Y675" i="27"/>
  <c r="Z675" i="27"/>
  <c r="AB675" i="27"/>
  <c r="J676" i="27"/>
  <c r="K676" i="27"/>
  <c r="L676" i="27"/>
  <c r="M676" i="27"/>
  <c r="N676" i="27"/>
  <c r="O676" i="27"/>
  <c r="Q676" i="27"/>
  <c r="R676" i="27"/>
  <c r="S676" i="27"/>
  <c r="T676" i="27"/>
  <c r="U676" i="27"/>
  <c r="W676" i="27"/>
  <c r="X676" i="27"/>
  <c r="Y676" i="27"/>
  <c r="Z676" i="27"/>
  <c r="AB676" i="27"/>
  <c r="J677" i="27"/>
  <c r="K677" i="27"/>
  <c r="L677" i="27"/>
  <c r="M677" i="27"/>
  <c r="N677" i="27"/>
  <c r="O677" i="27"/>
  <c r="Q677" i="27"/>
  <c r="R677" i="27"/>
  <c r="S677" i="27"/>
  <c r="T677" i="27"/>
  <c r="U677" i="27"/>
  <c r="W677" i="27"/>
  <c r="X677" i="27"/>
  <c r="Y677" i="27"/>
  <c r="Z677" i="27"/>
  <c r="AB677" i="27"/>
  <c r="J678" i="27"/>
  <c r="K678" i="27"/>
  <c r="L678" i="27"/>
  <c r="M678" i="27"/>
  <c r="N678" i="27"/>
  <c r="O678" i="27"/>
  <c r="Q678" i="27"/>
  <c r="R678" i="27"/>
  <c r="S678" i="27"/>
  <c r="T678" i="27"/>
  <c r="U678" i="27"/>
  <c r="W678" i="27"/>
  <c r="X678" i="27"/>
  <c r="Y678" i="27"/>
  <c r="Z678" i="27"/>
  <c r="AB678" i="27"/>
  <c r="J679" i="27"/>
  <c r="K679" i="27"/>
  <c r="L679" i="27"/>
  <c r="M679" i="27"/>
  <c r="N679" i="27"/>
  <c r="O679" i="27"/>
  <c r="Q679" i="27"/>
  <c r="R679" i="27"/>
  <c r="S679" i="27"/>
  <c r="T679" i="27"/>
  <c r="U679" i="27"/>
  <c r="W679" i="27"/>
  <c r="X679" i="27"/>
  <c r="Y679" i="27"/>
  <c r="Z679" i="27"/>
  <c r="AB679" i="27"/>
  <c r="J680" i="27"/>
  <c r="K680" i="27"/>
  <c r="L680" i="27"/>
  <c r="M680" i="27"/>
  <c r="N680" i="27"/>
  <c r="O680" i="27"/>
  <c r="Q680" i="27"/>
  <c r="R680" i="27"/>
  <c r="S680" i="27"/>
  <c r="T680" i="27"/>
  <c r="U680" i="27"/>
  <c r="W680" i="27"/>
  <c r="X680" i="27"/>
  <c r="Y680" i="27"/>
  <c r="Z680" i="27"/>
  <c r="AB680" i="27"/>
  <c r="J681" i="27"/>
  <c r="K681" i="27"/>
  <c r="L681" i="27"/>
  <c r="M681" i="27"/>
  <c r="N681" i="27"/>
  <c r="O681" i="27"/>
  <c r="Q681" i="27"/>
  <c r="R681" i="27"/>
  <c r="S681" i="27"/>
  <c r="T681" i="27"/>
  <c r="U681" i="27"/>
  <c r="W681" i="27"/>
  <c r="X681" i="27"/>
  <c r="Y681" i="27"/>
  <c r="Z681" i="27"/>
  <c r="AB681" i="27"/>
  <c r="T682" i="27"/>
  <c r="J683" i="27"/>
  <c r="K683" i="27"/>
  <c r="L683" i="27"/>
  <c r="M683" i="27"/>
  <c r="N683" i="27"/>
  <c r="O683" i="27"/>
  <c r="Q683" i="27"/>
  <c r="R683" i="27"/>
  <c r="S683" i="27"/>
  <c r="T683" i="27"/>
  <c r="U683" i="27"/>
  <c r="W683" i="27"/>
  <c r="X683" i="27"/>
  <c r="Y683" i="27"/>
  <c r="Z683" i="27"/>
  <c r="AB683" i="27"/>
  <c r="J684" i="27"/>
  <c r="K684" i="27"/>
  <c r="L684" i="27"/>
  <c r="M684" i="27"/>
  <c r="N684" i="27"/>
  <c r="O684" i="27"/>
  <c r="Q684" i="27"/>
  <c r="R684" i="27"/>
  <c r="S684" i="27"/>
  <c r="T684" i="27"/>
  <c r="U684" i="27"/>
  <c r="W684" i="27"/>
  <c r="X684" i="27"/>
  <c r="Y684" i="27"/>
  <c r="Z684" i="27"/>
  <c r="AB684" i="27"/>
  <c r="J685" i="27"/>
  <c r="K685" i="27"/>
  <c r="L685" i="27"/>
  <c r="M685" i="27"/>
  <c r="N685" i="27"/>
  <c r="O685" i="27"/>
  <c r="Q685" i="27"/>
  <c r="R685" i="27"/>
  <c r="S685" i="27"/>
  <c r="T685" i="27"/>
  <c r="U685" i="27"/>
  <c r="W685" i="27"/>
  <c r="X685" i="27"/>
  <c r="Y685" i="27"/>
  <c r="Z685" i="27"/>
  <c r="AB685" i="27"/>
  <c r="J686" i="27"/>
  <c r="K686" i="27"/>
  <c r="L686" i="27"/>
  <c r="M686" i="27"/>
  <c r="N686" i="27"/>
  <c r="O686" i="27"/>
  <c r="Q686" i="27"/>
  <c r="R686" i="27"/>
  <c r="S686" i="27"/>
  <c r="T686" i="27"/>
  <c r="U686" i="27"/>
  <c r="W686" i="27"/>
  <c r="X686" i="27"/>
  <c r="Y686" i="27"/>
  <c r="Z686" i="27"/>
  <c r="AB686" i="27"/>
  <c r="J687" i="27"/>
  <c r="K687" i="27"/>
  <c r="L687" i="27"/>
  <c r="M687" i="27"/>
  <c r="N687" i="27"/>
  <c r="O687" i="27"/>
  <c r="Q687" i="27"/>
  <c r="R687" i="27"/>
  <c r="S687" i="27"/>
  <c r="T687" i="27"/>
  <c r="U687" i="27"/>
  <c r="W687" i="27"/>
  <c r="X687" i="27"/>
  <c r="Y687" i="27"/>
  <c r="Z687" i="27"/>
  <c r="AB687" i="27"/>
  <c r="J688" i="27"/>
  <c r="K688" i="27"/>
  <c r="L688" i="27"/>
  <c r="M688" i="27"/>
  <c r="N688" i="27"/>
  <c r="O688" i="27"/>
  <c r="Q688" i="27"/>
  <c r="R688" i="27"/>
  <c r="S688" i="27"/>
  <c r="T688" i="27"/>
  <c r="U688" i="27"/>
  <c r="W688" i="27"/>
  <c r="X688" i="27"/>
  <c r="Y688" i="27"/>
  <c r="Z688" i="27"/>
  <c r="AB688" i="27"/>
  <c r="T689" i="27"/>
  <c r="AB352" i="27"/>
  <c r="Z352" i="27"/>
  <c r="Y352" i="27"/>
  <c r="X352" i="27"/>
  <c r="W352" i="27"/>
  <c r="U352" i="27"/>
  <c r="T352" i="27"/>
  <c r="S352" i="27"/>
  <c r="R352" i="27"/>
  <c r="Q352" i="27"/>
  <c r="O352" i="27"/>
  <c r="N352" i="27"/>
  <c r="M352" i="27"/>
  <c r="L352" i="27"/>
  <c r="K352" i="27"/>
  <c r="J352" i="27"/>
  <c r="Y7" i="25" l="1"/>
  <c r="T7" i="25"/>
  <c r="R7" i="25"/>
  <c r="N7" i="25"/>
  <c r="G7" i="25"/>
  <c r="D51" i="20"/>
  <c r="C51" i="20"/>
  <c r="D50" i="20"/>
  <c r="C50" i="20"/>
  <c r="D49" i="20"/>
  <c r="C49" i="20"/>
  <c r="D48" i="20"/>
  <c r="C48" i="20"/>
  <c r="D47" i="20"/>
  <c r="C47" i="20"/>
  <c r="D46" i="20"/>
  <c r="C46" i="20"/>
  <c r="D45" i="20"/>
  <c r="C45" i="20"/>
  <c r="D44" i="20"/>
  <c r="C44" i="20"/>
  <c r="D42" i="20"/>
  <c r="C42" i="20"/>
  <c r="C39" i="20"/>
  <c r="D37" i="20"/>
  <c r="C35" i="20"/>
  <c r="D34" i="20"/>
  <c r="C34" i="20"/>
  <c r="D18" i="20"/>
  <c r="C18" i="20"/>
  <c r="C10" i="20"/>
  <c r="D10" i="20"/>
  <c r="C11" i="20"/>
  <c r="D11" i="20"/>
  <c r="D35" i="20" s="1"/>
  <c r="C12" i="20"/>
  <c r="C36" i="20" s="1"/>
  <c r="D12" i="20"/>
  <c r="D36" i="20" s="1"/>
  <c r="C13" i="20"/>
  <c r="C37" i="20" s="1"/>
  <c r="D13" i="20"/>
  <c r="C14" i="20"/>
  <c r="C38" i="20" s="1"/>
  <c r="D14" i="20"/>
  <c r="D38" i="20" s="1"/>
  <c r="C15" i="20"/>
  <c r="D15" i="20"/>
  <c r="D39" i="20" s="1"/>
  <c r="C16" i="20"/>
  <c r="C40" i="20" s="1"/>
  <c r="D16" i="20"/>
  <c r="D40" i="20" s="1"/>
  <c r="D9" i="20"/>
  <c r="D33" i="20" s="1"/>
  <c r="C9" i="20"/>
  <c r="C33" i="20" s="1"/>
  <c r="F12" i="27" l="1"/>
  <c r="F11" i="27" s="1"/>
  <c r="F9" i="27"/>
  <c r="F8" i="27" s="1"/>
  <c r="D7" i="20"/>
  <c r="D31" i="20" s="1"/>
  <c r="C7" i="20"/>
  <c r="C31" i="20" s="1"/>
  <c r="AB16" i="27"/>
  <c r="Y16" i="27"/>
  <c r="S16" i="27"/>
  <c r="N16" i="27"/>
  <c r="L16" i="27"/>
  <c r="Z16" i="27"/>
  <c r="X16" i="27"/>
  <c r="U16" i="27"/>
  <c r="R16" i="27"/>
  <c r="O16" i="27"/>
  <c r="M16" i="27"/>
  <c r="K16" i="27"/>
  <c r="L18" i="27"/>
  <c r="N18" i="27"/>
  <c r="S18" i="27"/>
  <c r="Y18" i="27"/>
  <c r="AB18" i="27"/>
  <c r="M18" i="27"/>
  <c r="R18" i="27"/>
  <c r="X18" i="27"/>
  <c r="K18" i="27"/>
  <c r="U18" i="27"/>
  <c r="O18" i="27"/>
  <c r="Z18" i="27"/>
  <c r="K23" i="27"/>
  <c r="M23" i="27"/>
  <c r="O23" i="27"/>
  <c r="R23" i="27"/>
  <c r="U23" i="27"/>
  <c r="X23" i="27"/>
  <c r="Z23" i="27"/>
  <c r="L23" i="27"/>
  <c r="AB23" i="27"/>
  <c r="N23" i="27"/>
  <c r="Y23" i="27"/>
  <c r="S23" i="27"/>
  <c r="K25" i="27"/>
  <c r="M25" i="27"/>
  <c r="O25" i="27"/>
  <c r="R25" i="27"/>
  <c r="U25" i="27"/>
  <c r="X25" i="27"/>
  <c r="Z25" i="27"/>
  <c r="N25" i="27"/>
  <c r="S25" i="27"/>
  <c r="Y25" i="27"/>
  <c r="L25" i="27"/>
  <c r="AB25" i="27"/>
  <c r="L27" i="27"/>
  <c r="N27" i="27"/>
  <c r="S27" i="27"/>
  <c r="Y27" i="27"/>
  <c r="AB27" i="27"/>
  <c r="M27" i="27"/>
  <c r="R27" i="27"/>
  <c r="X27" i="27"/>
  <c r="O27" i="27"/>
  <c r="Z27" i="27"/>
  <c r="K27" i="27"/>
  <c r="U27" i="27"/>
  <c r="L29" i="27"/>
  <c r="N29" i="27"/>
  <c r="S29" i="27"/>
  <c r="Y29" i="27"/>
  <c r="AB29" i="27"/>
  <c r="K29" i="27"/>
  <c r="O29" i="27"/>
  <c r="U29" i="27"/>
  <c r="Z29" i="27"/>
  <c r="M29" i="27"/>
  <c r="X29" i="27"/>
  <c r="R29" i="27"/>
  <c r="L31" i="27"/>
  <c r="N31" i="27"/>
  <c r="S31" i="27"/>
  <c r="Y31" i="27"/>
  <c r="AB31" i="27"/>
  <c r="M31" i="27"/>
  <c r="R31" i="27"/>
  <c r="X31" i="27"/>
  <c r="K31" i="27"/>
  <c r="U31" i="27"/>
  <c r="Z31" i="27"/>
  <c r="O31" i="27"/>
  <c r="L33" i="27"/>
  <c r="N33" i="27"/>
  <c r="S33" i="27"/>
  <c r="Y33" i="27"/>
  <c r="AB33" i="27"/>
  <c r="K33" i="27"/>
  <c r="O33" i="27"/>
  <c r="U33" i="27"/>
  <c r="Z33" i="27"/>
  <c r="R33" i="27"/>
  <c r="X33" i="27"/>
  <c r="M33" i="27"/>
  <c r="K38" i="27"/>
  <c r="M38" i="27"/>
  <c r="O38" i="27"/>
  <c r="R38" i="27"/>
  <c r="U38" i="27"/>
  <c r="X38" i="27"/>
  <c r="Z38" i="27"/>
  <c r="N38" i="27"/>
  <c r="S38" i="27"/>
  <c r="Y38" i="27"/>
  <c r="L38" i="27"/>
  <c r="AB38" i="27"/>
  <c r="K40" i="27"/>
  <c r="M40" i="27"/>
  <c r="O40" i="27"/>
  <c r="R40" i="27"/>
  <c r="U40" i="27"/>
  <c r="X40" i="27"/>
  <c r="Z40" i="27"/>
  <c r="L40" i="27"/>
  <c r="AB40" i="27"/>
  <c r="S40" i="27"/>
  <c r="N40" i="27"/>
  <c r="Y40" i="27"/>
  <c r="K42" i="27"/>
  <c r="M42" i="27"/>
  <c r="O42" i="27"/>
  <c r="R42" i="27"/>
  <c r="U42" i="27"/>
  <c r="X42" i="27"/>
  <c r="Z42" i="27"/>
  <c r="L42" i="27"/>
  <c r="AB42" i="27"/>
  <c r="S42" i="27"/>
  <c r="N42" i="27"/>
  <c r="Y42" i="27"/>
  <c r="K44" i="27"/>
  <c r="M44" i="27"/>
  <c r="O44" i="27"/>
  <c r="R44" i="27"/>
  <c r="U44" i="27"/>
  <c r="X44" i="27"/>
  <c r="Z44" i="27"/>
  <c r="N44" i="27"/>
  <c r="S44" i="27"/>
  <c r="Y44" i="27"/>
  <c r="AB44" i="27"/>
  <c r="L44" i="27"/>
  <c r="K46" i="27"/>
  <c r="M46" i="27"/>
  <c r="O46" i="27"/>
  <c r="R46" i="27"/>
  <c r="U46" i="27"/>
  <c r="X46" i="27"/>
  <c r="Z46" i="27"/>
  <c r="L46" i="27"/>
  <c r="AB46" i="27"/>
  <c r="N46" i="27"/>
  <c r="Y46" i="27"/>
  <c r="S46" i="27"/>
  <c r="K48" i="27"/>
  <c r="M48" i="27"/>
  <c r="O48" i="27"/>
  <c r="R48" i="27"/>
  <c r="U48" i="27"/>
  <c r="X48" i="27"/>
  <c r="Z48" i="27"/>
  <c r="N48" i="27"/>
  <c r="S48" i="27"/>
  <c r="Y48" i="27"/>
  <c r="L48" i="27"/>
  <c r="AB48" i="27"/>
  <c r="K52" i="27"/>
  <c r="M52" i="27"/>
  <c r="O52" i="27"/>
  <c r="R52" i="27"/>
  <c r="U52" i="27"/>
  <c r="X52" i="27"/>
  <c r="Z52" i="27"/>
  <c r="N52" i="27"/>
  <c r="S52" i="27"/>
  <c r="Y52" i="27"/>
  <c r="AB52" i="27"/>
  <c r="L52" i="27"/>
  <c r="K54" i="27"/>
  <c r="M54" i="27"/>
  <c r="O54" i="27"/>
  <c r="R54" i="27"/>
  <c r="U54" i="27"/>
  <c r="X54" i="27"/>
  <c r="Z54" i="27"/>
  <c r="L54" i="27"/>
  <c r="AB54" i="27"/>
  <c r="N54" i="27"/>
  <c r="Y54" i="27"/>
  <c r="S54" i="27"/>
  <c r="K56" i="27"/>
  <c r="M56" i="27"/>
  <c r="O56" i="27"/>
  <c r="R56" i="27"/>
  <c r="U56" i="27"/>
  <c r="X56" i="27"/>
  <c r="Z56" i="27"/>
  <c r="N56" i="27"/>
  <c r="S56" i="27"/>
  <c r="Y56" i="27"/>
  <c r="L56" i="27"/>
  <c r="AB56" i="27"/>
  <c r="K58" i="27"/>
  <c r="M58" i="27"/>
  <c r="O58" i="27"/>
  <c r="R58" i="27"/>
  <c r="U58" i="27"/>
  <c r="X58" i="27"/>
  <c r="Z58" i="27"/>
  <c r="L58" i="27"/>
  <c r="AB58" i="27"/>
  <c r="S58" i="27"/>
  <c r="N58" i="27"/>
  <c r="Y58" i="27"/>
  <c r="K60" i="27"/>
  <c r="M60" i="27"/>
  <c r="O60" i="27"/>
  <c r="R60" i="27"/>
  <c r="U60" i="27"/>
  <c r="X60" i="27"/>
  <c r="Z60" i="27"/>
  <c r="N60" i="27"/>
  <c r="S60" i="27"/>
  <c r="Y60" i="27"/>
  <c r="AB60" i="27"/>
  <c r="L60" i="27"/>
  <c r="K62" i="27"/>
  <c r="M62" i="27"/>
  <c r="O62" i="27"/>
  <c r="R62" i="27"/>
  <c r="U62" i="27"/>
  <c r="X62" i="27"/>
  <c r="Z62" i="27"/>
  <c r="L62" i="27"/>
  <c r="AB62" i="27"/>
  <c r="N62" i="27"/>
  <c r="Y62" i="27"/>
  <c r="S62" i="27"/>
  <c r="K64" i="27"/>
  <c r="M64" i="27"/>
  <c r="O64" i="27"/>
  <c r="R64" i="27"/>
  <c r="U64" i="27"/>
  <c r="X64" i="27"/>
  <c r="Z64" i="27"/>
  <c r="N64" i="27"/>
  <c r="S64" i="27"/>
  <c r="Y64" i="27"/>
  <c r="L64" i="27"/>
  <c r="AB64" i="27"/>
  <c r="K66" i="27"/>
  <c r="M66" i="27"/>
  <c r="O66" i="27"/>
  <c r="R66" i="27"/>
  <c r="U66" i="27"/>
  <c r="X66" i="27"/>
  <c r="Z66" i="27"/>
  <c r="L66" i="27"/>
  <c r="AB66" i="27"/>
  <c r="S66" i="27"/>
  <c r="N66" i="27"/>
  <c r="Y66" i="27"/>
  <c r="K68" i="27"/>
  <c r="M68" i="27"/>
  <c r="O68" i="27"/>
  <c r="R68" i="27"/>
  <c r="U68" i="27"/>
  <c r="X68" i="27"/>
  <c r="Z68" i="27"/>
  <c r="N68" i="27"/>
  <c r="S68" i="27"/>
  <c r="Y68" i="27"/>
  <c r="AB68" i="27"/>
  <c r="L68" i="27"/>
  <c r="K70" i="27"/>
  <c r="M70" i="27"/>
  <c r="O70" i="27"/>
  <c r="R70" i="27"/>
  <c r="U70" i="27"/>
  <c r="X70" i="27"/>
  <c r="Z70" i="27"/>
  <c r="L70" i="27"/>
  <c r="AB70" i="27"/>
  <c r="N70" i="27"/>
  <c r="Y70" i="27"/>
  <c r="S70" i="27"/>
  <c r="L72" i="27"/>
  <c r="N72" i="27"/>
  <c r="S72" i="27"/>
  <c r="Y72" i="27"/>
  <c r="AB72" i="27"/>
  <c r="K72" i="27"/>
  <c r="O72" i="27"/>
  <c r="U72" i="27"/>
  <c r="Z72" i="27"/>
  <c r="M72" i="27"/>
  <c r="X72" i="27"/>
  <c r="R72" i="27"/>
  <c r="L74" i="27"/>
  <c r="N74" i="27"/>
  <c r="S74" i="27"/>
  <c r="Y74" i="27"/>
  <c r="AB74" i="27"/>
  <c r="M74" i="27"/>
  <c r="R74" i="27"/>
  <c r="X74" i="27"/>
  <c r="K74" i="27"/>
  <c r="U74" i="27"/>
  <c r="O74" i="27"/>
  <c r="Z74" i="27"/>
  <c r="L76" i="27"/>
  <c r="N76" i="27"/>
  <c r="S76" i="27"/>
  <c r="Y76" i="27"/>
  <c r="AB76" i="27"/>
  <c r="K76" i="27"/>
  <c r="O76" i="27"/>
  <c r="U76" i="27"/>
  <c r="Z76" i="27"/>
  <c r="R76" i="27"/>
  <c r="M76" i="27"/>
  <c r="X76" i="27"/>
  <c r="L78" i="27"/>
  <c r="N78" i="27"/>
  <c r="S78" i="27"/>
  <c r="Y78" i="27"/>
  <c r="AB78" i="27"/>
  <c r="M78" i="27"/>
  <c r="R78" i="27"/>
  <c r="X78" i="27"/>
  <c r="O78" i="27"/>
  <c r="Z78" i="27"/>
  <c r="K78" i="27"/>
  <c r="U78" i="27"/>
  <c r="L80" i="27"/>
  <c r="N80" i="27"/>
  <c r="S80" i="27"/>
  <c r="Y80" i="27"/>
  <c r="AB80" i="27"/>
  <c r="K80" i="27"/>
  <c r="O80" i="27"/>
  <c r="U80" i="27"/>
  <c r="Z80" i="27"/>
  <c r="M80" i="27"/>
  <c r="X80" i="27"/>
  <c r="R80" i="27"/>
  <c r="L82" i="27"/>
  <c r="N82" i="27"/>
  <c r="S82" i="27"/>
  <c r="Y82" i="27"/>
  <c r="AB82" i="27"/>
  <c r="M82" i="27"/>
  <c r="R82" i="27"/>
  <c r="X82" i="27"/>
  <c r="K82" i="27"/>
  <c r="U82" i="27"/>
  <c r="O82" i="27"/>
  <c r="Z82" i="27"/>
  <c r="L84" i="27"/>
  <c r="N84" i="27"/>
  <c r="S84" i="27"/>
  <c r="Y84" i="27"/>
  <c r="AB84" i="27"/>
  <c r="K84" i="27"/>
  <c r="O84" i="27"/>
  <c r="U84" i="27"/>
  <c r="Z84" i="27"/>
  <c r="R84" i="27"/>
  <c r="M84" i="27"/>
  <c r="X84" i="27"/>
  <c r="L86" i="27"/>
  <c r="N86" i="27"/>
  <c r="S86" i="27"/>
  <c r="Y86" i="27"/>
  <c r="AB86" i="27"/>
  <c r="M86" i="27"/>
  <c r="R86" i="27"/>
  <c r="X86" i="27"/>
  <c r="O86" i="27"/>
  <c r="Z86" i="27"/>
  <c r="K86" i="27"/>
  <c r="U86" i="27"/>
  <c r="L88" i="27"/>
  <c r="N88" i="27"/>
  <c r="S88" i="27"/>
  <c r="Y88" i="27"/>
  <c r="AB88" i="27"/>
  <c r="K88" i="27"/>
  <c r="O88" i="27"/>
  <c r="U88" i="27"/>
  <c r="Z88" i="27"/>
  <c r="M88" i="27"/>
  <c r="X88" i="27"/>
  <c r="R88" i="27"/>
  <c r="L90" i="27"/>
  <c r="N90" i="27"/>
  <c r="S90" i="27"/>
  <c r="Y90" i="27"/>
  <c r="AB90" i="27"/>
  <c r="M90" i="27"/>
  <c r="R90" i="27"/>
  <c r="X90" i="27"/>
  <c r="K90" i="27"/>
  <c r="U90" i="27"/>
  <c r="O90" i="27"/>
  <c r="Z90" i="27"/>
  <c r="L92" i="27"/>
  <c r="N92" i="27"/>
  <c r="S92" i="27"/>
  <c r="Y92" i="27"/>
  <c r="AB92" i="27"/>
  <c r="K92" i="27"/>
  <c r="O92" i="27"/>
  <c r="U92" i="27"/>
  <c r="Z92" i="27"/>
  <c r="R92" i="27"/>
  <c r="M92" i="27"/>
  <c r="X92" i="27"/>
  <c r="L94" i="27"/>
  <c r="N94" i="27"/>
  <c r="S94" i="27"/>
  <c r="Y94" i="27"/>
  <c r="AB94" i="27"/>
  <c r="M94" i="27"/>
  <c r="R94" i="27"/>
  <c r="X94" i="27"/>
  <c r="O94" i="27"/>
  <c r="Z94" i="27"/>
  <c r="K94" i="27"/>
  <c r="U94" i="27"/>
  <c r="L270" i="27"/>
  <c r="N270" i="27"/>
  <c r="S270" i="27"/>
  <c r="Y270" i="27"/>
  <c r="AB270" i="27"/>
  <c r="K270" i="27"/>
  <c r="M270" i="27"/>
  <c r="O270" i="27"/>
  <c r="R270" i="27"/>
  <c r="U270" i="27"/>
  <c r="X270" i="27"/>
  <c r="Z270" i="27"/>
  <c r="L268" i="27"/>
  <c r="N268" i="27"/>
  <c r="S268" i="27"/>
  <c r="Y268" i="27"/>
  <c r="AB268" i="27"/>
  <c r="K268" i="27"/>
  <c r="M268" i="27"/>
  <c r="O268" i="27"/>
  <c r="R268" i="27"/>
  <c r="U268" i="27"/>
  <c r="X268" i="27"/>
  <c r="Z268" i="27"/>
  <c r="L266" i="27"/>
  <c r="N266" i="27"/>
  <c r="S266" i="27"/>
  <c r="Y266" i="27"/>
  <c r="AB266" i="27"/>
  <c r="K266" i="27"/>
  <c r="M266" i="27"/>
  <c r="O266" i="27"/>
  <c r="R266" i="27"/>
  <c r="U266" i="27"/>
  <c r="X266" i="27"/>
  <c r="Z266" i="27"/>
  <c r="L264" i="27"/>
  <c r="N264" i="27"/>
  <c r="S264" i="27"/>
  <c r="Y264" i="27"/>
  <c r="AB264" i="27"/>
  <c r="K264" i="27"/>
  <c r="M264" i="27"/>
  <c r="O264" i="27"/>
  <c r="R264" i="27"/>
  <c r="U264" i="27"/>
  <c r="X264" i="27"/>
  <c r="Z264" i="27"/>
  <c r="L262" i="27"/>
  <c r="N262" i="27"/>
  <c r="S262" i="27"/>
  <c r="Y262" i="27"/>
  <c r="AB262" i="27"/>
  <c r="K262" i="27"/>
  <c r="M262" i="27"/>
  <c r="O262" i="27"/>
  <c r="R262" i="27"/>
  <c r="U262" i="27"/>
  <c r="X262" i="27"/>
  <c r="Z262" i="27"/>
  <c r="L260" i="27"/>
  <c r="N260" i="27"/>
  <c r="S260" i="27"/>
  <c r="Y260" i="27"/>
  <c r="AB260" i="27"/>
  <c r="K260" i="27"/>
  <c r="M260" i="27"/>
  <c r="O260" i="27"/>
  <c r="R260" i="27"/>
  <c r="U260" i="27"/>
  <c r="X260" i="27"/>
  <c r="Z260" i="27"/>
  <c r="L258" i="27"/>
  <c r="N258" i="27"/>
  <c r="S258" i="27"/>
  <c r="Y258" i="27"/>
  <c r="AB258" i="27"/>
  <c r="K258" i="27"/>
  <c r="M258" i="27"/>
  <c r="O258" i="27"/>
  <c r="R258" i="27"/>
  <c r="U258" i="27"/>
  <c r="X258" i="27"/>
  <c r="Z258" i="27"/>
  <c r="L256" i="27"/>
  <c r="N256" i="27"/>
  <c r="S256" i="27"/>
  <c r="Y256" i="27"/>
  <c r="AB256" i="27"/>
  <c r="K256" i="27"/>
  <c r="M256" i="27"/>
  <c r="O256" i="27"/>
  <c r="R256" i="27"/>
  <c r="U256" i="27"/>
  <c r="X256" i="27"/>
  <c r="Z256" i="27"/>
  <c r="L254" i="27"/>
  <c r="N254" i="27"/>
  <c r="S254" i="27"/>
  <c r="Y254" i="27"/>
  <c r="AB254" i="27"/>
  <c r="K254" i="27"/>
  <c r="M254" i="27"/>
  <c r="O254" i="27"/>
  <c r="R254" i="27"/>
  <c r="U254" i="27"/>
  <c r="X254" i="27"/>
  <c r="Z254" i="27"/>
  <c r="L252" i="27"/>
  <c r="N252" i="27"/>
  <c r="S252" i="27"/>
  <c r="Y252" i="27"/>
  <c r="AB252" i="27"/>
  <c r="K252" i="27"/>
  <c r="M252" i="27"/>
  <c r="O252" i="27"/>
  <c r="R252" i="27"/>
  <c r="U252" i="27"/>
  <c r="X252" i="27"/>
  <c r="Z252" i="27"/>
  <c r="L250" i="27"/>
  <c r="N250" i="27"/>
  <c r="S250" i="27"/>
  <c r="Y250" i="27"/>
  <c r="AB250" i="27"/>
  <c r="K250" i="27"/>
  <c r="M250" i="27"/>
  <c r="O250" i="27"/>
  <c r="R250" i="27"/>
  <c r="U250" i="27"/>
  <c r="X250" i="27"/>
  <c r="Z250" i="27"/>
  <c r="L248" i="27"/>
  <c r="N248" i="27"/>
  <c r="S248" i="27"/>
  <c r="Y248" i="27"/>
  <c r="AB248" i="27"/>
  <c r="K248" i="27"/>
  <c r="M248" i="27"/>
  <c r="O248" i="27"/>
  <c r="R248" i="27"/>
  <c r="U248" i="27"/>
  <c r="X248" i="27"/>
  <c r="Z248" i="27"/>
  <c r="L246" i="27"/>
  <c r="N246" i="27"/>
  <c r="S246" i="27"/>
  <c r="Y246" i="27"/>
  <c r="AB246" i="27"/>
  <c r="K246" i="27"/>
  <c r="M246" i="27"/>
  <c r="O246" i="27"/>
  <c r="R246" i="27"/>
  <c r="U246" i="27"/>
  <c r="X246" i="27"/>
  <c r="Z246" i="27"/>
  <c r="L244" i="27"/>
  <c r="N244" i="27"/>
  <c r="S244" i="27"/>
  <c r="Y244" i="27"/>
  <c r="AB244" i="27"/>
  <c r="K244" i="27"/>
  <c r="M244" i="27"/>
  <c r="O244" i="27"/>
  <c r="R244" i="27"/>
  <c r="U244" i="27"/>
  <c r="X244" i="27"/>
  <c r="Z244" i="27"/>
  <c r="L242" i="27"/>
  <c r="N242" i="27"/>
  <c r="S242" i="27"/>
  <c r="Y242" i="27"/>
  <c r="AB242" i="27"/>
  <c r="K242" i="27"/>
  <c r="M242" i="27"/>
  <c r="O242" i="27"/>
  <c r="R242" i="27"/>
  <c r="U242" i="27"/>
  <c r="X242" i="27"/>
  <c r="Z242" i="27"/>
  <c r="L240" i="27"/>
  <c r="N240" i="27"/>
  <c r="S240" i="27"/>
  <c r="Y240" i="27"/>
  <c r="AB240" i="27"/>
  <c r="K240" i="27"/>
  <c r="M240" i="27"/>
  <c r="O240" i="27"/>
  <c r="R240" i="27"/>
  <c r="U240" i="27"/>
  <c r="X240" i="27"/>
  <c r="Z240" i="27"/>
  <c r="L238" i="27"/>
  <c r="N238" i="27"/>
  <c r="S238" i="27"/>
  <c r="Y238" i="27"/>
  <c r="AB238" i="27"/>
  <c r="K238" i="27"/>
  <c r="M238" i="27"/>
  <c r="O238" i="27"/>
  <c r="R238" i="27"/>
  <c r="U238" i="27"/>
  <c r="X238" i="27"/>
  <c r="Z238" i="27"/>
  <c r="L236" i="27"/>
  <c r="N236" i="27"/>
  <c r="S236" i="27"/>
  <c r="Y236" i="27"/>
  <c r="AB236" i="27"/>
  <c r="K236" i="27"/>
  <c r="M236" i="27"/>
  <c r="O236" i="27"/>
  <c r="R236" i="27"/>
  <c r="U236" i="27"/>
  <c r="X236" i="27"/>
  <c r="Z236" i="27"/>
  <c r="L234" i="27"/>
  <c r="N234" i="27"/>
  <c r="S234" i="27"/>
  <c r="Y234" i="27"/>
  <c r="AB234" i="27"/>
  <c r="K234" i="27"/>
  <c r="M234" i="27"/>
  <c r="O234" i="27"/>
  <c r="R234" i="27"/>
  <c r="U234" i="27"/>
  <c r="X234" i="27"/>
  <c r="Z234" i="27"/>
  <c r="L232" i="27"/>
  <c r="N232" i="27"/>
  <c r="S232" i="27"/>
  <c r="Y232" i="27"/>
  <c r="AB232" i="27"/>
  <c r="K232" i="27"/>
  <c r="M232" i="27"/>
  <c r="O232" i="27"/>
  <c r="R232" i="27"/>
  <c r="U232" i="27"/>
  <c r="X232" i="27"/>
  <c r="Z232" i="27"/>
  <c r="L230" i="27"/>
  <c r="N230" i="27"/>
  <c r="S230" i="27"/>
  <c r="Y230" i="27"/>
  <c r="AB230" i="27"/>
  <c r="K230" i="27"/>
  <c r="M230" i="27"/>
  <c r="O230" i="27"/>
  <c r="R230" i="27"/>
  <c r="U230" i="27"/>
  <c r="X230" i="27"/>
  <c r="Z230" i="27"/>
  <c r="L228" i="27"/>
  <c r="N228" i="27"/>
  <c r="S228" i="27"/>
  <c r="Y228" i="27"/>
  <c r="AB228" i="27"/>
  <c r="K228" i="27"/>
  <c r="M228" i="27"/>
  <c r="O228" i="27"/>
  <c r="R228" i="27"/>
  <c r="U228" i="27"/>
  <c r="X228" i="27"/>
  <c r="Z228" i="27"/>
  <c r="L226" i="27"/>
  <c r="N226" i="27"/>
  <c r="S226" i="27"/>
  <c r="Y226" i="27"/>
  <c r="AB226" i="27"/>
  <c r="K226" i="27"/>
  <c r="M226" i="27"/>
  <c r="O226" i="27"/>
  <c r="R226" i="27"/>
  <c r="U226" i="27"/>
  <c r="X226" i="27"/>
  <c r="Z226" i="27"/>
  <c r="L224" i="27"/>
  <c r="N224" i="27"/>
  <c r="S224" i="27"/>
  <c r="Y224" i="27"/>
  <c r="AB224" i="27"/>
  <c r="K224" i="27"/>
  <c r="M224" i="27"/>
  <c r="O224" i="27"/>
  <c r="R224" i="27"/>
  <c r="U224" i="27"/>
  <c r="X224" i="27"/>
  <c r="Z224" i="27"/>
  <c r="L222" i="27"/>
  <c r="N222" i="27"/>
  <c r="S222" i="27"/>
  <c r="Y222" i="27"/>
  <c r="AB222" i="27"/>
  <c r="K222" i="27"/>
  <c r="M222" i="27"/>
  <c r="O222" i="27"/>
  <c r="R222" i="27"/>
  <c r="U222" i="27"/>
  <c r="X222" i="27"/>
  <c r="Z222" i="27"/>
  <c r="L220" i="27"/>
  <c r="N220" i="27"/>
  <c r="S220" i="27"/>
  <c r="Y220" i="27"/>
  <c r="AB220" i="27"/>
  <c r="K220" i="27"/>
  <c r="M220" i="27"/>
  <c r="O220" i="27"/>
  <c r="R220" i="27"/>
  <c r="U220" i="27"/>
  <c r="X220" i="27"/>
  <c r="Z220" i="27"/>
  <c r="L218" i="27"/>
  <c r="N218" i="27"/>
  <c r="S218" i="27"/>
  <c r="Y218" i="27"/>
  <c r="AB218" i="27"/>
  <c r="K218" i="27"/>
  <c r="M218" i="27"/>
  <c r="O218" i="27"/>
  <c r="R218" i="27"/>
  <c r="U218" i="27"/>
  <c r="X218" i="27"/>
  <c r="Z218" i="27"/>
  <c r="L216" i="27"/>
  <c r="N216" i="27"/>
  <c r="S216" i="27"/>
  <c r="Y216" i="27"/>
  <c r="AB216" i="27"/>
  <c r="K216" i="27"/>
  <c r="M216" i="27"/>
  <c r="O216" i="27"/>
  <c r="R216" i="27"/>
  <c r="U216" i="27"/>
  <c r="X216" i="27"/>
  <c r="Z216" i="27"/>
  <c r="L214" i="27"/>
  <c r="N214" i="27"/>
  <c r="S214" i="27"/>
  <c r="Y214" i="27"/>
  <c r="AB214" i="27"/>
  <c r="K214" i="27"/>
  <c r="M214" i="27"/>
  <c r="O214" i="27"/>
  <c r="R214" i="27"/>
  <c r="U214" i="27"/>
  <c r="X214" i="27"/>
  <c r="Z214" i="27"/>
  <c r="L212" i="27"/>
  <c r="N212" i="27"/>
  <c r="S212" i="27"/>
  <c r="Y212" i="27"/>
  <c r="AB212" i="27"/>
  <c r="K212" i="27"/>
  <c r="M212" i="27"/>
  <c r="O212" i="27"/>
  <c r="R212" i="27"/>
  <c r="U212" i="27"/>
  <c r="X212" i="27"/>
  <c r="Z212" i="27"/>
  <c r="L210" i="27"/>
  <c r="N210" i="27"/>
  <c r="S210" i="27"/>
  <c r="Y210" i="27"/>
  <c r="AB210" i="27"/>
  <c r="K210" i="27"/>
  <c r="M210" i="27"/>
  <c r="O210" i="27"/>
  <c r="R210" i="27"/>
  <c r="U210" i="27"/>
  <c r="X210" i="27"/>
  <c r="Z210" i="27"/>
  <c r="L208" i="27"/>
  <c r="N208" i="27"/>
  <c r="S208" i="27"/>
  <c r="Y208" i="27"/>
  <c r="AB208" i="27"/>
  <c r="K208" i="27"/>
  <c r="M208" i="27"/>
  <c r="O208" i="27"/>
  <c r="R208" i="27"/>
  <c r="U208" i="27"/>
  <c r="X208" i="27"/>
  <c r="Z208" i="27"/>
  <c r="L206" i="27"/>
  <c r="N206" i="27"/>
  <c r="S206" i="27"/>
  <c r="Y206" i="27"/>
  <c r="AB206" i="27"/>
  <c r="K206" i="27"/>
  <c r="M206" i="27"/>
  <c r="O206" i="27"/>
  <c r="R206" i="27"/>
  <c r="U206" i="27"/>
  <c r="X206" i="27"/>
  <c r="Z206" i="27"/>
  <c r="L204" i="27"/>
  <c r="N204" i="27"/>
  <c r="S204" i="27"/>
  <c r="Y204" i="27"/>
  <c r="AB204" i="27"/>
  <c r="K204" i="27"/>
  <c r="M204" i="27"/>
  <c r="O204" i="27"/>
  <c r="R204" i="27"/>
  <c r="U204" i="27"/>
  <c r="X204" i="27"/>
  <c r="Z204" i="27"/>
  <c r="L202" i="27"/>
  <c r="N202" i="27"/>
  <c r="S202" i="27"/>
  <c r="Y202" i="27"/>
  <c r="AB202" i="27"/>
  <c r="M202" i="27"/>
  <c r="R202" i="27"/>
  <c r="X202" i="27"/>
  <c r="K202" i="27"/>
  <c r="O202" i="27"/>
  <c r="U202" i="27"/>
  <c r="Z202" i="27"/>
  <c r="L200" i="27"/>
  <c r="N200" i="27"/>
  <c r="S200" i="27"/>
  <c r="Y200" i="27"/>
  <c r="AB200" i="27"/>
  <c r="K200" i="27"/>
  <c r="O200" i="27"/>
  <c r="U200" i="27"/>
  <c r="Z200" i="27"/>
  <c r="M200" i="27"/>
  <c r="R200" i="27"/>
  <c r="X200" i="27"/>
  <c r="L198" i="27"/>
  <c r="N198" i="27"/>
  <c r="S198" i="27"/>
  <c r="Y198" i="27"/>
  <c r="AB198" i="27"/>
  <c r="M198" i="27"/>
  <c r="R198" i="27"/>
  <c r="X198" i="27"/>
  <c r="K198" i="27"/>
  <c r="O198" i="27"/>
  <c r="U198" i="27"/>
  <c r="Z198" i="27"/>
  <c r="L196" i="27"/>
  <c r="N196" i="27"/>
  <c r="S196" i="27"/>
  <c r="Y196" i="27"/>
  <c r="AB196" i="27"/>
  <c r="K196" i="27"/>
  <c r="O196" i="27"/>
  <c r="U196" i="27"/>
  <c r="Z196" i="27"/>
  <c r="M196" i="27"/>
  <c r="R196" i="27"/>
  <c r="X196" i="27"/>
  <c r="L194" i="27"/>
  <c r="N194" i="27"/>
  <c r="S194" i="27"/>
  <c r="Y194" i="27"/>
  <c r="AB194" i="27"/>
  <c r="M194" i="27"/>
  <c r="R194" i="27"/>
  <c r="X194" i="27"/>
  <c r="K194" i="27"/>
  <c r="O194" i="27"/>
  <c r="U194" i="27"/>
  <c r="Z194" i="27"/>
  <c r="L192" i="27"/>
  <c r="N192" i="27"/>
  <c r="S192" i="27"/>
  <c r="Y192" i="27"/>
  <c r="AB192" i="27"/>
  <c r="K192" i="27"/>
  <c r="O192" i="27"/>
  <c r="U192" i="27"/>
  <c r="Z192" i="27"/>
  <c r="M192" i="27"/>
  <c r="R192" i="27"/>
  <c r="X192" i="27"/>
  <c r="L190" i="27"/>
  <c r="N190" i="27"/>
  <c r="S190" i="27"/>
  <c r="Y190" i="27"/>
  <c r="AB190" i="27"/>
  <c r="M190" i="27"/>
  <c r="R190" i="27"/>
  <c r="X190" i="27"/>
  <c r="K190" i="27"/>
  <c r="O190" i="27"/>
  <c r="U190" i="27"/>
  <c r="Z190" i="27"/>
  <c r="L188" i="27"/>
  <c r="N188" i="27"/>
  <c r="S188" i="27"/>
  <c r="Y188" i="27"/>
  <c r="AB188" i="27"/>
  <c r="K188" i="27"/>
  <c r="O188" i="27"/>
  <c r="U188" i="27"/>
  <c r="Z188" i="27"/>
  <c r="M188" i="27"/>
  <c r="R188" i="27"/>
  <c r="X188" i="27"/>
  <c r="L186" i="27"/>
  <c r="N186" i="27"/>
  <c r="S186" i="27"/>
  <c r="Y186" i="27"/>
  <c r="AB186" i="27"/>
  <c r="M186" i="27"/>
  <c r="R186" i="27"/>
  <c r="X186" i="27"/>
  <c r="K186" i="27"/>
  <c r="O186" i="27"/>
  <c r="U186" i="27"/>
  <c r="Z186" i="27"/>
  <c r="L184" i="27"/>
  <c r="N184" i="27"/>
  <c r="S184" i="27"/>
  <c r="Y184" i="27"/>
  <c r="AB184" i="27"/>
  <c r="K184" i="27"/>
  <c r="M184" i="27"/>
  <c r="O184" i="27"/>
  <c r="R184" i="27"/>
  <c r="U184" i="27"/>
  <c r="X184" i="27"/>
  <c r="Z184" i="27"/>
  <c r="L182" i="27"/>
  <c r="N182" i="27"/>
  <c r="S182" i="27"/>
  <c r="Y182" i="27"/>
  <c r="AB182" i="27"/>
  <c r="K182" i="27"/>
  <c r="M182" i="27"/>
  <c r="O182" i="27"/>
  <c r="R182" i="27"/>
  <c r="U182" i="27"/>
  <c r="X182" i="27"/>
  <c r="Z182" i="27"/>
  <c r="L180" i="27"/>
  <c r="N180" i="27"/>
  <c r="S180" i="27"/>
  <c r="Y180" i="27"/>
  <c r="AB180" i="27"/>
  <c r="K180" i="27"/>
  <c r="M180" i="27"/>
  <c r="O180" i="27"/>
  <c r="R180" i="27"/>
  <c r="U180" i="27"/>
  <c r="X180" i="27"/>
  <c r="Z180" i="27"/>
  <c r="L178" i="27"/>
  <c r="N178" i="27"/>
  <c r="S178" i="27"/>
  <c r="Y178" i="27"/>
  <c r="AB178" i="27"/>
  <c r="K178" i="27"/>
  <c r="M178" i="27"/>
  <c r="O178" i="27"/>
  <c r="R178" i="27"/>
  <c r="U178" i="27"/>
  <c r="X178" i="27"/>
  <c r="Z178" i="27"/>
  <c r="L176" i="27"/>
  <c r="N176" i="27"/>
  <c r="S176" i="27"/>
  <c r="Y176" i="27"/>
  <c r="AB176" i="27"/>
  <c r="K176" i="27"/>
  <c r="M176" i="27"/>
  <c r="O176" i="27"/>
  <c r="R176" i="27"/>
  <c r="U176" i="27"/>
  <c r="X176" i="27"/>
  <c r="Z176" i="27"/>
  <c r="L174" i="27"/>
  <c r="N174" i="27"/>
  <c r="S174" i="27"/>
  <c r="Y174" i="27"/>
  <c r="AB174" i="27"/>
  <c r="K174" i="27"/>
  <c r="M174" i="27"/>
  <c r="O174" i="27"/>
  <c r="R174" i="27"/>
  <c r="U174" i="27"/>
  <c r="X174" i="27"/>
  <c r="Z174" i="27"/>
  <c r="L172" i="27"/>
  <c r="N172" i="27"/>
  <c r="S172" i="27"/>
  <c r="Y172" i="27"/>
  <c r="AB172" i="27"/>
  <c r="K172" i="27"/>
  <c r="M172" i="27"/>
  <c r="O172" i="27"/>
  <c r="R172" i="27"/>
  <c r="U172" i="27"/>
  <c r="X172" i="27"/>
  <c r="Z172" i="27"/>
  <c r="L170" i="27"/>
  <c r="N170" i="27"/>
  <c r="S170" i="27"/>
  <c r="Y170" i="27"/>
  <c r="AB170" i="27"/>
  <c r="K170" i="27"/>
  <c r="M170" i="27"/>
  <c r="O170" i="27"/>
  <c r="R170" i="27"/>
  <c r="U170" i="27"/>
  <c r="X170" i="27"/>
  <c r="Z170" i="27"/>
  <c r="L168" i="27"/>
  <c r="N168" i="27"/>
  <c r="S168" i="27"/>
  <c r="Y168" i="27"/>
  <c r="AB168" i="27"/>
  <c r="K168" i="27"/>
  <c r="M168" i="27"/>
  <c r="O168" i="27"/>
  <c r="R168" i="27"/>
  <c r="U168" i="27"/>
  <c r="X168" i="27"/>
  <c r="Z168" i="27"/>
  <c r="L166" i="27"/>
  <c r="N166" i="27"/>
  <c r="S166" i="27"/>
  <c r="Y166" i="27"/>
  <c r="AB166" i="27"/>
  <c r="K166" i="27"/>
  <c r="M166" i="27"/>
  <c r="O166" i="27"/>
  <c r="R166" i="27"/>
  <c r="U166" i="27"/>
  <c r="X166" i="27"/>
  <c r="Z166" i="27"/>
  <c r="L164" i="27"/>
  <c r="N164" i="27"/>
  <c r="S164" i="27"/>
  <c r="Y164" i="27"/>
  <c r="AB164" i="27"/>
  <c r="K164" i="27"/>
  <c r="M164" i="27"/>
  <c r="O164" i="27"/>
  <c r="R164" i="27"/>
  <c r="U164" i="27"/>
  <c r="X164" i="27"/>
  <c r="Z164" i="27"/>
  <c r="L162" i="27"/>
  <c r="N162" i="27"/>
  <c r="S162" i="27"/>
  <c r="Y162" i="27"/>
  <c r="AB162" i="27"/>
  <c r="K162" i="27"/>
  <c r="M162" i="27"/>
  <c r="O162" i="27"/>
  <c r="R162" i="27"/>
  <c r="U162" i="27"/>
  <c r="X162" i="27"/>
  <c r="Z162" i="27"/>
  <c r="L160" i="27"/>
  <c r="N160" i="27"/>
  <c r="S160" i="27"/>
  <c r="Y160" i="27"/>
  <c r="AB160" i="27"/>
  <c r="K160" i="27"/>
  <c r="M160" i="27"/>
  <c r="O160" i="27"/>
  <c r="R160" i="27"/>
  <c r="U160" i="27"/>
  <c r="X160" i="27"/>
  <c r="Z160" i="27"/>
  <c r="L158" i="27"/>
  <c r="N158" i="27"/>
  <c r="S158" i="27"/>
  <c r="Y158" i="27"/>
  <c r="AB158" i="27"/>
  <c r="K158" i="27"/>
  <c r="M158" i="27"/>
  <c r="O158" i="27"/>
  <c r="R158" i="27"/>
  <c r="U158" i="27"/>
  <c r="X158" i="27"/>
  <c r="Z158" i="27"/>
  <c r="L156" i="27"/>
  <c r="N156" i="27"/>
  <c r="S156" i="27"/>
  <c r="Y156" i="27"/>
  <c r="AB156" i="27"/>
  <c r="K156" i="27"/>
  <c r="M156" i="27"/>
  <c r="O156" i="27"/>
  <c r="R156" i="27"/>
  <c r="U156" i="27"/>
  <c r="X156" i="27"/>
  <c r="Z156" i="27"/>
  <c r="L154" i="27"/>
  <c r="N154" i="27"/>
  <c r="S154" i="27"/>
  <c r="Y154" i="27"/>
  <c r="AB154" i="27"/>
  <c r="K154" i="27"/>
  <c r="M154" i="27"/>
  <c r="O154" i="27"/>
  <c r="R154" i="27"/>
  <c r="U154" i="27"/>
  <c r="X154" i="27"/>
  <c r="Z154" i="27"/>
  <c r="L152" i="27"/>
  <c r="N152" i="27"/>
  <c r="S152" i="27"/>
  <c r="Y152" i="27"/>
  <c r="AB152" i="27"/>
  <c r="K152" i="27"/>
  <c r="M152" i="27"/>
  <c r="O152" i="27"/>
  <c r="R152" i="27"/>
  <c r="U152" i="27"/>
  <c r="X152" i="27"/>
  <c r="Z152" i="27"/>
  <c r="L150" i="27"/>
  <c r="N150" i="27"/>
  <c r="S150" i="27"/>
  <c r="Y150" i="27"/>
  <c r="AB150" i="27"/>
  <c r="K150" i="27"/>
  <c r="M150" i="27"/>
  <c r="O150" i="27"/>
  <c r="R150" i="27"/>
  <c r="U150" i="27"/>
  <c r="X150" i="27"/>
  <c r="Z150" i="27"/>
  <c r="L148" i="27"/>
  <c r="N148" i="27"/>
  <c r="S148" i="27"/>
  <c r="Y148" i="27"/>
  <c r="AB148" i="27"/>
  <c r="K148" i="27"/>
  <c r="O148" i="27"/>
  <c r="U148" i="27"/>
  <c r="Z148" i="27"/>
  <c r="M148" i="27"/>
  <c r="R148" i="27"/>
  <c r="X148" i="27"/>
  <c r="L146" i="27"/>
  <c r="N146" i="27"/>
  <c r="S146" i="27"/>
  <c r="Y146" i="27"/>
  <c r="AB146" i="27"/>
  <c r="M146" i="27"/>
  <c r="R146" i="27"/>
  <c r="X146" i="27"/>
  <c r="K146" i="27"/>
  <c r="O146" i="27"/>
  <c r="U146" i="27"/>
  <c r="Z146" i="27"/>
  <c r="L144" i="27"/>
  <c r="N144" i="27"/>
  <c r="S144" i="27"/>
  <c r="Y144" i="27"/>
  <c r="AB144" i="27"/>
  <c r="K144" i="27"/>
  <c r="O144" i="27"/>
  <c r="U144" i="27"/>
  <c r="Z144" i="27"/>
  <c r="M144" i="27"/>
  <c r="R144" i="27"/>
  <c r="X144" i="27"/>
  <c r="L142" i="27"/>
  <c r="N142" i="27"/>
  <c r="S142" i="27"/>
  <c r="Y142" i="27"/>
  <c r="AB142" i="27"/>
  <c r="K142" i="27"/>
  <c r="M142" i="27"/>
  <c r="R142" i="27"/>
  <c r="X142" i="27"/>
  <c r="O142" i="27"/>
  <c r="U142" i="27"/>
  <c r="Z142" i="27"/>
  <c r="L140" i="27"/>
  <c r="N140" i="27"/>
  <c r="S140" i="27"/>
  <c r="Y140" i="27"/>
  <c r="AB140" i="27"/>
  <c r="K140" i="27"/>
  <c r="O140" i="27"/>
  <c r="U140" i="27"/>
  <c r="M140" i="27"/>
  <c r="R140" i="27"/>
  <c r="X140" i="27"/>
  <c r="Z140" i="27"/>
  <c r="L138" i="27"/>
  <c r="N138" i="27"/>
  <c r="S138" i="27"/>
  <c r="Y138" i="27"/>
  <c r="AB138" i="27"/>
  <c r="M138" i="27"/>
  <c r="R138" i="27"/>
  <c r="X138" i="27"/>
  <c r="K138" i="27"/>
  <c r="O138" i="27"/>
  <c r="U138" i="27"/>
  <c r="Z138" i="27"/>
  <c r="L136" i="27"/>
  <c r="N136" i="27"/>
  <c r="S136" i="27"/>
  <c r="Y136" i="27"/>
  <c r="AB136" i="27"/>
  <c r="K136" i="27"/>
  <c r="O136" i="27"/>
  <c r="U136" i="27"/>
  <c r="Z136" i="27"/>
  <c r="M136" i="27"/>
  <c r="R136" i="27"/>
  <c r="X136" i="27"/>
  <c r="L134" i="27"/>
  <c r="N134" i="27"/>
  <c r="S134" i="27"/>
  <c r="Y134" i="27"/>
  <c r="AB134" i="27"/>
  <c r="M134" i="27"/>
  <c r="R134" i="27"/>
  <c r="X134" i="27"/>
  <c r="K134" i="27"/>
  <c r="O134" i="27"/>
  <c r="U134" i="27"/>
  <c r="Z134" i="27"/>
  <c r="L132" i="27"/>
  <c r="K132" i="27"/>
  <c r="N132" i="27"/>
  <c r="S132" i="27"/>
  <c r="Y132" i="27"/>
  <c r="AB132" i="27"/>
  <c r="O132" i="27"/>
  <c r="U132" i="27"/>
  <c r="Z132" i="27"/>
  <c r="M132" i="27"/>
  <c r="R132" i="27"/>
  <c r="X132" i="27"/>
  <c r="L130" i="27"/>
  <c r="N130" i="27"/>
  <c r="S130" i="27"/>
  <c r="Y130" i="27"/>
  <c r="AB130" i="27"/>
  <c r="M130" i="27"/>
  <c r="R130" i="27"/>
  <c r="X130" i="27"/>
  <c r="K130" i="27"/>
  <c r="U130" i="27"/>
  <c r="O130" i="27"/>
  <c r="Z130" i="27"/>
  <c r="L128" i="27"/>
  <c r="N128" i="27"/>
  <c r="S128" i="27"/>
  <c r="Y128" i="27"/>
  <c r="AB128" i="27"/>
  <c r="K128" i="27"/>
  <c r="O128" i="27"/>
  <c r="U128" i="27"/>
  <c r="Z128" i="27"/>
  <c r="M128" i="27"/>
  <c r="X128" i="27"/>
  <c r="R128" i="27"/>
  <c r="L126" i="27"/>
  <c r="N126" i="27"/>
  <c r="S126" i="27"/>
  <c r="Y126" i="27"/>
  <c r="AB126" i="27"/>
  <c r="M126" i="27"/>
  <c r="R126" i="27"/>
  <c r="X126" i="27"/>
  <c r="O126" i="27"/>
  <c r="Z126" i="27"/>
  <c r="K126" i="27"/>
  <c r="U126" i="27"/>
  <c r="L124" i="27"/>
  <c r="N124" i="27"/>
  <c r="S124" i="27"/>
  <c r="Y124" i="27"/>
  <c r="AB124" i="27"/>
  <c r="K124" i="27"/>
  <c r="O124" i="27"/>
  <c r="U124" i="27"/>
  <c r="Z124" i="27"/>
  <c r="R124" i="27"/>
  <c r="M124" i="27"/>
  <c r="X124" i="27"/>
  <c r="L122" i="27"/>
  <c r="N122" i="27"/>
  <c r="S122" i="27"/>
  <c r="Y122" i="27"/>
  <c r="AB122" i="27"/>
  <c r="M122" i="27"/>
  <c r="R122" i="27"/>
  <c r="X122" i="27"/>
  <c r="K122" i="27"/>
  <c r="U122" i="27"/>
  <c r="O122" i="27"/>
  <c r="Z122" i="27"/>
  <c r="L120" i="27"/>
  <c r="N120" i="27"/>
  <c r="S120" i="27"/>
  <c r="Y120" i="27"/>
  <c r="AB120" i="27"/>
  <c r="K120" i="27"/>
  <c r="O120" i="27"/>
  <c r="U120" i="27"/>
  <c r="Z120" i="27"/>
  <c r="M120" i="27"/>
  <c r="X120" i="27"/>
  <c r="R120" i="27"/>
  <c r="L118" i="27"/>
  <c r="N118" i="27"/>
  <c r="S118" i="27"/>
  <c r="Y118" i="27"/>
  <c r="AB118" i="27"/>
  <c r="M118" i="27"/>
  <c r="R118" i="27"/>
  <c r="X118" i="27"/>
  <c r="O118" i="27"/>
  <c r="Z118" i="27"/>
  <c r="K118" i="27"/>
  <c r="U118" i="27"/>
  <c r="L116" i="27"/>
  <c r="N116" i="27"/>
  <c r="S116" i="27"/>
  <c r="Y116" i="27"/>
  <c r="AB116" i="27"/>
  <c r="K116" i="27"/>
  <c r="O116" i="27"/>
  <c r="U116" i="27"/>
  <c r="Z116" i="27"/>
  <c r="R116" i="27"/>
  <c r="M116" i="27"/>
  <c r="X116" i="27"/>
  <c r="L114" i="27"/>
  <c r="N114" i="27"/>
  <c r="S114" i="27"/>
  <c r="Y114" i="27"/>
  <c r="AB114" i="27"/>
  <c r="M114" i="27"/>
  <c r="R114" i="27"/>
  <c r="X114" i="27"/>
  <c r="K114" i="27"/>
  <c r="U114" i="27"/>
  <c r="O114" i="27"/>
  <c r="Z114" i="27"/>
  <c r="L112" i="27"/>
  <c r="N112" i="27"/>
  <c r="S112" i="27"/>
  <c r="Y112" i="27"/>
  <c r="AB112" i="27"/>
  <c r="K112" i="27"/>
  <c r="O112" i="27"/>
  <c r="U112" i="27"/>
  <c r="Z112" i="27"/>
  <c r="M112" i="27"/>
  <c r="X112" i="27"/>
  <c r="R112" i="27"/>
  <c r="L110" i="27"/>
  <c r="N110" i="27"/>
  <c r="S110" i="27"/>
  <c r="Y110" i="27"/>
  <c r="AB110" i="27"/>
  <c r="M110" i="27"/>
  <c r="R110" i="27"/>
  <c r="X110" i="27"/>
  <c r="O110" i="27"/>
  <c r="Z110" i="27"/>
  <c r="K110" i="27"/>
  <c r="U110" i="27"/>
  <c r="L108" i="27"/>
  <c r="N108" i="27"/>
  <c r="S108" i="27"/>
  <c r="Y108" i="27"/>
  <c r="AB108" i="27"/>
  <c r="K108" i="27"/>
  <c r="O108" i="27"/>
  <c r="U108" i="27"/>
  <c r="Z108" i="27"/>
  <c r="R108" i="27"/>
  <c r="M108" i="27"/>
  <c r="X108" i="27"/>
  <c r="L106" i="27"/>
  <c r="N106" i="27"/>
  <c r="S106" i="27"/>
  <c r="Y106" i="27"/>
  <c r="AB106" i="27"/>
  <c r="M106" i="27"/>
  <c r="R106" i="27"/>
  <c r="X106" i="27"/>
  <c r="K106" i="27"/>
  <c r="U106" i="27"/>
  <c r="O106" i="27"/>
  <c r="Z106" i="27"/>
  <c r="L104" i="27"/>
  <c r="N104" i="27"/>
  <c r="S104" i="27"/>
  <c r="Y104" i="27"/>
  <c r="AB104" i="27"/>
  <c r="K104" i="27"/>
  <c r="O104" i="27"/>
  <c r="U104" i="27"/>
  <c r="Z104" i="27"/>
  <c r="M104" i="27"/>
  <c r="X104" i="27"/>
  <c r="R104" i="27"/>
  <c r="L102" i="27"/>
  <c r="N102" i="27"/>
  <c r="S102" i="27"/>
  <c r="Y102" i="27"/>
  <c r="AB102" i="27"/>
  <c r="M102" i="27"/>
  <c r="R102" i="27"/>
  <c r="X102" i="27"/>
  <c r="O102" i="27"/>
  <c r="Z102" i="27"/>
  <c r="K102" i="27"/>
  <c r="U102" i="27"/>
  <c r="L100" i="27"/>
  <c r="N100" i="27"/>
  <c r="S100" i="27"/>
  <c r="Y100" i="27"/>
  <c r="AB100" i="27"/>
  <c r="K100" i="27"/>
  <c r="O100" i="27"/>
  <c r="U100" i="27"/>
  <c r="Z100" i="27"/>
  <c r="R100" i="27"/>
  <c r="M100" i="27"/>
  <c r="X100" i="27"/>
  <c r="L98" i="27"/>
  <c r="N98" i="27"/>
  <c r="S98" i="27"/>
  <c r="Y98" i="27"/>
  <c r="AB98" i="27"/>
  <c r="M98" i="27"/>
  <c r="R98" i="27"/>
  <c r="X98" i="27"/>
  <c r="K98" i="27"/>
  <c r="U98" i="27"/>
  <c r="O98" i="27"/>
  <c r="Z98" i="27"/>
  <c r="L274" i="27"/>
  <c r="N274" i="27"/>
  <c r="S274" i="27"/>
  <c r="Y274" i="27"/>
  <c r="AB274" i="27"/>
  <c r="K274" i="27"/>
  <c r="M274" i="27"/>
  <c r="O274" i="27"/>
  <c r="R274" i="27"/>
  <c r="U274" i="27"/>
  <c r="Z274" i="27"/>
  <c r="X274" i="27"/>
  <c r="L276" i="27"/>
  <c r="N276" i="27"/>
  <c r="S276" i="27"/>
  <c r="Y276" i="27"/>
  <c r="AB276" i="27"/>
  <c r="M276" i="27"/>
  <c r="R276" i="27"/>
  <c r="X276" i="27"/>
  <c r="K276" i="27"/>
  <c r="O276" i="27"/>
  <c r="U276" i="27"/>
  <c r="Z276" i="27"/>
  <c r="L278" i="27"/>
  <c r="N278" i="27"/>
  <c r="S278" i="27"/>
  <c r="Y278" i="27"/>
  <c r="AB278" i="27"/>
  <c r="K278" i="27"/>
  <c r="O278" i="27"/>
  <c r="U278" i="27"/>
  <c r="Z278" i="27"/>
  <c r="M278" i="27"/>
  <c r="R278" i="27"/>
  <c r="X278" i="27"/>
  <c r="L280" i="27"/>
  <c r="N280" i="27"/>
  <c r="S280" i="27"/>
  <c r="Y280" i="27"/>
  <c r="AB280" i="27"/>
  <c r="M280" i="27"/>
  <c r="R280" i="27"/>
  <c r="X280" i="27"/>
  <c r="K280" i="27"/>
  <c r="O280" i="27"/>
  <c r="U280" i="27"/>
  <c r="Z280" i="27"/>
  <c r="L282" i="27"/>
  <c r="N282" i="27"/>
  <c r="S282" i="27"/>
  <c r="Y282" i="27"/>
  <c r="AB282" i="27"/>
  <c r="K282" i="27"/>
  <c r="O282" i="27"/>
  <c r="U282" i="27"/>
  <c r="Z282" i="27"/>
  <c r="M282" i="27"/>
  <c r="R282" i="27"/>
  <c r="X282" i="27"/>
  <c r="L284" i="27"/>
  <c r="N284" i="27"/>
  <c r="S284" i="27"/>
  <c r="Y284" i="27"/>
  <c r="AB284" i="27"/>
  <c r="M284" i="27"/>
  <c r="R284" i="27"/>
  <c r="X284" i="27"/>
  <c r="K284" i="27"/>
  <c r="O284" i="27"/>
  <c r="U284" i="27"/>
  <c r="Z284" i="27"/>
  <c r="L286" i="27"/>
  <c r="N286" i="27"/>
  <c r="S286" i="27"/>
  <c r="Y286" i="27"/>
  <c r="AB286" i="27"/>
  <c r="K286" i="27"/>
  <c r="M286" i="27"/>
  <c r="O286" i="27"/>
  <c r="R286" i="27"/>
  <c r="U286" i="27"/>
  <c r="X286" i="27"/>
  <c r="Z286" i="27"/>
  <c r="L288" i="27"/>
  <c r="N288" i="27"/>
  <c r="S288" i="27"/>
  <c r="Y288" i="27"/>
  <c r="AB288" i="27"/>
  <c r="K288" i="27"/>
  <c r="M288" i="27"/>
  <c r="O288" i="27"/>
  <c r="R288" i="27"/>
  <c r="U288" i="27"/>
  <c r="X288" i="27"/>
  <c r="Z288" i="27"/>
  <c r="L290" i="27"/>
  <c r="N290" i="27"/>
  <c r="S290" i="27"/>
  <c r="Y290" i="27"/>
  <c r="AB290" i="27"/>
  <c r="K290" i="27"/>
  <c r="M290" i="27"/>
  <c r="O290" i="27"/>
  <c r="R290" i="27"/>
  <c r="U290" i="27"/>
  <c r="X290" i="27"/>
  <c r="Z290" i="27"/>
  <c r="L292" i="27"/>
  <c r="N292" i="27"/>
  <c r="S292" i="27"/>
  <c r="Y292" i="27"/>
  <c r="AB292" i="27"/>
  <c r="K292" i="27"/>
  <c r="M292" i="27"/>
  <c r="O292" i="27"/>
  <c r="R292" i="27"/>
  <c r="U292" i="27"/>
  <c r="X292" i="27"/>
  <c r="Z292" i="27"/>
  <c r="L294" i="27"/>
  <c r="N294" i="27"/>
  <c r="S294" i="27"/>
  <c r="Y294" i="27"/>
  <c r="AB294" i="27"/>
  <c r="K294" i="27"/>
  <c r="M294" i="27"/>
  <c r="O294" i="27"/>
  <c r="R294" i="27"/>
  <c r="U294" i="27"/>
  <c r="X294" i="27"/>
  <c r="Z294" i="27"/>
  <c r="L296" i="27"/>
  <c r="N296" i="27"/>
  <c r="S296" i="27"/>
  <c r="Y296" i="27"/>
  <c r="AB296" i="27"/>
  <c r="K296" i="27"/>
  <c r="M296" i="27"/>
  <c r="O296" i="27"/>
  <c r="R296" i="27"/>
  <c r="U296" i="27"/>
  <c r="X296" i="27"/>
  <c r="Z296" i="27"/>
  <c r="L298" i="27"/>
  <c r="N298" i="27"/>
  <c r="S298" i="27"/>
  <c r="Y298" i="27"/>
  <c r="AB298" i="27"/>
  <c r="K298" i="27"/>
  <c r="M298" i="27"/>
  <c r="O298" i="27"/>
  <c r="R298" i="27"/>
  <c r="U298" i="27"/>
  <c r="X298" i="27"/>
  <c r="Z298" i="27"/>
  <c r="L300" i="27"/>
  <c r="N300" i="27"/>
  <c r="S300" i="27"/>
  <c r="Y300" i="27"/>
  <c r="AB300" i="27"/>
  <c r="K300" i="27"/>
  <c r="M300" i="27"/>
  <c r="O300" i="27"/>
  <c r="R300" i="27"/>
  <c r="U300" i="27"/>
  <c r="X300" i="27"/>
  <c r="Z300" i="27"/>
  <c r="L302" i="27"/>
  <c r="N302" i="27"/>
  <c r="S302" i="27"/>
  <c r="Y302" i="27"/>
  <c r="AB302" i="27"/>
  <c r="K302" i="27"/>
  <c r="M302" i="27"/>
  <c r="O302" i="27"/>
  <c r="R302" i="27"/>
  <c r="U302" i="27"/>
  <c r="X302" i="27"/>
  <c r="Z302" i="27"/>
  <c r="L304" i="27"/>
  <c r="N304" i="27"/>
  <c r="S304" i="27"/>
  <c r="Y304" i="27"/>
  <c r="AB304" i="27"/>
  <c r="K304" i="27"/>
  <c r="M304" i="27"/>
  <c r="O304" i="27"/>
  <c r="R304" i="27"/>
  <c r="U304" i="27"/>
  <c r="X304" i="27"/>
  <c r="Z304" i="27"/>
  <c r="L306" i="27"/>
  <c r="N306" i="27"/>
  <c r="S306" i="27"/>
  <c r="Y306" i="27"/>
  <c r="AB306" i="27"/>
  <c r="K306" i="27"/>
  <c r="M306" i="27"/>
  <c r="O306" i="27"/>
  <c r="R306" i="27"/>
  <c r="U306" i="27"/>
  <c r="X306" i="27"/>
  <c r="Z306" i="27"/>
  <c r="L308" i="27"/>
  <c r="N308" i="27"/>
  <c r="S308" i="27"/>
  <c r="Y308" i="27"/>
  <c r="AB308" i="27"/>
  <c r="K308" i="27"/>
  <c r="M308" i="27"/>
  <c r="O308" i="27"/>
  <c r="R308" i="27"/>
  <c r="U308" i="27"/>
  <c r="X308" i="27"/>
  <c r="Z308" i="27"/>
  <c r="L310" i="27"/>
  <c r="N310" i="27"/>
  <c r="S310" i="27"/>
  <c r="Y310" i="27"/>
  <c r="AB310" i="27"/>
  <c r="K310" i="27"/>
  <c r="M310" i="27"/>
  <c r="O310" i="27"/>
  <c r="R310" i="27"/>
  <c r="U310" i="27"/>
  <c r="X310" i="27"/>
  <c r="Z310" i="27"/>
  <c r="L312" i="27"/>
  <c r="N312" i="27"/>
  <c r="S312" i="27"/>
  <c r="Y312" i="27"/>
  <c r="AB312" i="27"/>
  <c r="K312" i="27"/>
  <c r="M312" i="27"/>
  <c r="O312" i="27"/>
  <c r="R312" i="27"/>
  <c r="U312" i="27"/>
  <c r="X312" i="27"/>
  <c r="Z312" i="27"/>
  <c r="L314" i="27"/>
  <c r="N314" i="27"/>
  <c r="S314" i="27"/>
  <c r="Y314" i="27"/>
  <c r="AB314" i="27"/>
  <c r="K314" i="27"/>
  <c r="M314" i="27"/>
  <c r="O314" i="27"/>
  <c r="R314" i="27"/>
  <c r="U314" i="27"/>
  <c r="X314" i="27"/>
  <c r="Z314" i="27"/>
  <c r="L316" i="27"/>
  <c r="N316" i="27"/>
  <c r="S316" i="27"/>
  <c r="Y316" i="27"/>
  <c r="AB316" i="27"/>
  <c r="K316" i="27"/>
  <c r="M316" i="27"/>
  <c r="O316" i="27"/>
  <c r="R316" i="27"/>
  <c r="U316" i="27"/>
  <c r="X316" i="27"/>
  <c r="Z316" i="27"/>
  <c r="L318" i="27"/>
  <c r="N318" i="27"/>
  <c r="S318" i="27"/>
  <c r="Y318" i="27"/>
  <c r="AB318" i="27"/>
  <c r="K318" i="27"/>
  <c r="M318" i="27"/>
  <c r="O318" i="27"/>
  <c r="R318" i="27"/>
  <c r="U318" i="27"/>
  <c r="X318" i="27"/>
  <c r="Z318" i="27"/>
  <c r="L320" i="27"/>
  <c r="N320" i="27"/>
  <c r="S320" i="27"/>
  <c r="Y320" i="27"/>
  <c r="AB320" i="27"/>
  <c r="K320" i="27"/>
  <c r="M320" i="27"/>
  <c r="O320" i="27"/>
  <c r="R320" i="27"/>
  <c r="U320" i="27"/>
  <c r="X320" i="27"/>
  <c r="Z320" i="27"/>
  <c r="L322" i="27"/>
  <c r="N322" i="27"/>
  <c r="S322" i="27"/>
  <c r="Y322" i="27"/>
  <c r="AB322" i="27"/>
  <c r="K322" i="27"/>
  <c r="M322" i="27"/>
  <c r="O322" i="27"/>
  <c r="R322" i="27"/>
  <c r="U322" i="27"/>
  <c r="X322" i="27"/>
  <c r="Z322" i="27"/>
  <c r="L324" i="27"/>
  <c r="N324" i="27"/>
  <c r="S324" i="27"/>
  <c r="Y324" i="27"/>
  <c r="AB324" i="27"/>
  <c r="K324" i="27"/>
  <c r="O324" i="27"/>
  <c r="R324" i="27"/>
  <c r="U324" i="27"/>
  <c r="Z324" i="27"/>
  <c r="M324" i="27"/>
  <c r="X324" i="27"/>
  <c r="L326" i="27"/>
  <c r="N326" i="27"/>
  <c r="S326" i="27"/>
  <c r="Y326" i="27"/>
  <c r="AB326" i="27"/>
  <c r="K326" i="27"/>
  <c r="M326" i="27"/>
  <c r="O326" i="27"/>
  <c r="U326" i="27"/>
  <c r="X326" i="27"/>
  <c r="Z326" i="27"/>
  <c r="R326" i="27"/>
  <c r="L328" i="27"/>
  <c r="N328" i="27"/>
  <c r="S328" i="27"/>
  <c r="Y328" i="27"/>
  <c r="AB328" i="27"/>
  <c r="K328" i="27"/>
  <c r="M328" i="27"/>
  <c r="O328" i="27"/>
  <c r="U328" i="27"/>
  <c r="X328" i="27"/>
  <c r="Z328" i="27"/>
  <c r="R328" i="27"/>
  <c r="L330" i="27"/>
  <c r="N330" i="27"/>
  <c r="S330" i="27"/>
  <c r="Y330" i="27"/>
  <c r="AB330" i="27"/>
  <c r="K330" i="27"/>
  <c r="M330" i="27"/>
  <c r="R330" i="27"/>
  <c r="U330" i="27"/>
  <c r="X330" i="27"/>
  <c r="Z330" i="27"/>
  <c r="O330" i="27"/>
  <c r="L334" i="27"/>
  <c r="N334" i="27"/>
  <c r="S334" i="27"/>
  <c r="Y334" i="27"/>
  <c r="AB334" i="27"/>
  <c r="K334" i="27"/>
  <c r="M334" i="27"/>
  <c r="O334" i="27"/>
  <c r="R334" i="27"/>
  <c r="X334" i="27"/>
  <c r="Z334" i="27"/>
  <c r="U334" i="27"/>
  <c r="L336" i="27"/>
  <c r="N336" i="27"/>
  <c r="S336" i="27"/>
  <c r="Y336" i="27"/>
  <c r="AB336" i="27"/>
  <c r="K336" i="27"/>
  <c r="O336" i="27"/>
  <c r="R336" i="27"/>
  <c r="U336" i="27"/>
  <c r="X336" i="27"/>
  <c r="M336" i="27"/>
  <c r="Z336" i="27"/>
  <c r="L338" i="27"/>
  <c r="N338" i="27"/>
  <c r="S338" i="27"/>
  <c r="Y338" i="27"/>
  <c r="AB338" i="27"/>
  <c r="K338" i="27"/>
  <c r="M338" i="27"/>
  <c r="O338" i="27"/>
  <c r="U338" i="27"/>
  <c r="X338" i="27"/>
  <c r="Z338" i="27"/>
  <c r="R338" i="27"/>
  <c r="L340" i="27"/>
  <c r="N340" i="27"/>
  <c r="S340" i="27"/>
  <c r="Y340" i="27"/>
  <c r="AB340" i="27"/>
  <c r="M340" i="27"/>
  <c r="O340" i="27"/>
  <c r="R340" i="27"/>
  <c r="U340" i="27"/>
  <c r="Z340" i="27"/>
  <c r="K340" i="27"/>
  <c r="X340" i="27"/>
  <c r="L344" i="27"/>
  <c r="N344" i="27"/>
  <c r="S344" i="27"/>
  <c r="Y344" i="27"/>
  <c r="AB344" i="27"/>
  <c r="K344" i="27"/>
  <c r="O344" i="27"/>
  <c r="R344" i="27"/>
  <c r="U344" i="27"/>
  <c r="Z344" i="27"/>
  <c r="M344" i="27"/>
  <c r="X344" i="27"/>
  <c r="L346" i="27"/>
  <c r="N346" i="27"/>
  <c r="S346" i="27"/>
  <c r="Y346" i="27"/>
  <c r="AB346" i="27"/>
  <c r="M346" i="27"/>
  <c r="O346" i="27"/>
  <c r="R346" i="27"/>
  <c r="U346" i="27"/>
  <c r="Z346" i="27"/>
  <c r="K346" i="27"/>
  <c r="X346" i="27"/>
  <c r="K19" i="27"/>
  <c r="M19" i="27"/>
  <c r="O19" i="27"/>
  <c r="R19" i="27"/>
  <c r="U19" i="27"/>
  <c r="X19" i="27"/>
  <c r="Z19" i="27"/>
  <c r="L19" i="27"/>
  <c r="AB19" i="27"/>
  <c r="S19" i="27"/>
  <c r="N19" i="27"/>
  <c r="Y19" i="27"/>
  <c r="K17" i="27"/>
  <c r="M17" i="27"/>
  <c r="O17" i="27"/>
  <c r="R17" i="27"/>
  <c r="U17" i="27"/>
  <c r="X17" i="27"/>
  <c r="Z17" i="27"/>
  <c r="N17" i="27"/>
  <c r="S17" i="27"/>
  <c r="Y17" i="27"/>
  <c r="L17" i="27"/>
  <c r="AB17" i="27"/>
  <c r="L22" i="27"/>
  <c r="N22" i="27"/>
  <c r="S22" i="27"/>
  <c r="Y22" i="27"/>
  <c r="AB22" i="27"/>
  <c r="M22" i="27"/>
  <c r="R22" i="27"/>
  <c r="X22" i="27"/>
  <c r="O22" i="27"/>
  <c r="Z22" i="27"/>
  <c r="K22" i="27"/>
  <c r="U22" i="27"/>
  <c r="L24" i="27"/>
  <c r="N24" i="27"/>
  <c r="S24" i="27"/>
  <c r="Y24" i="27"/>
  <c r="AB24" i="27"/>
  <c r="K24" i="27"/>
  <c r="O24" i="27"/>
  <c r="U24" i="27"/>
  <c r="Z24" i="27"/>
  <c r="M24" i="27"/>
  <c r="X24" i="27"/>
  <c r="R24" i="27"/>
  <c r="L26" i="27"/>
  <c r="N26" i="27"/>
  <c r="S26" i="27"/>
  <c r="Y26" i="27"/>
  <c r="AB26" i="27"/>
  <c r="M26" i="27"/>
  <c r="R26" i="27"/>
  <c r="X26" i="27"/>
  <c r="K26" i="27"/>
  <c r="U26" i="27"/>
  <c r="Z26" i="27"/>
  <c r="O26" i="27"/>
  <c r="K28" i="27"/>
  <c r="M28" i="27"/>
  <c r="O28" i="27"/>
  <c r="R28" i="27"/>
  <c r="U28" i="27"/>
  <c r="X28" i="27"/>
  <c r="Z28" i="27"/>
  <c r="L28" i="27"/>
  <c r="AB28" i="27"/>
  <c r="N28" i="27"/>
  <c r="Y28" i="27"/>
  <c r="S28" i="27"/>
  <c r="K30" i="27"/>
  <c r="M30" i="27"/>
  <c r="O30" i="27"/>
  <c r="R30" i="27"/>
  <c r="U30" i="27"/>
  <c r="X30" i="27"/>
  <c r="Z30" i="27"/>
  <c r="N30" i="27"/>
  <c r="S30" i="27"/>
  <c r="Y30" i="27"/>
  <c r="L30" i="27"/>
  <c r="AB30" i="27"/>
  <c r="K32" i="27"/>
  <c r="M32" i="27"/>
  <c r="O32" i="27"/>
  <c r="R32" i="27"/>
  <c r="U32" i="27"/>
  <c r="X32" i="27"/>
  <c r="Z32" i="27"/>
  <c r="L32" i="27"/>
  <c r="AB32" i="27"/>
  <c r="S32" i="27"/>
  <c r="Y32" i="27"/>
  <c r="N32" i="27"/>
  <c r="K34" i="27"/>
  <c r="M34" i="27"/>
  <c r="O34" i="27"/>
  <c r="R34" i="27"/>
  <c r="U34" i="27"/>
  <c r="X34" i="27"/>
  <c r="Z34" i="27"/>
  <c r="N34" i="27"/>
  <c r="S34" i="27"/>
  <c r="Y34" i="27"/>
  <c r="AB34" i="27"/>
  <c r="L34" i="27"/>
  <c r="L37" i="27"/>
  <c r="N37" i="27"/>
  <c r="S37" i="27"/>
  <c r="Y37" i="27"/>
  <c r="AB37" i="27"/>
  <c r="K37" i="27"/>
  <c r="O37" i="27"/>
  <c r="U37" i="27"/>
  <c r="Z37" i="27"/>
  <c r="M37" i="27"/>
  <c r="X37" i="27"/>
  <c r="R37" i="27"/>
  <c r="L39" i="27"/>
  <c r="N39" i="27"/>
  <c r="S39" i="27"/>
  <c r="Y39" i="27"/>
  <c r="AB39" i="27"/>
  <c r="M39" i="27"/>
  <c r="R39" i="27"/>
  <c r="X39" i="27"/>
  <c r="K39" i="27"/>
  <c r="U39" i="27"/>
  <c r="O39" i="27"/>
  <c r="Z39" i="27"/>
  <c r="L41" i="27"/>
  <c r="N41" i="27"/>
  <c r="S41" i="27"/>
  <c r="Y41" i="27"/>
  <c r="AB41" i="27"/>
  <c r="K41" i="27"/>
  <c r="O41" i="27"/>
  <c r="U41" i="27"/>
  <c r="Z41" i="27"/>
  <c r="R41" i="27"/>
  <c r="M41" i="27"/>
  <c r="X41" i="27"/>
  <c r="L43" i="27"/>
  <c r="N43" i="27"/>
  <c r="S43" i="27"/>
  <c r="Y43" i="27"/>
  <c r="AB43" i="27"/>
  <c r="K43" i="27"/>
  <c r="O43" i="27"/>
  <c r="U43" i="27"/>
  <c r="Z43" i="27"/>
  <c r="R43" i="27"/>
  <c r="M43" i="27"/>
  <c r="X43" i="27"/>
  <c r="L45" i="27"/>
  <c r="N45" i="27"/>
  <c r="S45" i="27"/>
  <c r="Y45" i="27"/>
  <c r="AB45" i="27"/>
  <c r="M45" i="27"/>
  <c r="R45" i="27"/>
  <c r="X45" i="27"/>
  <c r="O45" i="27"/>
  <c r="Z45" i="27"/>
  <c r="K45" i="27"/>
  <c r="U45" i="27"/>
  <c r="L47" i="27"/>
  <c r="N47" i="27"/>
  <c r="S47" i="27"/>
  <c r="Y47" i="27"/>
  <c r="AB47" i="27"/>
  <c r="K47" i="27"/>
  <c r="O47" i="27"/>
  <c r="U47" i="27"/>
  <c r="Z47" i="27"/>
  <c r="M47" i="27"/>
  <c r="X47" i="27"/>
  <c r="R47" i="27"/>
  <c r="L49" i="27"/>
  <c r="N49" i="27"/>
  <c r="S49" i="27"/>
  <c r="Y49" i="27"/>
  <c r="AB49" i="27"/>
  <c r="M49" i="27"/>
  <c r="R49" i="27"/>
  <c r="X49" i="27"/>
  <c r="K49" i="27"/>
  <c r="U49" i="27"/>
  <c r="O49" i="27"/>
  <c r="Z49" i="27"/>
  <c r="L53" i="27"/>
  <c r="N53" i="27"/>
  <c r="S53" i="27"/>
  <c r="Y53" i="27"/>
  <c r="AB53" i="27"/>
  <c r="M53" i="27"/>
  <c r="R53" i="27"/>
  <c r="X53" i="27"/>
  <c r="O53" i="27"/>
  <c r="Z53" i="27"/>
  <c r="K53" i="27"/>
  <c r="U53" i="27"/>
  <c r="L55" i="27"/>
  <c r="N55" i="27"/>
  <c r="S55" i="27"/>
  <c r="Y55" i="27"/>
  <c r="AB55" i="27"/>
  <c r="K55" i="27"/>
  <c r="O55" i="27"/>
  <c r="U55" i="27"/>
  <c r="Z55" i="27"/>
  <c r="M55" i="27"/>
  <c r="X55" i="27"/>
  <c r="R55" i="27"/>
  <c r="L57" i="27"/>
  <c r="N57" i="27"/>
  <c r="S57" i="27"/>
  <c r="Y57" i="27"/>
  <c r="AB57" i="27"/>
  <c r="M57" i="27"/>
  <c r="R57" i="27"/>
  <c r="X57" i="27"/>
  <c r="K57" i="27"/>
  <c r="U57" i="27"/>
  <c r="O57" i="27"/>
  <c r="Z57" i="27"/>
  <c r="L59" i="27"/>
  <c r="N59" i="27"/>
  <c r="S59" i="27"/>
  <c r="Y59" i="27"/>
  <c r="AB59" i="27"/>
  <c r="K59" i="27"/>
  <c r="O59" i="27"/>
  <c r="U59" i="27"/>
  <c r="Z59" i="27"/>
  <c r="R59" i="27"/>
  <c r="M59" i="27"/>
  <c r="X59" i="27"/>
  <c r="L61" i="27"/>
  <c r="N61" i="27"/>
  <c r="S61" i="27"/>
  <c r="Y61" i="27"/>
  <c r="AB61" i="27"/>
  <c r="M61" i="27"/>
  <c r="R61" i="27"/>
  <c r="X61" i="27"/>
  <c r="O61" i="27"/>
  <c r="Z61" i="27"/>
  <c r="K61" i="27"/>
  <c r="U61" i="27"/>
  <c r="L63" i="27"/>
  <c r="N63" i="27"/>
  <c r="S63" i="27"/>
  <c r="Y63" i="27"/>
  <c r="AB63" i="27"/>
  <c r="K63" i="27"/>
  <c r="O63" i="27"/>
  <c r="U63" i="27"/>
  <c r="Z63" i="27"/>
  <c r="M63" i="27"/>
  <c r="X63" i="27"/>
  <c r="R63" i="27"/>
  <c r="L65" i="27"/>
  <c r="N65" i="27"/>
  <c r="S65" i="27"/>
  <c r="Y65" i="27"/>
  <c r="AB65" i="27"/>
  <c r="M65" i="27"/>
  <c r="R65" i="27"/>
  <c r="X65" i="27"/>
  <c r="K65" i="27"/>
  <c r="U65" i="27"/>
  <c r="O65" i="27"/>
  <c r="Z65" i="27"/>
  <c r="L67" i="27"/>
  <c r="N67" i="27"/>
  <c r="S67" i="27"/>
  <c r="Y67" i="27"/>
  <c r="AB67" i="27"/>
  <c r="K67" i="27"/>
  <c r="O67" i="27"/>
  <c r="U67" i="27"/>
  <c r="Z67" i="27"/>
  <c r="R67" i="27"/>
  <c r="M67" i="27"/>
  <c r="X67" i="27"/>
  <c r="L69" i="27"/>
  <c r="N69" i="27"/>
  <c r="S69" i="27"/>
  <c r="Y69" i="27"/>
  <c r="AB69" i="27"/>
  <c r="M69" i="27"/>
  <c r="R69" i="27"/>
  <c r="X69" i="27"/>
  <c r="O69" i="27"/>
  <c r="Z69" i="27"/>
  <c r="K69" i="27"/>
  <c r="U69" i="27"/>
  <c r="L71" i="27"/>
  <c r="N71" i="27"/>
  <c r="S71" i="27"/>
  <c r="Y71" i="27"/>
  <c r="AB71" i="27"/>
  <c r="K71" i="27"/>
  <c r="O71" i="27"/>
  <c r="U71" i="27"/>
  <c r="Z71" i="27"/>
  <c r="M71" i="27"/>
  <c r="X71" i="27"/>
  <c r="R71" i="27"/>
  <c r="K73" i="27"/>
  <c r="M73" i="27"/>
  <c r="O73" i="27"/>
  <c r="R73" i="27"/>
  <c r="U73" i="27"/>
  <c r="X73" i="27"/>
  <c r="Z73" i="27"/>
  <c r="N73" i="27"/>
  <c r="S73" i="27"/>
  <c r="Y73" i="27"/>
  <c r="L73" i="27"/>
  <c r="AB73" i="27"/>
  <c r="K75" i="27"/>
  <c r="M75" i="27"/>
  <c r="O75" i="27"/>
  <c r="R75" i="27"/>
  <c r="U75" i="27"/>
  <c r="X75" i="27"/>
  <c r="Z75" i="27"/>
  <c r="L75" i="27"/>
  <c r="AB75" i="27"/>
  <c r="S75" i="27"/>
  <c r="N75" i="27"/>
  <c r="Y75" i="27"/>
  <c r="K77" i="27"/>
  <c r="M77" i="27"/>
  <c r="O77" i="27"/>
  <c r="R77" i="27"/>
  <c r="U77" i="27"/>
  <c r="X77" i="27"/>
  <c r="Z77" i="27"/>
  <c r="N77" i="27"/>
  <c r="S77" i="27"/>
  <c r="Y77" i="27"/>
  <c r="AB77" i="27"/>
  <c r="L77" i="27"/>
  <c r="K79" i="27"/>
  <c r="M79" i="27"/>
  <c r="O79" i="27"/>
  <c r="R79" i="27"/>
  <c r="U79" i="27"/>
  <c r="X79" i="27"/>
  <c r="Z79" i="27"/>
  <c r="L79" i="27"/>
  <c r="AB79" i="27"/>
  <c r="N79" i="27"/>
  <c r="Y79" i="27"/>
  <c r="S79" i="27"/>
  <c r="K81" i="27"/>
  <c r="M81" i="27"/>
  <c r="O81" i="27"/>
  <c r="R81" i="27"/>
  <c r="U81" i="27"/>
  <c r="X81" i="27"/>
  <c r="Z81" i="27"/>
  <c r="N81" i="27"/>
  <c r="S81" i="27"/>
  <c r="Y81" i="27"/>
  <c r="L81" i="27"/>
  <c r="AB81" i="27"/>
  <c r="K83" i="27"/>
  <c r="M83" i="27"/>
  <c r="O83" i="27"/>
  <c r="R83" i="27"/>
  <c r="U83" i="27"/>
  <c r="X83" i="27"/>
  <c r="Z83" i="27"/>
  <c r="L83" i="27"/>
  <c r="AB83" i="27"/>
  <c r="S83" i="27"/>
  <c r="N83" i="27"/>
  <c r="Y83" i="27"/>
  <c r="K85" i="27"/>
  <c r="M85" i="27"/>
  <c r="O85" i="27"/>
  <c r="R85" i="27"/>
  <c r="U85" i="27"/>
  <c r="X85" i="27"/>
  <c r="Z85" i="27"/>
  <c r="N85" i="27"/>
  <c r="S85" i="27"/>
  <c r="Y85" i="27"/>
  <c r="AB85" i="27"/>
  <c r="L85" i="27"/>
  <c r="K87" i="27"/>
  <c r="M87" i="27"/>
  <c r="O87" i="27"/>
  <c r="R87" i="27"/>
  <c r="U87" i="27"/>
  <c r="X87" i="27"/>
  <c r="Z87" i="27"/>
  <c r="L87" i="27"/>
  <c r="AB87" i="27"/>
  <c r="N87" i="27"/>
  <c r="Y87" i="27"/>
  <c r="S87" i="27"/>
  <c r="K89" i="27"/>
  <c r="M89" i="27"/>
  <c r="O89" i="27"/>
  <c r="R89" i="27"/>
  <c r="U89" i="27"/>
  <c r="X89" i="27"/>
  <c r="Z89" i="27"/>
  <c r="N89" i="27"/>
  <c r="S89" i="27"/>
  <c r="Y89" i="27"/>
  <c r="L89" i="27"/>
  <c r="AB89" i="27"/>
  <c r="K91" i="27"/>
  <c r="M91" i="27"/>
  <c r="O91" i="27"/>
  <c r="R91" i="27"/>
  <c r="U91" i="27"/>
  <c r="X91" i="27"/>
  <c r="Z91" i="27"/>
  <c r="L91" i="27"/>
  <c r="AB91" i="27"/>
  <c r="S91" i="27"/>
  <c r="N91" i="27"/>
  <c r="Y91" i="27"/>
  <c r="K93" i="27"/>
  <c r="M93" i="27"/>
  <c r="O93" i="27"/>
  <c r="R93" i="27"/>
  <c r="U93" i="27"/>
  <c r="X93" i="27"/>
  <c r="Z93" i="27"/>
  <c r="N93" i="27"/>
  <c r="S93" i="27"/>
  <c r="Y93" i="27"/>
  <c r="AB93" i="27"/>
  <c r="L93" i="27"/>
  <c r="K97" i="27"/>
  <c r="M97" i="27"/>
  <c r="O97" i="27"/>
  <c r="R97" i="27"/>
  <c r="U97" i="27"/>
  <c r="X97" i="27"/>
  <c r="Z97" i="27"/>
  <c r="N97" i="27"/>
  <c r="S97" i="27"/>
  <c r="Y97" i="27"/>
  <c r="L97" i="27"/>
  <c r="AB97" i="27"/>
  <c r="K269" i="27"/>
  <c r="M269" i="27"/>
  <c r="O269" i="27"/>
  <c r="R269" i="27"/>
  <c r="U269" i="27"/>
  <c r="X269" i="27"/>
  <c r="Z269" i="27"/>
  <c r="L269" i="27"/>
  <c r="N269" i="27"/>
  <c r="S269" i="27"/>
  <c r="Y269" i="27"/>
  <c r="AB269" i="27"/>
  <c r="K267" i="27"/>
  <c r="M267" i="27"/>
  <c r="O267" i="27"/>
  <c r="R267" i="27"/>
  <c r="U267" i="27"/>
  <c r="X267" i="27"/>
  <c r="Z267" i="27"/>
  <c r="L267" i="27"/>
  <c r="N267" i="27"/>
  <c r="S267" i="27"/>
  <c r="Y267" i="27"/>
  <c r="AB267" i="27"/>
  <c r="K265" i="27"/>
  <c r="M265" i="27"/>
  <c r="O265" i="27"/>
  <c r="R265" i="27"/>
  <c r="U265" i="27"/>
  <c r="X265" i="27"/>
  <c r="Z265" i="27"/>
  <c r="L265" i="27"/>
  <c r="N265" i="27"/>
  <c r="S265" i="27"/>
  <c r="Y265" i="27"/>
  <c r="AB265" i="27"/>
  <c r="K263" i="27"/>
  <c r="M263" i="27"/>
  <c r="O263" i="27"/>
  <c r="R263" i="27"/>
  <c r="U263" i="27"/>
  <c r="X263" i="27"/>
  <c r="Z263" i="27"/>
  <c r="L263" i="27"/>
  <c r="N263" i="27"/>
  <c r="S263" i="27"/>
  <c r="Y263" i="27"/>
  <c r="AB263" i="27"/>
  <c r="K261" i="27"/>
  <c r="M261" i="27"/>
  <c r="O261" i="27"/>
  <c r="R261" i="27"/>
  <c r="U261" i="27"/>
  <c r="X261" i="27"/>
  <c r="Z261" i="27"/>
  <c r="L261" i="27"/>
  <c r="N261" i="27"/>
  <c r="S261" i="27"/>
  <c r="Y261" i="27"/>
  <c r="AB261" i="27"/>
  <c r="K259" i="27"/>
  <c r="M259" i="27"/>
  <c r="O259" i="27"/>
  <c r="R259" i="27"/>
  <c r="U259" i="27"/>
  <c r="X259" i="27"/>
  <c r="Z259" i="27"/>
  <c r="L259" i="27"/>
  <c r="N259" i="27"/>
  <c r="S259" i="27"/>
  <c r="Y259" i="27"/>
  <c r="AB259" i="27"/>
  <c r="K257" i="27"/>
  <c r="M257" i="27"/>
  <c r="O257" i="27"/>
  <c r="R257" i="27"/>
  <c r="U257" i="27"/>
  <c r="X257" i="27"/>
  <c r="Z257" i="27"/>
  <c r="L257" i="27"/>
  <c r="N257" i="27"/>
  <c r="S257" i="27"/>
  <c r="Y257" i="27"/>
  <c r="AB257" i="27"/>
  <c r="K255" i="27"/>
  <c r="M255" i="27"/>
  <c r="O255" i="27"/>
  <c r="R255" i="27"/>
  <c r="U255" i="27"/>
  <c r="X255" i="27"/>
  <c r="Z255" i="27"/>
  <c r="L255" i="27"/>
  <c r="N255" i="27"/>
  <c r="S255" i="27"/>
  <c r="Y255" i="27"/>
  <c r="AB255" i="27"/>
  <c r="K253" i="27"/>
  <c r="M253" i="27"/>
  <c r="O253" i="27"/>
  <c r="R253" i="27"/>
  <c r="U253" i="27"/>
  <c r="X253" i="27"/>
  <c r="Z253" i="27"/>
  <c r="L253" i="27"/>
  <c r="N253" i="27"/>
  <c r="S253" i="27"/>
  <c r="Y253" i="27"/>
  <c r="AB253" i="27"/>
  <c r="K251" i="27"/>
  <c r="M251" i="27"/>
  <c r="O251" i="27"/>
  <c r="R251" i="27"/>
  <c r="U251" i="27"/>
  <c r="X251" i="27"/>
  <c r="Z251" i="27"/>
  <c r="L251" i="27"/>
  <c r="N251" i="27"/>
  <c r="S251" i="27"/>
  <c r="Y251" i="27"/>
  <c r="AB251" i="27"/>
  <c r="K249" i="27"/>
  <c r="M249" i="27"/>
  <c r="O249" i="27"/>
  <c r="R249" i="27"/>
  <c r="U249" i="27"/>
  <c r="X249" i="27"/>
  <c r="Z249" i="27"/>
  <c r="L249" i="27"/>
  <c r="N249" i="27"/>
  <c r="S249" i="27"/>
  <c r="Y249" i="27"/>
  <c r="AB249" i="27"/>
  <c r="K247" i="27"/>
  <c r="M247" i="27"/>
  <c r="O247" i="27"/>
  <c r="R247" i="27"/>
  <c r="U247" i="27"/>
  <c r="X247" i="27"/>
  <c r="Z247" i="27"/>
  <c r="L247" i="27"/>
  <c r="N247" i="27"/>
  <c r="S247" i="27"/>
  <c r="Y247" i="27"/>
  <c r="AB247" i="27"/>
  <c r="K245" i="27"/>
  <c r="M245" i="27"/>
  <c r="O245" i="27"/>
  <c r="R245" i="27"/>
  <c r="U245" i="27"/>
  <c r="X245" i="27"/>
  <c r="Z245" i="27"/>
  <c r="L245" i="27"/>
  <c r="N245" i="27"/>
  <c r="S245" i="27"/>
  <c r="Y245" i="27"/>
  <c r="AB245" i="27"/>
  <c r="K243" i="27"/>
  <c r="M243" i="27"/>
  <c r="O243" i="27"/>
  <c r="R243" i="27"/>
  <c r="U243" i="27"/>
  <c r="X243" i="27"/>
  <c r="Z243" i="27"/>
  <c r="L243" i="27"/>
  <c r="N243" i="27"/>
  <c r="S243" i="27"/>
  <c r="Y243" i="27"/>
  <c r="AB243" i="27"/>
  <c r="K241" i="27"/>
  <c r="M241" i="27"/>
  <c r="O241" i="27"/>
  <c r="R241" i="27"/>
  <c r="U241" i="27"/>
  <c r="X241" i="27"/>
  <c r="Z241" i="27"/>
  <c r="L241" i="27"/>
  <c r="N241" i="27"/>
  <c r="S241" i="27"/>
  <c r="Y241" i="27"/>
  <c r="AB241" i="27"/>
  <c r="K239" i="27"/>
  <c r="M239" i="27"/>
  <c r="O239" i="27"/>
  <c r="R239" i="27"/>
  <c r="U239" i="27"/>
  <c r="X239" i="27"/>
  <c r="Z239" i="27"/>
  <c r="L239" i="27"/>
  <c r="N239" i="27"/>
  <c r="S239" i="27"/>
  <c r="Y239" i="27"/>
  <c r="AB239" i="27"/>
  <c r="K237" i="27"/>
  <c r="M237" i="27"/>
  <c r="O237" i="27"/>
  <c r="R237" i="27"/>
  <c r="U237" i="27"/>
  <c r="X237" i="27"/>
  <c r="Z237" i="27"/>
  <c r="L237" i="27"/>
  <c r="N237" i="27"/>
  <c r="S237" i="27"/>
  <c r="Y237" i="27"/>
  <c r="AB237" i="27"/>
  <c r="K235" i="27"/>
  <c r="M235" i="27"/>
  <c r="O235" i="27"/>
  <c r="R235" i="27"/>
  <c r="U235" i="27"/>
  <c r="X235" i="27"/>
  <c r="Z235" i="27"/>
  <c r="L235" i="27"/>
  <c r="N235" i="27"/>
  <c r="S235" i="27"/>
  <c r="Y235" i="27"/>
  <c r="AB235" i="27"/>
  <c r="K233" i="27"/>
  <c r="M233" i="27"/>
  <c r="O233" i="27"/>
  <c r="R233" i="27"/>
  <c r="U233" i="27"/>
  <c r="X233" i="27"/>
  <c r="Z233" i="27"/>
  <c r="L233" i="27"/>
  <c r="N233" i="27"/>
  <c r="S233" i="27"/>
  <c r="Y233" i="27"/>
  <c r="AB233" i="27"/>
  <c r="K231" i="27"/>
  <c r="M231" i="27"/>
  <c r="O231" i="27"/>
  <c r="R231" i="27"/>
  <c r="U231" i="27"/>
  <c r="X231" i="27"/>
  <c r="Z231" i="27"/>
  <c r="L231" i="27"/>
  <c r="N231" i="27"/>
  <c r="S231" i="27"/>
  <c r="Y231" i="27"/>
  <c r="AB231" i="27"/>
  <c r="K229" i="27"/>
  <c r="M229" i="27"/>
  <c r="O229" i="27"/>
  <c r="R229" i="27"/>
  <c r="U229" i="27"/>
  <c r="X229" i="27"/>
  <c r="Z229" i="27"/>
  <c r="L229" i="27"/>
  <c r="N229" i="27"/>
  <c r="S229" i="27"/>
  <c r="Y229" i="27"/>
  <c r="AB229" i="27"/>
  <c r="K227" i="27"/>
  <c r="M227" i="27"/>
  <c r="O227" i="27"/>
  <c r="R227" i="27"/>
  <c r="U227" i="27"/>
  <c r="X227" i="27"/>
  <c r="Z227" i="27"/>
  <c r="L227" i="27"/>
  <c r="N227" i="27"/>
  <c r="S227" i="27"/>
  <c r="Y227" i="27"/>
  <c r="AB227" i="27"/>
  <c r="K225" i="27"/>
  <c r="M225" i="27"/>
  <c r="O225" i="27"/>
  <c r="R225" i="27"/>
  <c r="U225" i="27"/>
  <c r="X225" i="27"/>
  <c r="Z225" i="27"/>
  <c r="L225" i="27"/>
  <c r="N225" i="27"/>
  <c r="S225" i="27"/>
  <c r="Y225" i="27"/>
  <c r="AB225" i="27"/>
  <c r="K223" i="27"/>
  <c r="M223" i="27"/>
  <c r="O223" i="27"/>
  <c r="R223" i="27"/>
  <c r="U223" i="27"/>
  <c r="X223" i="27"/>
  <c r="Z223" i="27"/>
  <c r="L223" i="27"/>
  <c r="N223" i="27"/>
  <c r="S223" i="27"/>
  <c r="Y223" i="27"/>
  <c r="AB223" i="27"/>
  <c r="K221" i="27"/>
  <c r="M221" i="27"/>
  <c r="O221" i="27"/>
  <c r="R221" i="27"/>
  <c r="U221" i="27"/>
  <c r="X221" i="27"/>
  <c r="Z221" i="27"/>
  <c r="L221" i="27"/>
  <c r="N221" i="27"/>
  <c r="S221" i="27"/>
  <c r="Y221" i="27"/>
  <c r="AB221" i="27"/>
  <c r="K219" i="27"/>
  <c r="M219" i="27"/>
  <c r="O219" i="27"/>
  <c r="R219" i="27"/>
  <c r="U219" i="27"/>
  <c r="X219" i="27"/>
  <c r="Z219" i="27"/>
  <c r="L219" i="27"/>
  <c r="N219" i="27"/>
  <c r="S219" i="27"/>
  <c r="Y219" i="27"/>
  <c r="AB219" i="27"/>
  <c r="K217" i="27"/>
  <c r="M217" i="27"/>
  <c r="O217" i="27"/>
  <c r="R217" i="27"/>
  <c r="U217" i="27"/>
  <c r="X217" i="27"/>
  <c r="Z217" i="27"/>
  <c r="L217" i="27"/>
  <c r="N217" i="27"/>
  <c r="S217" i="27"/>
  <c r="Y217" i="27"/>
  <c r="AB217" i="27"/>
  <c r="K215" i="27"/>
  <c r="M215" i="27"/>
  <c r="O215" i="27"/>
  <c r="R215" i="27"/>
  <c r="U215" i="27"/>
  <c r="X215" i="27"/>
  <c r="Z215" i="27"/>
  <c r="L215" i="27"/>
  <c r="N215" i="27"/>
  <c r="S215" i="27"/>
  <c r="Y215" i="27"/>
  <c r="AB215" i="27"/>
  <c r="K213" i="27"/>
  <c r="M213" i="27"/>
  <c r="O213" i="27"/>
  <c r="R213" i="27"/>
  <c r="U213" i="27"/>
  <c r="X213" i="27"/>
  <c r="Z213" i="27"/>
  <c r="L213" i="27"/>
  <c r="N213" i="27"/>
  <c r="S213" i="27"/>
  <c r="Y213" i="27"/>
  <c r="AB213" i="27"/>
  <c r="K211" i="27"/>
  <c r="M211" i="27"/>
  <c r="O211" i="27"/>
  <c r="R211" i="27"/>
  <c r="U211" i="27"/>
  <c r="X211" i="27"/>
  <c r="Z211" i="27"/>
  <c r="L211" i="27"/>
  <c r="N211" i="27"/>
  <c r="S211" i="27"/>
  <c r="Y211" i="27"/>
  <c r="AB211" i="27"/>
  <c r="K209" i="27"/>
  <c r="M209" i="27"/>
  <c r="O209" i="27"/>
  <c r="R209" i="27"/>
  <c r="U209" i="27"/>
  <c r="X209" i="27"/>
  <c r="Z209" i="27"/>
  <c r="L209" i="27"/>
  <c r="N209" i="27"/>
  <c r="S209" i="27"/>
  <c r="Y209" i="27"/>
  <c r="AB209" i="27"/>
  <c r="K207" i="27"/>
  <c r="M207" i="27"/>
  <c r="O207" i="27"/>
  <c r="R207" i="27"/>
  <c r="U207" i="27"/>
  <c r="X207" i="27"/>
  <c r="Z207" i="27"/>
  <c r="L207" i="27"/>
  <c r="N207" i="27"/>
  <c r="S207" i="27"/>
  <c r="Y207" i="27"/>
  <c r="AB207" i="27"/>
  <c r="K205" i="27"/>
  <c r="M205" i="27"/>
  <c r="O205" i="27"/>
  <c r="R205" i="27"/>
  <c r="U205" i="27"/>
  <c r="X205" i="27"/>
  <c r="Z205" i="27"/>
  <c r="L205" i="27"/>
  <c r="N205" i="27"/>
  <c r="S205" i="27"/>
  <c r="Y205" i="27"/>
  <c r="AB205" i="27"/>
  <c r="K203" i="27"/>
  <c r="M203" i="27"/>
  <c r="O203" i="27"/>
  <c r="R203" i="27"/>
  <c r="U203" i="27"/>
  <c r="X203" i="27"/>
  <c r="Z203" i="27"/>
  <c r="L203" i="27"/>
  <c r="N203" i="27"/>
  <c r="S203" i="27"/>
  <c r="Y203" i="27"/>
  <c r="AB203" i="27"/>
  <c r="K201" i="27"/>
  <c r="M201" i="27"/>
  <c r="O201" i="27"/>
  <c r="R201" i="27"/>
  <c r="U201" i="27"/>
  <c r="X201" i="27"/>
  <c r="Z201" i="27"/>
  <c r="N201" i="27"/>
  <c r="S201" i="27"/>
  <c r="Y201" i="27"/>
  <c r="L201" i="27"/>
  <c r="AB201" i="27"/>
  <c r="K199" i="27"/>
  <c r="M199" i="27"/>
  <c r="O199" i="27"/>
  <c r="R199" i="27"/>
  <c r="U199" i="27"/>
  <c r="X199" i="27"/>
  <c r="Z199" i="27"/>
  <c r="L199" i="27"/>
  <c r="AB199" i="27"/>
  <c r="N199" i="27"/>
  <c r="S199" i="27"/>
  <c r="Y199" i="27"/>
  <c r="K197" i="27"/>
  <c r="M197" i="27"/>
  <c r="O197" i="27"/>
  <c r="R197" i="27"/>
  <c r="U197" i="27"/>
  <c r="X197" i="27"/>
  <c r="Z197" i="27"/>
  <c r="N197" i="27"/>
  <c r="S197" i="27"/>
  <c r="Y197" i="27"/>
  <c r="L197" i="27"/>
  <c r="AB197" i="27"/>
  <c r="K195" i="27"/>
  <c r="M195" i="27"/>
  <c r="O195" i="27"/>
  <c r="R195" i="27"/>
  <c r="U195" i="27"/>
  <c r="X195" i="27"/>
  <c r="Z195" i="27"/>
  <c r="L195" i="27"/>
  <c r="AB195" i="27"/>
  <c r="N195" i="27"/>
  <c r="S195" i="27"/>
  <c r="Y195" i="27"/>
  <c r="K193" i="27"/>
  <c r="M193" i="27"/>
  <c r="O193" i="27"/>
  <c r="R193" i="27"/>
  <c r="U193" i="27"/>
  <c r="X193" i="27"/>
  <c r="Z193" i="27"/>
  <c r="N193" i="27"/>
  <c r="S193" i="27"/>
  <c r="Y193" i="27"/>
  <c r="L193" i="27"/>
  <c r="AB193" i="27"/>
  <c r="K191" i="27"/>
  <c r="M191" i="27"/>
  <c r="O191" i="27"/>
  <c r="R191" i="27"/>
  <c r="U191" i="27"/>
  <c r="X191" i="27"/>
  <c r="Z191" i="27"/>
  <c r="L191" i="27"/>
  <c r="AB191" i="27"/>
  <c r="N191" i="27"/>
  <c r="S191" i="27"/>
  <c r="Y191" i="27"/>
  <c r="K189" i="27"/>
  <c r="M189" i="27"/>
  <c r="O189" i="27"/>
  <c r="R189" i="27"/>
  <c r="U189" i="27"/>
  <c r="X189" i="27"/>
  <c r="Z189" i="27"/>
  <c r="N189" i="27"/>
  <c r="S189" i="27"/>
  <c r="Y189" i="27"/>
  <c r="L189" i="27"/>
  <c r="AB189" i="27"/>
  <c r="K187" i="27"/>
  <c r="M187" i="27"/>
  <c r="O187" i="27"/>
  <c r="R187" i="27"/>
  <c r="U187" i="27"/>
  <c r="X187" i="27"/>
  <c r="Z187" i="27"/>
  <c r="L187" i="27"/>
  <c r="AB187" i="27"/>
  <c r="N187" i="27"/>
  <c r="S187" i="27"/>
  <c r="Y187" i="27"/>
  <c r="K185" i="27"/>
  <c r="M185" i="27"/>
  <c r="O185" i="27"/>
  <c r="R185" i="27"/>
  <c r="U185" i="27"/>
  <c r="X185" i="27"/>
  <c r="Z185" i="27"/>
  <c r="L185" i="27"/>
  <c r="N185" i="27"/>
  <c r="S185" i="27"/>
  <c r="Y185" i="27"/>
  <c r="AB185" i="27"/>
  <c r="K183" i="27"/>
  <c r="M183" i="27"/>
  <c r="O183" i="27"/>
  <c r="R183" i="27"/>
  <c r="U183" i="27"/>
  <c r="X183" i="27"/>
  <c r="Z183" i="27"/>
  <c r="L183" i="27"/>
  <c r="N183" i="27"/>
  <c r="S183" i="27"/>
  <c r="Y183" i="27"/>
  <c r="AB183" i="27"/>
  <c r="K181" i="27"/>
  <c r="M181" i="27"/>
  <c r="O181" i="27"/>
  <c r="R181" i="27"/>
  <c r="U181" i="27"/>
  <c r="X181" i="27"/>
  <c r="Z181" i="27"/>
  <c r="L181" i="27"/>
  <c r="N181" i="27"/>
  <c r="S181" i="27"/>
  <c r="Y181" i="27"/>
  <c r="AB181" i="27"/>
  <c r="K179" i="27"/>
  <c r="M179" i="27"/>
  <c r="O179" i="27"/>
  <c r="R179" i="27"/>
  <c r="U179" i="27"/>
  <c r="X179" i="27"/>
  <c r="Z179" i="27"/>
  <c r="L179" i="27"/>
  <c r="N179" i="27"/>
  <c r="S179" i="27"/>
  <c r="Y179" i="27"/>
  <c r="AB179" i="27"/>
  <c r="K177" i="27"/>
  <c r="M177" i="27"/>
  <c r="O177" i="27"/>
  <c r="R177" i="27"/>
  <c r="U177" i="27"/>
  <c r="X177" i="27"/>
  <c r="Z177" i="27"/>
  <c r="L177" i="27"/>
  <c r="N177" i="27"/>
  <c r="S177" i="27"/>
  <c r="Y177" i="27"/>
  <c r="AB177" i="27"/>
  <c r="K175" i="27"/>
  <c r="M175" i="27"/>
  <c r="O175" i="27"/>
  <c r="R175" i="27"/>
  <c r="U175" i="27"/>
  <c r="X175" i="27"/>
  <c r="Z175" i="27"/>
  <c r="L175" i="27"/>
  <c r="N175" i="27"/>
  <c r="S175" i="27"/>
  <c r="Y175" i="27"/>
  <c r="AB175" i="27"/>
  <c r="K173" i="27"/>
  <c r="M173" i="27"/>
  <c r="O173" i="27"/>
  <c r="R173" i="27"/>
  <c r="U173" i="27"/>
  <c r="X173" i="27"/>
  <c r="Z173" i="27"/>
  <c r="L173" i="27"/>
  <c r="N173" i="27"/>
  <c r="S173" i="27"/>
  <c r="Y173" i="27"/>
  <c r="AB173" i="27"/>
  <c r="K171" i="27"/>
  <c r="M171" i="27"/>
  <c r="O171" i="27"/>
  <c r="R171" i="27"/>
  <c r="U171" i="27"/>
  <c r="X171" i="27"/>
  <c r="Z171" i="27"/>
  <c r="L171" i="27"/>
  <c r="N171" i="27"/>
  <c r="S171" i="27"/>
  <c r="Y171" i="27"/>
  <c r="AB171" i="27"/>
  <c r="K169" i="27"/>
  <c r="M169" i="27"/>
  <c r="O169" i="27"/>
  <c r="R169" i="27"/>
  <c r="U169" i="27"/>
  <c r="X169" i="27"/>
  <c r="Z169" i="27"/>
  <c r="L169" i="27"/>
  <c r="N169" i="27"/>
  <c r="S169" i="27"/>
  <c r="Y169" i="27"/>
  <c r="AB169" i="27"/>
  <c r="K167" i="27"/>
  <c r="M167" i="27"/>
  <c r="O167" i="27"/>
  <c r="R167" i="27"/>
  <c r="U167" i="27"/>
  <c r="X167" i="27"/>
  <c r="Z167" i="27"/>
  <c r="L167" i="27"/>
  <c r="N167" i="27"/>
  <c r="S167" i="27"/>
  <c r="Y167" i="27"/>
  <c r="AB167" i="27"/>
  <c r="K165" i="27"/>
  <c r="M165" i="27"/>
  <c r="O165" i="27"/>
  <c r="R165" i="27"/>
  <c r="U165" i="27"/>
  <c r="X165" i="27"/>
  <c r="Z165" i="27"/>
  <c r="L165" i="27"/>
  <c r="N165" i="27"/>
  <c r="S165" i="27"/>
  <c r="Y165" i="27"/>
  <c r="AB165" i="27"/>
  <c r="K163" i="27"/>
  <c r="M163" i="27"/>
  <c r="O163" i="27"/>
  <c r="R163" i="27"/>
  <c r="U163" i="27"/>
  <c r="X163" i="27"/>
  <c r="Z163" i="27"/>
  <c r="L163" i="27"/>
  <c r="N163" i="27"/>
  <c r="S163" i="27"/>
  <c r="Y163" i="27"/>
  <c r="AB163" i="27"/>
  <c r="K161" i="27"/>
  <c r="M161" i="27"/>
  <c r="O161" i="27"/>
  <c r="R161" i="27"/>
  <c r="U161" i="27"/>
  <c r="X161" i="27"/>
  <c r="Z161" i="27"/>
  <c r="L161" i="27"/>
  <c r="N161" i="27"/>
  <c r="S161" i="27"/>
  <c r="Y161" i="27"/>
  <c r="AB161" i="27"/>
  <c r="K159" i="27"/>
  <c r="M159" i="27"/>
  <c r="O159" i="27"/>
  <c r="R159" i="27"/>
  <c r="U159" i="27"/>
  <c r="X159" i="27"/>
  <c r="Z159" i="27"/>
  <c r="L159" i="27"/>
  <c r="N159" i="27"/>
  <c r="S159" i="27"/>
  <c r="Y159" i="27"/>
  <c r="AB159" i="27"/>
  <c r="K157" i="27"/>
  <c r="M157" i="27"/>
  <c r="O157" i="27"/>
  <c r="R157" i="27"/>
  <c r="U157" i="27"/>
  <c r="X157" i="27"/>
  <c r="Z157" i="27"/>
  <c r="L157" i="27"/>
  <c r="N157" i="27"/>
  <c r="S157" i="27"/>
  <c r="Y157" i="27"/>
  <c r="AB157" i="27"/>
  <c r="K155" i="27"/>
  <c r="M155" i="27"/>
  <c r="O155" i="27"/>
  <c r="R155" i="27"/>
  <c r="U155" i="27"/>
  <c r="X155" i="27"/>
  <c r="Z155" i="27"/>
  <c r="L155" i="27"/>
  <c r="N155" i="27"/>
  <c r="S155" i="27"/>
  <c r="Y155" i="27"/>
  <c r="AB155" i="27"/>
  <c r="K153" i="27"/>
  <c r="M153" i="27"/>
  <c r="O153" i="27"/>
  <c r="R153" i="27"/>
  <c r="U153" i="27"/>
  <c r="X153" i="27"/>
  <c r="Z153" i="27"/>
  <c r="L153" i="27"/>
  <c r="N153" i="27"/>
  <c r="S153" i="27"/>
  <c r="Y153" i="27"/>
  <c r="AB153" i="27"/>
  <c r="K151" i="27"/>
  <c r="M151" i="27"/>
  <c r="O151" i="27"/>
  <c r="R151" i="27"/>
  <c r="U151" i="27"/>
  <c r="X151" i="27"/>
  <c r="Z151" i="27"/>
  <c r="L151" i="27"/>
  <c r="N151" i="27"/>
  <c r="S151" i="27"/>
  <c r="Y151" i="27"/>
  <c r="AB151" i="27"/>
  <c r="K149" i="27"/>
  <c r="M149" i="27"/>
  <c r="O149" i="27"/>
  <c r="R149" i="27"/>
  <c r="U149" i="27"/>
  <c r="X149" i="27"/>
  <c r="Z149" i="27"/>
  <c r="L149" i="27"/>
  <c r="N149" i="27"/>
  <c r="S149" i="27"/>
  <c r="Y149" i="27"/>
  <c r="AB149" i="27"/>
  <c r="K147" i="27"/>
  <c r="M147" i="27"/>
  <c r="O147" i="27"/>
  <c r="R147" i="27"/>
  <c r="U147" i="27"/>
  <c r="X147" i="27"/>
  <c r="Z147" i="27"/>
  <c r="L147" i="27"/>
  <c r="AB147" i="27"/>
  <c r="N147" i="27"/>
  <c r="S147" i="27"/>
  <c r="Y147" i="27"/>
  <c r="K145" i="27"/>
  <c r="M145" i="27"/>
  <c r="O145" i="27"/>
  <c r="R145" i="27"/>
  <c r="U145" i="27"/>
  <c r="X145" i="27"/>
  <c r="Z145" i="27"/>
  <c r="N145" i="27"/>
  <c r="S145" i="27"/>
  <c r="Y145" i="27"/>
  <c r="L145" i="27"/>
  <c r="AB145" i="27"/>
  <c r="K143" i="27"/>
  <c r="M143" i="27"/>
  <c r="O143" i="27"/>
  <c r="R143" i="27"/>
  <c r="U143" i="27"/>
  <c r="X143" i="27"/>
  <c r="Z143" i="27"/>
  <c r="L143" i="27"/>
  <c r="AB143" i="27"/>
  <c r="N143" i="27"/>
  <c r="S143" i="27"/>
  <c r="Y143" i="27"/>
  <c r="K141" i="27"/>
  <c r="M141" i="27"/>
  <c r="O141" i="27"/>
  <c r="R141" i="27"/>
  <c r="U141" i="27"/>
  <c r="X141" i="27"/>
  <c r="Z141" i="27"/>
  <c r="L141" i="27"/>
  <c r="AB141" i="27"/>
  <c r="N141" i="27"/>
  <c r="Y141" i="27"/>
  <c r="S141" i="27"/>
  <c r="K139" i="27"/>
  <c r="M139" i="27"/>
  <c r="O139" i="27"/>
  <c r="R139" i="27"/>
  <c r="U139" i="27"/>
  <c r="X139" i="27"/>
  <c r="Z139" i="27"/>
  <c r="L139" i="27"/>
  <c r="AB139" i="27"/>
  <c r="N139" i="27"/>
  <c r="S139" i="27"/>
  <c r="Y139" i="27"/>
  <c r="K137" i="27"/>
  <c r="M137" i="27"/>
  <c r="O137" i="27"/>
  <c r="R137" i="27"/>
  <c r="U137" i="27"/>
  <c r="X137" i="27"/>
  <c r="Z137" i="27"/>
  <c r="N137" i="27"/>
  <c r="S137" i="27"/>
  <c r="Y137" i="27"/>
  <c r="L137" i="27"/>
  <c r="AB137" i="27"/>
  <c r="K135" i="27"/>
  <c r="M135" i="27"/>
  <c r="O135" i="27"/>
  <c r="R135" i="27"/>
  <c r="U135" i="27"/>
  <c r="X135" i="27"/>
  <c r="Z135" i="27"/>
  <c r="L135" i="27"/>
  <c r="AB135" i="27"/>
  <c r="N135" i="27"/>
  <c r="S135" i="27"/>
  <c r="Y135" i="27"/>
  <c r="K133" i="27"/>
  <c r="M133" i="27"/>
  <c r="O133" i="27"/>
  <c r="R133" i="27"/>
  <c r="U133" i="27"/>
  <c r="X133" i="27"/>
  <c r="Z133" i="27"/>
  <c r="N133" i="27"/>
  <c r="S133" i="27"/>
  <c r="Y133" i="27"/>
  <c r="L133" i="27"/>
  <c r="AB133" i="27"/>
  <c r="K131" i="27"/>
  <c r="M131" i="27"/>
  <c r="O131" i="27"/>
  <c r="R131" i="27"/>
  <c r="U131" i="27"/>
  <c r="X131" i="27"/>
  <c r="Z131" i="27"/>
  <c r="L131" i="27"/>
  <c r="AB131" i="27"/>
  <c r="S131" i="27"/>
  <c r="N131" i="27"/>
  <c r="Y131" i="27"/>
  <c r="K129" i="27"/>
  <c r="M129" i="27"/>
  <c r="O129" i="27"/>
  <c r="R129" i="27"/>
  <c r="U129" i="27"/>
  <c r="X129" i="27"/>
  <c r="Z129" i="27"/>
  <c r="N129" i="27"/>
  <c r="S129" i="27"/>
  <c r="Y129" i="27"/>
  <c r="L129" i="27"/>
  <c r="AB129" i="27"/>
  <c r="K127" i="27"/>
  <c r="M127" i="27"/>
  <c r="O127" i="27"/>
  <c r="R127" i="27"/>
  <c r="U127" i="27"/>
  <c r="X127" i="27"/>
  <c r="Z127" i="27"/>
  <c r="L127" i="27"/>
  <c r="AB127" i="27"/>
  <c r="N127" i="27"/>
  <c r="Y127" i="27"/>
  <c r="S127" i="27"/>
  <c r="K125" i="27"/>
  <c r="M125" i="27"/>
  <c r="O125" i="27"/>
  <c r="R125" i="27"/>
  <c r="U125" i="27"/>
  <c r="X125" i="27"/>
  <c r="Z125" i="27"/>
  <c r="N125" i="27"/>
  <c r="S125" i="27"/>
  <c r="Y125" i="27"/>
  <c r="AB125" i="27"/>
  <c r="L125" i="27"/>
  <c r="K123" i="27"/>
  <c r="M123" i="27"/>
  <c r="O123" i="27"/>
  <c r="R123" i="27"/>
  <c r="U123" i="27"/>
  <c r="X123" i="27"/>
  <c r="Z123" i="27"/>
  <c r="L123" i="27"/>
  <c r="AB123" i="27"/>
  <c r="S123" i="27"/>
  <c r="N123" i="27"/>
  <c r="Y123" i="27"/>
  <c r="K121" i="27"/>
  <c r="M121" i="27"/>
  <c r="O121" i="27"/>
  <c r="R121" i="27"/>
  <c r="U121" i="27"/>
  <c r="X121" i="27"/>
  <c r="Z121" i="27"/>
  <c r="N121" i="27"/>
  <c r="S121" i="27"/>
  <c r="Y121" i="27"/>
  <c r="L121" i="27"/>
  <c r="AB121" i="27"/>
  <c r="K119" i="27"/>
  <c r="M119" i="27"/>
  <c r="O119" i="27"/>
  <c r="R119" i="27"/>
  <c r="U119" i="27"/>
  <c r="X119" i="27"/>
  <c r="Z119" i="27"/>
  <c r="L119" i="27"/>
  <c r="AB119" i="27"/>
  <c r="N119" i="27"/>
  <c r="Y119" i="27"/>
  <c r="S119" i="27"/>
  <c r="K117" i="27"/>
  <c r="M117" i="27"/>
  <c r="O117" i="27"/>
  <c r="R117" i="27"/>
  <c r="U117" i="27"/>
  <c r="X117" i="27"/>
  <c r="Z117" i="27"/>
  <c r="N117" i="27"/>
  <c r="S117" i="27"/>
  <c r="Y117" i="27"/>
  <c r="AB117" i="27"/>
  <c r="L117" i="27"/>
  <c r="K115" i="27"/>
  <c r="M115" i="27"/>
  <c r="O115" i="27"/>
  <c r="R115" i="27"/>
  <c r="U115" i="27"/>
  <c r="X115" i="27"/>
  <c r="Z115" i="27"/>
  <c r="L115" i="27"/>
  <c r="AB115" i="27"/>
  <c r="S115" i="27"/>
  <c r="N115" i="27"/>
  <c r="Y115" i="27"/>
  <c r="K113" i="27"/>
  <c r="M113" i="27"/>
  <c r="O113" i="27"/>
  <c r="R113" i="27"/>
  <c r="U113" i="27"/>
  <c r="X113" i="27"/>
  <c r="Z113" i="27"/>
  <c r="N113" i="27"/>
  <c r="S113" i="27"/>
  <c r="Y113" i="27"/>
  <c r="L113" i="27"/>
  <c r="AB113" i="27"/>
  <c r="K111" i="27"/>
  <c r="M111" i="27"/>
  <c r="O111" i="27"/>
  <c r="R111" i="27"/>
  <c r="U111" i="27"/>
  <c r="X111" i="27"/>
  <c r="Z111" i="27"/>
  <c r="L111" i="27"/>
  <c r="AB111" i="27"/>
  <c r="N111" i="27"/>
  <c r="Y111" i="27"/>
  <c r="S111" i="27"/>
  <c r="K109" i="27"/>
  <c r="M109" i="27"/>
  <c r="O109" i="27"/>
  <c r="R109" i="27"/>
  <c r="U109" i="27"/>
  <c r="X109" i="27"/>
  <c r="Z109" i="27"/>
  <c r="N109" i="27"/>
  <c r="S109" i="27"/>
  <c r="Y109" i="27"/>
  <c r="AB109" i="27"/>
  <c r="L109" i="27"/>
  <c r="K107" i="27"/>
  <c r="M107" i="27"/>
  <c r="O107" i="27"/>
  <c r="R107" i="27"/>
  <c r="U107" i="27"/>
  <c r="X107" i="27"/>
  <c r="Z107" i="27"/>
  <c r="L107" i="27"/>
  <c r="AB107" i="27"/>
  <c r="S107" i="27"/>
  <c r="N107" i="27"/>
  <c r="Y107" i="27"/>
  <c r="K105" i="27"/>
  <c r="M105" i="27"/>
  <c r="O105" i="27"/>
  <c r="R105" i="27"/>
  <c r="U105" i="27"/>
  <c r="X105" i="27"/>
  <c r="Z105" i="27"/>
  <c r="N105" i="27"/>
  <c r="S105" i="27"/>
  <c r="Y105" i="27"/>
  <c r="L105" i="27"/>
  <c r="AB105" i="27"/>
  <c r="K103" i="27"/>
  <c r="M103" i="27"/>
  <c r="O103" i="27"/>
  <c r="R103" i="27"/>
  <c r="U103" i="27"/>
  <c r="X103" i="27"/>
  <c r="Z103" i="27"/>
  <c r="L103" i="27"/>
  <c r="AB103" i="27"/>
  <c r="N103" i="27"/>
  <c r="Y103" i="27"/>
  <c r="S103" i="27"/>
  <c r="K101" i="27"/>
  <c r="M101" i="27"/>
  <c r="O101" i="27"/>
  <c r="R101" i="27"/>
  <c r="U101" i="27"/>
  <c r="X101" i="27"/>
  <c r="Z101" i="27"/>
  <c r="N101" i="27"/>
  <c r="S101" i="27"/>
  <c r="Y101" i="27"/>
  <c r="AB101" i="27"/>
  <c r="L101" i="27"/>
  <c r="K99" i="27"/>
  <c r="M99" i="27"/>
  <c r="O99" i="27"/>
  <c r="R99" i="27"/>
  <c r="U99" i="27"/>
  <c r="X99" i="27"/>
  <c r="Z99" i="27"/>
  <c r="L99" i="27"/>
  <c r="AB99" i="27"/>
  <c r="S99" i="27"/>
  <c r="N99" i="27"/>
  <c r="Y99" i="27"/>
  <c r="K273" i="27"/>
  <c r="M273" i="27"/>
  <c r="O273" i="27"/>
  <c r="R273" i="27"/>
  <c r="U273" i="27"/>
  <c r="X273" i="27"/>
  <c r="Z273" i="27"/>
  <c r="L273" i="27"/>
  <c r="N273" i="27"/>
  <c r="S273" i="27"/>
  <c r="Y273" i="27"/>
  <c r="AB273" i="27"/>
  <c r="K275" i="27"/>
  <c r="M275" i="27"/>
  <c r="O275" i="27"/>
  <c r="R275" i="27"/>
  <c r="U275" i="27"/>
  <c r="X275" i="27"/>
  <c r="Z275" i="27"/>
  <c r="N275" i="27"/>
  <c r="S275" i="27"/>
  <c r="Y275" i="27"/>
  <c r="L275" i="27"/>
  <c r="AB275" i="27"/>
  <c r="K277" i="27"/>
  <c r="M277" i="27"/>
  <c r="O277" i="27"/>
  <c r="R277" i="27"/>
  <c r="U277" i="27"/>
  <c r="X277" i="27"/>
  <c r="Z277" i="27"/>
  <c r="L277" i="27"/>
  <c r="AB277" i="27"/>
  <c r="N277" i="27"/>
  <c r="S277" i="27"/>
  <c r="Y277" i="27"/>
  <c r="K279" i="27"/>
  <c r="M279" i="27"/>
  <c r="O279" i="27"/>
  <c r="R279" i="27"/>
  <c r="U279" i="27"/>
  <c r="X279" i="27"/>
  <c r="Z279" i="27"/>
  <c r="N279" i="27"/>
  <c r="S279" i="27"/>
  <c r="Y279" i="27"/>
  <c r="L279" i="27"/>
  <c r="AB279" i="27"/>
  <c r="K281" i="27"/>
  <c r="M281" i="27"/>
  <c r="O281" i="27"/>
  <c r="R281" i="27"/>
  <c r="U281" i="27"/>
  <c r="X281" i="27"/>
  <c r="Z281" i="27"/>
  <c r="L281" i="27"/>
  <c r="AB281" i="27"/>
  <c r="N281" i="27"/>
  <c r="S281" i="27"/>
  <c r="Y281" i="27"/>
  <c r="K283" i="27"/>
  <c r="M283" i="27"/>
  <c r="O283" i="27"/>
  <c r="R283" i="27"/>
  <c r="U283" i="27"/>
  <c r="X283" i="27"/>
  <c r="Z283" i="27"/>
  <c r="N283" i="27"/>
  <c r="S283" i="27"/>
  <c r="Y283" i="27"/>
  <c r="L283" i="27"/>
  <c r="AB283" i="27"/>
  <c r="K285" i="27"/>
  <c r="M285" i="27"/>
  <c r="L285" i="27"/>
  <c r="O285" i="27"/>
  <c r="R285" i="27"/>
  <c r="U285" i="27"/>
  <c r="X285" i="27"/>
  <c r="Z285" i="27"/>
  <c r="N285" i="27"/>
  <c r="S285" i="27"/>
  <c r="Y285" i="27"/>
  <c r="AB285" i="27"/>
  <c r="K287" i="27"/>
  <c r="M287" i="27"/>
  <c r="O287" i="27"/>
  <c r="R287" i="27"/>
  <c r="U287" i="27"/>
  <c r="X287" i="27"/>
  <c r="Z287" i="27"/>
  <c r="L287" i="27"/>
  <c r="N287" i="27"/>
  <c r="S287" i="27"/>
  <c r="Y287" i="27"/>
  <c r="AB287" i="27"/>
  <c r="K289" i="27"/>
  <c r="M289" i="27"/>
  <c r="O289" i="27"/>
  <c r="R289" i="27"/>
  <c r="U289" i="27"/>
  <c r="X289" i="27"/>
  <c r="Z289" i="27"/>
  <c r="L289" i="27"/>
  <c r="N289" i="27"/>
  <c r="S289" i="27"/>
  <c r="Y289" i="27"/>
  <c r="AB289" i="27"/>
  <c r="K291" i="27"/>
  <c r="M291" i="27"/>
  <c r="O291" i="27"/>
  <c r="R291" i="27"/>
  <c r="U291" i="27"/>
  <c r="X291" i="27"/>
  <c r="Z291" i="27"/>
  <c r="L291" i="27"/>
  <c r="N291" i="27"/>
  <c r="S291" i="27"/>
  <c r="Y291" i="27"/>
  <c r="AB291" i="27"/>
  <c r="K293" i="27"/>
  <c r="M293" i="27"/>
  <c r="O293" i="27"/>
  <c r="R293" i="27"/>
  <c r="U293" i="27"/>
  <c r="X293" i="27"/>
  <c r="Z293" i="27"/>
  <c r="L293" i="27"/>
  <c r="N293" i="27"/>
  <c r="S293" i="27"/>
  <c r="Y293" i="27"/>
  <c r="AB293" i="27"/>
  <c r="K295" i="27"/>
  <c r="M295" i="27"/>
  <c r="O295" i="27"/>
  <c r="R295" i="27"/>
  <c r="U295" i="27"/>
  <c r="X295" i="27"/>
  <c r="Z295" i="27"/>
  <c r="L295" i="27"/>
  <c r="N295" i="27"/>
  <c r="S295" i="27"/>
  <c r="Y295" i="27"/>
  <c r="AB295" i="27"/>
  <c r="K297" i="27"/>
  <c r="M297" i="27"/>
  <c r="O297" i="27"/>
  <c r="R297" i="27"/>
  <c r="U297" i="27"/>
  <c r="X297" i="27"/>
  <c r="Z297" i="27"/>
  <c r="L297" i="27"/>
  <c r="N297" i="27"/>
  <c r="S297" i="27"/>
  <c r="Y297" i="27"/>
  <c r="AB297" i="27"/>
  <c r="K299" i="27"/>
  <c r="M299" i="27"/>
  <c r="O299" i="27"/>
  <c r="R299" i="27"/>
  <c r="U299" i="27"/>
  <c r="X299" i="27"/>
  <c r="Z299" i="27"/>
  <c r="L299" i="27"/>
  <c r="N299" i="27"/>
  <c r="S299" i="27"/>
  <c r="Y299" i="27"/>
  <c r="AB299" i="27"/>
  <c r="K301" i="27"/>
  <c r="M301" i="27"/>
  <c r="O301" i="27"/>
  <c r="R301" i="27"/>
  <c r="U301" i="27"/>
  <c r="X301" i="27"/>
  <c r="Z301" i="27"/>
  <c r="L301" i="27"/>
  <c r="N301" i="27"/>
  <c r="S301" i="27"/>
  <c r="Y301" i="27"/>
  <c r="AB301" i="27"/>
  <c r="K303" i="27"/>
  <c r="M303" i="27"/>
  <c r="O303" i="27"/>
  <c r="R303" i="27"/>
  <c r="U303" i="27"/>
  <c r="X303" i="27"/>
  <c r="Z303" i="27"/>
  <c r="L303" i="27"/>
  <c r="N303" i="27"/>
  <c r="S303" i="27"/>
  <c r="Y303" i="27"/>
  <c r="AB303" i="27"/>
  <c r="K305" i="27"/>
  <c r="M305" i="27"/>
  <c r="O305" i="27"/>
  <c r="R305" i="27"/>
  <c r="U305" i="27"/>
  <c r="X305" i="27"/>
  <c r="Z305" i="27"/>
  <c r="L305" i="27"/>
  <c r="N305" i="27"/>
  <c r="S305" i="27"/>
  <c r="Y305" i="27"/>
  <c r="AB305" i="27"/>
  <c r="K307" i="27"/>
  <c r="M307" i="27"/>
  <c r="O307" i="27"/>
  <c r="R307" i="27"/>
  <c r="U307" i="27"/>
  <c r="X307" i="27"/>
  <c r="Z307" i="27"/>
  <c r="L307" i="27"/>
  <c r="N307" i="27"/>
  <c r="S307" i="27"/>
  <c r="Y307" i="27"/>
  <c r="AB307" i="27"/>
  <c r="K309" i="27"/>
  <c r="M309" i="27"/>
  <c r="O309" i="27"/>
  <c r="R309" i="27"/>
  <c r="U309" i="27"/>
  <c r="X309" i="27"/>
  <c r="Z309" i="27"/>
  <c r="L309" i="27"/>
  <c r="N309" i="27"/>
  <c r="S309" i="27"/>
  <c r="Y309" i="27"/>
  <c r="AB309" i="27"/>
  <c r="K311" i="27"/>
  <c r="M311" i="27"/>
  <c r="O311" i="27"/>
  <c r="R311" i="27"/>
  <c r="U311" i="27"/>
  <c r="X311" i="27"/>
  <c r="Z311" i="27"/>
  <c r="L311" i="27"/>
  <c r="N311" i="27"/>
  <c r="S311" i="27"/>
  <c r="Y311" i="27"/>
  <c r="AB311" i="27"/>
  <c r="K313" i="27"/>
  <c r="M313" i="27"/>
  <c r="O313" i="27"/>
  <c r="R313" i="27"/>
  <c r="U313" i="27"/>
  <c r="X313" i="27"/>
  <c r="Z313" i="27"/>
  <c r="L313" i="27"/>
  <c r="N313" i="27"/>
  <c r="S313" i="27"/>
  <c r="Y313" i="27"/>
  <c r="AB313" i="27"/>
  <c r="K315" i="27"/>
  <c r="M315" i="27"/>
  <c r="O315" i="27"/>
  <c r="R315" i="27"/>
  <c r="U315" i="27"/>
  <c r="X315" i="27"/>
  <c r="Z315" i="27"/>
  <c r="L315" i="27"/>
  <c r="N315" i="27"/>
  <c r="S315" i="27"/>
  <c r="Y315" i="27"/>
  <c r="AB315" i="27"/>
  <c r="K317" i="27"/>
  <c r="M317" i="27"/>
  <c r="O317" i="27"/>
  <c r="R317" i="27"/>
  <c r="U317" i="27"/>
  <c r="X317" i="27"/>
  <c r="Z317" i="27"/>
  <c r="L317" i="27"/>
  <c r="N317" i="27"/>
  <c r="S317" i="27"/>
  <c r="Y317" i="27"/>
  <c r="AB317" i="27"/>
  <c r="K319" i="27"/>
  <c r="M319" i="27"/>
  <c r="O319" i="27"/>
  <c r="R319" i="27"/>
  <c r="U319" i="27"/>
  <c r="X319" i="27"/>
  <c r="Z319" i="27"/>
  <c r="L319" i="27"/>
  <c r="N319" i="27"/>
  <c r="S319" i="27"/>
  <c r="Y319" i="27"/>
  <c r="AB319" i="27"/>
  <c r="K321" i="27"/>
  <c r="M321" i="27"/>
  <c r="O321" i="27"/>
  <c r="R321" i="27"/>
  <c r="U321" i="27"/>
  <c r="X321" i="27"/>
  <c r="Z321" i="27"/>
  <c r="L321" i="27"/>
  <c r="N321" i="27"/>
  <c r="S321" i="27"/>
  <c r="Y321" i="27"/>
  <c r="AB321" i="27"/>
  <c r="K323" i="27"/>
  <c r="M323" i="27"/>
  <c r="O323" i="27"/>
  <c r="R323" i="27"/>
  <c r="U323" i="27"/>
  <c r="X323" i="27"/>
  <c r="Z323" i="27"/>
  <c r="N323" i="27"/>
  <c r="Y323" i="27"/>
  <c r="L323" i="27"/>
  <c r="S323" i="27"/>
  <c r="AB323" i="27"/>
  <c r="K325" i="27"/>
  <c r="M325" i="27"/>
  <c r="O325" i="27"/>
  <c r="R325" i="27"/>
  <c r="U325" i="27"/>
  <c r="X325" i="27"/>
  <c r="Z325" i="27"/>
  <c r="N325" i="27"/>
  <c r="S325" i="27"/>
  <c r="Y325" i="27"/>
  <c r="L325" i="27"/>
  <c r="AB325" i="27"/>
  <c r="K327" i="27"/>
  <c r="M327" i="27"/>
  <c r="O327" i="27"/>
  <c r="R327" i="27"/>
  <c r="U327" i="27"/>
  <c r="X327" i="27"/>
  <c r="Z327" i="27"/>
  <c r="L327" i="27"/>
  <c r="N327" i="27"/>
  <c r="S327" i="27"/>
  <c r="Y327" i="27"/>
  <c r="AB327" i="27"/>
  <c r="K329" i="27"/>
  <c r="M329" i="27"/>
  <c r="O329" i="27"/>
  <c r="R329" i="27"/>
  <c r="U329" i="27"/>
  <c r="X329" i="27"/>
  <c r="Z329" i="27"/>
  <c r="L329" i="27"/>
  <c r="N329" i="27"/>
  <c r="S329" i="27"/>
  <c r="Y329" i="27"/>
  <c r="AB329" i="27"/>
  <c r="K333" i="27"/>
  <c r="M333" i="27"/>
  <c r="O333" i="27"/>
  <c r="R333" i="27"/>
  <c r="U333" i="27"/>
  <c r="X333" i="27"/>
  <c r="Z333" i="27"/>
  <c r="L333" i="27"/>
  <c r="N333" i="27"/>
  <c r="Y333" i="27"/>
  <c r="AB333" i="27"/>
  <c r="S333" i="27"/>
  <c r="K335" i="27"/>
  <c r="M335" i="27"/>
  <c r="O335" i="27"/>
  <c r="R335" i="27"/>
  <c r="U335" i="27"/>
  <c r="X335" i="27"/>
  <c r="Z335" i="27"/>
  <c r="L335" i="27"/>
  <c r="N335" i="27"/>
  <c r="S335" i="27"/>
  <c r="Y335" i="27"/>
  <c r="AB335" i="27"/>
  <c r="K337" i="27"/>
  <c r="M337" i="27"/>
  <c r="O337" i="27"/>
  <c r="R337" i="27"/>
  <c r="U337" i="27"/>
  <c r="X337" i="27"/>
  <c r="Z337" i="27"/>
  <c r="L337" i="27"/>
  <c r="S337" i="27"/>
  <c r="Y337" i="27"/>
  <c r="N337" i="27"/>
  <c r="AB337" i="27"/>
  <c r="K339" i="27"/>
  <c r="M339" i="27"/>
  <c r="O339" i="27"/>
  <c r="R339" i="27"/>
  <c r="U339" i="27"/>
  <c r="X339" i="27"/>
  <c r="Z339" i="27"/>
  <c r="L339" i="27"/>
  <c r="N339" i="27"/>
  <c r="S339" i="27"/>
  <c r="Y339" i="27"/>
  <c r="AB339" i="27"/>
  <c r="K343" i="27"/>
  <c r="M343" i="27"/>
  <c r="O343" i="27"/>
  <c r="R343" i="27"/>
  <c r="U343" i="27"/>
  <c r="X343" i="27"/>
  <c r="Z343" i="27"/>
  <c r="N343" i="27"/>
  <c r="S343" i="27"/>
  <c r="Y343" i="27"/>
  <c r="AB343" i="27"/>
  <c r="L343" i="27"/>
  <c r="K345" i="27"/>
  <c r="M345" i="27"/>
  <c r="O345" i="27"/>
  <c r="R345" i="27"/>
  <c r="U345" i="27"/>
  <c r="X345" i="27"/>
  <c r="Z345" i="27"/>
  <c r="N345" i="27"/>
  <c r="S345" i="27"/>
  <c r="Y345" i="27"/>
  <c r="AB345" i="27"/>
  <c r="L345" i="27"/>
  <c r="K347" i="27"/>
  <c r="M347" i="27"/>
  <c r="O347" i="27"/>
  <c r="R347" i="27"/>
  <c r="U347" i="27"/>
  <c r="X347" i="27"/>
  <c r="Z347" i="27"/>
  <c r="L347" i="27"/>
  <c r="S347" i="27"/>
  <c r="Y347" i="27"/>
  <c r="N347" i="27"/>
  <c r="AB347" i="27"/>
  <c r="AB331" i="27" l="1"/>
  <c r="AB50" i="27"/>
  <c r="AB95" i="27"/>
  <c r="AB341" i="27"/>
  <c r="AB271" i="27"/>
  <c r="AB35" i="27"/>
  <c r="AB348" i="27"/>
  <c r="AJ642" i="7" l="1"/>
  <c r="AH642" i="7"/>
  <c r="AJ378" i="7"/>
  <c r="AH378" i="7"/>
  <c r="AJ396" i="7"/>
  <c r="AH396" i="7"/>
  <c r="AJ446" i="7"/>
  <c r="AH446" i="7"/>
  <c r="AJ460" i="7"/>
  <c r="AH460" i="7"/>
  <c r="AJ493" i="7"/>
  <c r="AH493" i="7"/>
  <c r="AJ551" i="7"/>
  <c r="AH551" i="7"/>
  <c r="AJ591" i="7"/>
  <c r="AH591" i="7"/>
  <c r="AJ617" i="7"/>
  <c r="AH617" i="7"/>
  <c r="AJ655" i="7"/>
  <c r="AH655" i="7"/>
  <c r="E99" i="9" l="1"/>
  <c r="E84" i="9"/>
  <c r="G42" i="20" l="1"/>
  <c r="G31" i="20"/>
  <c r="G18" i="20"/>
  <c r="Y7" i="20"/>
  <c r="T7" i="20"/>
  <c r="R7" i="20"/>
  <c r="N7" i="20"/>
  <c r="G7" i="20"/>
  <c r="F67" i="9"/>
  <c r="S73" i="9"/>
  <c r="S72" i="9"/>
  <c r="S71" i="9"/>
  <c r="X60" i="9"/>
  <c r="W27" i="9"/>
  <c r="R27" i="9"/>
  <c r="P27" i="9"/>
  <c r="L27" i="9"/>
  <c r="E27" i="9"/>
  <c r="AK12" i="8" l="1"/>
  <c r="AG12" i="8"/>
  <c r="AI12" i="8"/>
  <c r="AE12" i="8"/>
  <c r="G671" i="8"/>
  <c r="H671" i="27" s="1"/>
  <c r="G437" i="8"/>
  <c r="H437" i="27" s="1"/>
  <c r="G372" i="8"/>
  <c r="H372" i="27" s="1"/>
  <c r="G681" i="8"/>
  <c r="H681" i="27" s="1"/>
  <c r="G609" i="8"/>
  <c r="H609" i="27" s="1"/>
  <c r="G384" i="8"/>
  <c r="H384" i="27" s="1"/>
  <c r="G688" i="8"/>
  <c r="H688" i="27" s="1"/>
  <c r="F73" i="9"/>
  <c r="F71" i="9"/>
  <c r="F65" i="9"/>
  <c r="F63" i="9"/>
  <c r="M63" i="9"/>
  <c r="M65" i="9"/>
  <c r="M67" i="9"/>
  <c r="M69" i="9"/>
  <c r="M71" i="9"/>
  <c r="M73" i="9"/>
  <c r="O60" i="9"/>
  <c r="S63" i="9"/>
  <c r="S65" i="9"/>
  <c r="S67" i="9"/>
  <c r="S69" i="9"/>
  <c r="F62" i="9"/>
  <c r="F72" i="9"/>
  <c r="F70" i="9"/>
  <c r="F68" i="9"/>
  <c r="F66" i="9"/>
  <c r="F64" i="9"/>
  <c r="M62" i="9"/>
  <c r="M64" i="9"/>
  <c r="M66" i="9"/>
  <c r="M68" i="9"/>
  <c r="M70" i="9"/>
  <c r="M72" i="9"/>
  <c r="S62" i="9"/>
  <c r="S66" i="9"/>
  <c r="S70" i="9"/>
  <c r="AC16" i="8"/>
  <c r="AD16" i="27" s="1"/>
  <c r="AC17" i="8"/>
  <c r="AD17" i="27" s="1"/>
  <c r="AC19" i="8"/>
  <c r="AD19" i="27" s="1"/>
  <c r="AC22" i="8"/>
  <c r="AD22" i="27" s="1"/>
  <c r="AC23" i="8"/>
  <c r="AD23" i="27" s="1"/>
  <c r="AC82" i="8"/>
  <c r="AD82" i="27" s="1"/>
  <c r="AA12" i="8"/>
  <c r="AB12" i="27" s="1"/>
  <c r="X12" i="8"/>
  <c r="Y12" i="27" s="1"/>
  <c r="T12" i="8"/>
  <c r="U12" i="27" s="1"/>
  <c r="Q12" i="8"/>
  <c r="R12" i="27" s="1"/>
  <c r="M12" i="8"/>
  <c r="N12" i="27" s="1"/>
  <c r="K12" i="8"/>
  <c r="L12" i="27" s="1"/>
  <c r="Y12" i="8"/>
  <c r="Z12" i="27" s="1"/>
  <c r="W12" i="8"/>
  <c r="X12" i="27" s="1"/>
  <c r="R12" i="8"/>
  <c r="S12" i="27" s="1"/>
  <c r="N12" i="8"/>
  <c r="O12" i="27" s="1"/>
  <c r="L12" i="8"/>
  <c r="M12" i="27" s="1"/>
  <c r="J12" i="8"/>
  <c r="K12" i="27" s="1"/>
  <c r="F69" i="9"/>
  <c r="H60" i="9"/>
  <c r="I60" i="9"/>
  <c r="J60" i="9"/>
  <c r="Q60" i="9"/>
  <c r="U60" i="9"/>
  <c r="AC321" i="8"/>
  <c r="AD321" i="27" s="1"/>
  <c r="AC325" i="8"/>
  <c r="AD325" i="27" s="1"/>
  <c r="AC329" i="8"/>
  <c r="AD329" i="27" s="1"/>
  <c r="AC335" i="8"/>
  <c r="AD335" i="27" s="1"/>
  <c r="AC339" i="8"/>
  <c r="AD339" i="27" s="1"/>
  <c r="AC345" i="8"/>
  <c r="AD345" i="27" s="1"/>
  <c r="AC18" i="8"/>
  <c r="AD18" i="27" s="1"/>
  <c r="AC24" i="8"/>
  <c r="AD24" i="27" s="1"/>
  <c r="AC25" i="8"/>
  <c r="AD25" i="27" s="1"/>
  <c r="AC26" i="8"/>
  <c r="AD26" i="27" s="1"/>
  <c r="AC27" i="8"/>
  <c r="AD27" i="27" s="1"/>
  <c r="AC28" i="8"/>
  <c r="AD28" i="27" s="1"/>
  <c r="AC29" i="8"/>
  <c r="AD29" i="27" s="1"/>
  <c r="AC30" i="8"/>
  <c r="AD30" i="27" s="1"/>
  <c r="AC31" i="8"/>
  <c r="AD31" i="27" s="1"/>
  <c r="AC32" i="8"/>
  <c r="AD32" i="27" s="1"/>
  <c r="AC33" i="8"/>
  <c r="AD33" i="27" s="1"/>
  <c r="AC34" i="8"/>
  <c r="AD34" i="27" s="1"/>
  <c r="AC37" i="8"/>
  <c r="AD37" i="27" s="1"/>
  <c r="AC38" i="8"/>
  <c r="AD38" i="27" s="1"/>
  <c r="AC39" i="8"/>
  <c r="AD39" i="27" s="1"/>
  <c r="AC40" i="8"/>
  <c r="AD40" i="27" s="1"/>
  <c r="AC41" i="8"/>
  <c r="AD41" i="27" s="1"/>
  <c r="AC42" i="8"/>
  <c r="AD42" i="27" s="1"/>
  <c r="AC43" i="8"/>
  <c r="AD43" i="27" s="1"/>
  <c r="AC44" i="8"/>
  <c r="AD44" i="27" s="1"/>
  <c r="AC45" i="8"/>
  <c r="AD45" i="27" s="1"/>
  <c r="AC46" i="8"/>
  <c r="AD46" i="27" s="1"/>
  <c r="AC47" i="8"/>
  <c r="AD47" i="27" s="1"/>
  <c r="AC48" i="8"/>
  <c r="AD48" i="27" s="1"/>
  <c r="AC49" i="8"/>
  <c r="AD49" i="27" s="1"/>
  <c r="AC97" i="8"/>
  <c r="AD97" i="27" s="1"/>
  <c r="AC98" i="8"/>
  <c r="AD98" i="27" s="1"/>
  <c r="AC99" i="8"/>
  <c r="AD99" i="27" s="1"/>
  <c r="AC100" i="8"/>
  <c r="AD100" i="27" s="1"/>
  <c r="AC101" i="8"/>
  <c r="AD101" i="27" s="1"/>
  <c r="AC102" i="8"/>
  <c r="AD102" i="27" s="1"/>
  <c r="AC103" i="8"/>
  <c r="AD103" i="27" s="1"/>
  <c r="AC104" i="8"/>
  <c r="AD104" i="27" s="1"/>
  <c r="AC105" i="8"/>
  <c r="AD105" i="27" s="1"/>
  <c r="AC106" i="8"/>
  <c r="AD106" i="27" s="1"/>
  <c r="AC107" i="8"/>
  <c r="AD107" i="27" s="1"/>
  <c r="AC108" i="8"/>
  <c r="AD108" i="27" s="1"/>
  <c r="AC109" i="8"/>
  <c r="AD109" i="27" s="1"/>
  <c r="AC110" i="8"/>
  <c r="AD110" i="27" s="1"/>
  <c r="AC111" i="8"/>
  <c r="AD111" i="27" s="1"/>
  <c r="AC112" i="8"/>
  <c r="AD112" i="27" s="1"/>
  <c r="AC113" i="8"/>
  <c r="AD113" i="27" s="1"/>
  <c r="AC114" i="8"/>
  <c r="AD114" i="27" s="1"/>
  <c r="AC115" i="8"/>
  <c r="AD115" i="27" s="1"/>
  <c r="AC116" i="8"/>
  <c r="AD116" i="27" s="1"/>
  <c r="AC117" i="8"/>
  <c r="AD117" i="27" s="1"/>
  <c r="AC118" i="8"/>
  <c r="AD118" i="27" s="1"/>
  <c r="AC119" i="8"/>
  <c r="AD119" i="27" s="1"/>
  <c r="AC120" i="8"/>
  <c r="AD120" i="27" s="1"/>
  <c r="AC121" i="8"/>
  <c r="AD121" i="27" s="1"/>
  <c r="AC122" i="8"/>
  <c r="AD122" i="27" s="1"/>
  <c r="AC123" i="8"/>
  <c r="AD123" i="27" s="1"/>
  <c r="AC124" i="8"/>
  <c r="AD124" i="27" s="1"/>
  <c r="AC125" i="8"/>
  <c r="AD125" i="27" s="1"/>
  <c r="AC126" i="8"/>
  <c r="AD126" i="27" s="1"/>
  <c r="AC127" i="8"/>
  <c r="AD127" i="27" s="1"/>
  <c r="AC128" i="8"/>
  <c r="AD128" i="27" s="1"/>
  <c r="AC129" i="8"/>
  <c r="AD129" i="27" s="1"/>
  <c r="AC130" i="8"/>
  <c r="AD130" i="27" s="1"/>
  <c r="AC131" i="8"/>
  <c r="AD131" i="27" s="1"/>
  <c r="AC132" i="8"/>
  <c r="AD132" i="27" s="1"/>
  <c r="AC133" i="8"/>
  <c r="AD133" i="27" s="1"/>
  <c r="AC134" i="8"/>
  <c r="AD134" i="27" s="1"/>
  <c r="AC135" i="8"/>
  <c r="AD135" i="27" s="1"/>
  <c r="AC136" i="8"/>
  <c r="AD136" i="27" s="1"/>
  <c r="AC137" i="8"/>
  <c r="AD137" i="27" s="1"/>
  <c r="AC138" i="8"/>
  <c r="AD138" i="27" s="1"/>
  <c r="AC139" i="8"/>
  <c r="AD139" i="27" s="1"/>
  <c r="AC140" i="8"/>
  <c r="AD140" i="27" s="1"/>
  <c r="AC141" i="8"/>
  <c r="AD141" i="27" s="1"/>
  <c r="AC142" i="8"/>
  <c r="AD142" i="27" s="1"/>
  <c r="AC143" i="8"/>
  <c r="AD143" i="27" s="1"/>
  <c r="AC144" i="8"/>
  <c r="AD144" i="27" s="1"/>
  <c r="AC145" i="8"/>
  <c r="AD145" i="27" s="1"/>
  <c r="AC146" i="8"/>
  <c r="AD146" i="27" s="1"/>
  <c r="AC147" i="8"/>
  <c r="AD147" i="27" s="1"/>
  <c r="AC148" i="8"/>
  <c r="AD148" i="27" s="1"/>
  <c r="AC149" i="8"/>
  <c r="AD149" i="27" s="1"/>
  <c r="AC150" i="8"/>
  <c r="AD150" i="27" s="1"/>
  <c r="AC151" i="8"/>
  <c r="AD151" i="27" s="1"/>
  <c r="AC152" i="8"/>
  <c r="AD152" i="27" s="1"/>
  <c r="AC153" i="8"/>
  <c r="AD153" i="27" s="1"/>
  <c r="AC154" i="8"/>
  <c r="AD154" i="27" s="1"/>
  <c r="AC155" i="8"/>
  <c r="AD155" i="27" s="1"/>
  <c r="AC156" i="8"/>
  <c r="AD156" i="27" s="1"/>
  <c r="AC157" i="8"/>
  <c r="AD157" i="27" s="1"/>
  <c r="AC158" i="8"/>
  <c r="AD158" i="27" s="1"/>
  <c r="AC159" i="8"/>
  <c r="AD159" i="27" s="1"/>
  <c r="AC160" i="8"/>
  <c r="AD160" i="27" s="1"/>
  <c r="AC161" i="8"/>
  <c r="AD161" i="27" s="1"/>
  <c r="AC162" i="8"/>
  <c r="AD162" i="27" s="1"/>
  <c r="AC163" i="8"/>
  <c r="AD163" i="27" s="1"/>
  <c r="AC164" i="8"/>
  <c r="AD164" i="27" s="1"/>
  <c r="AC165" i="8"/>
  <c r="AD165" i="27" s="1"/>
  <c r="AC166" i="8"/>
  <c r="AD166" i="27" s="1"/>
  <c r="AC167" i="8"/>
  <c r="AD167" i="27" s="1"/>
  <c r="AC168" i="8"/>
  <c r="AD168" i="27" s="1"/>
  <c r="AC169" i="8"/>
  <c r="AD169" i="27" s="1"/>
  <c r="AC170" i="8"/>
  <c r="AD170" i="27" s="1"/>
  <c r="AC171" i="8"/>
  <c r="AD171" i="27" s="1"/>
  <c r="AC172" i="8"/>
  <c r="AD172" i="27" s="1"/>
  <c r="AC173" i="8"/>
  <c r="AD173" i="27" s="1"/>
  <c r="AC174" i="8"/>
  <c r="AD174" i="27" s="1"/>
  <c r="AC175" i="8"/>
  <c r="AD175" i="27" s="1"/>
  <c r="AC176" i="8"/>
  <c r="AD176" i="27" s="1"/>
  <c r="AC177" i="8"/>
  <c r="AD177" i="27" s="1"/>
  <c r="AC178" i="8"/>
  <c r="AD178" i="27" s="1"/>
  <c r="AC179" i="8"/>
  <c r="AD179" i="27" s="1"/>
  <c r="AC180" i="8"/>
  <c r="AD180" i="27" s="1"/>
  <c r="AC181" i="8"/>
  <c r="AD181" i="27" s="1"/>
  <c r="AC182" i="8"/>
  <c r="AD182" i="27" s="1"/>
  <c r="AC183" i="8"/>
  <c r="AD183" i="27" s="1"/>
  <c r="AC184" i="8"/>
  <c r="AD184" i="27" s="1"/>
  <c r="AC185" i="8"/>
  <c r="AD185" i="27" s="1"/>
  <c r="AC186" i="8"/>
  <c r="AD186" i="27" s="1"/>
  <c r="AC187" i="8"/>
  <c r="AD187" i="27" s="1"/>
  <c r="AC188" i="8"/>
  <c r="AD188" i="27" s="1"/>
  <c r="AC189" i="8"/>
  <c r="AD189" i="27" s="1"/>
  <c r="AC190" i="8"/>
  <c r="AD190" i="27" s="1"/>
  <c r="AC191" i="8"/>
  <c r="AD191" i="27" s="1"/>
  <c r="AC192" i="8"/>
  <c r="AD192" i="27" s="1"/>
  <c r="AC193" i="8"/>
  <c r="AD193" i="27" s="1"/>
  <c r="AC194" i="8"/>
  <c r="AD194" i="27" s="1"/>
  <c r="AC195" i="8"/>
  <c r="AD195" i="27" s="1"/>
  <c r="AC196" i="8"/>
  <c r="AD196" i="27" s="1"/>
  <c r="AC197" i="8"/>
  <c r="AD197" i="27" s="1"/>
  <c r="AC198" i="8"/>
  <c r="AD198" i="27" s="1"/>
  <c r="AC199" i="8"/>
  <c r="AD199" i="27" s="1"/>
  <c r="AC200" i="8"/>
  <c r="AD200" i="27" s="1"/>
  <c r="AC201" i="8"/>
  <c r="AD201" i="27" s="1"/>
  <c r="AC202" i="8"/>
  <c r="AD202" i="27" s="1"/>
  <c r="AC203" i="8"/>
  <c r="AD203" i="27" s="1"/>
  <c r="AC204" i="8"/>
  <c r="AD204" i="27" s="1"/>
  <c r="AC205" i="8"/>
  <c r="AD205" i="27" s="1"/>
  <c r="AC206" i="8"/>
  <c r="AD206" i="27" s="1"/>
  <c r="AC207" i="8"/>
  <c r="AD207" i="27" s="1"/>
  <c r="AC208" i="8"/>
  <c r="AD208" i="27" s="1"/>
  <c r="AC209" i="8"/>
  <c r="AD209" i="27" s="1"/>
  <c r="AC210" i="8"/>
  <c r="AD210" i="27" s="1"/>
  <c r="AC211" i="8"/>
  <c r="AD211" i="27" s="1"/>
  <c r="AC212" i="8"/>
  <c r="AD212" i="27" s="1"/>
  <c r="AC213" i="8"/>
  <c r="AD213" i="27" s="1"/>
  <c r="AC214" i="8"/>
  <c r="AD214" i="27" s="1"/>
  <c r="AC215" i="8"/>
  <c r="AD215" i="27" s="1"/>
  <c r="AC216" i="8"/>
  <c r="AD216" i="27" s="1"/>
  <c r="AC217" i="8"/>
  <c r="AD217" i="27" s="1"/>
  <c r="AC218" i="8"/>
  <c r="AD218" i="27" s="1"/>
  <c r="AC219" i="8"/>
  <c r="AD219" i="27" s="1"/>
  <c r="AC319" i="8"/>
  <c r="AD319" i="27" s="1"/>
  <c r="AC323" i="8"/>
  <c r="AD323" i="27" s="1"/>
  <c r="AC327" i="8"/>
  <c r="AD327" i="27" s="1"/>
  <c r="AC333" i="8"/>
  <c r="AD333" i="27" s="1"/>
  <c r="AC337" i="8"/>
  <c r="AD337" i="27" s="1"/>
  <c r="AC343" i="8"/>
  <c r="AD343" i="27" s="1"/>
  <c r="AC347" i="8"/>
  <c r="AD347" i="27" s="1"/>
  <c r="AC318" i="8"/>
  <c r="AD318" i="27" s="1"/>
  <c r="AC320" i="8"/>
  <c r="AD320" i="27" s="1"/>
  <c r="AC322" i="8"/>
  <c r="AD322" i="27" s="1"/>
  <c r="AC324" i="8"/>
  <c r="AD324" i="27" s="1"/>
  <c r="AC326" i="8"/>
  <c r="AD326" i="27" s="1"/>
  <c r="AC328" i="8"/>
  <c r="AD328" i="27" s="1"/>
  <c r="AC330" i="8"/>
  <c r="AD330" i="27" s="1"/>
  <c r="AC334" i="8"/>
  <c r="AD334" i="27" s="1"/>
  <c r="AC336" i="8"/>
  <c r="AD336" i="27" s="1"/>
  <c r="AC338" i="8"/>
  <c r="AD338" i="27" s="1"/>
  <c r="AC340" i="8"/>
  <c r="AD340" i="27" s="1"/>
  <c r="AC344" i="8"/>
  <c r="AD344" i="27" s="1"/>
  <c r="AC346" i="8"/>
  <c r="AD346" i="27" s="1"/>
  <c r="AC220" i="8"/>
  <c r="AD220" i="27" s="1"/>
  <c r="AC221" i="8"/>
  <c r="AD221" i="27" s="1"/>
  <c r="AC222" i="8"/>
  <c r="AD222" i="27" s="1"/>
  <c r="AC223" i="8"/>
  <c r="AD223" i="27" s="1"/>
  <c r="AC224" i="8"/>
  <c r="AD224" i="27" s="1"/>
  <c r="AC225" i="8"/>
  <c r="AD225" i="27" s="1"/>
  <c r="AC226" i="8"/>
  <c r="AD226" i="27" s="1"/>
  <c r="AC227" i="8"/>
  <c r="AD227" i="27" s="1"/>
  <c r="AC228" i="8"/>
  <c r="AD228" i="27" s="1"/>
  <c r="AC229" i="8"/>
  <c r="AD229" i="27" s="1"/>
  <c r="AC230" i="8"/>
  <c r="AD230" i="27" s="1"/>
  <c r="AC231" i="8"/>
  <c r="AD231" i="27" s="1"/>
  <c r="AC232" i="8"/>
  <c r="AD232" i="27" s="1"/>
  <c r="AC233" i="8"/>
  <c r="AD233" i="27" s="1"/>
  <c r="AC234" i="8"/>
  <c r="AD234" i="27" s="1"/>
  <c r="AC235" i="8"/>
  <c r="AD235" i="27" s="1"/>
  <c r="AC236" i="8"/>
  <c r="AD236" i="27" s="1"/>
  <c r="AC237" i="8"/>
  <c r="AD237" i="27" s="1"/>
  <c r="AC238" i="8"/>
  <c r="AD238" i="27" s="1"/>
  <c r="AC239" i="8"/>
  <c r="AD239" i="27" s="1"/>
  <c r="AC240" i="8"/>
  <c r="AD240" i="27" s="1"/>
  <c r="AC241" i="8"/>
  <c r="AD241" i="27" s="1"/>
  <c r="AC242" i="8"/>
  <c r="AD242" i="27" s="1"/>
  <c r="AC243" i="8"/>
  <c r="AD243" i="27" s="1"/>
  <c r="AC244" i="8"/>
  <c r="AD244" i="27" s="1"/>
  <c r="AC245" i="8"/>
  <c r="AD245" i="27" s="1"/>
  <c r="AC246" i="8"/>
  <c r="AD246" i="27" s="1"/>
  <c r="AC247" i="8"/>
  <c r="AD247" i="27" s="1"/>
  <c r="AC248" i="8"/>
  <c r="AD248" i="27" s="1"/>
  <c r="AC249" i="8"/>
  <c r="AD249" i="27" s="1"/>
  <c r="AC250" i="8"/>
  <c r="AD250" i="27" s="1"/>
  <c r="AC251" i="8"/>
  <c r="AD251" i="27" s="1"/>
  <c r="AC252" i="8"/>
  <c r="AD252" i="27" s="1"/>
  <c r="AC253" i="8"/>
  <c r="AD253" i="27" s="1"/>
  <c r="AC254" i="8"/>
  <c r="AD254" i="27" s="1"/>
  <c r="AC255" i="8"/>
  <c r="AD255" i="27" s="1"/>
  <c r="AC256" i="8"/>
  <c r="AD256" i="27" s="1"/>
  <c r="AC257" i="8"/>
  <c r="AD257" i="27" s="1"/>
  <c r="AC258" i="8"/>
  <c r="AD258" i="27" s="1"/>
  <c r="AC259" i="8"/>
  <c r="AD259" i="27" s="1"/>
  <c r="AC260" i="8"/>
  <c r="AD260" i="27" s="1"/>
  <c r="AC261" i="8"/>
  <c r="AD261" i="27" s="1"/>
  <c r="AC262" i="8"/>
  <c r="AD262" i="27" s="1"/>
  <c r="AC263" i="8"/>
  <c r="AD263" i="27" s="1"/>
  <c r="AC264" i="8"/>
  <c r="AD264" i="27" s="1"/>
  <c r="AC265" i="8"/>
  <c r="AD265" i="27" s="1"/>
  <c r="AC266" i="8"/>
  <c r="AD266" i="27" s="1"/>
  <c r="AC267" i="8"/>
  <c r="AD267" i="27" s="1"/>
  <c r="AC268" i="8"/>
  <c r="AD268" i="27" s="1"/>
  <c r="AC269" i="8"/>
  <c r="AD269" i="27" s="1"/>
  <c r="AC270" i="8"/>
  <c r="AD270" i="27" s="1"/>
  <c r="AC273" i="8"/>
  <c r="AD273" i="27" s="1"/>
  <c r="AC274" i="8"/>
  <c r="AD274" i="27" s="1"/>
  <c r="AC275" i="8"/>
  <c r="AD275" i="27" s="1"/>
  <c r="AC276" i="8"/>
  <c r="AD276" i="27" s="1"/>
  <c r="AC277" i="8"/>
  <c r="AD277" i="27" s="1"/>
  <c r="AC278" i="8"/>
  <c r="AD278" i="27" s="1"/>
  <c r="AC279" i="8"/>
  <c r="AD279" i="27" s="1"/>
  <c r="AC280" i="8"/>
  <c r="AD280" i="27" s="1"/>
  <c r="AC281" i="8"/>
  <c r="AD281" i="27" s="1"/>
  <c r="AC282" i="8"/>
  <c r="AD282" i="27" s="1"/>
  <c r="AC283" i="8"/>
  <c r="AD283" i="27" s="1"/>
  <c r="AC284" i="8"/>
  <c r="AD284" i="27" s="1"/>
  <c r="AC285" i="8"/>
  <c r="AD285" i="27" s="1"/>
  <c r="AC286" i="8"/>
  <c r="AD286" i="27" s="1"/>
  <c r="AC287" i="8"/>
  <c r="AD287" i="27" s="1"/>
  <c r="AC288" i="8"/>
  <c r="AD288" i="27" s="1"/>
  <c r="AC289" i="8"/>
  <c r="AD289" i="27" s="1"/>
  <c r="AC290" i="8"/>
  <c r="AD290" i="27" s="1"/>
  <c r="AC291" i="8"/>
  <c r="AD291" i="27" s="1"/>
  <c r="AC292" i="8"/>
  <c r="AD292" i="27" s="1"/>
  <c r="AC293" i="8"/>
  <c r="AD293" i="27" s="1"/>
  <c r="AC294" i="8"/>
  <c r="AD294" i="27" s="1"/>
  <c r="AC295" i="8"/>
  <c r="AD295" i="27" s="1"/>
  <c r="AC296" i="8"/>
  <c r="AD296" i="27" s="1"/>
  <c r="AC297" i="8"/>
  <c r="AD297" i="27" s="1"/>
  <c r="AC298" i="8"/>
  <c r="AD298" i="27" s="1"/>
  <c r="AC299" i="8"/>
  <c r="AD299" i="27" s="1"/>
  <c r="AC300" i="8"/>
  <c r="AD300" i="27" s="1"/>
  <c r="AC301" i="8"/>
  <c r="AD301" i="27" s="1"/>
  <c r="AC302" i="8"/>
  <c r="AD302" i="27" s="1"/>
  <c r="AC303" i="8"/>
  <c r="AD303" i="27" s="1"/>
  <c r="AC304" i="8"/>
  <c r="AD304" i="27" s="1"/>
  <c r="AC305" i="8"/>
  <c r="AD305" i="27" s="1"/>
  <c r="AC306" i="8"/>
  <c r="AD306" i="27" s="1"/>
  <c r="AC307" i="8"/>
  <c r="AD307" i="27" s="1"/>
  <c r="AC308" i="8"/>
  <c r="AD308" i="27" s="1"/>
  <c r="AC309" i="8"/>
  <c r="AD309" i="27" s="1"/>
  <c r="AC310" i="8"/>
  <c r="AD310" i="27" s="1"/>
  <c r="AC311" i="8"/>
  <c r="AD311" i="27" s="1"/>
  <c r="AC312" i="8"/>
  <c r="AD312" i="27" s="1"/>
  <c r="AC313" i="8"/>
  <c r="AD313" i="27" s="1"/>
  <c r="AC314" i="8"/>
  <c r="AD314" i="27" s="1"/>
  <c r="AC315" i="8"/>
  <c r="AD315" i="27" s="1"/>
  <c r="AC316" i="8"/>
  <c r="AD316" i="27" s="1"/>
  <c r="AC317" i="8"/>
  <c r="AD317" i="27" s="1"/>
  <c r="AC688" i="8"/>
  <c r="AD688" i="27" s="1"/>
  <c r="AC681" i="8"/>
  <c r="AD681" i="27" s="1"/>
  <c r="AC671" i="8"/>
  <c r="AD671" i="27" s="1"/>
  <c r="AC609" i="8"/>
  <c r="AD609" i="27" s="1"/>
  <c r="AC437" i="8"/>
  <c r="AD437" i="27" s="1"/>
  <c r="AC372" i="8"/>
  <c r="AD372" i="27" s="1"/>
  <c r="AC384" i="8"/>
  <c r="AD384" i="27" s="1"/>
  <c r="AC356" i="8"/>
  <c r="AD356" i="27" s="1"/>
  <c r="G60" i="9"/>
  <c r="S68" i="9"/>
  <c r="S64" i="9"/>
  <c r="V60" i="9"/>
  <c r="T60" i="9"/>
  <c r="N60" i="9"/>
  <c r="F60" i="9" l="1"/>
  <c r="M60" i="9"/>
  <c r="D67" i="9"/>
  <c r="AC12" i="8"/>
  <c r="AD12" i="27" s="1"/>
  <c r="AI357" i="8"/>
  <c r="AI385" i="8"/>
  <c r="AK689" i="8"/>
  <c r="AI682" i="8"/>
  <c r="AI373" i="8"/>
  <c r="K139" i="9"/>
  <c r="X139" i="9"/>
  <c r="H139" i="9"/>
  <c r="I139" i="9"/>
  <c r="J139" i="9"/>
  <c r="T139" i="9"/>
  <c r="V139" i="9"/>
  <c r="F139" i="9"/>
  <c r="G139" i="9"/>
  <c r="N139" i="9"/>
  <c r="O139" i="9"/>
  <c r="Q139" i="9"/>
  <c r="U139" i="9"/>
  <c r="S139" i="9"/>
  <c r="D69" i="9"/>
  <c r="M141" i="9" s="1"/>
  <c r="D64" i="9"/>
  <c r="M136" i="9" s="1"/>
  <c r="D66" i="9"/>
  <c r="D68" i="9"/>
  <c r="D70" i="9"/>
  <c r="S142" i="9" s="1"/>
  <c r="D72" i="9"/>
  <c r="D62" i="9"/>
  <c r="M139" i="9"/>
  <c r="D63" i="9"/>
  <c r="S135" i="9" s="1"/>
  <c r="D65" i="9"/>
  <c r="D71" i="9"/>
  <c r="D73" i="9"/>
  <c r="P12" i="8"/>
  <c r="Q12" i="27" s="1"/>
  <c r="V12" i="8"/>
  <c r="W12" i="27" s="1"/>
  <c r="I12" i="8"/>
  <c r="J12" i="27" s="1"/>
  <c r="S60" i="9"/>
  <c r="D60" i="9" l="1"/>
  <c r="V132" i="9" s="1"/>
  <c r="AG373" i="8"/>
  <c r="AG610" i="8"/>
  <c r="AG682" i="8"/>
  <c r="AG357" i="8"/>
  <c r="AI438" i="8"/>
  <c r="AC449" i="8"/>
  <c r="AD449" i="27" s="1"/>
  <c r="AC393" i="8"/>
  <c r="AD393" i="27" s="1"/>
  <c r="AC394" i="8"/>
  <c r="AD394" i="27" s="1"/>
  <c r="AC453" i="8"/>
  <c r="AD453" i="27" s="1"/>
  <c r="AC613" i="8"/>
  <c r="AD613" i="27" s="1"/>
  <c r="AC455" i="8"/>
  <c r="AD455" i="27" s="1"/>
  <c r="AC456" i="8"/>
  <c r="AD456" i="27" s="1"/>
  <c r="AC479" i="8"/>
  <c r="AD479" i="27" s="1"/>
  <c r="AC458" i="8"/>
  <c r="AD458" i="27" s="1"/>
  <c r="AC395" i="8"/>
  <c r="AD395" i="27" s="1"/>
  <c r="AC459" i="8"/>
  <c r="AD459" i="27" s="1"/>
  <c r="AC460" i="8"/>
  <c r="AD460" i="27" s="1"/>
  <c r="AC396" i="8"/>
  <c r="AD396" i="27" s="1"/>
  <c r="AC616" i="8"/>
  <c r="AD616" i="27" s="1"/>
  <c r="AC463" i="8"/>
  <c r="AD463" i="27" s="1"/>
  <c r="AC464" i="8"/>
  <c r="AD464" i="27" s="1"/>
  <c r="AC466" i="8"/>
  <c r="AD466" i="27" s="1"/>
  <c r="AC618" i="8"/>
  <c r="AD618" i="27" s="1"/>
  <c r="AC467" i="8"/>
  <c r="AD467" i="27" s="1"/>
  <c r="AC363" i="8"/>
  <c r="AD363" i="27" s="1"/>
  <c r="AC470" i="8"/>
  <c r="AD470" i="27" s="1"/>
  <c r="AC473" i="8"/>
  <c r="AD473" i="27" s="1"/>
  <c r="AC687" i="8"/>
  <c r="AD687" i="27" s="1"/>
  <c r="AC475" i="8"/>
  <c r="AD475" i="27" s="1"/>
  <c r="AC476" i="8"/>
  <c r="AD476" i="27" s="1"/>
  <c r="AC480" i="8"/>
  <c r="AD480" i="27" s="1"/>
  <c r="AC481" i="8"/>
  <c r="AD481" i="27" s="1"/>
  <c r="AG672" i="8"/>
  <c r="AC675" i="8"/>
  <c r="AD675" i="27" s="1"/>
  <c r="AC622" i="8"/>
  <c r="AD622" i="27" s="1"/>
  <c r="AE357" i="8"/>
  <c r="AC352" i="8"/>
  <c r="AC489" i="8"/>
  <c r="AD489" i="27" s="1"/>
  <c r="AC491" i="8"/>
  <c r="AD491" i="27" s="1"/>
  <c r="AC494" i="8"/>
  <c r="AD494" i="27" s="1"/>
  <c r="AC495" i="8"/>
  <c r="AD495" i="27" s="1"/>
  <c r="AC496" i="8"/>
  <c r="AD496" i="27" s="1"/>
  <c r="AC401" i="8"/>
  <c r="AD401" i="27" s="1"/>
  <c r="AC402" i="8"/>
  <c r="AD402" i="27" s="1"/>
  <c r="AC626" i="8"/>
  <c r="AD626" i="27" s="1"/>
  <c r="AC677" i="8"/>
  <c r="AD677" i="27" s="1"/>
  <c r="AC628" i="8"/>
  <c r="AD628" i="27" s="1"/>
  <c r="AC404" i="8"/>
  <c r="AD404" i="27" s="1"/>
  <c r="AC629" i="8"/>
  <c r="AD629" i="27" s="1"/>
  <c r="AC631" i="8"/>
  <c r="AD631" i="27" s="1"/>
  <c r="AC367" i="8"/>
  <c r="AD367" i="27" s="1"/>
  <c r="AC501" i="8"/>
  <c r="AD501" i="27" s="1"/>
  <c r="AC632" i="8"/>
  <c r="AD632" i="27" s="1"/>
  <c r="AC379" i="8"/>
  <c r="AD379" i="27" s="1"/>
  <c r="AC354" i="8"/>
  <c r="AD354" i="27" s="1"/>
  <c r="AC503" i="8"/>
  <c r="AD503" i="27" s="1"/>
  <c r="AC407" i="8"/>
  <c r="AD407" i="27" s="1"/>
  <c r="AC506" i="8"/>
  <c r="AD506" i="27" s="1"/>
  <c r="AC507" i="8"/>
  <c r="AD507" i="27" s="1"/>
  <c r="AC508" i="8"/>
  <c r="AD508" i="27" s="1"/>
  <c r="AC511" i="8"/>
  <c r="AD511" i="27" s="1"/>
  <c r="AC512" i="8"/>
  <c r="AD512" i="27" s="1"/>
  <c r="AC513" i="8"/>
  <c r="AD513" i="27" s="1"/>
  <c r="AC514" i="8"/>
  <c r="AD514" i="27" s="1"/>
  <c r="AC409" i="8"/>
  <c r="AD409" i="27" s="1"/>
  <c r="AC515" i="8"/>
  <c r="AD515" i="27" s="1"/>
  <c r="AC410" i="8"/>
  <c r="AD410" i="27" s="1"/>
  <c r="AC517" i="8"/>
  <c r="AD517" i="27" s="1"/>
  <c r="AC411" i="8"/>
  <c r="AD411" i="27" s="1"/>
  <c r="AC678" i="8"/>
  <c r="AD678" i="27" s="1"/>
  <c r="AC519" i="8"/>
  <c r="AD519" i="27" s="1"/>
  <c r="AC636" i="8"/>
  <c r="AD636" i="27" s="1"/>
  <c r="AC522" i="8"/>
  <c r="AD522" i="27" s="1"/>
  <c r="AC608" i="8"/>
  <c r="AD608" i="27" s="1"/>
  <c r="AC524" i="8"/>
  <c r="AD524" i="27" s="1"/>
  <c r="AC526" i="8"/>
  <c r="AD526" i="27" s="1"/>
  <c r="AC527" i="8"/>
  <c r="AD527" i="27" s="1"/>
  <c r="AC432" i="8"/>
  <c r="AD432" i="27" s="1"/>
  <c r="AC638" i="8"/>
  <c r="AD638" i="27" s="1"/>
  <c r="AC529" i="8"/>
  <c r="AD529" i="27" s="1"/>
  <c r="AC530" i="8"/>
  <c r="AD530" i="27" s="1"/>
  <c r="AC640" i="8"/>
  <c r="AD640" i="27" s="1"/>
  <c r="AC641" i="8"/>
  <c r="AD641" i="27" s="1"/>
  <c r="AC369" i="8"/>
  <c r="AD369" i="27" s="1"/>
  <c r="AC534" i="8"/>
  <c r="AD534" i="27" s="1"/>
  <c r="AC535" i="8"/>
  <c r="AD535" i="27" s="1"/>
  <c r="AC413" i="8"/>
  <c r="AD413" i="27" s="1"/>
  <c r="AC370" i="8"/>
  <c r="AD370" i="27" s="1"/>
  <c r="AC537" i="8"/>
  <c r="AD537" i="27" s="1"/>
  <c r="AC538" i="8"/>
  <c r="AD538" i="27" s="1"/>
  <c r="AC644" i="8"/>
  <c r="AD644" i="27" s="1"/>
  <c r="AC414" i="8"/>
  <c r="AD414" i="27" s="1"/>
  <c r="AC415" i="8"/>
  <c r="AD415" i="27" s="1"/>
  <c r="AC645" i="8"/>
  <c r="AD645" i="27" s="1"/>
  <c r="AC646" i="8"/>
  <c r="AD646" i="27" s="1"/>
  <c r="AC371" i="8"/>
  <c r="AD371" i="27" s="1"/>
  <c r="AC542" i="8"/>
  <c r="AD542" i="27" s="1"/>
  <c r="AC545" i="8"/>
  <c r="AD545" i="27" s="1"/>
  <c r="AC648" i="8"/>
  <c r="AD648" i="27" s="1"/>
  <c r="AC548" i="8"/>
  <c r="AD548" i="27" s="1"/>
  <c r="AC649" i="8"/>
  <c r="AD649" i="27" s="1"/>
  <c r="AC650" i="8"/>
  <c r="AD650" i="27" s="1"/>
  <c r="AC651" i="8"/>
  <c r="AD651" i="27" s="1"/>
  <c r="AC653" i="8"/>
  <c r="AD653" i="27" s="1"/>
  <c r="AC416" i="8"/>
  <c r="AD416" i="27" s="1"/>
  <c r="AC680" i="8"/>
  <c r="AD680" i="27" s="1"/>
  <c r="AC417" i="8"/>
  <c r="AD417" i="27" s="1"/>
  <c r="AC552" i="8"/>
  <c r="AD552" i="27" s="1"/>
  <c r="AC382" i="8"/>
  <c r="AD382" i="27" s="1"/>
  <c r="AC658" i="8"/>
  <c r="AD658" i="27" s="1"/>
  <c r="AC659" i="8"/>
  <c r="AD659" i="27" s="1"/>
  <c r="AC555" i="8"/>
  <c r="AD555" i="27" s="1"/>
  <c r="AC558" i="8"/>
  <c r="AD558" i="27" s="1"/>
  <c r="AC559" i="8"/>
  <c r="AD559" i="27" s="1"/>
  <c r="AC561" i="8"/>
  <c r="AD561" i="27" s="1"/>
  <c r="AC562" i="8"/>
  <c r="AD562" i="27" s="1"/>
  <c r="AC660" i="8"/>
  <c r="AD660" i="27" s="1"/>
  <c r="AC565" i="8"/>
  <c r="AD565" i="27" s="1"/>
  <c r="AC420" i="8"/>
  <c r="AD420" i="27" s="1"/>
  <c r="AC567" i="8"/>
  <c r="AD567" i="27" s="1"/>
  <c r="AC662" i="8"/>
  <c r="AD662" i="27" s="1"/>
  <c r="AC572" i="8"/>
  <c r="AD572" i="27" s="1"/>
  <c r="AC663" i="8"/>
  <c r="AD663" i="27" s="1"/>
  <c r="AC574" i="8"/>
  <c r="AD574" i="27" s="1"/>
  <c r="AC575" i="8"/>
  <c r="AD575" i="27" s="1"/>
  <c r="AC578" i="8"/>
  <c r="AD578" i="27" s="1"/>
  <c r="AC579" i="8"/>
  <c r="AD579" i="27" s="1"/>
  <c r="AC666" i="8"/>
  <c r="AD666" i="27" s="1"/>
  <c r="AC581" i="8"/>
  <c r="AD581" i="27" s="1"/>
  <c r="AC583" i="8"/>
  <c r="AD583" i="27" s="1"/>
  <c r="AC587" i="8"/>
  <c r="AD587" i="27" s="1"/>
  <c r="AC421" i="8"/>
  <c r="AD421" i="27" s="1"/>
  <c r="AC594" i="8"/>
  <c r="AD594" i="27" s="1"/>
  <c r="AC598" i="8"/>
  <c r="AD598" i="27" s="1"/>
  <c r="AC600" i="8"/>
  <c r="AD600" i="27" s="1"/>
  <c r="AC428" i="8"/>
  <c r="AD428" i="27" s="1"/>
  <c r="AC605" i="8"/>
  <c r="AD605" i="27" s="1"/>
  <c r="AE373" i="8"/>
  <c r="AC358" i="8"/>
  <c r="AD358" i="27" s="1"/>
  <c r="AE682" i="8"/>
  <c r="AC673" i="8"/>
  <c r="AD673" i="27" s="1"/>
  <c r="AC442" i="8"/>
  <c r="AD442" i="27" s="1"/>
  <c r="AC602" i="8"/>
  <c r="AD602" i="27" s="1"/>
  <c r="AC443" i="8"/>
  <c r="AD443" i="27" s="1"/>
  <c r="AC685" i="8"/>
  <c r="AD685" i="27" s="1"/>
  <c r="AC446" i="8"/>
  <c r="AD446" i="27" s="1"/>
  <c r="AC422" i="8"/>
  <c r="AD422" i="27" s="1"/>
  <c r="AC391" i="8"/>
  <c r="AD391" i="27" s="1"/>
  <c r="AK672" i="8"/>
  <c r="AC364" i="8"/>
  <c r="AD364" i="27" s="1"/>
  <c r="AC482" i="8"/>
  <c r="AD482" i="27" s="1"/>
  <c r="AC483" i="8"/>
  <c r="AD483" i="27" s="1"/>
  <c r="AC484" i="8"/>
  <c r="AD484" i="27" s="1"/>
  <c r="AC621" i="8"/>
  <c r="AD621" i="27" s="1"/>
  <c r="AC487" i="8"/>
  <c r="AD487" i="27" s="1"/>
  <c r="AC397" i="8"/>
  <c r="AD397" i="27" s="1"/>
  <c r="AC488" i="8"/>
  <c r="AD488" i="27" s="1"/>
  <c r="AC398" i="8"/>
  <c r="AD398" i="27" s="1"/>
  <c r="AC490" i="8"/>
  <c r="AD490" i="27" s="1"/>
  <c r="AC399" i="8"/>
  <c r="AD399" i="27" s="1"/>
  <c r="AC676" i="8"/>
  <c r="AD676" i="27" s="1"/>
  <c r="AC492" i="8"/>
  <c r="AD492" i="27" s="1"/>
  <c r="AC493" i="8"/>
  <c r="AD493" i="27" s="1"/>
  <c r="AC625" i="8"/>
  <c r="AD625" i="27" s="1"/>
  <c r="AC667" i="8"/>
  <c r="AD667" i="27" s="1"/>
  <c r="AC584" i="8"/>
  <c r="AD584" i="27" s="1"/>
  <c r="AC586" i="8"/>
  <c r="AD586" i="27" s="1"/>
  <c r="AC668" i="8"/>
  <c r="AD668" i="27" s="1"/>
  <c r="AC591" i="8"/>
  <c r="AD591" i="27" s="1"/>
  <c r="AC592" i="8"/>
  <c r="AD592" i="27" s="1"/>
  <c r="AC593" i="8"/>
  <c r="AD593" i="27" s="1"/>
  <c r="AC595" i="8"/>
  <c r="AD595" i="27" s="1"/>
  <c r="AC597" i="8"/>
  <c r="AD597" i="27" s="1"/>
  <c r="AC423" i="8"/>
  <c r="AD423" i="27" s="1"/>
  <c r="AC424" i="8"/>
  <c r="AD424" i="27" s="1"/>
  <c r="AC425" i="8"/>
  <c r="AD425" i="27" s="1"/>
  <c r="AC427" i="8"/>
  <c r="AD427" i="27" s="1"/>
  <c r="AC429" i="8"/>
  <c r="AD429" i="27" s="1"/>
  <c r="AC430" i="8"/>
  <c r="AD430" i="27" s="1"/>
  <c r="AI672" i="8"/>
  <c r="AG689" i="8"/>
  <c r="AG438" i="8"/>
  <c r="AG385" i="8"/>
  <c r="AC603" i="8"/>
  <c r="AD603" i="27" s="1"/>
  <c r="AE610" i="8"/>
  <c r="AC439" i="8"/>
  <c r="AD439" i="27" s="1"/>
  <c r="AC431" i="8"/>
  <c r="AD431" i="27" s="1"/>
  <c r="AC359" i="8"/>
  <c r="AD359" i="27" s="1"/>
  <c r="AC441" i="8"/>
  <c r="AD441" i="27" s="1"/>
  <c r="AC607" i="8"/>
  <c r="AD607" i="27" s="1"/>
  <c r="AE689" i="8"/>
  <c r="AC683" i="8"/>
  <c r="AD683" i="27" s="1"/>
  <c r="AC612" i="8"/>
  <c r="AD612" i="27" s="1"/>
  <c r="AE385" i="8"/>
  <c r="AC374" i="8"/>
  <c r="AD374" i="27" s="1"/>
  <c r="AC444" i="8"/>
  <c r="AD444" i="27" s="1"/>
  <c r="AC387" i="8"/>
  <c r="AD387" i="27" s="1"/>
  <c r="AC686" i="8"/>
  <c r="AD686" i="27" s="1"/>
  <c r="AC388" i="8"/>
  <c r="AD388" i="27" s="1"/>
  <c r="AC375" i="8"/>
  <c r="AD375" i="27" s="1"/>
  <c r="AC447" i="8"/>
  <c r="AD447" i="27" s="1"/>
  <c r="AC390" i="8"/>
  <c r="AD390" i="27" s="1"/>
  <c r="AC448" i="8"/>
  <c r="AD448" i="27" s="1"/>
  <c r="AC360" i="8"/>
  <c r="AD360" i="27" s="1"/>
  <c r="AC392" i="8"/>
  <c r="AD392" i="27" s="1"/>
  <c r="AC450" i="8"/>
  <c r="AD450" i="27" s="1"/>
  <c r="AC451" i="8"/>
  <c r="AD451" i="27" s="1"/>
  <c r="AC452" i="8"/>
  <c r="AD452" i="27" s="1"/>
  <c r="AC454" i="8"/>
  <c r="AD454" i="27" s="1"/>
  <c r="AC614" i="8"/>
  <c r="AD614" i="27" s="1"/>
  <c r="AC457" i="8"/>
  <c r="AD457" i="27" s="1"/>
  <c r="AC376" i="8"/>
  <c r="AD376" i="27" s="1"/>
  <c r="AC361" i="8"/>
  <c r="AD361" i="27" s="1"/>
  <c r="AC362" i="8"/>
  <c r="AD362" i="27" s="1"/>
  <c r="AC461" i="8"/>
  <c r="AD461" i="27" s="1"/>
  <c r="AC615" i="8"/>
  <c r="AD615" i="27" s="1"/>
  <c r="AC462" i="8"/>
  <c r="AD462" i="27" s="1"/>
  <c r="AC377" i="8"/>
  <c r="AD377" i="27" s="1"/>
  <c r="AC465" i="8"/>
  <c r="AD465" i="27" s="1"/>
  <c r="AC433" i="8"/>
  <c r="AD433" i="27" s="1"/>
  <c r="AC617" i="8"/>
  <c r="AD617" i="27" s="1"/>
  <c r="AC468" i="8"/>
  <c r="AD468" i="27" s="1"/>
  <c r="AC469" i="8"/>
  <c r="AD469" i="27" s="1"/>
  <c r="AC471" i="8"/>
  <c r="AD471" i="27" s="1"/>
  <c r="AC472" i="8"/>
  <c r="AD472" i="27" s="1"/>
  <c r="AC674" i="8"/>
  <c r="AD674" i="27" s="1"/>
  <c r="AC474" i="8"/>
  <c r="AD474" i="27" s="1"/>
  <c r="AC619" i="8"/>
  <c r="AD619" i="27" s="1"/>
  <c r="AC477" i="8"/>
  <c r="AD477" i="27" s="1"/>
  <c r="AC478" i="8"/>
  <c r="AD478" i="27" s="1"/>
  <c r="AC620" i="8"/>
  <c r="AD620" i="27" s="1"/>
  <c r="AC485" i="8"/>
  <c r="AD485" i="27" s="1"/>
  <c r="AC486" i="8"/>
  <c r="AD486" i="27" s="1"/>
  <c r="AC623" i="8"/>
  <c r="AD623" i="27" s="1"/>
  <c r="AC353" i="8"/>
  <c r="AD353" i="27" s="1"/>
  <c r="AC624" i="8"/>
  <c r="AD624" i="27" s="1"/>
  <c r="AC365" i="8"/>
  <c r="AD365" i="27" s="1"/>
  <c r="AC366" i="8"/>
  <c r="AD366" i="27" s="1"/>
  <c r="AC400" i="8"/>
  <c r="AD400" i="27" s="1"/>
  <c r="AC497" i="8"/>
  <c r="AD497" i="27" s="1"/>
  <c r="AC403" i="8"/>
  <c r="AD403" i="27" s="1"/>
  <c r="AC498" i="8"/>
  <c r="AD498" i="27" s="1"/>
  <c r="AC627" i="8"/>
  <c r="AD627" i="27" s="1"/>
  <c r="AC499" i="8"/>
  <c r="AD499" i="27" s="1"/>
  <c r="AC405" i="8"/>
  <c r="AD405" i="27" s="1"/>
  <c r="AC630" i="8"/>
  <c r="AD630" i="27" s="1"/>
  <c r="AC500" i="8"/>
  <c r="AD500" i="27" s="1"/>
  <c r="AC378" i="8"/>
  <c r="AD378" i="27" s="1"/>
  <c r="AC633" i="8"/>
  <c r="AD633" i="27" s="1"/>
  <c r="AC406" i="8"/>
  <c r="AD406" i="27" s="1"/>
  <c r="AC502" i="8"/>
  <c r="AD502" i="27" s="1"/>
  <c r="AC504" i="8"/>
  <c r="AD504" i="27" s="1"/>
  <c r="AC505" i="8"/>
  <c r="AD505" i="27" s="1"/>
  <c r="AC434" i="8"/>
  <c r="AD434" i="27" s="1"/>
  <c r="AC380" i="8"/>
  <c r="AD380" i="27" s="1"/>
  <c r="AC509" i="8"/>
  <c r="AD509" i="27" s="1"/>
  <c r="AC510" i="8"/>
  <c r="AD510" i="27" s="1"/>
  <c r="AC435" i="8"/>
  <c r="AD435" i="27" s="1"/>
  <c r="AC634" i="8"/>
  <c r="AD634" i="27" s="1"/>
  <c r="AC355" i="8"/>
  <c r="AD355" i="27" s="1"/>
  <c r="AC408" i="8"/>
  <c r="AD408" i="27" s="1"/>
  <c r="AC516" i="8"/>
  <c r="AD516" i="27" s="1"/>
  <c r="AC635" i="8"/>
  <c r="AD635" i="27" s="1"/>
  <c r="AC518" i="8"/>
  <c r="AD518" i="27" s="1"/>
  <c r="AC520" i="8"/>
  <c r="AD520" i="27" s="1"/>
  <c r="AC521" i="8"/>
  <c r="AD521" i="27" s="1"/>
  <c r="AC637" i="8"/>
  <c r="AD637" i="27" s="1"/>
  <c r="AC523" i="8"/>
  <c r="AD523" i="27" s="1"/>
  <c r="AC412" i="8"/>
  <c r="AD412" i="27" s="1"/>
  <c r="AC525" i="8"/>
  <c r="AD525" i="27" s="1"/>
  <c r="AC679" i="8"/>
  <c r="AD679" i="27" s="1"/>
  <c r="AC528" i="8"/>
  <c r="AD528" i="27" s="1"/>
  <c r="AC639" i="8"/>
  <c r="AD639" i="27" s="1"/>
  <c r="AC368" i="8"/>
  <c r="AD368" i="27" s="1"/>
  <c r="AC531" i="8"/>
  <c r="AD531" i="27" s="1"/>
  <c r="AC532" i="8"/>
  <c r="AD532" i="27" s="1"/>
  <c r="AC533" i="8"/>
  <c r="AD533" i="27" s="1"/>
  <c r="AC642" i="8"/>
  <c r="AD642" i="27" s="1"/>
  <c r="AC536" i="8"/>
  <c r="AD536" i="27" s="1"/>
  <c r="AC643" i="8"/>
  <c r="AD643" i="27" s="1"/>
  <c r="AC539" i="8"/>
  <c r="AD539" i="27" s="1"/>
  <c r="AC540" i="8"/>
  <c r="AD540" i="27" s="1"/>
  <c r="AC541" i="8"/>
  <c r="AD541" i="27" s="1"/>
  <c r="AC647" i="8"/>
  <c r="AD647" i="27" s="1"/>
  <c r="AC543" i="8"/>
  <c r="AD543" i="27" s="1"/>
  <c r="AC544" i="8"/>
  <c r="AD544" i="27" s="1"/>
  <c r="AC546" i="8"/>
  <c r="AD546" i="27" s="1"/>
  <c r="AC547" i="8"/>
  <c r="AD547" i="27" s="1"/>
  <c r="AC604" i="8"/>
  <c r="AD604" i="27" s="1"/>
  <c r="AC549" i="8"/>
  <c r="AD549" i="27" s="1"/>
  <c r="AC652" i="8"/>
  <c r="AD652" i="27" s="1"/>
  <c r="AC550" i="8"/>
  <c r="AD550" i="27" s="1"/>
  <c r="AC551" i="8"/>
  <c r="AD551" i="27" s="1"/>
  <c r="AC381" i="8"/>
  <c r="AD381" i="27" s="1"/>
  <c r="AC654" i="8"/>
  <c r="AD654" i="27" s="1"/>
  <c r="AC655" i="8"/>
  <c r="AD655" i="27" s="1"/>
  <c r="AC656" i="8"/>
  <c r="AD656" i="27" s="1"/>
  <c r="AC657" i="8"/>
  <c r="AD657" i="27" s="1"/>
  <c r="AC553" i="8"/>
  <c r="AD553" i="27" s="1"/>
  <c r="AC554" i="8"/>
  <c r="AD554" i="27" s="1"/>
  <c r="AC418" i="8"/>
  <c r="AD418" i="27" s="1"/>
  <c r="AC556" i="8"/>
  <c r="AD556" i="27" s="1"/>
  <c r="AC557" i="8"/>
  <c r="AD557" i="27" s="1"/>
  <c r="AC560" i="8"/>
  <c r="AD560" i="27" s="1"/>
  <c r="AC419" i="8"/>
  <c r="AD419" i="27" s="1"/>
  <c r="AC563" i="8"/>
  <c r="AD563" i="27" s="1"/>
  <c r="AC564" i="8"/>
  <c r="AD564" i="27" s="1"/>
  <c r="AC661" i="8"/>
  <c r="AD661" i="27" s="1"/>
  <c r="AC566" i="8"/>
  <c r="AD566" i="27" s="1"/>
  <c r="AC568" i="8"/>
  <c r="AD568" i="27" s="1"/>
  <c r="AC569" i="8"/>
  <c r="AD569" i="27" s="1"/>
  <c r="AC570" i="8"/>
  <c r="AD570" i="27" s="1"/>
  <c r="AC571" i="8"/>
  <c r="AD571" i="27" s="1"/>
  <c r="AC664" i="8"/>
  <c r="AD664" i="27" s="1"/>
  <c r="AC573" i="8"/>
  <c r="AD573" i="27" s="1"/>
  <c r="AC576" i="8"/>
  <c r="AD576" i="27" s="1"/>
  <c r="AC577" i="8"/>
  <c r="AD577" i="27" s="1"/>
  <c r="AC580" i="8"/>
  <c r="AD580" i="27" s="1"/>
  <c r="AC665" i="8"/>
  <c r="AD665" i="27" s="1"/>
  <c r="AC582" i="8"/>
  <c r="AD582" i="27" s="1"/>
  <c r="AC585" i="8"/>
  <c r="AD585" i="27" s="1"/>
  <c r="AC588" i="8"/>
  <c r="AD588" i="27" s="1"/>
  <c r="AC589" i="8"/>
  <c r="AD589" i="27" s="1"/>
  <c r="AC669" i="8"/>
  <c r="AD669" i="27" s="1"/>
  <c r="AC590" i="8"/>
  <c r="AD590" i="27" s="1"/>
  <c r="AC670" i="8"/>
  <c r="AD670" i="27" s="1"/>
  <c r="AC596" i="8"/>
  <c r="AD596" i="27" s="1"/>
  <c r="AC599" i="8"/>
  <c r="AD599" i="27" s="1"/>
  <c r="AC426" i="8"/>
  <c r="AD426" i="27" s="1"/>
  <c r="AC601" i="8"/>
  <c r="AD601" i="27" s="1"/>
  <c r="AK373" i="8"/>
  <c r="AK610" i="8"/>
  <c r="AK682" i="8"/>
  <c r="AK438" i="8"/>
  <c r="AK385" i="8"/>
  <c r="AC606" i="8"/>
  <c r="AD606" i="27" s="1"/>
  <c r="AC436" i="8"/>
  <c r="AD436" i="27" s="1"/>
  <c r="AC440" i="8"/>
  <c r="AD440" i="27" s="1"/>
  <c r="AE438" i="8"/>
  <c r="AC386" i="8"/>
  <c r="AD386" i="27" s="1"/>
  <c r="AC684" i="8"/>
  <c r="AD684" i="27" s="1"/>
  <c r="AC445" i="8"/>
  <c r="AD445" i="27" s="1"/>
  <c r="AC389" i="8"/>
  <c r="AD389" i="27" s="1"/>
  <c r="AK357" i="8"/>
  <c r="AI610" i="8"/>
  <c r="AI689" i="8"/>
  <c r="AE672" i="8"/>
  <c r="AC611" i="8"/>
  <c r="AD611" i="27" s="1"/>
  <c r="AC383" i="8"/>
  <c r="AD383" i="27" s="1"/>
  <c r="K145" i="9"/>
  <c r="O145" i="9"/>
  <c r="Q145" i="9"/>
  <c r="T145" i="9"/>
  <c r="U145" i="9"/>
  <c r="X145" i="9"/>
  <c r="S145" i="9"/>
  <c r="G145" i="9"/>
  <c r="H145" i="9"/>
  <c r="I145" i="9"/>
  <c r="J145" i="9"/>
  <c r="N145" i="9"/>
  <c r="V145" i="9"/>
  <c r="K137" i="9"/>
  <c r="O137" i="9"/>
  <c r="Q137" i="9"/>
  <c r="T137" i="9"/>
  <c r="U137" i="9"/>
  <c r="X137" i="9"/>
  <c r="G137" i="9"/>
  <c r="H137" i="9"/>
  <c r="I137" i="9"/>
  <c r="J137" i="9"/>
  <c r="N137" i="9"/>
  <c r="V137" i="9"/>
  <c r="M137" i="9"/>
  <c r="M145" i="9"/>
  <c r="K144" i="9"/>
  <c r="X144" i="9"/>
  <c r="T144" i="9"/>
  <c r="U144" i="9"/>
  <c r="V144" i="9"/>
  <c r="S144" i="9"/>
  <c r="G144" i="9"/>
  <c r="H144" i="9"/>
  <c r="I144" i="9"/>
  <c r="J144" i="9"/>
  <c r="N144" i="9"/>
  <c r="O144" i="9"/>
  <c r="Q144" i="9"/>
  <c r="K138" i="9"/>
  <c r="H138" i="9"/>
  <c r="I138" i="9"/>
  <c r="J138" i="9"/>
  <c r="O138" i="9"/>
  <c r="Q138" i="9"/>
  <c r="T138" i="9"/>
  <c r="X138" i="9"/>
  <c r="G138" i="9"/>
  <c r="N138" i="9"/>
  <c r="U138" i="9"/>
  <c r="V138" i="9"/>
  <c r="M144" i="9"/>
  <c r="K143" i="9"/>
  <c r="X143" i="9"/>
  <c r="S143" i="9"/>
  <c r="H143" i="9"/>
  <c r="I143" i="9"/>
  <c r="J143" i="9"/>
  <c r="V143" i="9"/>
  <c r="G143" i="9"/>
  <c r="N143" i="9"/>
  <c r="O143" i="9"/>
  <c r="Q143" i="9"/>
  <c r="T143" i="9"/>
  <c r="U143" i="9"/>
  <c r="K135" i="9"/>
  <c r="X135" i="9"/>
  <c r="H135" i="9"/>
  <c r="I135" i="9"/>
  <c r="J135" i="9"/>
  <c r="T135" i="9"/>
  <c r="V135" i="9"/>
  <c r="G135" i="9"/>
  <c r="N135" i="9"/>
  <c r="O135" i="9"/>
  <c r="Q135" i="9"/>
  <c r="U135" i="9"/>
  <c r="K134" i="9"/>
  <c r="H134" i="9"/>
  <c r="I134" i="9"/>
  <c r="J134" i="9"/>
  <c r="O134" i="9"/>
  <c r="Q134" i="9"/>
  <c r="X134" i="9"/>
  <c r="G134" i="9"/>
  <c r="N134" i="9"/>
  <c r="T134" i="9"/>
  <c r="U134" i="9"/>
  <c r="V134" i="9"/>
  <c r="K142" i="9"/>
  <c r="H142" i="9"/>
  <c r="I142" i="9"/>
  <c r="J142" i="9"/>
  <c r="O142" i="9"/>
  <c r="Q142" i="9"/>
  <c r="X142" i="9"/>
  <c r="G142" i="9"/>
  <c r="N142" i="9"/>
  <c r="T142" i="9"/>
  <c r="U142" i="9"/>
  <c r="V142" i="9"/>
  <c r="K140" i="9"/>
  <c r="X140" i="9"/>
  <c r="U140" i="9"/>
  <c r="V140" i="9"/>
  <c r="G140" i="9"/>
  <c r="H140" i="9"/>
  <c r="I140" i="9"/>
  <c r="J140" i="9"/>
  <c r="N140" i="9"/>
  <c r="O140" i="9"/>
  <c r="Q140" i="9"/>
  <c r="T140" i="9"/>
  <c r="K136" i="9"/>
  <c r="X136" i="9"/>
  <c r="T136" i="9"/>
  <c r="U136" i="9"/>
  <c r="V136" i="9"/>
  <c r="G136" i="9"/>
  <c r="H136" i="9"/>
  <c r="I136" i="9"/>
  <c r="J136" i="9"/>
  <c r="N136" i="9"/>
  <c r="O136" i="9"/>
  <c r="Q136" i="9"/>
  <c r="M140" i="9"/>
  <c r="K141" i="9"/>
  <c r="G141" i="9"/>
  <c r="O141" i="9"/>
  <c r="Q141" i="9"/>
  <c r="T141" i="9"/>
  <c r="U141" i="9"/>
  <c r="X141" i="9"/>
  <c r="H141" i="9"/>
  <c r="I141" i="9"/>
  <c r="J141" i="9"/>
  <c r="N141" i="9"/>
  <c r="V141" i="9"/>
  <c r="S138" i="9"/>
  <c r="F145" i="9"/>
  <c r="F143" i="9"/>
  <c r="F137" i="9"/>
  <c r="F135" i="9"/>
  <c r="M135" i="9"/>
  <c r="M143" i="9"/>
  <c r="F134" i="9"/>
  <c r="F144" i="9"/>
  <c r="F142" i="9"/>
  <c r="F140" i="9"/>
  <c r="F138" i="9"/>
  <c r="F136" i="9"/>
  <c r="M134" i="9"/>
  <c r="M138" i="9"/>
  <c r="M142" i="9"/>
  <c r="S134" i="9"/>
  <c r="F141" i="9"/>
  <c r="S136" i="9"/>
  <c r="S137" i="9"/>
  <c r="S141" i="9"/>
  <c r="S140" i="9"/>
  <c r="G12" i="8"/>
  <c r="H12" i="27" s="1"/>
  <c r="X132" i="9"/>
  <c r="AG10" i="8" l="1"/>
  <c r="AG11" i="8" s="1"/>
  <c r="AD352" i="27"/>
  <c r="M132" i="9"/>
  <c r="N132" i="9"/>
  <c r="H132" i="9"/>
  <c r="S132" i="9"/>
  <c r="I132" i="9"/>
  <c r="T132" i="9"/>
  <c r="F132" i="9"/>
  <c r="J132" i="9"/>
  <c r="O132" i="9"/>
  <c r="U132" i="9"/>
  <c r="G132" i="9"/>
  <c r="K132" i="9"/>
  <c r="Q132" i="9"/>
  <c r="AI10" i="8"/>
  <c r="AI11" i="8" s="1"/>
  <c r="AC672" i="8"/>
  <c r="AD672" i="27" s="1"/>
  <c r="AC385" i="8"/>
  <c r="AD385" i="27" s="1"/>
  <c r="AC682" i="8"/>
  <c r="AD682" i="27" s="1"/>
  <c r="AC373" i="8"/>
  <c r="AD373" i="27" s="1"/>
  <c r="AC357" i="8"/>
  <c r="AK10" i="8"/>
  <c r="AK11" i="8" s="1"/>
  <c r="AC438" i="8"/>
  <c r="AD438" i="27" s="1"/>
  <c r="AC689" i="8"/>
  <c r="AD689" i="27" s="1"/>
  <c r="AC610" i="8"/>
  <c r="AD610" i="27" s="1"/>
  <c r="AE10" i="8"/>
  <c r="AD357" i="27" l="1"/>
  <c r="F370" i="7"/>
  <c r="AB18" i="20"/>
  <c r="AC10" i="8"/>
  <c r="AC348" i="26" s="1"/>
  <c r="AE11" i="8"/>
  <c r="AC11" i="8" s="1"/>
  <c r="AD11" i="27" s="1"/>
  <c r="F654" i="7"/>
  <c r="F641" i="7"/>
  <c r="F616" i="7"/>
  <c r="F590" i="7"/>
  <c r="F550" i="7"/>
  <c r="F492" i="7"/>
  <c r="F459" i="7"/>
  <c r="F445" i="7"/>
  <c r="F395" i="7"/>
  <c r="F377" i="7"/>
  <c r="F702" i="7"/>
  <c r="T356" i="7"/>
  <c r="T305" i="7"/>
  <c r="T292" i="7"/>
  <c r="T270" i="7"/>
  <c r="T247" i="7"/>
  <c r="T203" i="7"/>
  <c r="T145" i="7"/>
  <c r="T115" i="7"/>
  <c r="T103" i="7"/>
  <c r="T54" i="7"/>
  <c r="T35" i="7"/>
  <c r="T27" i="7"/>
  <c r="Z9" i="7"/>
  <c r="AD10" i="27" l="1"/>
  <c r="AC345" i="26"/>
  <c r="AC347" i="26"/>
  <c r="AC349" i="26"/>
  <c r="AC351" i="26"/>
  <c r="AC353" i="26"/>
  <c r="AC355" i="26"/>
  <c r="AC357" i="26"/>
  <c r="AC359" i="26"/>
  <c r="AC361" i="26"/>
  <c r="AC363" i="26"/>
  <c r="AC365" i="26"/>
  <c r="AC367" i="26"/>
  <c r="AC369" i="26"/>
  <c r="AC371" i="26"/>
  <c r="AC373" i="26"/>
  <c r="AC375" i="26"/>
  <c r="AC377" i="26"/>
  <c r="AC379" i="26"/>
  <c r="AC381" i="26"/>
  <c r="AC383" i="26"/>
  <c r="AC385" i="26"/>
  <c r="AC387" i="26"/>
  <c r="AC389" i="26"/>
  <c r="AC391" i="26"/>
  <c r="AC393" i="26"/>
  <c r="AC395" i="26"/>
  <c r="AC397" i="26"/>
  <c r="AC399" i="26"/>
  <c r="AC401" i="26"/>
  <c r="AC403" i="26"/>
  <c r="AC405" i="26"/>
  <c r="AC407" i="26"/>
  <c r="AC409" i="26"/>
  <c r="AC411" i="26"/>
  <c r="AC413" i="26"/>
  <c r="AC415" i="26"/>
  <c r="AC417" i="26"/>
  <c r="AC419" i="26"/>
  <c r="AC421" i="26"/>
  <c r="AC423" i="26"/>
  <c r="AC425" i="26"/>
  <c r="AC427" i="26"/>
  <c r="AC429" i="26"/>
  <c r="AC431" i="26"/>
  <c r="AC433" i="26"/>
  <c r="AC435" i="26"/>
  <c r="AC437" i="26"/>
  <c r="AC439" i="26"/>
  <c r="AC441" i="26"/>
  <c r="AC443" i="26"/>
  <c r="AC445" i="26"/>
  <c r="AC447" i="26"/>
  <c r="AC449" i="26"/>
  <c r="AC451" i="26"/>
  <c r="AC453" i="26"/>
  <c r="AC455" i="26"/>
  <c r="AC457" i="26"/>
  <c r="AC459" i="26"/>
  <c r="AC461" i="26"/>
  <c r="AC463" i="26"/>
  <c r="AC465" i="26"/>
  <c r="AC467" i="26"/>
  <c r="AC469" i="26"/>
  <c r="AC471" i="26"/>
  <c r="AC473" i="26"/>
  <c r="AC475" i="26"/>
  <c r="AC477" i="26"/>
  <c r="AC479" i="26"/>
  <c r="AC481" i="26"/>
  <c r="AC483" i="26"/>
  <c r="AC485" i="26"/>
  <c r="AC487" i="26"/>
  <c r="AC489" i="26"/>
  <c r="AC491" i="26"/>
  <c r="AC493" i="26"/>
  <c r="AC495" i="26"/>
  <c r="AC497" i="26"/>
  <c r="AC499" i="26"/>
  <c r="AC501" i="26"/>
  <c r="AC503" i="26"/>
  <c r="AC505" i="26"/>
  <c r="AC507" i="26"/>
  <c r="AC509" i="26"/>
  <c r="AC511" i="26"/>
  <c r="AC344" i="26"/>
  <c r="AC346" i="26"/>
  <c r="AC350" i="26"/>
  <c r="AC352" i="26"/>
  <c r="AC354" i="26"/>
  <c r="AC356" i="26"/>
  <c r="AC358" i="26"/>
  <c r="AC360" i="26"/>
  <c r="AC362" i="26"/>
  <c r="AC364" i="26"/>
  <c r="AC366" i="26"/>
  <c r="AC368" i="26"/>
  <c r="AC370" i="26"/>
  <c r="AC372" i="26"/>
  <c r="AC374" i="26"/>
  <c r="AC376" i="26"/>
  <c r="AC378" i="26"/>
  <c r="AC380" i="26"/>
  <c r="AC382" i="26"/>
  <c r="AC384" i="26"/>
  <c r="AC386" i="26"/>
  <c r="AC388" i="26"/>
  <c r="AC390" i="26"/>
  <c r="AC392" i="26"/>
  <c r="AC394" i="26"/>
  <c r="AC396" i="26"/>
  <c r="AC398" i="26"/>
  <c r="AC400" i="26"/>
  <c r="AC402" i="26"/>
  <c r="AC404" i="26"/>
  <c r="AC406" i="26"/>
  <c r="AC408" i="26"/>
  <c r="AC410" i="26"/>
  <c r="AC412" i="26"/>
  <c r="AC414" i="26"/>
  <c r="AC416" i="26"/>
  <c r="AC418" i="26"/>
  <c r="AC420" i="26"/>
  <c r="AC422" i="26"/>
  <c r="AC424" i="26"/>
  <c r="AC426" i="26"/>
  <c r="AC428" i="26"/>
  <c r="AC430" i="26"/>
  <c r="AC432" i="26"/>
  <c r="AC434" i="26"/>
  <c r="AC436" i="26"/>
  <c r="AC438" i="26"/>
  <c r="AC440" i="26"/>
  <c r="AC442" i="26"/>
  <c r="AC444" i="26"/>
  <c r="AC446" i="26"/>
  <c r="AC448" i="26"/>
  <c r="AC450" i="26"/>
  <c r="AC452" i="26"/>
  <c r="AC454" i="26"/>
  <c r="AC456" i="26"/>
  <c r="AC458" i="26"/>
  <c r="AC460" i="26"/>
  <c r="AC462" i="26"/>
  <c r="AC464" i="26"/>
  <c r="AC466" i="26"/>
  <c r="AC468" i="26"/>
  <c r="AC470" i="26"/>
  <c r="AC472" i="26"/>
  <c r="AC474" i="26"/>
  <c r="AC476" i="26"/>
  <c r="AC478" i="26"/>
  <c r="AC480" i="26"/>
  <c r="AC482" i="26"/>
  <c r="AC484" i="26"/>
  <c r="AC486" i="26"/>
  <c r="AC488" i="26"/>
  <c r="AC490" i="26"/>
  <c r="AC492" i="26"/>
  <c r="AC494" i="26"/>
  <c r="AC496" i="26"/>
  <c r="AC498" i="26"/>
  <c r="AC500" i="26"/>
  <c r="AC502" i="26"/>
  <c r="AC504" i="26"/>
  <c r="AC506" i="26"/>
  <c r="AC508" i="26"/>
  <c r="AC510" i="26"/>
  <c r="AC512" i="26"/>
  <c r="AC514" i="26"/>
  <c r="AC516" i="26"/>
  <c r="AC518" i="26"/>
  <c r="AC520" i="26"/>
  <c r="AC522" i="26"/>
  <c r="AC524" i="26"/>
  <c r="AC526" i="26"/>
  <c r="AC528" i="26"/>
  <c r="AC530" i="26"/>
  <c r="AC532" i="26"/>
  <c r="AC534" i="26"/>
  <c r="AC536" i="26"/>
  <c r="AC538" i="26"/>
  <c r="AC540" i="26"/>
  <c r="AC542" i="26"/>
  <c r="AC544" i="26"/>
  <c r="AC546" i="26"/>
  <c r="AC548" i="26"/>
  <c r="AC550" i="26"/>
  <c r="AC552" i="26"/>
  <c r="AC554" i="26"/>
  <c r="AC556" i="26"/>
  <c r="AC558" i="26"/>
  <c r="AC560" i="26"/>
  <c r="AC562" i="26"/>
  <c r="AC564" i="26"/>
  <c r="AC566" i="26"/>
  <c r="AC568" i="26"/>
  <c r="AC570" i="26"/>
  <c r="AC572" i="26"/>
  <c r="AC574" i="26"/>
  <c r="AC576" i="26"/>
  <c r="AC578" i="26"/>
  <c r="AC580" i="26"/>
  <c r="AC582" i="26"/>
  <c r="AC584" i="26"/>
  <c r="AC586" i="26"/>
  <c r="AC588" i="26"/>
  <c r="AC590" i="26"/>
  <c r="AC592" i="26"/>
  <c r="AC594" i="26"/>
  <c r="AC596" i="26"/>
  <c r="AC598" i="26"/>
  <c r="AC600" i="26"/>
  <c r="AC602" i="26"/>
  <c r="AC604" i="26"/>
  <c r="AC606" i="26"/>
  <c r="AC608" i="26"/>
  <c r="AC610" i="26"/>
  <c r="AC612" i="26"/>
  <c r="AC614" i="26"/>
  <c r="AC616" i="26"/>
  <c r="AC618" i="26"/>
  <c r="AC620" i="26"/>
  <c r="AC622" i="26"/>
  <c r="AC624" i="26"/>
  <c r="AC626" i="26"/>
  <c r="AC628" i="26"/>
  <c r="AC630" i="26"/>
  <c r="AC632" i="26"/>
  <c r="AC634" i="26"/>
  <c r="AC636" i="26"/>
  <c r="AC638" i="26"/>
  <c r="AC640" i="26"/>
  <c r="AC642" i="26"/>
  <c r="AC644" i="26"/>
  <c r="AC646" i="26"/>
  <c r="AC648" i="26"/>
  <c r="AC650" i="26"/>
  <c r="AC652" i="26"/>
  <c r="AC654" i="26"/>
  <c r="AC656" i="26"/>
  <c r="AC658" i="26"/>
  <c r="AC660" i="26"/>
  <c r="AC662" i="26"/>
  <c r="AC664" i="26"/>
  <c r="AC666" i="26"/>
  <c r="AC668" i="26"/>
  <c r="AC670" i="26"/>
  <c r="AC672" i="26"/>
  <c r="AC674" i="26"/>
  <c r="AC676" i="26"/>
  <c r="AC678" i="26"/>
  <c r="AC680" i="26"/>
  <c r="AC513" i="26"/>
  <c r="AC515" i="26"/>
  <c r="AC517" i="26"/>
  <c r="AC519" i="26"/>
  <c r="AC521" i="26"/>
  <c r="AC523" i="26"/>
  <c r="AC525" i="26"/>
  <c r="AC527" i="26"/>
  <c r="AC529" i="26"/>
  <c r="AC531" i="26"/>
  <c r="AC533" i="26"/>
  <c r="AC535" i="26"/>
  <c r="AC537" i="26"/>
  <c r="AC539" i="26"/>
  <c r="AC541" i="26"/>
  <c r="AC543" i="26"/>
  <c r="AC545" i="26"/>
  <c r="AC547" i="26"/>
  <c r="AC549" i="26"/>
  <c r="AC551" i="26"/>
  <c r="AC553" i="26"/>
  <c r="AC555" i="26"/>
  <c r="AC557" i="26"/>
  <c r="AC559" i="26"/>
  <c r="AC561" i="26"/>
  <c r="AC563" i="26"/>
  <c r="AC565" i="26"/>
  <c r="AC567" i="26"/>
  <c r="AC569" i="26"/>
  <c r="AC571" i="26"/>
  <c r="AC573" i="26"/>
  <c r="AC575" i="26"/>
  <c r="AC577" i="26"/>
  <c r="AC579" i="26"/>
  <c r="AC581" i="26"/>
  <c r="AC583" i="26"/>
  <c r="AC585" i="26"/>
  <c r="AC587" i="26"/>
  <c r="AC589" i="26"/>
  <c r="AC591" i="26"/>
  <c r="AC593" i="26"/>
  <c r="AC595" i="26"/>
  <c r="AC597" i="26"/>
  <c r="AC599" i="26"/>
  <c r="AC601" i="26"/>
  <c r="AC603" i="26"/>
  <c r="AC605" i="26"/>
  <c r="AC607" i="26"/>
  <c r="AC609" i="26"/>
  <c r="AC611" i="26"/>
  <c r="AC613" i="26"/>
  <c r="AC615" i="26"/>
  <c r="AC617" i="26"/>
  <c r="AC619" i="26"/>
  <c r="AC621" i="26"/>
  <c r="AC623" i="26"/>
  <c r="AC625" i="26"/>
  <c r="AC627" i="26"/>
  <c r="AC629" i="26"/>
  <c r="AC631" i="26"/>
  <c r="AC633" i="26"/>
  <c r="AC635" i="26"/>
  <c r="AC637" i="26"/>
  <c r="AC639" i="26"/>
  <c r="AC641" i="26"/>
  <c r="AC643" i="26"/>
  <c r="AC645" i="26"/>
  <c r="AC647" i="26"/>
  <c r="AC649" i="26"/>
  <c r="AC651" i="26"/>
  <c r="AC653" i="26"/>
  <c r="AC655" i="26"/>
  <c r="AC657" i="26"/>
  <c r="AC659" i="26"/>
  <c r="AC661" i="26"/>
  <c r="AC663" i="26"/>
  <c r="AC665" i="26"/>
  <c r="AC667" i="26"/>
  <c r="AC669" i="26"/>
  <c r="AC671" i="26"/>
  <c r="AC673" i="26"/>
  <c r="AC675" i="26"/>
  <c r="AC677" i="26"/>
  <c r="AC679" i="26"/>
  <c r="AC343" i="26"/>
  <c r="AB25" i="24"/>
  <c r="AB23" i="24"/>
  <c r="AB21" i="24"/>
  <c r="AB19" i="24"/>
  <c r="AB26" i="24"/>
  <c r="AB24" i="24"/>
  <c r="AB22" i="24"/>
  <c r="AB20" i="24"/>
  <c r="AJ12" i="7"/>
  <c r="AF12" i="7"/>
  <c r="AH12" i="7"/>
  <c r="AD12" i="7"/>
  <c r="AB358" i="7"/>
  <c r="AB578" i="7"/>
  <c r="AB576" i="7"/>
  <c r="AB574" i="7"/>
  <c r="AB572" i="7"/>
  <c r="AB570" i="7"/>
  <c r="AB568" i="7"/>
  <c r="AB566" i="7"/>
  <c r="AB564" i="7"/>
  <c r="AB562" i="7"/>
  <c r="AB560" i="7"/>
  <c r="AB558" i="7"/>
  <c r="AB556" i="7"/>
  <c r="AB554" i="7"/>
  <c r="AB701" i="7"/>
  <c r="AB700" i="7"/>
  <c r="AB699" i="7"/>
  <c r="AB698" i="7"/>
  <c r="AB697" i="7"/>
  <c r="AB696" i="7"/>
  <c r="AB695" i="7"/>
  <c r="AB694" i="7"/>
  <c r="AB693" i="7"/>
  <c r="AB692" i="7"/>
  <c r="AB691" i="7"/>
  <c r="AB690" i="7"/>
  <c r="AB689" i="7"/>
  <c r="AB688" i="7"/>
  <c r="AB687" i="7"/>
  <c r="AB686" i="7"/>
  <c r="AB685" i="7"/>
  <c r="AB684" i="7"/>
  <c r="AB683" i="7"/>
  <c r="AB682" i="7"/>
  <c r="AB681" i="7"/>
  <c r="AB680" i="7"/>
  <c r="AB679" i="7"/>
  <c r="AB678" i="7"/>
  <c r="AB677" i="7"/>
  <c r="AB676" i="7"/>
  <c r="AB675" i="7"/>
  <c r="AB674" i="7"/>
  <c r="AB673" i="7"/>
  <c r="AB672" i="7"/>
  <c r="AB671" i="7"/>
  <c r="AB670" i="7"/>
  <c r="AB669" i="7"/>
  <c r="AB668" i="7"/>
  <c r="AB667" i="7"/>
  <c r="AB666" i="7"/>
  <c r="AB665" i="7"/>
  <c r="AB664" i="7"/>
  <c r="AB663" i="7"/>
  <c r="AB662" i="7"/>
  <c r="AB661" i="7"/>
  <c r="AB660" i="7"/>
  <c r="AB659" i="7"/>
  <c r="AB658" i="7"/>
  <c r="AB657" i="7"/>
  <c r="AB656" i="7"/>
  <c r="AB653" i="7"/>
  <c r="AB652" i="7"/>
  <c r="AB651" i="7"/>
  <c r="AB650" i="7"/>
  <c r="AB649" i="7"/>
  <c r="AB648" i="7"/>
  <c r="AB647" i="7"/>
  <c r="AB646" i="7"/>
  <c r="AB645" i="7"/>
  <c r="AB644" i="7"/>
  <c r="AB643" i="7"/>
  <c r="AB640" i="7"/>
  <c r="AB639" i="7"/>
  <c r="AB638" i="7"/>
  <c r="AB637" i="7"/>
  <c r="AB636" i="7"/>
  <c r="AB635" i="7"/>
  <c r="AB634" i="7"/>
  <c r="AB633" i="7"/>
  <c r="AB632" i="7"/>
  <c r="AB631" i="7"/>
  <c r="AB630" i="7"/>
  <c r="AB629" i="7"/>
  <c r="AB628" i="7"/>
  <c r="AB627" i="7"/>
  <c r="AB626" i="7"/>
  <c r="AB625" i="7"/>
  <c r="AB624" i="7"/>
  <c r="AB623" i="7"/>
  <c r="AB622" i="7"/>
  <c r="AB621" i="7"/>
  <c r="AB620" i="7"/>
  <c r="AB619" i="7"/>
  <c r="AB618" i="7"/>
  <c r="AB615" i="7"/>
  <c r="AB614" i="7"/>
  <c r="AB613" i="7"/>
  <c r="AB612" i="7"/>
  <c r="AB611" i="7"/>
  <c r="AB610" i="7"/>
  <c r="AB609" i="7"/>
  <c r="AB608" i="7"/>
  <c r="AB607" i="7"/>
  <c r="AB606" i="7"/>
  <c r="AB605" i="7"/>
  <c r="AB604" i="7"/>
  <c r="AB603" i="7"/>
  <c r="AB602" i="7"/>
  <c r="AB601" i="7"/>
  <c r="AB600" i="7"/>
  <c r="AB599" i="7"/>
  <c r="AB598" i="7"/>
  <c r="AB597" i="7"/>
  <c r="AB596" i="7"/>
  <c r="AB595" i="7"/>
  <c r="AB594" i="7"/>
  <c r="AB593" i="7"/>
  <c r="AB592" i="7"/>
  <c r="AB589" i="7"/>
  <c r="AB588" i="7"/>
  <c r="AB587" i="7"/>
  <c r="AB586" i="7"/>
  <c r="AB585" i="7"/>
  <c r="AB584" i="7"/>
  <c r="AB583" i="7"/>
  <c r="AB582" i="7"/>
  <c r="AB581" i="7"/>
  <c r="AB580" i="7"/>
  <c r="AB579" i="7"/>
  <c r="AB577" i="7"/>
  <c r="AB575" i="7"/>
  <c r="AB573" i="7"/>
  <c r="AB571" i="7"/>
  <c r="AB569" i="7"/>
  <c r="AB567" i="7"/>
  <c r="AB565" i="7"/>
  <c r="AB563" i="7"/>
  <c r="AB561" i="7"/>
  <c r="AB559" i="7"/>
  <c r="AB557" i="7"/>
  <c r="AB555" i="7"/>
  <c r="AB553" i="7"/>
  <c r="AB512" i="7"/>
  <c r="AB510" i="7"/>
  <c r="AB508" i="7"/>
  <c r="AB506" i="7"/>
  <c r="AB504" i="7"/>
  <c r="AB502" i="7"/>
  <c r="AB500" i="7"/>
  <c r="AB498" i="7"/>
  <c r="AB496" i="7"/>
  <c r="AB494" i="7"/>
  <c r="AB491" i="7"/>
  <c r="AB489" i="7"/>
  <c r="AB487" i="7"/>
  <c r="AB413" i="7"/>
  <c r="AB411" i="7"/>
  <c r="AB409" i="7"/>
  <c r="AB407" i="7"/>
  <c r="AB511" i="7"/>
  <c r="AB509" i="7"/>
  <c r="AB507" i="7"/>
  <c r="AB505" i="7"/>
  <c r="AB503" i="7"/>
  <c r="AB501" i="7"/>
  <c r="AB499" i="7"/>
  <c r="AB497" i="7"/>
  <c r="AB495" i="7"/>
  <c r="AB490" i="7"/>
  <c r="AB488" i="7"/>
  <c r="AB486" i="7"/>
  <c r="AB552" i="7"/>
  <c r="AB549" i="7"/>
  <c r="AB548" i="7"/>
  <c r="AB547" i="7"/>
  <c r="AB546" i="7"/>
  <c r="AB545" i="7"/>
  <c r="AB544" i="7"/>
  <c r="AB543" i="7"/>
  <c r="AB542" i="7"/>
  <c r="AB541" i="7"/>
  <c r="AB540" i="7"/>
  <c r="AB539" i="7"/>
  <c r="AB538" i="7"/>
  <c r="AB537" i="7"/>
  <c r="AB536" i="7"/>
  <c r="AB535" i="7"/>
  <c r="AB534" i="7"/>
  <c r="AB533" i="7"/>
  <c r="AB532" i="7"/>
  <c r="AB531" i="7"/>
  <c r="AB530" i="7"/>
  <c r="AB529" i="7"/>
  <c r="AB528" i="7"/>
  <c r="AB527" i="7"/>
  <c r="AB526" i="7"/>
  <c r="AB525" i="7"/>
  <c r="AB524" i="7"/>
  <c r="AB523" i="7"/>
  <c r="AB522" i="7"/>
  <c r="AB521" i="7"/>
  <c r="AB520" i="7"/>
  <c r="AB519" i="7"/>
  <c r="AB518" i="7"/>
  <c r="AB517" i="7"/>
  <c r="AB516" i="7"/>
  <c r="AB515" i="7"/>
  <c r="AB514" i="7"/>
  <c r="AB513" i="7"/>
  <c r="AB485" i="7"/>
  <c r="AB484" i="7"/>
  <c r="AB483" i="7"/>
  <c r="AB482" i="7"/>
  <c r="AB481" i="7"/>
  <c r="AB480" i="7"/>
  <c r="AB479" i="7"/>
  <c r="AB478" i="7"/>
  <c r="AB477" i="7"/>
  <c r="AB476" i="7"/>
  <c r="AB475" i="7"/>
  <c r="AB474" i="7"/>
  <c r="AB473" i="7"/>
  <c r="AB472" i="7"/>
  <c r="AB471" i="7"/>
  <c r="AB470" i="7"/>
  <c r="AB469" i="7"/>
  <c r="AB468" i="7"/>
  <c r="AB467" i="7"/>
  <c r="AB466" i="7"/>
  <c r="AB465" i="7"/>
  <c r="AB464" i="7"/>
  <c r="AB463" i="7"/>
  <c r="AB462" i="7"/>
  <c r="AB461" i="7"/>
  <c r="AB458" i="7"/>
  <c r="AB457" i="7"/>
  <c r="AB456" i="7"/>
  <c r="AB455" i="7"/>
  <c r="AB454" i="7"/>
  <c r="AB453" i="7"/>
  <c r="AB452" i="7"/>
  <c r="AB451" i="7"/>
  <c r="AB450" i="7"/>
  <c r="AB449" i="7"/>
  <c r="AB448" i="7"/>
  <c r="AB447" i="7"/>
  <c r="AB444" i="7"/>
  <c r="AB443" i="7"/>
  <c r="AB442" i="7"/>
  <c r="AB441" i="7"/>
  <c r="AB440" i="7"/>
  <c r="AB439" i="7"/>
  <c r="AB438" i="7"/>
  <c r="AB437" i="7"/>
  <c r="AB436" i="7"/>
  <c r="AB435" i="7"/>
  <c r="AB434" i="7"/>
  <c r="AB433" i="7"/>
  <c r="AB432" i="7"/>
  <c r="AB431" i="7"/>
  <c r="AB430" i="7"/>
  <c r="AB429" i="7"/>
  <c r="AB428" i="7"/>
  <c r="AB427" i="7"/>
  <c r="AB426" i="7"/>
  <c r="AB425" i="7"/>
  <c r="AB424" i="7"/>
  <c r="AB423" i="7"/>
  <c r="AB422" i="7"/>
  <c r="AB421" i="7"/>
  <c r="AB420" i="7"/>
  <c r="AB419" i="7"/>
  <c r="AB418" i="7"/>
  <c r="AB417" i="7"/>
  <c r="AB416" i="7"/>
  <c r="AB415" i="7"/>
  <c r="AB414" i="7"/>
  <c r="AB412" i="7"/>
  <c r="AB410" i="7"/>
  <c r="AB408" i="7"/>
  <c r="AB406" i="7"/>
  <c r="AB405" i="7"/>
  <c r="AB404" i="7"/>
  <c r="AB403" i="7"/>
  <c r="AB402" i="7"/>
  <c r="AB401" i="7"/>
  <c r="AB400" i="7"/>
  <c r="AB399" i="7"/>
  <c r="AB398" i="7"/>
  <c r="AB397" i="7"/>
  <c r="AB394" i="7"/>
  <c r="AB393" i="7"/>
  <c r="AB392" i="7"/>
  <c r="AB391" i="7"/>
  <c r="AB390" i="7"/>
  <c r="AB389" i="7"/>
  <c r="AB388" i="7"/>
  <c r="AB387" i="7"/>
  <c r="AB386" i="7"/>
  <c r="AB385" i="7"/>
  <c r="AB384" i="7"/>
  <c r="AB383" i="7"/>
  <c r="AB382" i="7"/>
  <c r="AB381" i="7"/>
  <c r="AB380" i="7"/>
  <c r="AB379" i="7"/>
  <c r="AB376" i="7"/>
  <c r="AB375" i="7"/>
  <c r="AB374" i="7"/>
  <c r="AB373" i="7"/>
  <c r="AB372" i="7"/>
  <c r="AB369" i="7"/>
  <c r="AB368" i="7"/>
  <c r="AB367" i="7"/>
  <c r="AB366" i="7"/>
  <c r="AB365" i="7"/>
  <c r="AB364" i="7"/>
  <c r="AB363" i="7"/>
  <c r="AB362" i="7"/>
  <c r="AB361" i="7"/>
  <c r="AB360" i="7"/>
  <c r="AB359" i="7"/>
  <c r="Q12" i="7"/>
  <c r="L12" i="7"/>
  <c r="X12" i="7"/>
  <c r="S12" i="7"/>
  <c r="M12" i="7"/>
  <c r="I12" i="7"/>
  <c r="W12" i="7"/>
  <c r="J12" i="7"/>
  <c r="V12" i="7"/>
  <c r="P12" i="7"/>
  <c r="K12" i="7"/>
  <c r="AB34" i="7"/>
  <c r="H34" i="7"/>
  <c r="O34" i="7"/>
  <c r="U34" i="7"/>
  <c r="AB12" i="7" l="1"/>
  <c r="AH703" i="7"/>
  <c r="AB702" i="7"/>
  <c r="AD703" i="7"/>
  <c r="AB445" i="7"/>
  <c r="AD446" i="7"/>
  <c r="AF617" i="7"/>
  <c r="AB590" i="7"/>
  <c r="AD591" i="7"/>
  <c r="AB492" i="7"/>
  <c r="AD493" i="7"/>
  <c r="AF371" i="7"/>
  <c r="AF703" i="7"/>
  <c r="AJ703" i="7"/>
  <c r="AD642" i="7"/>
  <c r="AB641" i="7"/>
  <c r="AB642" i="7" s="1"/>
  <c r="AF460" i="7"/>
  <c r="AJ371" i="7"/>
  <c r="AF396" i="7"/>
  <c r="AB377" i="7"/>
  <c r="AD378" i="7"/>
  <c r="AF642" i="7"/>
  <c r="AF591" i="7"/>
  <c r="AF655" i="7"/>
  <c r="AB654" i="7"/>
  <c r="AD655" i="7"/>
  <c r="AB616" i="7"/>
  <c r="AB617" i="7" s="1"/>
  <c r="AD617" i="7"/>
  <c r="AF551" i="7"/>
  <c r="AD551" i="7"/>
  <c r="AB550" i="7"/>
  <c r="AB551" i="7" s="1"/>
  <c r="AB459" i="7"/>
  <c r="AB460" i="7" s="1"/>
  <c r="AD460" i="7"/>
  <c r="AF493" i="7"/>
  <c r="AF446" i="7"/>
  <c r="AH371" i="7"/>
  <c r="AF378" i="7"/>
  <c r="AD396" i="7"/>
  <c r="AB395" i="7"/>
  <c r="AD371" i="7"/>
  <c r="AB370" i="7"/>
  <c r="AB371" i="7" s="1"/>
  <c r="AB396" i="7"/>
  <c r="AB446" i="7"/>
  <c r="AB493" i="7"/>
  <c r="AB591" i="7"/>
  <c r="AB655" i="7"/>
  <c r="F34" i="7"/>
  <c r="AB703" i="7"/>
  <c r="AB378" i="7"/>
  <c r="AJ9" i="7"/>
  <c r="H12" i="7"/>
  <c r="AB355" i="7"/>
  <c r="AB202" i="7"/>
  <c r="AB114" i="7"/>
  <c r="AB53" i="7"/>
  <c r="AB304" i="7"/>
  <c r="AB269" i="7"/>
  <c r="AB246" i="7"/>
  <c r="AB144" i="7"/>
  <c r="AB102" i="7"/>
  <c r="AD9" i="7"/>
  <c r="AB291" i="7"/>
  <c r="AH9" i="7"/>
  <c r="S9" i="7"/>
  <c r="AF9" i="7"/>
  <c r="AB26" i="7"/>
  <c r="AJ10" i="7" l="1"/>
  <c r="AJ11" i="7" s="1"/>
  <c r="AH10" i="7"/>
  <c r="AH11" i="7" s="1"/>
  <c r="AD10" i="7"/>
  <c r="AD11" i="7" s="1"/>
  <c r="AF10" i="7"/>
  <c r="AF11" i="7" s="1"/>
  <c r="Z27" i="9"/>
  <c r="O304" i="7"/>
  <c r="O291" i="7"/>
  <c r="W8" i="11"/>
  <c r="U8" i="11"/>
  <c r="S8" i="11"/>
  <c r="R8" i="11"/>
  <c r="I8" i="11"/>
  <c r="J8" i="11"/>
  <c r="K8" i="11"/>
  <c r="L8" i="11"/>
  <c r="M8" i="11"/>
  <c r="N8" i="11"/>
  <c r="O8" i="11"/>
  <c r="H8" i="11"/>
  <c r="Q35" i="11"/>
  <c r="Q34" i="11"/>
  <c r="Q33" i="11"/>
  <c r="Q32" i="11"/>
  <c r="Q31" i="11"/>
  <c r="Q30" i="11"/>
  <c r="Q29" i="11"/>
  <c r="Q28" i="11"/>
  <c r="Q27" i="11"/>
  <c r="Q26" i="11"/>
  <c r="Q25" i="11"/>
  <c r="Q24" i="11"/>
  <c r="G35" i="11"/>
  <c r="E35" i="11" s="1"/>
  <c r="G34" i="11"/>
  <c r="E34" i="11" s="1"/>
  <c r="G33" i="11"/>
  <c r="E33" i="11" s="1"/>
  <c r="G32" i="11"/>
  <c r="E32" i="11" s="1"/>
  <c r="G31" i="11"/>
  <c r="E31" i="11" s="1"/>
  <c r="G30" i="11"/>
  <c r="E30" i="11" s="1"/>
  <c r="G29" i="11"/>
  <c r="E29" i="11" s="1"/>
  <c r="G28" i="11"/>
  <c r="E28" i="11" s="1"/>
  <c r="G27" i="11"/>
  <c r="E27" i="11" s="1"/>
  <c r="G26" i="11"/>
  <c r="E26" i="11" s="1"/>
  <c r="G25" i="11"/>
  <c r="E25" i="11" s="1"/>
  <c r="G24" i="11"/>
  <c r="E24" i="11" s="1"/>
  <c r="W7" i="11"/>
  <c r="AB10" i="7" l="1"/>
  <c r="AB11" i="7" s="1"/>
  <c r="H246" i="7"/>
  <c r="H355" i="7"/>
  <c r="O53" i="7"/>
  <c r="O202" i="7"/>
  <c r="AA8" i="11"/>
  <c r="Y8" i="11" s="1"/>
  <c r="G8" i="11"/>
  <c r="W493" i="7"/>
  <c r="L493" i="7"/>
  <c r="Z655" i="7"/>
  <c r="O655" i="7"/>
  <c r="V357" i="8"/>
  <c r="P357" i="8"/>
  <c r="K357" i="8"/>
  <c r="Q617" i="7"/>
  <c r="L617" i="7"/>
  <c r="V689" i="8"/>
  <c r="W689" i="27" s="1"/>
  <c r="P689" i="8"/>
  <c r="Q689" i="27" s="1"/>
  <c r="K689" i="8"/>
  <c r="L689" i="27" s="1"/>
  <c r="Z493" i="7"/>
  <c r="J493" i="7"/>
  <c r="O551" i="7"/>
  <c r="V655" i="7"/>
  <c r="K655" i="7"/>
  <c r="P642" i="7"/>
  <c r="V703" i="7"/>
  <c r="V493" i="7"/>
  <c r="K493" i="7"/>
  <c r="P591" i="7"/>
  <c r="K551" i="7"/>
  <c r="X655" i="7"/>
  <c r="S655" i="7"/>
  <c r="M655" i="7"/>
  <c r="I655" i="7"/>
  <c r="X703" i="7"/>
  <c r="S703" i="7"/>
  <c r="M703" i="7"/>
  <c r="G530" i="8"/>
  <c r="H530" i="27" s="1"/>
  <c r="G529" i="8"/>
  <c r="H529" i="27" s="1"/>
  <c r="G639" i="8"/>
  <c r="H639" i="27" s="1"/>
  <c r="G528" i="8"/>
  <c r="H528" i="27" s="1"/>
  <c r="G679" i="8"/>
  <c r="H679" i="27" s="1"/>
  <c r="G638" i="8"/>
  <c r="H638" i="27" s="1"/>
  <c r="G432" i="8"/>
  <c r="H432" i="27" s="1"/>
  <c r="G527" i="8"/>
  <c r="H527" i="27" s="1"/>
  <c r="G526" i="8"/>
  <c r="H526" i="27" s="1"/>
  <c r="G525" i="8"/>
  <c r="H525" i="27" s="1"/>
  <c r="G412" i="8"/>
  <c r="H412" i="27" s="1"/>
  <c r="G524" i="8"/>
  <c r="H524" i="27" s="1"/>
  <c r="G608" i="8"/>
  <c r="H608" i="27" s="1"/>
  <c r="G523" i="8"/>
  <c r="H523" i="27" s="1"/>
  <c r="G637" i="8"/>
  <c r="H637" i="27" s="1"/>
  <c r="G522" i="8"/>
  <c r="H522" i="27" s="1"/>
  <c r="G636" i="8"/>
  <c r="H636" i="27" s="1"/>
  <c r="G521" i="8"/>
  <c r="H521" i="27" s="1"/>
  <c r="W655" i="7"/>
  <c r="Q655" i="7"/>
  <c r="L655" i="7"/>
  <c r="H655" i="7"/>
  <c r="G520" i="8"/>
  <c r="H520" i="27" s="1"/>
  <c r="G519" i="8"/>
  <c r="H519" i="27" s="1"/>
  <c r="G678" i="8"/>
  <c r="H678" i="27" s="1"/>
  <c r="G411" i="8"/>
  <c r="H411" i="27" s="1"/>
  <c r="G518" i="8"/>
  <c r="H518" i="27" s="1"/>
  <c r="G517" i="8"/>
  <c r="H517" i="27" s="1"/>
  <c r="G410" i="8"/>
  <c r="H410" i="27" s="1"/>
  <c r="G434" i="8"/>
  <c r="H434" i="27" s="1"/>
  <c r="G635" i="8"/>
  <c r="H635" i="27" s="1"/>
  <c r="G516" i="8"/>
  <c r="H516" i="27" s="1"/>
  <c r="G515" i="8"/>
  <c r="H515" i="27" s="1"/>
  <c r="G409" i="8"/>
  <c r="H409" i="27" s="1"/>
  <c r="G408" i="8"/>
  <c r="H408" i="27" s="1"/>
  <c r="G355" i="8"/>
  <c r="H355" i="27" s="1"/>
  <c r="G514" i="8"/>
  <c r="H514" i="27" s="1"/>
  <c r="G513" i="8"/>
  <c r="H513" i="27" s="1"/>
  <c r="G634" i="8"/>
  <c r="H634" i="27" s="1"/>
  <c r="G435" i="8"/>
  <c r="H435" i="27" s="1"/>
  <c r="G512" i="8"/>
  <c r="H512" i="27" s="1"/>
  <c r="G511" i="8"/>
  <c r="H511" i="27" s="1"/>
  <c r="G510" i="8"/>
  <c r="H510" i="27" s="1"/>
  <c r="G509" i="8"/>
  <c r="H509" i="27" s="1"/>
  <c r="G508" i="8"/>
  <c r="H508" i="27" s="1"/>
  <c r="G507" i="8"/>
  <c r="H507" i="27" s="1"/>
  <c r="G380" i="8"/>
  <c r="H380" i="27" s="1"/>
  <c r="G506" i="8"/>
  <c r="H506" i="27" s="1"/>
  <c r="G407" i="8"/>
  <c r="H407" i="27" s="1"/>
  <c r="G505" i="8"/>
  <c r="H505" i="27" s="1"/>
  <c r="G504" i="8"/>
  <c r="H504" i="27" s="1"/>
  <c r="G503" i="8"/>
  <c r="H503" i="27" s="1"/>
  <c r="G354" i="8"/>
  <c r="H354" i="27" s="1"/>
  <c r="G502" i="8"/>
  <c r="H502" i="27" s="1"/>
  <c r="G379" i="8"/>
  <c r="H379" i="27" s="1"/>
  <c r="G406" i="8"/>
  <c r="H406" i="27" s="1"/>
  <c r="G633" i="8"/>
  <c r="H633" i="27" s="1"/>
  <c r="G632" i="8"/>
  <c r="H632" i="27" s="1"/>
  <c r="G501" i="8"/>
  <c r="H501" i="27" s="1"/>
  <c r="G378" i="8"/>
  <c r="H378" i="27" s="1"/>
  <c r="W703" i="7"/>
  <c r="Q703" i="7"/>
  <c r="L703" i="7"/>
  <c r="H703" i="7"/>
  <c r="G500" i="8"/>
  <c r="H500" i="27" s="1"/>
  <c r="G367" i="8"/>
  <c r="H367" i="27" s="1"/>
  <c r="G631" i="8"/>
  <c r="H631" i="27" s="1"/>
  <c r="G630" i="8"/>
  <c r="H630" i="27" s="1"/>
  <c r="G405" i="8"/>
  <c r="H405" i="27" s="1"/>
  <c r="G629" i="8"/>
  <c r="H629" i="27" s="1"/>
  <c r="G404" i="8"/>
  <c r="H404" i="27" s="1"/>
  <c r="G628" i="8"/>
  <c r="H628" i="27" s="1"/>
  <c r="G677" i="8"/>
  <c r="H677" i="27" s="1"/>
  <c r="G499" i="8"/>
  <c r="H499" i="27" s="1"/>
  <c r="G627" i="8"/>
  <c r="H627" i="27" s="1"/>
  <c r="G626" i="8"/>
  <c r="H626" i="27" s="1"/>
  <c r="G498" i="8"/>
  <c r="H498" i="27" s="1"/>
  <c r="G403" i="8"/>
  <c r="H403" i="27" s="1"/>
  <c r="G402" i="8"/>
  <c r="H402" i="27" s="1"/>
  <c r="G401" i="8"/>
  <c r="H401" i="27" s="1"/>
  <c r="G497" i="8"/>
  <c r="H497" i="27" s="1"/>
  <c r="G400" i="8"/>
  <c r="H400" i="27" s="1"/>
  <c r="G496" i="8"/>
  <c r="H496" i="27" s="1"/>
  <c r="J591" i="7"/>
  <c r="U591" i="7"/>
  <c r="X591" i="7"/>
  <c r="S591" i="7"/>
  <c r="M591" i="7"/>
  <c r="I591" i="7"/>
  <c r="Y357" i="8"/>
  <c r="T357" i="8"/>
  <c r="N357" i="8"/>
  <c r="X642" i="7"/>
  <c r="S642" i="7"/>
  <c r="M642" i="7"/>
  <c r="G494" i="8"/>
  <c r="H494" i="27" s="1"/>
  <c r="G493" i="8"/>
  <c r="H493" i="27" s="1"/>
  <c r="G624" i="8"/>
  <c r="H624" i="27" s="1"/>
  <c r="G492" i="8"/>
  <c r="H492" i="27" s="1"/>
  <c r="G491" i="8"/>
  <c r="H491" i="27" s="1"/>
  <c r="G676" i="8"/>
  <c r="H676" i="27" s="1"/>
  <c r="G353" i="8"/>
  <c r="H353" i="27" s="1"/>
  <c r="G399" i="8"/>
  <c r="H399" i="27" s="1"/>
  <c r="Q591" i="7"/>
  <c r="L591" i="7"/>
  <c r="H591" i="7"/>
  <c r="G490" i="8"/>
  <c r="H490" i="27" s="1"/>
  <c r="G398" i="8"/>
  <c r="H398" i="27" s="1"/>
  <c r="G489" i="8"/>
  <c r="H489" i="27" s="1"/>
  <c r="G488" i="8"/>
  <c r="H488" i="27" s="1"/>
  <c r="G623" i="8"/>
  <c r="H623" i="27" s="1"/>
  <c r="G397" i="8"/>
  <c r="H397" i="27" s="1"/>
  <c r="G352" i="8"/>
  <c r="G487" i="8"/>
  <c r="H487" i="27" s="1"/>
  <c r="G486" i="8"/>
  <c r="H486" i="27" s="1"/>
  <c r="G622" i="8"/>
  <c r="H622" i="27" s="1"/>
  <c r="G621" i="8"/>
  <c r="H621" i="27" s="1"/>
  <c r="G485" i="8"/>
  <c r="H485" i="27" s="1"/>
  <c r="G484" i="8"/>
  <c r="H484" i="27" s="1"/>
  <c r="G675" i="8"/>
  <c r="H675" i="27" s="1"/>
  <c r="G483" i="8"/>
  <c r="H483" i="27" s="1"/>
  <c r="G620" i="8"/>
  <c r="H620" i="27" s="1"/>
  <c r="G482" i="8"/>
  <c r="H482" i="27" s="1"/>
  <c r="W642" i="7"/>
  <c r="Q642" i="7"/>
  <c r="L642" i="7"/>
  <c r="G364" i="8"/>
  <c r="H364" i="27" s="1"/>
  <c r="G481" i="8"/>
  <c r="H481" i="27" s="1"/>
  <c r="G480" i="8"/>
  <c r="H480" i="27" s="1"/>
  <c r="G478" i="8"/>
  <c r="H478" i="27" s="1"/>
  <c r="G477" i="8"/>
  <c r="H477" i="27" s="1"/>
  <c r="G619" i="8"/>
  <c r="H619" i="27" s="1"/>
  <c r="G476" i="8"/>
  <c r="H476" i="27" s="1"/>
  <c r="G475" i="8"/>
  <c r="H475" i="27" s="1"/>
  <c r="G474" i="8"/>
  <c r="H474" i="27" s="1"/>
  <c r="G674" i="8"/>
  <c r="H674" i="27" s="1"/>
  <c r="G687" i="8"/>
  <c r="H687" i="27" s="1"/>
  <c r="I446" i="7"/>
  <c r="X617" i="7"/>
  <c r="J385" i="8"/>
  <c r="K385" i="27" s="1"/>
  <c r="J689" i="8"/>
  <c r="K689" i="27" s="1"/>
  <c r="K617" i="7"/>
  <c r="Y385" i="8"/>
  <c r="Z385" i="27" s="1"/>
  <c r="Y689" i="8"/>
  <c r="Z689" i="27" s="1"/>
  <c r="Z617" i="7"/>
  <c r="O617" i="7"/>
  <c r="J617" i="7"/>
  <c r="V371" i="7"/>
  <c r="K371" i="7"/>
  <c r="W385" i="8"/>
  <c r="X385" i="27" s="1"/>
  <c r="L385" i="8"/>
  <c r="M385" i="27" s="1"/>
  <c r="W438" i="8"/>
  <c r="X438" i="27" s="1"/>
  <c r="L438" i="8"/>
  <c r="M438" i="27" s="1"/>
  <c r="W689" i="8"/>
  <c r="X689" i="27" s="1"/>
  <c r="L689" i="8"/>
  <c r="M689" i="27" s="1"/>
  <c r="V378" i="7"/>
  <c r="X682" i="8"/>
  <c r="Y682" i="27" s="1"/>
  <c r="X373" i="8"/>
  <c r="Y373" i="27" s="1"/>
  <c r="G375" i="8"/>
  <c r="H375" i="27" s="1"/>
  <c r="G446" i="8"/>
  <c r="H446" i="27" s="1"/>
  <c r="L371" i="7"/>
  <c r="G388" i="8"/>
  <c r="H388" i="27" s="1"/>
  <c r="G445" i="8"/>
  <c r="H445" i="27" s="1"/>
  <c r="G686" i="8"/>
  <c r="H686" i="27" s="1"/>
  <c r="G685" i="8"/>
  <c r="H685" i="27" s="1"/>
  <c r="G387" i="8"/>
  <c r="H387" i="27" s="1"/>
  <c r="G684" i="8"/>
  <c r="H684" i="27" s="1"/>
  <c r="G444" i="8"/>
  <c r="H444" i="27" s="1"/>
  <c r="G443" i="8"/>
  <c r="H443" i="27" s="1"/>
  <c r="X385" i="8"/>
  <c r="Y385" i="27" s="1"/>
  <c r="R385" i="8"/>
  <c r="S385" i="27" s="1"/>
  <c r="M385" i="8"/>
  <c r="N385" i="27" s="1"/>
  <c r="X438" i="8"/>
  <c r="Y438" i="27" s="1"/>
  <c r="R438" i="8"/>
  <c r="S438" i="27" s="1"/>
  <c r="M438" i="8"/>
  <c r="N438" i="27" s="1"/>
  <c r="G612" i="8"/>
  <c r="H612" i="27" s="1"/>
  <c r="G602" i="8"/>
  <c r="H602" i="27" s="1"/>
  <c r="X689" i="8"/>
  <c r="Y689" i="27" s="1"/>
  <c r="R689" i="8"/>
  <c r="S689" i="27" s="1"/>
  <c r="M689" i="8"/>
  <c r="N689" i="27" s="1"/>
  <c r="G607" i="8"/>
  <c r="H607" i="27" s="1"/>
  <c r="Z378" i="7"/>
  <c r="O378" i="7"/>
  <c r="P682" i="8"/>
  <c r="Q682" i="27" s="1"/>
  <c r="AA373" i="8"/>
  <c r="AB373" i="27" s="1"/>
  <c r="P373" i="8"/>
  <c r="Q373" i="27" s="1"/>
  <c r="X378" i="7"/>
  <c r="S378" i="7"/>
  <c r="Y682" i="8"/>
  <c r="Z682" i="27" s="1"/>
  <c r="T682" i="8"/>
  <c r="U682" i="27" s="1"/>
  <c r="N682" i="8"/>
  <c r="O682" i="27" s="1"/>
  <c r="J682" i="8"/>
  <c r="K682" i="27" s="1"/>
  <c r="Y373" i="8"/>
  <c r="Z373" i="27" s="1"/>
  <c r="T373" i="8"/>
  <c r="U373" i="27" s="1"/>
  <c r="N373" i="8"/>
  <c r="O373" i="27" s="1"/>
  <c r="J373" i="8"/>
  <c r="K373" i="27" s="1"/>
  <c r="H493" i="7"/>
  <c r="S493" i="7"/>
  <c r="I493" i="7"/>
  <c r="V551" i="7"/>
  <c r="K703" i="7"/>
  <c r="U655" i="7"/>
  <c r="J655" i="7"/>
  <c r="O703" i="7"/>
  <c r="S371" i="7"/>
  <c r="W617" i="7"/>
  <c r="L378" i="7"/>
  <c r="V460" i="7"/>
  <c r="Q493" i="7"/>
  <c r="U493" i="7"/>
  <c r="H551" i="7"/>
  <c r="O355" i="7"/>
  <c r="U114" i="7"/>
  <c r="H202" i="7"/>
  <c r="U304" i="7"/>
  <c r="U355" i="7"/>
  <c r="U246" i="7"/>
  <c r="O102" i="7"/>
  <c r="O114" i="7"/>
  <c r="U102" i="7"/>
  <c r="U291" i="7"/>
  <c r="H291" i="7"/>
  <c r="O246" i="7"/>
  <c r="Y30" i="11"/>
  <c r="Z140" i="9" s="1"/>
  <c r="Y28" i="11"/>
  <c r="Z138" i="9" s="1"/>
  <c r="Y26" i="11"/>
  <c r="Z136" i="9" s="1"/>
  <c r="Y34" i="11"/>
  <c r="Z144" i="9" s="1"/>
  <c r="Y32" i="11"/>
  <c r="Z142" i="9" s="1"/>
  <c r="Y35" i="11"/>
  <c r="Z145" i="9" s="1"/>
  <c r="Y33" i="11"/>
  <c r="Z143" i="9" s="1"/>
  <c r="Y31" i="11"/>
  <c r="Z141" i="9" s="1"/>
  <c r="Y29" i="11"/>
  <c r="Z139" i="9" s="1"/>
  <c r="Y27" i="11"/>
  <c r="Z137" i="9" s="1"/>
  <c r="Y25" i="11"/>
  <c r="Z135" i="9" s="1"/>
  <c r="Y24" i="11"/>
  <c r="Z357" i="27" l="1"/>
  <c r="W357" i="27"/>
  <c r="U357" i="27"/>
  <c r="Q357" i="27"/>
  <c r="O357" i="27"/>
  <c r="L357" i="27"/>
  <c r="U144" i="7"/>
  <c r="U53" i="7"/>
  <c r="U202" i="7"/>
  <c r="F202" i="7" s="1"/>
  <c r="H53" i="7"/>
  <c r="H144" i="7"/>
  <c r="O269" i="7"/>
  <c r="H269" i="7"/>
  <c r="U269" i="7"/>
  <c r="O144" i="7"/>
  <c r="H642" i="7"/>
  <c r="I642" i="7"/>
  <c r="W591" i="7"/>
  <c r="U617" i="7"/>
  <c r="I703" i="7"/>
  <c r="W446" i="7"/>
  <c r="X371" i="7"/>
  <c r="AA682" i="8"/>
  <c r="AB682" i="27" s="1"/>
  <c r="I551" i="7"/>
  <c r="I396" i="7"/>
  <c r="Q551" i="7"/>
  <c r="S551" i="7"/>
  <c r="X446" i="7"/>
  <c r="V617" i="7"/>
  <c r="S32" i="9" s="1"/>
  <c r="O371" i="7"/>
  <c r="L446" i="7"/>
  <c r="M371" i="7"/>
  <c r="S617" i="7"/>
  <c r="M617" i="7"/>
  <c r="V446" i="7"/>
  <c r="O642" i="7"/>
  <c r="F291" i="7"/>
  <c r="F355" i="7"/>
  <c r="F246" i="7"/>
  <c r="L460" i="7"/>
  <c r="P460" i="7"/>
  <c r="I378" i="7"/>
  <c r="M378" i="7"/>
  <c r="F394" i="7"/>
  <c r="L396" i="7"/>
  <c r="F393" i="7"/>
  <c r="F380" i="7"/>
  <c r="F381" i="7"/>
  <c r="F382" i="7"/>
  <c r="F383" i="7"/>
  <c r="F384" i="7"/>
  <c r="F385" i="7"/>
  <c r="F386" i="7"/>
  <c r="F387" i="7"/>
  <c r="F388" i="7"/>
  <c r="F389" i="7"/>
  <c r="Q371" i="7"/>
  <c r="W371" i="7"/>
  <c r="S31" i="9" s="1"/>
  <c r="F359" i="7"/>
  <c r="F360" i="7"/>
  <c r="K396" i="7"/>
  <c r="J396" i="7"/>
  <c r="U396" i="7"/>
  <c r="J378" i="7"/>
  <c r="O446" i="7"/>
  <c r="H378" i="7"/>
  <c r="K378" i="7"/>
  <c r="Q378" i="7"/>
  <c r="I371" i="7"/>
  <c r="F423" i="7"/>
  <c r="F424" i="7"/>
  <c r="F425" i="7"/>
  <c r="F426" i="7"/>
  <c r="F427" i="7"/>
  <c r="F428" i="7"/>
  <c r="F429" i="7"/>
  <c r="F430" i="7"/>
  <c r="F432" i="7"/>
  <c r="F433" i="7"/>
  <c r="F618" i="7"/>
  <c r="F619" i="7"/>
  <c r="F620" i="7"/>
  <c r="F621" i="7"/>
  <c r="F622" i="7"/>
  <c r="F623" i="7"/>
  <c r="F624" i="7"/>
  <c r="F625" i="7"/>
  <c r="F626" i="7"/>
  <c r="F627" i="7"/>
  <c r="F628" i="7"/>
  <c r="F629" i="7"/>
  <c r="F630" i="7"/>
  <c r="F631" i="7"/>
  <c r="F632" i="7"/>
  <c r="F633" i="7"/>
  <c r="F634" i="7"/>
  <c r="F552" i="7"/>
  <c r="F553" i="7"/>
  <c r="F554" i="7"/>
  <c r="F555" i="7"/>
  <c r="F556" i="7"/>
  <c r="F557" i="7"/>
  <c r="F558" i="7"/>
  <c r="F559" i="7"/>
  <c r="F560" i="7"/>
  <c r="F565" i="7"/>
  <c r="F566" i="7"/>
  <c r="F567" i="7"/>
  <c r="F568" i="7"/>
  <c r="F569" i="7"/>
  <c r="F570" i="7"/>
  <c r="F571" i="7"/>
  <c r="F572" i="7"/>
  <c r="F573" i="7"/>
  <c r="F574" i="7"/>
  <c r="F575" i="7"/>
  <c r="F576" i="7"/>
  <c r="F577" i="7"/>
  <c r="F578" i="7"/>
  <c r="F579" i="7"/>
  <c r="F580" i="7"/>
  <c r="F581" i="7"/>
  <c r="F582" i="7"/>
  <c r="F656" i="7"/>
  <c r="F657" i="7"/>
  <c r="F658" i="7"/>
  <c r="F583" i="7"/>
  <c r="F659" i="7"/>
  <c r="F660" i="7"/>
  <c r="F661" i="7"/>
  <c r="F662" i="7"/>
  <c r="F663" i="7"/>
  <c r="F664" i="7"/>
  <c r="F584" i="7"/>
  <c r="F665" i="7"/>
  <c r="F666" i="7"/>
  <c r="F667" i="7"/>
  <c r="F668" i="7"/>
  <c r="F669" i="7"/>
  <c r="F670" i="7"/>
  <c r="F671" i="7"/>
  <c r="F672" i="7"/>
  <c r="F673" i="7"/>
  <c r="F674" i="7"/>
  <c r="F700" i="7"/>
  <c r="F635" i="7"/>
  <c r="F675" i="7"/>
  <c r="F676" i="7"/>
  <c r="F677" i="7"/>
  <c r="F678" i="7"/>
  <c r="F679" i="7"/>
  <c r="F680" i="7"/>
  <c r="F681" i="7"/>
  <c r="F682" i="7"/>
  <c r="F640" i="7"/>
  <c r="F683" i="7"/>
  <c r="F684" i="7"/>
  <c r="F685" i="7"/>
  <c r="F636" i="7"/>
  <c r="F686" i="7"/>
  <c r="F687" i="7"/>
  <c r="F643" i="7"/>
  <c r="F644" i="7"/>
  <c r="F434" i="7"/>
  <c r="F645" i="7"/>
  <c r="F646" i="7"/>
  <c r="F647" i="7"/>
  <c r="F701" i="7"/>
  <c r="F648" i="7"/>
  <c r="F649" i="7"/>
  <c r="F650" i="7"/>
  <c r="F651" i="7"/>
  <c r="F637" i="7"/>
  <c r="F549" i="7"/>
  <c r="F494" i="7"/>
  <c r="F495" i="7"/>
  <c r="F496" i="7"/>
  <c r="F497" i="7"/>
  <c r="F498" i="7"/>
  <c r="F499" i="7"/>
  <c r="O493" i="7"/>
  <c r="Z60" i="9"/>
  <c r="Z134" i="9"/>
  <c r="W396" i="7"/>
  <c r="W460" i="7"/>
  <c r="M460" i="7"/>
  <c r="X460" i="7"/>
  <c r="O460" i="7"/>
  <c r="P610" i="8"/>
  <c r="Q610" i="27" s="1"/>
  <c r="I689" i="8"/>
  <c r="J689" i="27" s="1"/>
  <c r="G683" i="8"/>
  <c r="I438" i="8"/>
  <c r="J438" i="27" s="1"/>
  <c r="G386" i="8"/>
  <c r="H386" i="27" s="1"/>
  <c r="G606" i="8"/>
  <c r="H606" i="27" s="1"/>
  <c r="G603" i="8"/>
  <c r="H603" i="27" s="1"/>
  <c r="I373" i="8"/>
  <c r="J373" i="27" s="1"/>
  <c r="G358" i="8"/>
  <c r="H358" i="27" s="1"/>
  <c r="G439" i="8"/>
  <c r="H439" i="27" s="1"/>
  <c r="G431" i="8"/>
  <c r="H431" i="27" s="1"/>
  <c r="G359" i="8"/>
  <c r="H359" i="27" s="1"/>
  <c r="G441" i="8"/>
  <c r="H441" i="27" s="1"/>
  <c r="F500" i="7"/>
  <c r="F501" i="7"/>
  <c r="F453" i="7"/>
  <c r="F502" i="7"/>
  <c r="F503" i="7"/>
  <c r="F504" i="7"/>
  <c r="F505" i="7"/>
  <c r="F506" i="7"/>
  <c r="F587" i="7"/>
  <c r="F689" i="7"/>
  <c r="F483" i="7"/>
  <c r="F484" i="7"/>
  <c r="F532" i="7"/>
  <c r="F533" i="7"/>
  <c r="F535" i="7"/>
  <c r="F536" i="7"/>
  <c r="F485" i="7"/>
  <c r="F652" i="7"/>
  <c r="F363" i="7"/>
  <c r="F364" i="7"/>
  <c r="F538" i="7"/>
  <c r="F365" i="7"/>
  <c r="F366" i="7"/>
  <c r="F609" i="7"/>
  <c r="F367" i="7"/>
  <c r="F539" i="7"/>
  <c r="F437" i="7"/>
  <c r="F540" i="7"/>
  <c r="F610" i="7"/>
  <c r="I385" i="8"/>
  <c r="J385" i="27" s="1"/>
  <c r="G374" i="8"/>
  <c r="H374" i="27" s="1"/>
  <c r="F447" i="7"/>
  <c r="H396" i="7"/>
  <c r="F379" i="7"/>
  <c r="Q396" i="7"/>
  <c r="H371" i="7"/>
  <c r="F358" i="7"/>
  <c r="W378" i="7"/>
  <c r="S40" i="9" s="1"/>
  <c r="V396" i="7"/>
  <c r="J446" i="7"/>
  <c r="U446" i="7"/>
  <c r="F457" i="7"/>
  <c r="F455" i="7"/>
  <c r="F449" i="7"/>
  <c r="F448" i="7"/>
  <c r="F456" i="7"/>
  <c r="F372" i="7"/>
  <c r="F452" i="7"/>
  <c r="X396" i="7"/>
  <c r="K446" i="7"/>
  <c r="S446" i="7"/>
  <c r="L551" i="7"/>
  <c r="W551" i="7"/>
  <c r="M551" i="7"/>
  <c r="X551" i="7"/>
  <c r="P493" i="7"/>
  <c r="M39" i="9" s="1"/>
  <c r="G368" i="8"/>
  <c r="H368" i="27" s="1"/>
  <c r="G531" i="8"/>
  <c r="H531" i="27" s="1"/>
  <c r="G640" i="8"/>
  <c r="H640" i="27" s="1"/>
  <c r="G641" i="8"/>
  <c r="H641" i="27" s="1"/>
  <c r="G369" i="8"/>
  <c r="H369" i="27" s="1"/>
  <c r="G532" i="8"/>
  <c r="H532" i="27" s="1"/>
  <c r="G533" i="8"/>
  <c r="H533" i="27" s="1"/>
  <c r="G534" i="8"/>
  <c r="H534" i="27" s="1"/>
  <c r="G560" i="8"/>
  <c r="H560" i="27" s="1"/>
  <c r="G419" i="8"/>
  <c r="H419" i="27" s="1"/>
  <c r="G561" i="8"/>
  <c r="H561" i="27" s="1"/>
  <c r="G562" i="8"/>
  <c r="H562" i="27" s="1"/>
  <c r="G563" i="8"/>
  <c r="H563" i="27" s="1"/>
  <c r="G564" i="8"/>
  <c r="H564" i="27" s="1"/>
  <c r="G565" i="8"/>
  <c r="H565" i="27" s="1"/>
  <c r="G661" i="8"/>
  <c r="H661" i="27" s="1"/>
  <c r="G566" i="8"/>
  <c r="H566" i="27" s="1"/>
  <c r="G567" i="8"/>
  <c r="H567" i="27" s="1"/>
  <c r="G568" i="8"/>
  <c r="H568" i="27" s="1"/>
  <c r="G569" i="8"/>
  <c r="H569" i="27" s="1"/>
  <c r="G662" i="8"/>
  <c r="H662" i="27" s="1"/>
  <c r="G570" i="8"/>
  <c r="H570" i="27" s="1"/>
  <c r="G571" i="8"/>
  <c r="H571" i="27" s="1"/>
  <c r="G572" i="8"/>
  <c r="H572" i="27" s="1"/>
  <c r="G663" i="8"/>
  <c r="H663" i="27" s="1"/>
  <c r="G664" i="8"/>
  <c r="H664" i="27" s="1"/>
  <c r="G573" i="8"/>
  <c r="H573" i="27" s="1"/>
  <c r="G574" i="8"/>
  <c r="H574" i="27" s="1"/>
  <c r="G575" i="8"/>
  <c r="H575" i="27" s="1"/>
  <c r="G576" i="8"/>
  <c r="H576" i="27" s="1"/>
  <c r="G577" i="8"/>
  <c r="H577" i="27" s="1"/>
  <c r="G579" i="8"/>
  <c r="H579" i="27" s="1"/>
  <c r="P378" i="7"/>
  <c r="M40" i="9" s="1"/>
  <c r="Q689" i="8"/>
  <c r="P371" i="7"/>
  <c r="F361" i="7"/>
  <c r="F362" i="7"/>
  <c r="F391" i="7"/>
  <c r="H617" i="7"/>
  <c r="F592" i="7"/>
  <c r="F593" i="7"/>
  <c r="F594" i="7"/>
  <c r="F595" i="7"/>
  <c r="F596" i="7"/>
  <c r="F597" i="7"/>
  <c r="F598" i="7"/>
  <c r="F599" i="7"/>
  <c r="F600" i="7"/>
  <c r="F601" i="7"/>
  <c r="F374" i="7"/>
  <c r="F602" i="7"/>
  <c r="F603" i="7"/>
  <c r="F604" i="7"/>
  <c r="F605" i="7"/>
  <c r="F606" i="7"/>
  <c r="F375" i="7"/>
  <c r="F607" i="7"/>
  <c r="F608" i="7"/>
  <c r="F431" i="7"/>
  <c r="H446" i="7"/>
  <c r="F397" i="7"/>
  <c r="Q446" i="7"/>
  <c r="F398" i="7"/>
  <c r="F399" i="7"/>
  <c r="F400" i="7"/>
  <c r="F401" i="7"/>
  <c r="F402" i="7"/>
  <c r="F403" i="7"/>
  <c r="F404" i="7"/>
  <c r="F405" i="7"/>
  <c r="F458" i="7"/>
  <c r="F450" i="7"/>
  <c r="F451" i="7"/>
  <c r="F373" i="7"/>
  <c r="M396" i="7"/>
  <c r="P617" i="7"/>
  <c r="M32" i="9" s="1"/>
  <c r="P446" i="7"/>
  <c r="F406" i="7"/>
  <c r="F407" i="7"/>
  <c r="F408" i="7"/>
  <c r="F409" i="7"/>
  <c r="F410" i="7"/>
  <c r="S396" i="7"/>
  <c r="I617" i="7"/>
  <c r="M446" i="7"/>
  <c r="F411" i="7"/>
  <c r="F444" i="7"/>
  <c r="F412" i="7"/>
  <c r="F413" i="7"/>
  <c r="F414" i="7"/>
  <c r="F415" i="7"/>
  <c r="F416" i="7"/>
  <c r="F417" i="7"/>
  <c r="J642" i="7"/>
  <c r="U642" i="7"/>
  <c r="O591" i="7"/>
  <c r="F418" i="7"/>
  <c r="F419" i="7"/>
  <c r="F420" i="7"/>
  <c r="F421" i="7"/>
  <c r="F422" i="7"/>
  <c r="K642" i="7"/>
  <c r="F34" i="9" s="1"/>
  <c r="V642" i="7"/>
  <c r="S34" i="9" s="1"/>
  <c r="K591" i="7"/>
  <c r="F35" i="9" s="1"/>
  <c r="V591" i="7"/>
  <c r="S35" i="9" s="1"/>
  <c r="J703" i="7"/>
  <c r="F36" i="9" s="1"/>
  <c r="U703" i="7"/>
  <c r="J551" i="7"/>
  <c r="F38" i="9" s="1"/>
  <c r="U551" i="7"/>
  <c r="F561" i="7"/>
  <c r="F562" i="7"/>
  <c r="F563" i="7"/>
  <c r="F564" i="7"/>
  <c r="P703" i="7"/>
  <c r="M36" i="9" s="1"/>
  <c r="P551" i="7"/>
  <c r="M38" i="9" s="1"/>
  <c r="G535" i="8"/>
  <c r="H535" i="27" s="1"/>
  <c r="G642" i="8"/>
  <c r="H642" i="27" s="1"/>
  <c r="G413" i="8"/>
  <c r="H413" i="27" s="1"/>
  <c r="G370" i="8"/>
  <c r="H370" i="27" s="1"/>
  <c r="G536" i="8"/>
  <c r="H536" i="27" s="1"/>
  <c r="G643" i="8"/>
  <c r="H643" i="27" s="1"/>
  <c r="G537" i="8"/>
  <c r="H537" i="27" s="1"/>
  <c r="G538" i="8"/>
  <c r="H538" i="27" s="1"/>
  <c r="G644" i="8"/>
  <c r="H644" i="27" s="1"/>
  <c r="G414" i="8"/>
  <c r="H414" i="27" s="1"/>
  <c r="G415" i="8"/>
  <c r="H415" i="27" s="1"/>
  <c r="G539" i="8"/>
  <c r="H539" i="27" s="1"/>
  <c r="G540" i="8"/>
  <c r="H540" i="27" s="1"/>
  <c r="G645" i="8"/>
  <c r="H645" i="27" s="1"/>
  <c r="G646" i="8"/>
  <c r="H646" i="27" s="1"/>
  <c r="G541" i="8"/>
  <c r="H541" i="27" s="1"/>
  <c r="G647" i="8"/>
  <c r="H647" i="27" s="1"/>
  <c r="G371" i="8"/>
  <c r="H371" i="27" s="1"/>
  <c r="G542" i="8"/>
  <c r="H542" i="27" s="1"/>
  <c r="G543" i="8"/>
  <c r="H543" i="27" s="1"/>
  <c r="G544" i="8"/>
  <c r="H544" i="27" s="1"/>
  <c r="G545" i="8"/>
  <c r="H545" i="27" s="1"/>
  <c r="G648" i="8"/>
  <c r="H648" i="27" s="1"/>
  <c r="G546" i="8"/>
  <c r="H546" i="27" s="1"/>
  <c r="G547" i="8"/>
  <c r="H547" i="27" s="1"/>
  <c r="G548" i="8"/>
  <c r="H548" i="27" s="1"/>
  <c r="G649" i="8"/>
  <c r="H649" i="27" s="1"/>
  <c r="G549" i="8"/>
  <c r="H549" i="27" s="1"/>
  <c r="G650" i="8"/>
  <c r="H650" i="27" s="1"/>
  <c r="G651" i="8"/>
  <c r="H651" i="27" s="1"/>
  <c r="G652" i="8"/>
  <c r="H652" i="27" s="1"/>
  <c r="G550" i="8"/>
  <c r="H550" i="27" s="1"/>
  <c r="G653" i="8"/>
  <c r="H653" i="27" s="1"/>
  <c r="G416" i="8"/>
  <c r="H416" i="27" s="1"/>
  <c r="G551" i="8"/>
  <c r="H551" i="27" s="1"/>
  <c r="G381" i="8"/>
  <c r="H381" i="27" s="1"/>
  <c r="G654" i="8"/>
  <c r="H654" i="27" s="1"/>
  <c r="G680" i="8"/>
  <c r="H680" i="27" s="1"/>
  <c r="G655" i="8"/>
  <c r="H655" i="27" s="1"/>
  <c r="G580" i="8"/>
  <c r="H580" i="27" s="1"/>
  <c r="G665" i="8"/>
  <c r="H665" i="27" s="1"/>
  <c r="G666" i="8"/>
  <c r="H666" i="27" s="1"/>
  <c r="G581" i="8"/>
  <c r="H581" i="27" s="1"/>
  <c r="G667" i="8"/>
  <c r="H667" i="27" s="1"/>
  <c r="G582" i="8"/>
  <c r="H582" i="27" s="1"/>
  <c r="G583" i="8"/>
  <c r="H583" i="27" s="1"/>
  <c r="G584" i="8"/>
  <c r="H584" i="27" s="1"/>
  <c r="G585" i="8"/>
  <c r="H585" i="27" s="1"/>
  <c r="G586" i="8"/>
  <c r="H586" i="27" s="1"/>
  <c r="G587" i="8"/>
  <c r="H587" i="27" s="1"/>
  <c r="G588" i="8"/>
  <c r="H588" i="27" s="1"/>
  <c r="G668" i="8"/>
  <c r="H668" i="27" s="1"/>
  <c r="G589" i="8"/>
  <c r="H589" i="27" s="1"/>
  <c r="G383" i="8"/>
  <c r="H383" i="27" s="1"/>
  <c r="G669" i="8"/>
  <c r="H669" i="27" s="1"/>
  <c r="G590" i="8"/>
  <c r="H590" i="27" s="1"/>
  <c r="G591" i="8"/>
  <c r="H591" i="27" s="1"/>
  <c r="G421" i="8"/>
  <c r="H421" i="27" s="1"/>
  <c r="G592" i="8"/>
  <c r="H592" i="27" s="1"/>
  <c r="G670" i="8"/>
  <c r="H670" i="27" s="1"/>
  <c r="G593" i="8"/>
  <c r="H593" i="27" s="1"/>
  <c r="G594" i="8"/>
  <c r="H594" i="27" s="1"/>
  <c r="G595" i="8"/>
  <c r="H595" i="27" s="1"/>
  <c r="G596" i="8"/>
  <c r="H596" i="27" s="1"/>
  <c r="G597" i="8"/>
  <c r="H597" i="27" s="1"/>
  <c r="G598" i="8"/>
  <c r="H598" i="27" s="1"/>
  <c r="G423" i="8"/>
  <c r="H423" i="27" s="1"/>
  <c r="G599" i="8"/>
  <c r="H599" i="27" s="1"/>
  <c r="G424" i="8"/>
  <c r="H424" i="27" s="1"/>
  <c r="G600" i="8"/>
  <c r="H600" i="27" s="1"/>
  <c r="G425" i="8"/>
  <c r="H425" i="27" s="1"/>
  <c r="G426" i="8"/>
  <c r="H426" i="27" s="1"/>
  <c r="G427" i="8"/>
  <c r="H427" i="27" s="1"/>
  <c r="G428" i="8"/>
  <c r="H428" i="27" s="1"/>
  <c r="G429" i="8"/>
  <c r="H429" i="27" s="1"/>
  <c r="G601" i="8"/>
  <c r="H601" i="27" s="1"/>
  <c r="G430" i="8"/>
  <c r="H430" i="27" s="1"/>
  <c r="G605" i="8"/>
  <c r="H605" i="27" s="1"/>
  <c r="G604" i="8"/>
  <c r="H604" i="27" s="1"/>
  <c r="G417" i="8"/>
  <c r="H417" i="27" s="1"/>
  <c r="G656" i="8"/>
  <c r="H656" i="27" s="1"/>
  <c r="G552" i="8"/>
  <c r="H552" i="27" s="1"/>
  <c r="G657" i="8"/>
  <c r="H657" i="27" s="1"/>
  <c r="G382" i="8"/>
  <c r="H382" i="27" s="1"/>
  <c r="G553" i="8"/>
  <c r="H553" i="27" s="1"/>
  <c r="G658" i="8"/>
  <c r="H658" i="27" s="1"/>
  <c r="G554" i="8"/>
  <c r="H554" i="27" s="1"/>
  <c r="G659" i="8"/>
  <c r="H659" i="27" s="1"/>
  <c r="G418" i="8"/>
  <c r="H418" i="27" s="1"/>
  <c r="G555" i="8"/>
  <c r="H555" i="27" s="1"/>
  <c r="G556" i="8"/>
  <c r="H556" i="27" s="1"/>
  <c r="G557" i="8"/>
  <c r="H557" i="27" s="1"/>
  <c r="G558" i="8"/>
  <c r="H558" i="27" s="1"/>
  <c r="G559" i="8"/>
  <c r="H559" i="27" s="1"/>
  <c r="G660" i="8"/>
  <c r="H660" i="27" s="1"/>
  <c r="G420" i="8"/>
  <c r="H420" i="27" s="1"/>
  <c r="G578" i="8"/>
  <c r="H578" i="27" s="1"/>
  <c r="F541" i="7"/>
  <c r="F486" i="7"/>
  <c r="F542" i="7"/>
  <c r="U378" i="7"/>
  <c r="O396" i="7"/>
  <c r="J371" i="7"/>
  <c r="U371" i="7"/>
  <c r="P396" i="7"/>
  <c r="G389" i="8"/>
  <c r="H389" i="27" s="1"/>
  <c r="G447" i="8"/>
  <c r="H447" i="27" s="1"/>
  <c r="G422" i="8"/>
  <c r="H422" i="27" s="1"/>
  <c r="G390" i="8"/>
  <c r="H390" i="27" s="1"/>
  <c r="G448" i="8"/>
  <c r="H448" i="27" s="1"/>
  <c r="G391" i="8"/>
  <c r="H391" i="27" s="1"/>
  <c r="G360" i="8"/>
  <c r="H360" i="27" s="1"/>
  <c r="G449" i="8"/>
  <c r="H449" i="27" s="1"/>
  <c r="G392" i="8"/>
  <c r="H392" i="27" s="1"/>
  <c r="G450" i="8"/>
  <c r="H450" i="27" s="1"/>
  <c r="G393" i="8"/>
  <c r="H393" i="27" s="1"/>
  <c r="G394" i="8"/>
  <c r="H394" i="27" s="1"/>
  <c r="G451" i="8"/>
  <c r="H451" i="27" s="1"/>
  <c r="G452" i="8"/>
  <c r="H452" i="27" s="1"/>
  <c r="G453" i="8"/>
  <c r="H453" i="27" s="1"/>
  <c r="G613" i="8"/>
  <c r="H613" i="27" s="1"/>
  <c r="G454" i="8"/>
  <c r="H454" i="27" s="1"/>
  <c r="G614" i="8"/>
  <c r="H614" i="27" s="1"/>
  <c r="G455" i="8"/>
  <c r="H455" i="27" s="1"/>
  <c r="G456" i="8"/>
  <c r="H456" i="27" s="1"/>
  <c r="G457" i="8"/>
  <c r="H457" i="27" s="1"/>
  <c r="G376" i="8"/>
  <c r="H376" i="27" s="1"/>
  <c r="G479" i="8"/>
  <c r="H479" i="27" s="1"/>
  <c r="G458" i="8"/>
  <c r="H458" i="27" s="1"/>
  <c r="G361" i="8"/>
  <c r="H361" i="27" s="1"/>
  <c r="G362" i="8"/>
  <c r="H362" i="27" s="1"/>
  <c r="G395" i="8"/>
  <c r="H395" i="27" s="1"/>
  <c r="G459" i="8"/>
  <c r="H459" i="27" s="1"/>
  <c r="G460" i="8"/>
  <c r="H460" i="27" s="1"/>
  <c r="G461" i="8"/>
  <c r="H461" i="27" s="1"/>
  <c r="G615" i="8"/>
  <c r="H615" i="27" s="1"/>
  <c r="G396" i="8"/>
  <c r="H396" i="27" s="1"/>
  <c r="G436" i="8"/>
  <c r="H436" i="27" s="1"/>
  <c r="G673" i="8"/>
  <c r="G440" i="8"/>
  <c r="H440" i="27" s="1"/>
  <c r="G442" i="8"/>
  <c r="H442" i="27" s="1"/>
  <c r="G616" i="8"/>
  <c r="H616" i="27" s="1"/>
  <c r="G462" i="8"/>
  <c r="H462" i="27" s="1"/>
  <c r="G377" i="8"/>
  <c r="H377" i="27" s="1"/>
  <c r="G463" i="8"/>
  <c r="H463" i="27" s="1"/>
  <c r="G464" i="8"/>
  <c r="H464" i="27" s="1"/>
  <c r="G465" i="8"/>
  <c r="H465" i="27" s="1"/>
  <c r="G433" i="8"/>
  <c r="H433" i="27" s="1"/>
  <c r="G466" i="8"/>
  <c r="H466" i="27" s="1"/>
  <c r="G617" i="8"/>
  <c r="H617" i="27" s="1"/>
  <c r="G618" i="8"/>
  <c r="H618" i="27" s="1"/>
  <c r="G467" i="8"/>
  <c r="H467" i="27" s="1"/>
  <c r="G468" i="8"/>
  <c r="H468" i="27" s="1"/>
  <c r="G469" i="8"/>
  <c r="H469" i="27" s="1"/>
  <c r="G363" i="8"/>
  <c r="H363" i="27" s="1"/>
  <c r="G470" i="8"/>
  <c r="H470" i="27" s="1"/>
  <c r="G471" i="8"/>
  <c r="H471" i="27" s="1"/>
  <c r="G472" i="8"/>
  <c r="H472" i="27" s="1"/>
  <c r="G473" i="8"/>
  <c r="H473" i="27" s="1"/>
  <c r="G625" i="8"/>
  <c r="H625" i="27" s="1"/>
  <c r="G365" i="8"/>
  <c r="H365" i="27" s="1"/>
  <c r="G366" i="8"/>
  <c r="H366" i="27" s="1"/>
  <c r="G495" i="8"/>
  <c r="H495" i="27" s="1"/>
  <c r="P655" i="7"/>
  <c r="M37" i="9" s="1"/>
  <c r="M493" i="7"/>
  <c r="F39" i="9" s="1"/>
  <c r="X493" i="7"/>
  <c r="S39" i="9" s="1"/>
  <c r="F507" i="7"/>
  <c r="F508" i="7"/>
  <c r="F509" i="7"/>
  <c r="F510" i="7"/>
  <c r="F511" i="7"/>
  <c r="F512" i="7"/>
  <c r="F513" i="7"/>
  <c r="F514" i="7"/>
  <c r="F515" i="7"/>
  <c r="F516" i="7"/>
  <c r="F517" i="7"/>
  <c r="F518" i="7"/>
  <c r="F519" i="7"/>
  <c r="F520" i="7"/>
  <c r="F521" i="7"/>
  <c r="F522" i="7"/>
  <c r="F585" i="7"/>
  <c r="F523" i="7"/>
  <c r="F524" i="7"/>
  <c r="F525" i="7"/>
  <c r="F526" i="7"/>
  <c r="F527" i="7"/>
  <c r="F528" i="7"/>
  <c r="F529" i="7"/>
  <c r="F530" i="7"/>
  <c r="F531" i="7"/>
  <c r="F586" i="7"/>
  <c r="F461" i="7"/>
  <c r="F462" i="7"/>
  <c r="F463" i="7"/>
  <c r="F464" i="7"/>
  <c r="F465" i="7"/>
  <c r="F466" i="7"/>
  <c r="F467" i="7"/>
  <c r="F468" i="7"/>
  <c r="F469" i="7"/>
  <c r="F470" i="7"/>
  <c r="F471" i="7"/>
  <c r="F472" i="7"/>
  <c r="F543" i="7"/>
  <c r="F544" i="7"/>
  <c r="F545" i="7"/>
  <c r="F546" i="7"/>
  <c r="F487" i="7"/>
  <c r="F368" i="7"/>
  <c r="F369" i="7"/>
  <c r="F438" i="7"/>
  <c r="F611" i="7"/>
  <c r="F439" i="7"/>
  <c r="F612" i="7"/>
  <c r="F547" i="7"/>
  <c r="F613" i="7"/>
  <c r="F614" i="7"/>
  <c r="F690" i="7"/>
  <c r="F691" i="7"/>
  <c r="F440" i="7"/>
  <c r="F441" i="7"/>
  <c r="F488" i="7"/>
  <c r="F692" i="7"/>
  <c r="F390" i="7"/>
  <c r="F693" i="7"/>
  <c r="F489" i="7"/>
  <c r="F454" i="7"/>
  <c r="F615" i="7"/>
  <c r="F694" i="7"/>
  <c r="F490" i="7"/>
  <c r="F639" i="7"/>
  <c r="F588" i="7"/>
  <c r="F695" i="7"/>
  <c r="F696" i="7"/>
  <c r="F697" i="7"/>
  <c r="F698" i="7"/>
  <c r="F699" i="7"/>
  <c r="F392" i="7"/>
  <c r="F589" i="7"/>
  <c r="F442" i="7"/>
  <c r="F548" i="7"/>
  <c r="F443" i="7"/>
  <c r="G611" i="8"/>
  <c r="F491" i="7"/>
  <c r="F473" i="7"/>
  <c r="F474" i="7"/>
  <c r="F475" i="7"/>
  <c r="F476" i="7"/>
  <c r="F477" i="7"/>
  <c r="F478" i="7"/>
  <c r="F479" i="7"/>
  <c r="F480" i="7"/>
  <c r="F481" i="7"/>
  <c r="F376" i="7"/>
  <c r="F482" i="7"/>
  <c r="F435" i="7"/>
  <c r="F688" i="7"/>
  <c r="F638" i="7"/>
  <c r="F436" i="7"/>
  <c r="F534" i="7"/>
  <c r="F537" i="7"/>
  <c r="F653" i="7"/>
  <c r="I460" i="7"/>
  <c r="G27" i="9" s="1"/>
  <c r="S460" i="7"/>
  <c r="Q460" i="7"/>
  <c r="M29" i="9" s="1"/>
  <c r="K460" i="7"/>
  <c r="J460" i="7"/>
  <c r="H460" i="7"/>
  <c r="U460" i="7"/>
  <c r="U27" i="20"/>
  <c r="J610" i="8"/>
  <c r="K610" i="27" s="1"/>
  <c r="Y610" i="8"/>
  <c r="Z610" i="27" s="1"/>
  <c r="U22" i="20"/>
  <c r="Z446" i="7"/>
  <c r="I610" i="8"/>
  <c r="J610" i="27" s="1"/>
  <c r="I357" i="8"/>
  <c r="M357" i="8"/>
  <c r="R357" i="8"/>
  <c r="X357" i="8"/>
  <c r="J357" i="8"/>
  <c r="L373" i="8"/>
  <c r="M373" i="27" s="1"/>
  <c r="Q373" i="8"/>
  <c r="R373" i="27" s="1"/>
  <c r="W373" i="8"/>
  <c r="L610" i="8"/>
  <c r="M610" i="27" s="1"/>
  <c r="Q610" i="8"/>
  <c r="R610" i="27" s="1"/>
  <c r="W610" i="8"/>
  <c r="X610" i="27" s="1"/>
  <c r="L682" i="8"/>
  <c r="M682" i="27" s="1"/>
  <c r="Q682" i="8"/>
  <c r="R682" i="27" s="1"/>
  <c r="W682" i="8"/>
  <c r="X682" i="27" s="1"/>
  <c r="K373" i="8"/>
  <c r="L373" i="27" s="1"/>
  <c r="V373" i="8"/>
  <c r="W373" i="27" s="1"/>
  <c r="K610" i="8"/>
  <c r="L610" i="27" s="1"/>
  <c r="V610" i="8"/>
  <c r="W610" i="27" s="1"/>
  <c r="K682" i="8"/>
  <c r="L682" i="27" s="1"/>
  <c r="V682" i="8"/>
  <c r="W682" i="27" s="1"/>
  <c r="Z396" i="7"/>
  <c r="K438" i="8"/>
  <c r="L438" i="27" s="1"/>
  <c r="P438" i="8"/>
  <c r="Q438" i="27" s="1"/>
  <c r="V438" i="8"/>
  <c r="W438" i="27" s="1"/>
  <c r="K385" i="8"/>
  <c r="L385" i="27" s="1"/>
  <c r="P385" i="8"/>
  <c r="Q385" i="27" s="1"/>
  <c r="V385" i="8"/>
  <c r="W385" i="27" s="1"/>
  <c r="Z371" i="7"/>
  <c r="M373" i="8"/>
  <c r="N373" i="27" s="1"/>
  <c r="M610" i="8"/>
  <c r="N610" i="27" s="1"/>
  <c r="M682" i="8"/>
  <c r="N682" i="27" s="1"/>
  <c r="Q438" i="8"/>
  <c r="R438" i="27" s="1"/>
  <c r="Q385" i="8"/>
  <c r="R385" i="27" s="1"/>
  <c r="R373" i="8"/>
  <c r="S373" i="27" s="1"/>
  <c r="I682" i="8"/>
  <c r="J682" i="27" s="1"/>
  <c r="N689" i="8"/>
  <c r="O689" i="27" s="1"/>
  <c r="N438" i="8"/>
  <c r="O438" i="27" s="1"/>
  <c r="N385" i="8"/>
  <c r="O385" i="27" s="1"/>
  <c r="R682" i="8"/>
  <c r="S682" i="27" s="1"/>
  <c r="T689" i="8"/>
  <c r="U689" i="27" s="1"/>
  <c r="T438" i="8"/>
  <c r="U438" i="27" s="1"/>
  <c r="T385" i="8"/>
  <c r="U385" i="27" s="1"/>
  <c r="Z642" i="7"/>
  <c r="Z591" i="7"/>
  <c r="L357" i="8"/>
  <c r="Q357" i="8"/>
  <c r="W357" i="8"/>
  <c r="G357" i="8"/>
  <c r="Z703" i="7"/>
  <c r="Z551" i="7"/>
  <c r="Z460" i="7"/>
  <c r="N610" i="8"/>
  <c r="O610" i="27" s="1"/>
  <c r="T610" i="8"/>
  <c r="U610" i="27" s="1"/>
  <c r="X610" i="8"/>
  <c r="Y610" i="27" s="1"/>
  <c r="Y438" i="8"/>
  <c r="Z438" i="27" s="1"/>
  <c r="R610" i="8"/>
  <c r="S610" i="27" s="1"/>
  <c r="J438" i="8"/>
  <c r="K438" i="27" s="1"/>
  <c r="AA610" i="8"/>
  <c r="AB610" i="27" s="1"/>
  <c r="N672" i="8"/>
  <c r="O672" i="27" s="1"/>
  <c r="R672" i="8"/>
  <c r="S672" i="27" s="1"/>
  <c r="AA689" i="8"/>
  <c r="AB689" i="27" s="1"/>
  <c r="AA438" i="8"/>
  <c r="AB438" i="27" s="1"/>
  <c r="AA385" i="8"/>
  <c r="AB385" i="27" s="1"/>
  <c r="AA357" i="8"/>
  <c r="AA672" i="8"/>
  <c r="AB672" i="27" s="1"/>
  <c r="L672" i="8"/>
  <c r="M672" i="27" s="1"/>
  <c r="Q672" i="8"/>
  <c r="R672" i="27" s="1"/>
  <c r="W672" i="8"/>
  <c r="X672" i="27" s="1"/>
  <c r="K672" i="8"/>
  <c r="L672" i="27" s="1"/>
  <c r="P672" i="8"/>
  <c r="Q672" i="27" s="1"/>
  <c r="V672" i="8"/>
  <c r="W672" i="27" s="1"/>
  <c r="I672" i="8"/>
  <c r="J672" i="27" s="1"/>
  <c r="J672" i="8"/>
  <c r="K672" i="27" s="1"/>
  <c r="T672" i="8"/>
  <c r="U672" i="27" s="1"/>
  <c r="Y672" i="8"/>
  <c r="Z672" i="27" s="1"/>
  <c r="M672" i="8"/>
  <c r="N672" i="27" s="1"/>
  <c r="X672" i="8"/>
  <c r="Y672" i="27" s="1"/>
  <c r="F37" i="9"/>
  <c r="M34" i="9"/>
  <c r="M35" i="9"/>
  <c r="S36" i="9"/>
  <c r="S37" i="9"/>
  <c r="O12" i="7"/>
  <c r="U12" i="7"/>
  <c r="H304" i="7"/>
  <c r="F304" i="7" s="1"/>
  <c r="M9" i="7"/>
  <c r="I9" i="7"/>
  <c r="K9" i="7"/>
  <c r="L9" i="7"/>
  <c r="Q9" i="7"/>
  <c r="X9" i="7"/>
  <c r="W9" i="7"/>
  <c r="H114" i="7"/>
  <c r="F114" i="7" s="1"/>
  <c r="O27" i="20" l="1"/>
  <c r="R689" i="27"/>
  <c r="G689" i="8"/>
  <c r="H689" i="27" s="1"/>
  <c r="H683" i="27"/>
  <c r="G682" i="8"/>
  <c r="H682" i="27" s="1"/>
  <c r="H673" i="27"/>
  <c r="G672" i="8"/>
  <c r="H672" i="27" s="1"/>
  <c r="H611" i="27"/>
  <c r="U21" i="20"/>
  <c r="X373" i="27"/>
  <c r="AB357" i="27"/>
  <c r="Y357" i="27"/>
  <c r="X357" i="27"/>
  <c r="S357" i="27"/>
  <c r="R357" i="27"/>
  <c r="N357" i="27"/>
  <c r="M357" i="27"/>
  <c r="K357" i="27"/>
  <c r="J357" i="27"/>
  <c r="H357" i="27"/>
  <c r="W10" i="7"/>
  <c r="W11" i="7" s="1"/>
  <c r="J10" i="7"/>
  <c r="J11" i="7" s="1"/>
  <c r="M10" i="7"/>
  <c r="M11" i="7" s="1"/>
  <c r="F53" i="7"/>
  <c r="F269" i="7"/>
  <c r="F144" i="7"/>
  <c r="G610" i="8"/>
  <c r="H610" i="27" s="1"/>
  <c r="G373" i="8"/>
  <c r="H373" i="27" s="1"/>
  <c r="K10" i="7"/>
  <c r="K11" i="7" s="1"/>
  <c r="L10" i="7"/>
  <c r="L11" i="7" s="1"/>
  <c r="V10" i="7"/>
  <c r="V11" i="7" s="1"/>
  <c r="F655" i="7"/>
  <c r="F30" i="9"/>
  <c r="M31" i="9"/>
  <c r="F33" i="9"/>
  <c r="G438" i="8"/>
  <c r="H438" i="27" s="1"/>
  <c r="G385" i="8"/>
  <c r="H385" i="27" s="1"/>
  <c r="S33" i="9"/>
  <c r="S10" i="7"/>
  <c r="S11" i="7" s="1"/>
  <c r="X10" i="7"/>
  <c r="X11" i="7" s="1"/>
  <c r="P10" i="7"/>
  <c r="P11" i="7" s="1"/>
  <c r="I10" i="7"/>
  <c r="I11" i="7" s="1"/>
  <c r="Q10" i="7"/>
  <c r="Q11" i="7" s="1"/>
  <c r="F460" i="7"/>
  <c r="F31" i="9"/>
  <c r="F32" i="9"/>
  <c r="D32" i="9" s="1"/>
  <c r="M104" i="9" s="1"/>
  <c r="F703" i="7"/>
  <c r="S30" i="9"/>
  <c r="F40" i="9"/>
  <c r="J27" i="9"/>
  <c r="J9" i="9" s="1"/>
  <c r="N27" i="9"/>
  <c r="N9" i="9" s="1"/>
  <c r="U27" i="9"/>
  <c r="U9" i="9" s="1"/>
  <c r="M33" i="9"/>
  <c r="S38" i="9"/>
  <c r="D38" i="9" s="1"/>
  <c r="M110" i="9" s="1"/>
  <c r="V27" i="9"/>
  <c r="V9" i="9" s="1"/>
  <c r="T27" i="9"/>
  <c r="T9" i="9" s="1"/>
  <c r="Q27" i="9"/>
  <c r="Q9" i="9" s="1"/>
  <c r="M30" i="9"/>
  <c r="H27" i="9"/>
  <c r="H9" i="9" s="1"/>
  <c r="K27" i="9"/>
  <c r="K9" i="9" s="1"/>
  <c r="S29" i="9"/>
  <c r="O27" i="9"/>
  <c r="O9" i="9" s="1"/>
  <c r="Z132" i="9"/>
  <c r="Z9" i="9"/>
  <c r="F551" i="7"/>
  <c r="F12" i="7"/>
  <c r="I27" i="9"/>
  <c r="I9" i="9" s="1"/>
  <c r="F642" i="7"/>
  <c r="F493" i="7"/>
  <c r="F446" i="7"/>
  <c r="F396" i="7"/>
  <c r="F591" i="7"/>
  <c r="F617" i="7"/>
  <c r="F378" i="7"/>
  <c r="F371" i="7"/>
  <c r="F29" i="9"/>
  <c r="D37" i="9"/>
  <c r="D39" i="9"/>
  <c r="D36" i="9"/>
  <c r="D34" i="9"/>
  <c r="F106" i="9" s="1"/>
  <c r="D40" i="9"/>
  <c r="D35" i="9"/>
  <c r="G9" i="9"/>
  <c r="U25" i="20"/>
  <c r="H25" i="20"/>
  <c r="O22" i="20"/>
  <c r="O23" i="20"/>
  <c r="H22" i="20"/>
  <c r="U26" i="20"/>
  <c r="H23" i="20"/>
  <c r="U23" i="20"/>
  <c r="H21" i="20"/>
  <c r="O25" i="20"/>
  <c r="H27" i="20"/>
  <c r="W10" i="8"/>
  <c r="W348" i="26" s="1"/>
  <c r="Q10" i="8"/>
  <c r="Q348" i="26" s="1"/>
  <c r="L10" i="8"/>
  <c r="U24" i="20"/>
  <c r="Y10" i="8"/>
  <c r="T10" i="8"/>
  <c r="N10" i="8"/>
  <c r="J10" i="8"/>
  <c r="X10" i="8"/>
  <c r="R10" i="8"/>
  <c r="M10" i="8"/>
  <c r="M348" i="26" s="1"/>
  <c r="AA10" i="8"/>
  <c r="K10" i="8"/>
  <c r="Z10" i="7"/>
  <c r="Z11" i="7" s="1"/>
  <c r="O26" i="20"/>
  <c r="O24" i="20"/>
  <c r="O21" i="20"/>
  <c r="X18" i="20"/>
  <c r="S18" i="20"/>
  <c r="M18" i="20"/>
  <c r="H24" i="20"/>
  <c r="V9" i="7"/>
  <c r="U26" i="7"/>
  <c r="P9" i="7"/>
  <c r="O26" i="7"/>
  <c r="H102" i="7"/>
  <c r="F102" i="7" s="1"/>
  <c r="J9" i="7"/>
  <c r="H26" i="7"/>
  <c r="AA11" i="8" l="1"/>
  <c r="AB11" i="27" s="1"/>
  <c r="AB10" i="27"/>
  <c r="AA344" i="26"/>
  <c r="AA346" i="26"/>
  <c r="AA350" i="26"/>
  <c r="AA352" i="26"/>
  <c r="AA354" i="26"/>
  <c r="AA356" i="26"/>
  <c r="AA358" i="26"/>
  <c r="AA360" i="26"/>
  <c r="AA362" i="26"/>
  <c r="AA364" i="26"/>
  <c r="AA366" i="26"/>
  <c r="AA368" i="26"/>
  <c r="AA370" i="26"/>
  <c r="AA372" i="26"/>
  <c r="AA374" i="26"/>
  <c r="AA376" i="26"/>
  <c r="AA378" i="26"/>
  <c r="AA380" i="26"/>
  <c r="AA382" i="26"/>
  <c r="AA384" i="26"/>
  <c r="AA386" i="26"/>
  <c r="AA388" i="26"/>
  <c r="AA390" i="26"/>
  <c r="AA392" i="26"/>
  <c r="AA394" i="26"/>
  <c r="AA396" i="26"/>
  <c r="AA398" i="26"/>
  <c r="AA400" i="26"/>
  <c r="AA402" i="26"/>
  <c r="AA404" i="26"/>
  <c r="AA406" i="26"/>
  <c r="AA408" i="26"/>
  <c r="AA410" i="26"/>
  <c r="AA412" i="26"/>
  <c r="AA414" i="26"/>
  <c r="AA416" i="26"/>
  <c r="AA418" i="26"/>
  <c r="AA420" i="26"/>
  <c r="AA422" i="26"/>
  <c r="AA424" i="26"/>
  <c r="AA426" i="26"/>
  <c r="AA428" i="26"/>
  <c r="AA430" i="26"/>
  <c r="AA432" i="26"/>
  <c r="AA434" i="26"/>
  <c r="AA345" i="26"/>
  <c r="AA347" i="26"/>
  <c r="AA349" i="26"/>
  <c r="AA351" i="26"/>
  <c r="AA353" i="26"/>
  <c r="AA355" i="26"/>
  <c r="AA357" i="26"/>
  <c r="AA359" i="26"/>
  <c r="AA361" i="26"/>
  <c r="AA363" i="26"/>
  <c r="AA365" i="26"/>
  <c r="AA367" i="26"/>
  <c r="AA369" i="26"/>
  <c r="AA371" i="26"/>
  <c r="AA373" i="26"/>
  <c r="AA375" i="26"/>
  <c r="AA377" i="26"/>
  <c r="AA379" i="26"/>
  <c r="AA381" i="26"/>
  <c r="AA383" i="26"/>
  <c r="AA385" i="26"/>
  <c r="AA387" i="26"/>
  <c r="AA389" i="26"/>
  <c r="AA391" i="26"/>
  <c r="AA393" i="26"/>
  <c r="AA395" i="26"/>
  <c r="AA397" i="26"/>
  <c r="AA399" i="26"/>
  <c r="AA401" i="26"/>
  <c r="AA403" i="26"/>
  <c r="AA405" i="26"/>
  <c r="AA407" i="26"/>
  <c r="AA409" i="26"/>
  <c r="AA411" i="26"/>
  <c r="AA413" i="26"/>
  <c r="AA415" i="26"/>
  <c r="AA417" i="26"/>
  <c r="AA419" i="26"/>
  <c r="AA421" i="26"/>
  <c r="AA423" i="26"/>
  <c r="AA425" i="26"/>
  <c r="AA427" i="26"/>
  <c r="AA429" i="26"/>
  <c r="AA431" i="26"/>
  <c r="AA433" i="26"/>
  <c r="AA435" i="26"/>
  <c r="AA437" i="26"/>
  <c r="AA439" i="26"/>
  <c r="AA441" i="26"/>
  <c r="AA443" i="26"/>
  <c r="AA445" i="26"/>
  <c r="AA447" i="26"/>
  <c r="AA449" i="26"/>
  <c r="AA451" i="26"/>
  <c r="AA453" i="26"/>
  <c r="AA455" i="26"/>
  <c r="AA457" i="26"/>
  <c r="AA459" i="26"/>
  <c r="AA461" i="26"/>
  <c r="AA463" i="26"/>
  <c r="AA465" i="26"/>
  <c r="AA467" i="26"/>
  <c r="AA469" i="26"/>
  <c r="AA471" i="26"/>
  <c r="AA473" i="26"/>
  <c r="AA475" i="26"/>
  <c r="AA477" i="26"/>
  <c r="AA479" i="26"/>
  <c r="AA481" i="26"/>
  <c r="AA483" i="26"/>
  <c r="AA485" i="26"/>
  <c r="AA487" i="26"/>
  <c r="AA489" i="26"/>
  <c r="AA491" i="26"/>
  <c r="AA493" i="26"/>
  <c r="AA495" i="26"/>
  <c r="AA497" i="26"/>
  <c r="AA499" i="26"/>
  <c r="AA501" i="26"/>
  <c r="AA503" i="26"/>
  <c r="AA505" i="26"/>
  <c r="AA507" i="26"/>
  <c r="AA509" i="26"/>
  <c r="AA511" i="26"/>
  <c r="AA513" i="26"/>
  <c r="AA436" i="26"/>
  <c r="AA440" i="26"/>
  <c r="AA444" i="26"/>
  <c r="AA448" i="26"/>
  <c r="AA452" i="26"/>
  <c r="AA456" i="26"/>
  <c r="AA460" i="26"/>
  <c r="AA464" i="26"/>
  <c r="AA468" i="26"/>
  <c r="AA472" i="26"/>
  <c r="AA476" i="26"/>
  <c r="AA480" i="26"/>
  <c r="AA484" i="26"/>
  <c r="AA488" i="26"/>
  <c r="AA492" i="26"/>
  <c r="AA496" i="26"/>
  <c r="AA500" i="26"/>
  <c r="AA504" i="26"/>
  <c r="AA508" i="26"/>
  <c r="AA512" i="26"/>
  <c r="AA515" i="26"/>
  <c r="AA517" i="26"/>
  <c r="AA519" i="26"/>
  <c r="AA521" i="26"/>
  <c r="AA523" i="26"/>
  <c r="AA525" i="26"/>
  <c r="AA527" i="26"/>
  <c r="AA529" i="26"/>
  <c r="AA531" i="26"/>
  <c r="AA533" i="26"/>
  <c r="AA535" i="26"/>
  <c r="AA537" i="26"/>
  <c r="AA539" i="26"/>
  <c r="AA541" i="26"/>
  <c r="AA543" i="26"/>
  <c r="AA545" i="26"/>
  <c r="AA547" i="26"/>
  <c r="AA549" i="26"/>
  <c r="AA551" i="26"/>
  <c r="AA553" i="26"/>
  <c r="AA555" i="26"/>
  <c r="AA557" i="26"/>
  <c r="AA559" i="26"/>
  <c r="AA561" i="26"/>
  <c r="AA563" i="26"/>
  <c r="AA565" i="26"/>
  <c r="AA567" i="26"/>
  <c r="AA569" i="26"/>
  <c r="AA571" i="26"/>
  <c r="AA573" i="26"/>
  <c r="AA575" i="26"/>
  <c r="AA577" i="26"/>
  <c r="AA579" i="26"/>
  <c r="AA581" i="26"/>
  <c r="AA583" i="26"/>
  <c r="AA585" i="26"/>
  <c r="AA587" i="26"/>
  <c r="AA589" i="26"/>
  <c r="AA591" i="26"/>
  <c r="AA593" i="26"/>
  <c r="AA595" i="26"/>
  <c r="AA597" i="26"/>
  <c r="AA599" i="26"/>
  <c r="AA601" i="26"/>
  <c r="AA603" i="26"/>
  <c r="AA605" i="26"/>
  <c r="AA607" i="26"/>
  <c r="AA609" i="26"/>
  <c r="AA611" i="26"/>
  <c r="AA613" i="26"/>
  <c r="AA615" i="26"/>
  <c r="AA617" i="26"/>
  <c r="AA619" i="26"/>
  <c r="AA621" i="26"/>
  <c r="AA623" i="26"/>
  <c r="AA625" i="26"/>
  <c r="AA627" i="26"/>
  <c r="AA629" i="26"/>
  <c r="AA631" i="26"/>
  <c r="AA633" i="26"/>
  <c r="AA635" i="26"/>
  <c r="AA637" i="26"/>
  <c r="AA639" i="26"/>
  <c r="AA641" i="26"/>
  <c r="AA643" i="26"/>
  <c r="AA438" i="26"/>
  <c r="AA442" i="26"/>
  <c r="AA446" i="26"/>
  <c r="AA450" i="26"/>
  <c r="AA454" i="26"/>
  <c r="AA458" i="26"/>
  <c r="AA462" i="26"/>
  <c r="AA466" i="26"/>
  <c r="AA470" i="26"/>
  <c r="AA474" i="26"/>
  <c r="AA478" i="26"/>
  <c r="AA482" i="26"/>
  <c r="AA486" i="26"/>
  <c r="AA490" i="26"/>
  <c r="AA494" i="26"/>
  <c r="AA498" i="26"/>
  <c r="AA502" i="26"/>
  <c r="AA506" i="26"/>
  <c r="AA510" i="26"/>
  <c r="AA514" i="26"/>
  <c r="AA516" i="26"/>
  <c r="AA518" i="26"/>
  <c r="AA520" i="26"/>
  <c r="AA522" i="26"/>
  <c r="AA524" i="26"/>
  <c r="AA526" i="26"/>
  <c r="AA528" i="26"/>
  <c r="AA530" i="26"/>
  <c r="AA532" i="26"/>
  <c r="AA534" i="26"/>
  <c r="AA536" i="26"/>
  <c r="AA538" i="26"/>
  <c r="AA540" i="26"/>
  <c r="AA542" i="26"/>
  <c r="AA544" i="26"/>
  <c r="AA546" i="26"/>
  <c r="AA548" i="26"/>
  <c r="AA550" i="26"/>
  <c r="AA552" i="26"/>
  <c r="AA554" i="26"/>
  <c r="AA556" i="26"/>
  <c r="AA558" i="26"/>
  <c r="AA560" i="26"/>
  <c r="AA562" i="26"/>
  <c r="AA564" i="26"/>
  <c r="AA566" i="26"/>
  <c r="AA568" i="26"/>
  <c r="AA570" i="26"/>
  <c r="AA572" i="26"/>
  <c r="AA574" i="26"/>
  <c r="AA576" i="26"/>
  <c r="AA578" i="26"/>
  <c r="AA580" i="26"/>
  <c r="AA582" i="26"/>
  <c r="AA584" i="26"/>
  <c r="AA586" i="26"/>
  <c r="AA588" i="26"/>
  <c r="AA590" i="26"/>
  <c r="AA592" i="26"/>
  <c r="AA594" i="26"/>
  <c r="AA596" i="26"/>
  <c r="AA598" i="26"/>
  <c r="AA600" i="26"/>
  <c r="AA602" i="26"/>
  <c r="AA604" i="26"/>
  <c r="AA606" i="26"/>
  <c r="AA608" i="26"/>
  <c r="AA610" i="26"/>
  <c r="AA612" i="26"/>
  <c r="AA614" i="26"/>
  <c r="AA616" i="26"/>
  <c r="AA618" i="26"/>
  <c r="AA620" i="26"/>
  <c r="AA622" i="26"/>
  <c r="AA624" i="26"/>
  <c r="AA626" i="26"/>
  <c r="AA628" i="26"/>
  <c r="AA630" i="26"/>
  <c r="AA632" i="26"/>
  <c r="AA634" i="26"/>
  <c r="AA636" i="26"/>
  <c r="AA638" i="26"/>
  <c r="AA640" i="26"/>
  <c r="AA642" i="26"/>
  <c r="AA644" i="26"/>
  <c r="AA646" i="26"/>
  <c r="AA648" i="26"/>
  <c r="AA650" i="26"/>
  <c r="AA652" i="26"/>
  <c r="AA654" i="26"/>
  <c r="AA656" i="26"/>
  <c r="AA645" i="26"/>
  <c r="AA649" i="26"/>
  <c r="AA653" i="26"/>
  <c r="AA657" i="26"/>
  <c r="AA659" i="26"/>
  <c r="AA661" i="26"/>
  <c r="AA663" i="26"/>
  <c r="AA665" i="26"/>
  <c r="AA667" i="26"/>
  <c r="AA669" i="26"/>
  <c r="AA671" i="26"/>
  <c r="AA673" i="26"/>
  <c r="AA675" i="26"/>
  <c r="AA677" i="26"/>
  <c r="AA679" i="26"/>
  <c r="AA343" i="26"/>
  <c r="AA647" i="26"/>
  <c r="AA651" i="26"/>
  <c r="AA655" i="26"/>
  <c r="AA658" i="26"/>
  <c r="AA660" i="26"/>
  <c r="AA662" i="26"/>
  <c r="AA664" i="26"/>
  <c r="AA666" i="26"/>
  <c r="AA668" i="26"/>
  <c r="AA670" i="26"/>
  <c r="AA672" i="26"/>
  <c r="AA674" i="26"/>
  <c r="AA676" i="26"/>
  <c r="AA678" i="26"/>
  <c r="AA680" i="26"/>
  <c r="AA348" i="26"/>
  <c r="Y11" i="8"/>
  <c r="Z11" i="27" s="1"/>
  <c r="Z10" i="27"/>
  <c r="Y344" i="26"/>
  <c r="Y345" i="26"/>
  <c r="Y346" i="26"/>
  <c r="Y347"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343"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5" i="26"/>
  <c r="Y656" i="26"/>
  <c r="Y657" i="26"/>
  <c r="Y658" i="26"/>
  <c r="Y659" i="26"/>
  <c r="Y660" i="26"/>
  <c r="Y661" i="26"/>
  <c r="Y662" i="26"/>
  <c r="Y663" i="26"/>
  <c r="Y664" i="26"/>
  <c r="Y665" i="26"/>
  <c r="Y666" i="26"/>
  <c r="Y667" i="26"/>
  <c r="Y668" i="26"/>
  <c r="Y669" i="26"/>
  <c r="Y671" i="26"/>
  <c r="Y672" i="26"/>
  <c r="Y674" i="26"/>
  <c r="Y676" i="26"/>
  <c r="Y678" i="26"/>
  <c r="Y680" i="26"/>
  <c r="Y654" i="26"/>
  <c r="Y670" i="26"/>
  <c r="Y673" i="26"/>
  <c r="Y675" i="26"/>
  <c r="Y677" i="26"/>
  <c r="Y679" i="26"/>
  <c r="Y348" i="26"/>
  <c r="X11" i="8"/>
  <c r="Y11" i="27" s="1"/>
  <c r="Y10" i="27"/>
  <c r="X344" i="26"/>
  <c r="X346" i="26"/>
  <c r="X350" i="26"/>
  <c r="X352" i="26"/>
  <c r="X354" i="26"/>
  <c r="X356" i="26"/>
  <c r="X358" i="26"/>
  <c r="X360" i="26"/>
  <c r="X362" i="26"/>
  <c r="X364" i="26"/>
  <c r="X366" i="26"/>
  <c r="X368" i="26"/>
  <c r="X370" i="26"/>
  <c r="X372" i="26"/>
  <c r="X374" i="26"/>
  <c r="X376" i="26"/>
  <c r="X378" i="26"/>
  <c r="X380" i="26"/>
  <c r="X382" i="26"/>
  <c r="X384" i="26"/>
  <c r="X386" i="26"/>
  <c r="X388" i="26"/>
  <c r="X390" i="26"/>
  <c r="X392" i="26"/>
  <c r="X394" i="26"/>
  <c r="X396" i="26"/>
  <c r="X398" i="26"/>
  <c r="X400" i="26"/>
  <c r="X402" i="26"/>
  <c r="X404" i="26"/>
  <c r="X406" i="26"/>
  <c r="X408" i="26"/>
  <c r="X410" i="26"/>
  <c r="X412" i="26"/>
  <c r="X414" i="26"/>
  <c r="X416" i="26"/>
  <c r="X418" i="26"/>
  <c r="X420" i="26"/>
  <c r="X422" i="26"/>
  <c r="X424" i="26"/>
  <c r="X426" i="26"/>
  <c r="X428" i="26"/>
  <c r="X430" i="26"/>
  <c r="X432" i="26"/>
  <c r="X434" i="26"/>
  <c r="X436" i="26"/>
  <c r="X438" i="26"/>
  <c r="X440" i="26"/>
  <c r="X442" i="26"/>
  <c r="X444" i="26"/>
  <c r="X446" i="26"/>
  <c r="X448" i="26"/>
  <c r="X450" i="26"/>
  <c r="X452" i="26"/>
  <c r="X454" i="26"/>
  <c r="X456" i="26"/>
  <c r="X458" i="26"/>
  <c r="X460" i="26"/>
  <c r="X462" i="26"/>
  <c r="X464" i="26"/>
  <c r="X466" i="26"/>
  <c r="X468" i="26"/>
  <c r="X470" i="26"/>
  <c r="X472" i="26"/>
  <c r="X474" i="26"/>
  <c r="X476" i="26"/>
  <c r="X478" i="26"/>
  <c r="X480" i="26"/>
  <c r="X482" i="26"/>
  <c r="X484" i="26"/>
  <c r="X486" i="26"/>
  <c r="X488" i="26"/>
  <c r="X490" i="26"/>
  <c r="X492" i="26"/>
  <c r="X494" i="26"/>
  <c r="X496" i="26"/>
  <c r="X498" i="26"/>
  <c r="X500" i="26"/>
  <c r="X502" i="26"/>
  <c r="X504" i="26"/>
  <c r="X506" i="26"/>
  <c r="X508" i="26"/>
  <c r="X510" i="26"/>
  <c r="X512" i="26"/>
  <c r="X345" i="26"/>
  <c r="X347" i="26"/>
  <c r="X349" i="26"/>
  <c r="X351" i="26"/>
  <c r="X353" i="26"/>
  <c r="X355" i="26"/>
  <c r="X357" i="26"/>
  <c r="X359" i="26"/>
  <c r="X361" i="26"/>
  <c r="X363" i="26"/>
  <c r="X365" i="26"/>
  <c r="X367" i="26"/>
  <c r="X369" i="26"/>
  <c r="X371" i="26"/>
  <c r="X373" i="26"/>
  <c r="X375" i="26"/>
  <c r="X377" i="26"/>
  <c r="X379" i="26"/>
  <c r="X381" i="26"/>
  <c r="X383" i="26"/>
  <c r="X385" i="26"/>
  <c r="X387" i="26"/>
  <c r="X389" i="26"/>
  <c r="X391" i="26"/>
  <c r="X393" i="26"/>
  <c r="X395" i="26"/>
  <c r="X397" i="26"/>
  <c r="X399" i="26"/>
  <c r="X401" i="26"/>
  <c r="X403" i="26"/>
  <c r="X405" i="26"/>
  <c r="X407" i="26"/>
  <c r="X409" i="26"/>
  <c r="X411" i="26"/>
  <c r="X413" i="26"/>
  <c r="X415" i="26"/>
  <c r="X417" i="26"/>
  <c r="X419" i="26"/>
  <c r="X421" i="26"/>
  <c r="X423" i="26"/>
  <c r="X425" i="26"/>
  <c r="X427" i="26"/>
  <c r="X429" i="26"/>
  <c r="X431" i="26"/>
  <c r="X433" i="26"/>
  <c r="X435" i="26"/>
  <c r="X437" i="26"/>
  <c r="X439" i="26"/>
  <c r="X441" i="26"/>
  <c r="X443" i="26"/>
  <c r="X445" i="26"/>
  <c r="X447" i="26"/>
  <c r="X449" i="26"/>
  <c r="X451" i="26"/>
  <c r="X453" i="26"/>
  <c r="X455" i="26"/>
  <c r="X457" i="26"/>
  <c r="X459" i="26"/>
  <c r="X461" i="26"/>
  <c r="X463" i="26"/>
  <c r="X465" i="26"/>
  <c r="X467" i="26"/>
  <c r="X469" i="26"/>
  <c r="X471" i="26"/>
  <c r="X473" i="26"/>
  <c r="X475" i="26"/>
  <c r="X477" i="26"/>
  <c r="X479" i="26"/>
  <c r="X481" i="26"/>
  <c r="X483" i="26"/>
  <c r="X485" i="26"/>
  <c r="X487" i="26"/>
  <c r="X489" i="26"/>
  <c r="X491" i="26"/>
  <c r="X493" i="26"/>
  <c r="X495" i="26"/>
  <c r="X497" i="26"/>
  <c r="X499" i="26"/>
  <c r="X501" i="26"/>
  <c r="X503" i="26"/>
  <c r="X505" i="26"/>
  <c r="X507" i="26"/>
  <c r="X509" i="26"/>
  <c r="X511" i="26"/>
  <c r="X513" i="26"/>
  <c r="X514" i="26"/>
  <c r="X516" i="26"/>
  <c r="X518" i="26"/>
  <c r="X520" i="26"/>
  <c r="X522" i="26"/>
  <c r="X524" i="26"/>
  <c r="X526" i="26"/>
  <c r="X528" i="26"/>
  <c r="X530" i="26"/>
  <c r="X532" i="26"/>
  <c r="X534" i="26"/>
  <c r="X536" i="26"/>
  <c r="X538" i="26"/>
  <c r="X540" i="26"/>
  <c r="X542" i="26"/>
  <c r="X544" i="26"/>
  <c r="X546" i="26"/>
  <c r="X548" i="26"/>
  <c r="X550" i="26"/>
  <c r="X552" i="26"/>
  <c r="X554" i="26"/>
  <c r="X556" i="26"/>
  <c r="X558" i="26"/>
  <c r="X560" i="26"/>
  <c r="X562" i="26"/>
  <c r="X564" i="26"/>
  <c r="X566" i="26"/>
  <c r="X568" i="26"/>
  <c r="X570" i="26"/>
  <c r="X572" i="26"/>
  <c r="X574" i="26"/>
  <c r="X576" i="26"/>
  <c r="X578" i="26"/>
  <c r="X580" i="26"/>
  <c r="X582" i="26"/>
  <c r="X584" i="26"/>
  <c r="X586" i="26"/>
  <c r="X588" i="26"/>
  <c r="X590" i="26"/>
  <c r="X592" i="26"/>
  <c r="X594" i="26"/>
  <c r="X596" i="26"/>
  <c r="X598" i="26"/>
  <c r="X600" i="26"/>
  <c r="X602" i="26"/>
  <c r="X604" i="26"/>
  <c r="X606" i="26"/>
  <c r="X608" i="26"/>
  <c r="X610" i="26"/>
  <c r="X612" i="26"/>
  <c r="X614" i="26"/>
  <c r="X616" i="26"/>
  <c r="X618" i="26"/>
  <c r="X620" i="26"/>
  <c r="X622" i="26"/>
  <c r="X624" i="26"/>
  <c r="X626" i="26"/>
  <c r="X628" i="26"/>
  <c r="X630" i="26"/>
  <c r="X632" i="26"/>
  <c r="X634" i="26"/>
  <c r="X636" i="26"/>
  <c r="X638" i="26"/>
  <c r="X640" i="26"/>
  <c r="X642" i="26"/>
  <c r="X644" i="26"/>
  <c r="X646" i="26"/>
  <c r="X648" i="26"/>
  <c r="X650" i="26"/>
  <c r="X652" i="26"/>
  <c r="X654" i="26"/>
  <c r="X656" i="26"/>
  <c r="X658" i="26"/>
  <c r="X660" i="26"/>
  <c r="X662" i="26"/>
  <c r="X664" i="26"/>
  <c r="X666" i="26"/>
  <c r="X668" i="26"/>
  <c r="X670" i="26"/>
  <c r="X672" i="26"/>
  <c r="X674" i="26"/>
  <c r="X676" i="26"/>
  <c r="X678" i="26"/>
  <c r="X680" i="26"/>
  <c r="X515" i="26"/>
  <c r="X517" i="26"/>
  <c r="X519" i="26"/>
  <c r="X521" i="26"/>
  <c r="X523" i="26"/>
  <c r="X525" i="26"/>
  <c r="X527" i="26"/>
  <c r="X529" i="26"/>
  <c r="X531" i="26"/>
  <c r="X533" i="26"/>
  <c r="X535" i="26"/>
  <c r="X537" i="26"/>
  <c r="X539" i="26"/>
  <c r="X541" i="26"/>
  <c r="X543" i="26"/>
  <c r="X545" i="26"/>
  <c r="X547" i="26"/>
  <c r="X549" i="26"/>
  <c r="X551" i="26"/>
  <c r="X553" i="26"/>
  <c r="X555" i="26"/>
  <c r="X557" i="26"/>
  <c r="X559" i="26"/>
  <c r="X561" i="26"/>
  <c r="X563" i="26"/>
  <c r="X565" i="26"/>
  <c r="X567" i="26"/>
  <c r="X569" i="26"/>
  <c r="X571" i="26"/>
  <c r="X573" i="26"/>
  <c r="X575" i="26"/>
  <c r="X577" i="26"/>
  <c r="X579" i="26"/>
  <c r="X581" i="26"/>
  <c r="X583" i="26"/>
  <c r="X585" i="26"/>
  <c r="X587" i="26"/>
  <c r="X589" i="26"/>
  <c r="X591" i="26"/>
  <c r="X593" i="26"/>
  <c r="X595" i="26"/>
  <c r="X597" i="26"/>
  <c r="X599" i="26"/>
  <c r="X601" i="26"/>
  <c r="X603" i="26"/>
  <c r="X605" i="26"/>
  <c r="X607" i="26"/>
  <c r="X609" i="26"/>
  <c r="X611" i="26"/>
  <c r="X613" i="26"/>
  <c r="X615" i="26"/>
  <c r="X617" i="26"/>
  <c r="X619" i="26"/>
  <c r="X621" i="26"/>
  <c r="X623" i="26"/>
  <c r="X625" i="26"/>
  <c r="X627" i="26"/>
  <c r="X629" i="26"/>
  <c r="X631" i="26"/>
  <c r="X633" i="26"/>
  <c r="X635" i="26"/>
  <c r="X637" i="26"/>
  <c r="X639" i="26"/>
  <c r="X641" i="26"/>
  <c r="X643" i="26"/>
  <c r="X645" i="26"/>
  <c r="X647" i="26"/>
  <c r="X649" i="26"/>
  <c r="X651" i="26"/>
  <c r="X653" i="26"/>
  <c r="X655" i="26"/>
  <c r="X657" i="26"/>
  <c r="X659" i="26"/>
  <c r="X661" i="26"/>
  <c r="X663" i="26"/>
  <c r="X665" i="26"/>
  <c r="X667" i="26"/>
  <c r="X669" i="26"/>
  <c r="X671" i="26"/>
  <c r="X673" i="26"/>
  <c r="X675" i="26"/>
  <c r="X677" i="26"/>
  <c r="X679" i="26"/>
  <c r="X343" i="26"/>
  <c r="X348" i="26"/>
  <c r="X10" i="27"/>
  <c r="W345" i="26"/>
  <c r="W347" i="26"/>
  <c r="W350" i="26"/>
  <c r="W352" i="26"/>
  <c r="W354" i="26"/>
  <c r="W356" i="26"/>
  <c r="W358" i="26"/>
  <c r="W360" i="26"/>
  <c r="W362" i="26"/>
  <c r="W364" i="26"/>
  <c r="W366" i="26"/>
  <c r="W368" i="26"/>
  <c r="W370" i="26"/>
  <c r="W372" i="26"/>
  <c r="W374" i="26"/>
  <c r="W376" i="26"/>
  <c r="W378" i="26"/>
  <c r="W380" i="26"/>
  <c r="W382" i="26"/>
  <c r="W384" i="26"/>
  <c r="W386" i="26"/>
  <c r="W388" i="26"/>
  <c r="W390" i="26"/>
  <c r="W392" i="26"/>
  <c r="W394" i="26"/>
  <c r="W396" i="26"/>
  <c r="W398" i="26"/>
  <c r="W400" i="26"/>
  <c r="W402" i="26"/>
  <c r="W404" i="26"/>
  <c r="W406" i="26"/>
  <c r="W408" i="26"/>
  <c r="W410" i="26"/>
  <c r="W412" i="26"/>
  <c r="W414" i="26"/>
  <c r="W416" i="26"/>
  <c r="W418" i="26"/>
  <c r="W420" i="26"/>
  <c r="W422" i="26"/>
  <c r="W424" i="26"/>
  <c r="W426" i="26"/>
  <c r="W428" i="26"/>
  <c r="W344" i="26"/>
  <c r="W346" i="26"/>
  <c r="W349" i="26"/>
  <c r="W351" i="26"/>
  <c r="W353" i="26"/>
  <c r="W355" i="26"/>
  <c r="W357" i="26"/>
  <c r="W359" i="26"/>
  <c r="W361" i="26"/>
  <c r="W363" i="26"/>
  <c r="W365" i="26"/>
  <c r="W367" i="26"/>
  <c r="W369" i="26"/>
  <c r="W371" i="26"/>
  <c r="W373" i="26"/>
  <c r="W375" i="26"/>
  <c r="W377" i="26"/>
  <c r="W379" i="26"/>
  <c r="W381" i="26"/>
  <c r="W383" i="26"/>
  <c r="W385" i="26"/>
  <c r="W387" i="26"/>
  <c r="W389" i="26"/>
  <c r="W391" i="26"/>
  <c r="W393" i="26"/>
  <c r="W395" i="26"/>
  <c r="W397" i="26"/>
  <c r="W399" i="26"/>
  <c r="W401" i="26"/>
  <c r="W403" i="26"/>
  <c r="W405" i="26"/>
  <c r="W407" i="26"/>
  <c r="W409" i="26"/>
  <c r="W411" i="26"/>
  <c r="W413" i="26"/>
  <c r="W415" i="26"/>
  <c r="W417" i="26"/>
  <c r="W419" i="26"/>
  <c r="W421" i="26"/>
  <c r="W423" i="26"/>
  <c r="W425" i="26"/>
  <c r="W427" i="26"/>
  <c r="W429" i="26"/>
  <c r="W431" i="26"/>
  <c r="W433" i="26"/>
  <c r="W435" i="26"/>
  <c r="W437" i="26"/>
  <c r="W439" i="26"/>
  <c r="W441" i="26"/>
  <c r="W443" i="26"/>
  <c r="W445" i="26"/>
  <c r="W447" i="26"/>
  <c r="W449" i="26"/>
  <c r="W451" i="26"/>
  <c r="W453" i="26"/>
  <c r="W455" i="26"/>
  <c r="W457" i="26"/>
  <c r="W459" i="26"/>
  <c r="W461" i="26"/>
  <c r="W463" i="26"/>
  <c r="W465" i="26"/>
  <c r="W467" i="26"/>
  <c r="W469" i="26"/>
  <c r="W471" i="26"/>
  <c r="W473" i="26"/>
  <c r="W475" i="26"/>
  <c r="W477" i="26"/>
  <c r="W479" i="26"/>
  <c r="W481" i="26"/>
  <c r="W483" i="26"/>
  <c r="W485" i="26"/>
  <c r="W487" i="26"/>
  <c r="W489" i="26"/>
  <c r="W491" i="26"/>
  <c r="W493" i="26"/>
  <c r="W495" i="26"/>
  <c r="W497" i="26"/>
  <c r="W499" i="26"/>
  <c r="W501" i="26"/>
  <c r="W503" i="26"/>
  <c r="W430" i="26"/>
  <c r="W432" i="26"/>
  <c r="W434" i="26"/>
  <c r="W436" i="26"/>
  <c r="W438" i="26"/>
  <c r="W440" i="26"/>
  <c r="W442" i="26"/>
  <c r="W444" i="26"/>
  <c r="W446" i="26"/>
  <c r="W448" i="26"/>
  <c r="W450" i="26"/>
  <c r="W452" i="26"/>
  <c r="W454" i="26"/>
  <c r="W456" i="26"/>
  <c r="W458" i="26"/>
  <c r="W460" i="26"/>
  <c r="W462" i="26"/>
  <c r="W464" i="26"/>
  <c r="W466" i="26"/>
  <c r="W468" i="26"/>
  <c r="W470" i="26"/>
  <c r="W472" i="26"/>
  <c r="W474" i="26"/>
  <c r="W476" i="26"/>
  <c r="W478" i="26"/>
  <c r="W480" i="26"/>
  <c r="W482" i="26"/>
  <c r="W484" i="26"/>
  <c r="W486" i="26"/>
  <c r="W488" i="26"/>
  <c r="W490" i="26"/>
  <c r="W492" i="26"/>
  <c r="W494" i="26"/>
  <c r="W496" i="26"/>
  <c r="W498" i="26"/>
  <c r="W500" i="26"/>
  <c r="W502" i="26"/>
  <c r="W504" i="26"/>
  <c r="W506" i="26"/>
  <c r="W508" i="26"/>
  <c r="W510" i="26"/>
  <c r="W512" i="26"/>
  <c r="W505" i="26"/>
  <c r="W507" i="26"/>
  <c r="W509" i="26"/>
  <c r="W511" i="26"/>
  <c r="W513" i="26"/>
  <c r="W515" i="26"/>
  <c r="W517" i="26"/>
  <c r="W519" i="26"/>
  <c r="W521" i="26"/>
  <c r="W523" i="26"/>
  <c r="W525" i="26"/>
  <c r="W527" i="26"/>
  <c r="W529" i="26"/>
  <c r="W531" i="26"/>
  <c r="W533" i="26"/>
  <c r="W535" i="26"/>
  <c r="W537" i="26"/>
  <c r="W539" i="26"/>
  <c r="W541" i="26"/>
  <c r="W543" i="26"/>
  <c r="W545" i="26"/>
  <c r="W547" i="26"/>
  <c r="W549" i="26"/>
  <c r="W551" i="26"/>
  <c r="W553" i="26"/>
  <c r="W555" i="26"/>
  <c r="W557" i="26"/>
  <c r="W559" i="26"/>
  <c r="W561" i="26"/>
  <c r="W563" i="26"/>
  <c r="W565" i="26"/>
  <c r="W567" i="26"/>
  <c r="W569" i="26"/>
  <c r="W571" i="26"/>
  <c r="W573" i="26"/>
  <c r="W575" i="26"/>
  <c r="W577" i="26"/>
  <c r="W579" i="26"/>
  <c r="W581" i="26"/>
  <c r="W583" i="26"/>
  <c r="W585" i="26"/>
  <c r="W587" i="26"/>
  <c r="W589" i="26"/>
  <c r="W591" i="26"/>
  <c r="W593" i="26"/>
  <c r="W595" i="26"/>
  <c r="W597" i="26"/>
  <c r="W599" i="26"/>
  <c r="W601" i="26"/>
  <c r="W603" i="26"/>
  <c r="W605" i="26"/>
  <c r="W607" i="26"/>
  <c r="W609" i="26"/>
  <c r="W611" i="26"/>
  <c r="W613" i="26"/>
  <c r="W615" i="26"/>
  <c r="W617" i="26"/>
  <c r="W619" i="26"/>
  <c r="W621" i="26"/>
  <c r="W623" i="26"/>
  <c r="W625" i="26"/>
  <c r="W627" i="26"/>
  <c r="W629" i="26"/>
  <c r="W631" i="26"/>
  <c r="W633" i="26"/>
  <c r="W635" i="26"/>
  <c r="W637" i="26"/>
  <c r="W639" i="26"/>
  <c r="W641" i="26"/>
  <c r="W643" i="26"/>
  <c r="W645" i="26"/>
  <c r="W647" i="26"/>
  <c r="W649" i="26"/>
  <c r="W651" i="26"/>
  <c r="W653" i="26"/>
  <c r="W655" i="26"/>
  <c r="W657" i="26"/>
  <c r="W659" i="26"/>
  <c r="W661" i="26"/>
  <c r="W663" i="26"/>
  <c r="W665" i="26"/>
  <c r="W667" i="26"/>
  <c r="W669" i="26"/>
  <c r="W671" i="26"/>
  <c r="W673" i="26"/>
  <c r="W514" i="26"/>
  <c r="W516" i="26"/>
  <c r="W518" i="26"/>
  <c r="W520" i="26"/>
  <c r="W522" i="26"/>
  <c r="W524" i="26"/>
  <c r="W526" i="26"/>
  <c r="W528" i="26"/>
  <c r="W530" i="26"/>
  <c r="W532" i="26"/>
  <c r="W534" i="26"/>
  <c r="W536" i="26"/>
  <c r="W538" i="26"/>
  <c r="W540" i="26"/>
  <c r="W542" i="26"/>
  <c r="W544" i="26"/>
  <c r="W546" i="26"/>
  <c r="W548" i="26"/>
  <c r="W550" i="26"/>
  <c r="W552" i="26"/>
  <c r="W554" i="26"/>
  <c r="W556" i="26"/>
  <c r="W558" i="26"/>
  <c r="W560" i="26"/>
  <c r="W562" i="26"/>
  <c r="W564" i="26"/>
  <c r="W566" i="26"/>
  <c r="W568" i="26"/>
  <c r="W570" i="26"/>
  <c r="W572" i="26"/>
  <c r="W574" i="26"/>
  <c r="W576" i="26"/>
  <c r="W578" i="26"/>
  <c r="W580" i="26"/>
  <c r="W582" i="26"/>
  <c r="W584" i="26"/>
  <c r="W586" i="26"/>
  <c r="W588" i="26"/>
  <c r="W590" i="26"/>
  <c r="W592" i="26"/>
  <c r="W594" i="26"/>
  <c r="W596" i="26"/>
  <c r="W598" i="26"/>
  <c r="W600" i="26"/>
  <c r="W602" i="26"/>
  <c r="W604" i="26"/>
  <c r="W606" i="26"/>
  <c r="W608" i="26"/>
  <c r="W610" i="26"/>
  <c r="W612" i="26"/>
  <c r="W614" i="26"/>
  <c r="W616" i="26"/>
  <c r="W618" i="26"/>
  <c r="W620" i="26"/>
  <c r="W622" i="26"/>
  <c r="W624" i="26"/>
  <c r="W626" i="26"/>
  <c r="W628" i="26"/>
  <c r="W630" i="26"/>
  <c r="W632" i="26"/>
  <c r="W634" i="26"/>
  <c r="W636" i="26"/>
  <c r="W638" i="26"/>
  <c r="W640" i="26"/>
  <c r="W642" i="26"/>
  <c r="W644" i="26"/>
  <c r="W646" i="26"/>
  <c r="W648" i="26"/>
  <c r="W650" i="26"/>
  <c r="W652" i="26"/>
  <c r="W654" i="26"/>
  <c r="W656" i="26"/>
  <c r="W658" i="26"/>
  <c r="W660" i="26"/>
  <c r="W662" i="26"/>
  <c r="W664" i="26"/>
  <c r="W666" i="26"/>
  <c r="W668" i="26"/>
  <c r="W670" i="26"/>
  <c r="W672" i="26"/>
  <c r="W674" i="26"/>
  <c r="W676" i="26"/>
  <c r="W678" i="26"/>
  <c r="W680" i="26"/>
  <c r="W675" i="26"/>
  <c r="W677" i="26"/>
  <c r="W679" i="26"/>
  <c r="W343" i="26"/>
  <c r="T11" i="8"/>
  <c r="U11" i="27" s="1"/>
  <c r="U10" i="27"/>
  <c r="T344" i="26"/>
  <c r="T345" i="26"/>
  <c r="T346" i="26"/>
  <c r="T347" i="26"/>
  <c r="T349" i="26"/>
  <c r="T350" i="26"/>
  <c r="T351" i="26"/>
  <c r="T352" i="26"/>
  <c r="T353" i="26"/>
  <c r="T354" i="26"/>
  <c r="T355" i="26"/>
  <c r="T356" i="26"/>
  <c r="T357" i="26"/>
  <c r="T358" i="26"/>
  <c r="T359" i="26"/>
  <c r="T360" i="26"/>
  <c r="T361" i="26"/>
  <c r="T362" i="26"/>
  <c r="T363" i="26"/>
  <c r="T364" i="26"/>
  <c r="T365" i="26"/>
  <c r="T366" i="26"/>
  <c r="T367" i="26"/>
  <c r="T368" i="26"/>
  <c r="T369" i="26"/>
  <c r="T370" i="26"/>
  <c r="T371" i="26"/>
  <c r="T372" i="26"/>
  <c r="T373" i="26"/>
  <c r="T374" i="26"/>
  <c r="T375" i="26"/>
  <c r="T376" i="26"/>
  <c r="T377" i="26"/>
  <c r="T378" i="26"/>
  <c r="T379" i="26"/>
  <c r="T380" i="26"/>
  <c r="T381" i="26"/>
  <c r="T382" i="26"/>
  <c r="T383" i="26"/>
  <c r="T384" i="26"/>
  <c r="T385" i="26"/>
  <c r="T386" i="26"/>
  <c r="T387" i="26"/>
  <c r="T388" i="26"/>
  <c r="T389" i="26"/>
  <c r="T390" i="26"/>
  <c r="T391" i="26"/>
  <c r="T392" i="26"/>
  <c r="T393" i="26"/>
  <c r="T394" i="26"/>
  <c r="T395" i="26"/>
  <c r="T396" i="26"/>
  <c r="T397" i="26"/>
  <c r="T398" i="26"/>
  <c r="T399" i="26"/>
  <c r="T400" i="26"/>
  <c r="T401" i="26"/>
  <c r="T402" i="26"/>
  <c r="T403" i="26"/>
  <c r="T404" i="26"/>
  <c r="T405" i="26"/>
  <c r="T406" i="26"/>
  <c r="T407" i="26"/>
  <c r="T408" i="26"/>
  <c r="T409" i="26"/>
  <c r="T410" i="26"/>
  <c r="T411" i="26"/>
  <c r="T412" i="26"/>
  <c r="T413" i="26"/>
  <c r="T414" i="26"/>
  <c r="T415" i="26"/>
  <c r="T416" i="26"/>
  <c r="T417" i="26"/>
  <c r="T418" i="26"/>
  <c r="T419" i="26"/>
  <c r="T420" i="26"/>
  <c r="T421" i="26"/>
  <c r="T422" i="26"/>
  <c r="T423" i="26"/>
  <c r="T424" i="26"/>
  <c r="T425" i="26"/>
  <c r="T426" i="26"/>
  <c r="T427" i="26"/>
  <c r="T428" i="26"/>
  <c r="T343" i="26"/>
  <c r="T429" i="26"/>
  <c r="T430" i="26"/>
  <c r="T431" i="26"/>
  <c r="T432" i="26"/>
  <c r="T433" i="26"/>
  <c r="T434" i="26"/>
  <c r="T435" i="26"/>
  <c r="T436" i="26"/>
  <c r="T437" i="26"/>
  <c r="T438" i="26"/>
  <c r="T439" i="26"/>
  <c r="T440" i="26"/>
  <c r="T441" i="26"/>
  <c r="T442" i="26"/>
  <c r="T443" i="26"/>
  <c r="T444" i="26"/>
  <c r="T445" i="26"/>
  <c r="T446" i="26"/>
  <c r="T447" i="26"/>
  <c r="T448" i="26"/>
  <c r="T449" i="26"/>
  <c r="T450" i="26"/>
  <c r="T451" i="26"/>
  <c r="T452" i="26"/>
  <c r="T453" i="26"/>
  <c r="T454" i="26"/>
  <c r="T455" i="26"/>
  <c r="T456" i="26"/>
  <c r="T457" i="26"/>
  <c r="T458" i="26"/>
  <c r="T459" i="26"/>
  <c r="T460" i="26"/>
  <c r="T461" i="26"/>
  <c r="T462" i="26"/>
  <c r="T463" i="26"/>
  <c r="T464" i="26"/>
  <c r="T465" i="26"/>
  <c r="T466" i="26"/>
  <c r="T467" i="26"/>
  <c r="T468" i="26"/>
  <c r="T469" i="26"/>
  <c r="T470" i="26"/>
  <c r="T471" i="26"/>
  <c r="T472" i="26"/>
  <c r="T473" i="26"/>
  <c r="T474" i="26"/>
  <c r="T475" i="26"/>
  <c r="T476" i="26"/>
  <c r="T477" i="26"/>
  <c r="T478" i="26"/>
  <c r="T479" i="26"/>
  <c r="T480" i="26"/>
  <c r="T481" i="26"/>
  <c r="T482" i="26"/>
  <c r="T483" i="26"/>
  <c r="T484" i="26"/>
  <c r="T485" i="26"/>
  <c r="T486" i="26"/>
  <c r="T487" i="26"/>
  <c r="T488" i="26"/>
  <c r="T489" i="26"/>
  <c r="T490" i="26"/>
  <c r="T491" i="26"/>
  <c r="T492" i="26"/>
  <c r="T493" i="26"/>
  <c r="T494" i="26"/>
  <c r="T495" i="26"/>
  <c r="T496" i="26"/>
  <c r="T497" i="26"/>
  <c r="T498" i="26"/>
  <c r="T499" i="26"/>
  <c r="T500" i="26"/>
  <c r="T501" i="26"/>
  <c r="T502" i="26"/>
  <c r="T503" i="26"/>
  <c r="T504" i="26"/>
  <c r="T505" i="26"/>
  <c r="T506" i="26"/>
  <c r="T507" i="26"/>
  <c r="T508" i="26"/>
  <c r="T509" i="26"/>
  <c r="T510" i="26"/>
  <c r="T511" i="26"/>
  <c r="T512" i="26"/>
  <c r="T513" i="26"/>
  <c r="T514" i="26"/>
  <c r="T515" i="26"/>
  <c r="T516" i="26"/>
  <c r="T517" i="26"/>
  <c r="T518" i="26"/>
  <c r="T519" i="26"/>
  <c r="T520" i="26"/>
  <c r="T521" i="26"/>
  <c r="T522" i="26"/>
  <c r="T523" i="26"/>
  <c r="T524" i="26"/>
  <c r="T525" i="26"/>
  <c r="T526" i="26"/>
  <c r="T527" i="26"/>
  <c r="T528" i="26"/>
  <c r="T529" i="26"/>
  <c r="T530" i="26"/>
  <c r="T531" i="26"/>
  <c r="T532" i="26"/>
  <c r="T533" i="26"/>
  <c r="T534" i="26"/>
  <c r="T535" i="26"/>
  <c r="T536" i="26"/>
  <c r="T537" i="26"/>
  <c r="T538" i="26"/>
  <c r="T539" i="26"/>
  <c r="T540" i="26"/>
  <c r="T541" i="26"/>
  <c r="T542" i="26"/>
  <c r="T543" i="26"/>
  <c r="T544" i="26"/>
  <c r="T545" i="26"/>
  <c r="T546" i="26"/>
  <c r="T547" i="26"/>
  <c r="T548" i="26"/>
  <c r="T549" i="26"/>
  <c r="T550" i="26"/>
  <c r="T551" i="26"/>
  <c r="T552" i="26"/>
  <c r="T553" i="26"/>
  <c r="T554" i="26"/>
  <c r="T555" i="26"/>
  <c r="T556" i="26"/>
  <c r="T557" i="26"/>
  <c r="T558" i="26"/>
  <c r="T559" i="26"/>
  <c r="T560" i="26"/>
  <c r="T561" i="26"/>
  <c r="T562" i="26"/>
  <c r="T563" i="26"/>
  <c r="T564" i="26"/>
  <c r="T565" i="26"/>
  <c r="T566" i="26"/>
  <c r="T567" i="26"/>
  <c r="T568" i="26"/>
  <c r="T569" i="26"/>
  <c r="T570" i="26"/>
  <c r="T571" i="26"/>
  <c r="T572" i="26"/>
  <c r="T573" i="26"/>
  <c r="T574" i="26"/>
  <c r="T575" i="26"/>
  <c r="T576" i="26"/>
  <c r="T577" i="26"/>
  <c r="T578" i="26"/>
  <c r="T579" i="26"/>
  <c r="T580" i="26"/>
  <c r="T581" i="26"/>
  <c r="T582" i="26"/>
  <c r="T583" i="26"/>
  <c r="T584" i="26"/>
  <c r="T585" i="26"/>
  <c r="T586" i="26"/>
  <c r="T587" i="26"/>
  <c r="T588" i="26"/>
  <c r="T589" i="26"/>
  <c r="T590" i="26"/>
  <c r="T591" i="26"/>
  <c r="T592" i="26"/>
  <c r="T593" i="26"/>
  <c r="T594" i="26"/>
  <c r="T595" i="26"/>
  <c r="T596" i="26"/>
  <c r="T597" i="26"/>
  <c r="T598" i="26"/>
  <c r="T599" i="26"/>
  <c r="T600" i="26"/>
  <c r="T601" i="26"/>
  <c r="T602" i="26"/>
  <c r="T603" i="26"/>
  <c r="T604" i="26"/>
  <c r="T605" i="26"/>
  <c r="T606" i="26"/>
  <c r="T607" i="26"/>
  <c r="T608" i="26"/>
  <c r="T609" i="26"/>
  <c r="T610" i="26"/>
  <c r="T611" i="26"/>
  <c r="T612" i="26"/>
  <c r="T613" i="26"/>
  <c r="T614" i="26"/>
  <c r="T615" i="26"/>
  <c r="T616" i="26"/>
  <c r="T617" i="26"/>
  <c r="T618" i="26"/>
  <c r="T619" i="26"/>
  <c r="T620" i="26"/>
  <c r="T621" i="26"/>
  <c r="T622" i="26"/>
  <c r="T623" i="26"/>
  <c r="T624" i="26"/>
  <c r="T625" i="26"/>
  <c r="T626" i="26"/>
  <c r="T627" i="26"/>
  <c r="T628" i="26"/>
  <c r="T629" i="26"/>
  <c r="T630" i="26"/>
  <c r="T631" i="26"/>
  <c r="T632" i="26"/>
  <c r="T633" i="26"/>
  <c r="T634" i="26"/>
  <c r="T635" i="26"/>
  <c r="T636" i="26"/>
  <c r="T637" i="26"/>
  <c r="T638" i="26"/>
  <c r="T639" i="26"/>
  <c r="T640" i="26"/>
  <c r="T641" i="26"/>
  <c r="T642" i="26"/>
  <c r="T643" i="26"/>
  <c r="T644" i="26"/>
  <c r="T645" i="26"/>
  <c r="T646" i="26"/>
  <c r="T647" i="26"/>
  <c r="T648" i="26"/>
  <c r="T649" i="26"/>
  <c r="T650" i="26"/>
  <c r="T651" i="26"/>
  <c r="T652" i="26"/>
  <c r="T653" i="26"/>
  <c r="T654" i="26"/>
  <c r="T655" i="26"/>
  <c r="T656" i="26"/>
  <c r="T657" i="26"/>
  <c r="T658" i="26"/>
  <c r="T659" i="26"/>
  <c r="T660" i="26"/>
  <c r="T661" i="26"/>
  <c r="T662" i="26"/>
  <c r="T663" i="26"/>
  <c r="T664" i="26"/>
  <c r="T665" i="26"/>
  <c r="T666" i="26"/>
  <c r="T667" i="26"/>
  <c r="T668" i="26"/>
  <c r="T669" i="26"/>
  <c r="T670" i="26"/>
  <c r="T671" i="26"/>
  <c r="T672" i="26"/>
  <c r="T673" i="26"/>
  <c r="T674" i="26"/>
  <c r="T675" i="26"/>
  <c r="T676" i="26"/>
  <c r="T677" i="26"/>
  <c r="T678" i="26"/>
  <c r="T679" i="26"/>
  <c r="T680" i="26"/>
  <c r="T348" i="26"/>
  <c r="R11" i="8"/>
  <c r="S11" i="27" s="1"/>
  <c r="S10" i="27"/>
  <c r="R344" i="26"/>
  <c r="R346" i="26"/>
  <c r="R350" i="26"/>
  <c r="R352" i="26"/>
  <c r="R354" i="26"/>
  <c r="R356" i="26"/>
  <c r="R358" i="26"/>
  <c r="R360" i="26"/>
  <c r="R362" i="26"/>
  <c r="R364" i="26"/>
  <c r="R366" i="26"/>
  <c r="R368" i="26"/>
  <c r="R370" i="26"/>
  <c r="R372" i="26"/>
  <c r="R374" i="26"/>
  <c r="R376" i="26"/>
  <c r="R378" i="26"/>
  <c r="R380" i="26"/>
  <c r="R382" i="26"/>
  <c r="R384" i="26"/>
  <c r="R386" i="26"/>
  <c r="R388" i="26"/>
  <c r="R390" i="26"/>
  <c r="R392" i="26"/>
  <c r="R394" i="26"/>
  <c r="R396" i="26"/>
  <c r="R398" i="26"/>
  <c r="R400" i="26"/>
  <c r="R402" i="26"/>
  <c r="R404" i="26"/>
  <c r="R406" i="26"/>
  <c r="R408" i="26"/>
  <c r="R410" i="26"/>
  <c r="R412" i="26"/>
  <c r="R414" i="26"/>
  <c r="R416" i="26"/>
  <c r="R418" i="26"/>
  <c r="R420" i="26"/>
  <c r="R422" i="26"/>
  <c r="R424" i="26"/>
  <c r="R426" i="26"/>
  <c r="R428" i="26"/>
  <c r="R430" i="26"/>
  <c r="R432" i="26"/>
  <c r="R434" i="26"/>
  <c r="R436" i="26"/>
  <c r="R438" i="26"/>
  <c r="R440" i="26"/>
  <c r="R442" i="26"/>
  <c r="R444" i="26"/>
  <c r="R446" i="26"/>
  <c r="R448" i="26"/>
  <c r="R450" i="26"/>
  <c r="R452" i="26"/>
  <c r="R454" i="26"/>
  <c r="R456" i="26"/>
  <c r="R458" i="26"/>
  <c r="R460" i="26"/>
  <c r="R462" i="26"/>
  <c r="R464" i="26"/>
  <c r="R466" i="26"/>
  <c r="R468" i="26"/>
  <c r="R470" i="26"/>
  <c r="R472" i="26"/>
  <c r="R474" i="26"/>
  <c r="R476" i="26"/>
  <c r="R478" i="26"/>
  <c r="R480" i="26"/>
  <c r="R482" i="26"/>
  <c r="R484" i="26"/>
  <c r="R486" i="26"/>
  <c r="R488" i="26"/>
  <c r="R490" i="26"/>
  <c r="R492" i="26"/>
  <c r="R494" i="26"/>
  <c r="R496" i="26"/>
  <c r="R498" i="26"/>
  <c r="R500" i="26"/>
  <c r="R502" i="26"/>
  <c r="R504" i="26"/>
  <c r="R506" i="26"/>
  <c r="R508" i="26"/>
  <c r="R510" i="26"/>
  <c r="R512" i="26"/>
  <c r="R345" i="26"/>
  <c r="R347" i="26"/>
  <c r="R349" i="26"/>
  <c r="R351" i="26"/>
  <c r="R353" i="26"/>
  <c r="R355" i="26"/>
  <c r="R357" i="26"/>
  <c r="R359" i="26"/>
  <c r="R361" i="26"/>
  <c r="R363" i="26"/>
  <c r="R365" i="26"/>
  <c r="R367" i="26"/>
  <c r="R369" i="26"/>
  <c r="R371" i="26"/>
  <c r="R373" i="26"/>
  <c r="R375" i="26"/>
  <c r="R377" i="26"/>
  <c r="R379" i="26"/>
  <c r="R381" i="26"/>
  <c r="R383" i="26"/>
  <c r="R385" i="26"/>
  <c r="R387" i="26"/>
  <c r="R389" i="26"/>
  <c r="R391" i="26"/>
  <c r="R393" i="26"/>
  <c r="R395" i="26"/>
  <c r="R397" i="26"/>
  <c r="R399" i="26"/>
  <c r="R401" i="26"/>
  <c r="R403" i="26"/>
  <c r="R405" i="26"/>
  <c r="R407" i="26"/>
  <c r="R409" i="26"/>
  <c r="R411" i="26"/>
  <c r="R413" i="26"/>
  <c r="R415" i="26"/>
  <c r="R417" i="26"/>
  <c r="R419" i="26"/>
  <c r="R421" i="26"/>
  <c r="R423" i="26"/>
  <c r="R425" i="26"/>
  <c r="R427" i="26"/>
  <c r="R429" i="26"/>
  <c r="R431" i="26"/>
  <c r="R433" i="26"/>
  <c r="R435" i="26"/>
  <c r="R437" i="26"/>
  <c r="R439" i="26"/>
  <c r="R441" i="26"/>
  <c r="R443" i="26"/>
  <c r="R445" i="26"/>
  <c r="R447" i="26"/>
  <c r="R449" i="26"/>
  <c r="R451" i="26"/>
  <c r="R453" i="26"/>
  <c r="R455" i="26"/>
  <c r="R457" i="26"/>
  <c r="R459" i="26"/>
  <c r="R461" i="26"/>
  <c r="R463" i="26"/>
  <c r="R465" i="26"/>
  <c r="R467" i="26"/>
  <c r="R469" i="26"/>
  <c r="R471" i="26"/>
  <c r="R473" i="26"/>
  <c r="R475" i="26"/>
  <c r="R477" i="26"/>
  <c r="R479" i="26"/>
  <c r="R481" i="26"/>
  <c r="R483" i="26"/>
  <c r="R485" i="26"/>
  <c r="R487" i="26"/>
  <c r="R489" i="26"/>
  <c r="R491" i="26"/>
  <c r="R493" i="26"/>
  <c r="R495" i="26"/>
  <c r="R497" i="26"/>
  <c r="R499" i="26"/>
  <c r="R501" i="26"/>
  <c r="R503" i="26"/>
  <c r="R505" i="26"/>
  <c r="R507" i="26"/>
  <c r="R511" i="26"/>
  <c r="R514" i="26"/>
  <c r="R516" i="26"/>
  <c r="R518" i="26"/>
  <c r="R520" i="26"/>
  <c r="R522" i="26"/>
  <c r="R524" i="26"/>
  <c r="R526" i="26"/>
  <c r="R528" i="26"/>
  <c r="R530" i="26"/>
  <c r="R532" i="26"/>
  <c r="R534" i="26"/>
  <c r="R536" i="26"/>
  <c r="R538" i="26"/>
  <c r="R540" i="26"/>
  <c r="R542" i="26"/>
  <c r="R544" i="26"/>
  <c r="R546" i="26"/>
  <c r="R548" i="26"/>
  <c r="R550" i="26"/>
  <c r="R552" i="26"/>
  <c r="R554" i="26"/>
  <c r="R556" i="26"/>
  <c r="R558" i="26"/>
  <c r="R560" i="26"/>
  <c r="R562" i="26"/>
  <c r="R564" i="26"/>
  <c r="R566" i="26"/>
  <c r="R568" i="26"/>
  <c r="R570" i="26"/>
  <c r="R572" i="26"/>
  <c r="R574" i="26"/>
  <c r="R576" i="26"/>
  <c r="R578" i="26"/>
  <c r="R580" i="26"/>
  <c r="R582" i="26"/>
  <c r="R584" i="26"/>
  <c r="R586" i="26"/>
  <c r="R588" i="26"/>
  <c r="R590" i="26"/>
  <c r="R592" i="26"/>
  <c r="R594" i="26"/>
  <c r="R596" i="26"/>
  <c r="R598" i="26"/>
  <c r="R600" i="26"/>
  <c r="R602" i="26"/>
  <c r="R604" i="26"/>
  <c r="R606" i="26"/>
  <c r="R608" i="26"/>
  <c r="R610" i="26"/>
  <c r="R612" i="26"/>
  <c r="R614" i="26"/>
  <c r="R616" i="26"/>
  <c r="R618" i="26"/>
  <c r="R620" i="26"/>
  <c r="R622" i="26"/>
  <c r="R624" i="26"/>
  <c r="R626" i="26"/>
  <c r="R628" i="26"/>
  <c r="R630" i="26"/>
  <c r="R632" i="26"/>
  <c r="R634" i="26"/>
  <c r="R636" i="26"/>
  <c r="R638" i="26"/>
  <c r="R640" i="26"/>
  <c r="R642" i="26"/>
  <c r="R644" i="26"/>
  <c r="R646" i="26"/>
  <c r="R648" i="26"/>
  <c r="R650" i="26"/>
  <c r="R652" i="26"/>
  <c r="R654" i="26"/>
  <c r="R656" i="26"/>
  <c r="R658" i="26"/>
  <c r="R660" i="26"/>
  <c r="R509" i="26"/>
  <c r="R513" i="26"/>
  <c r="R515" i="26"/>
  <c r="R517" i="26"/>
  <c r="R519" i="26"/>
  <c r="R521" i="26"/>
  <c r="R523" i="26"/>
  <c r="R525" i="26"/>
  <c r="R527" i="26"/>
  <c r="R529" i="26"/>
  <c r="R531" i="26"/>
  <c r="R533" i="26"/>
  <c r="R535" i="26"/>
  <c r="R537" i="26"/>
  <c r="R539" i="26"/>
  <c r="R541" i="26"/>
  <c r="R543" i="26"/>
  <c r="R545" i="26"/>
  <c r="R547" i="26"/>
  <c r="R549" i="26"/>
  <c r="R551" i="26"/>
  <c r="R553" i="26"/>
  <c r="R555" i="26"/>
  <c r="R557" i="26"/>
  <c r="R559" i="26"/>
  <c r="R561" i="26"/>
  <c r="R563" i="26"/>
  <c r="R565" i="26"/>
  <c r="R567" i="26"/>
  <c r="R569" i="26"/>
  <c r="R571" i="26"/>
  <c r="R573" i="26"/>
  <c r="R575" i="26"/>
  <c r="R577" i="26"/>
  <c r="R579" i="26"/>
  <c r="R581" i="26"/>
  <c r="R583" i="26"/>
  <c r="R585" i="26"/>
  <c r="R587" i="26"/>
  <c r="R589" i="26"/>
  <c r="R591" i="26"/>
  <c r="R593" i="26"/>
  <c r="R595" i="26"/>
  <c r="R597" i="26"/>
  <c r="R599" i="26"/>
  <c r="R601" i="26"/>
  <c r="R603" i="26"/>
  <c r="R605" i="26"/>
  <c r="R607" i="26"/>
  <c r="R609" i="26"/>
  <c r="R611" i="26"/>
  <c r="R613" i="26"/>
  <c r="R615" i="26"/>
  <c r="R617" i="26"/>
  <c r="R619" i="26"/>
  <c r="R621" i="26"/>
  <c r="R623" i="26"/>
  <c r="R625" i="26"/>
  <c r="R627" i="26"/>
  <c r="R629" i="26"/>
  <c r="R631" i="26"/>
  <c r="R633" i="26"/>
  <c r="R635" i="26"/>
  <c r="R637" i="26"/>
  <c r="R639" i="26"/>
  <c r="R641" i="26"/>
  <c r="R643" i="26"/>
  <c r="R645" i="26"/>
  <c r="R647" i="26"/>
  <c r="R649" i="26"/>
  <c r="R651" i="26"/>
  <c r="R653" i="26"/>
  <c r="R655" i="26"/>
  <c r="R657" i="26"/>
  <c r="R659" i="26"/>
  <c r="R661" i="26"/>
  <c r="R663" i="26"/>
  <c r="R665" i="26"/>
  <c r="R667" i="26"/>
  <c r="R669" i="26"/>
  <c r="R671" i="26"/>
  <c r="R673" i="26"/>
  <c r="R675" i="26"/>
  <c r="R677" i="26"/>
  <c r="R679" i="26"/>
  <c r="R662" i="26"/>
  <c r="R666" i="26"/>
  <c r="R670" i="26"/>
  <c r="R674" i="26"/>
  <c r="R678" i="26"/>
  <c r="R343" i="26"/>
  <c r="R664" i="26"/>
  <c r="R668" i="26"/>
  <c r="R672" i="26"/>
  <c r="R676" i="26"/>
  <c r="R680" i="26"/>
  <c r="R348" i="26"/>
  <c r="R10" i="27"/>
  <c r="Q345" i="26"/>
  <c r="Q347" i="26"/>
  <c r="Q349" i="26"/>
  <c r="Q351" i="26"/>
  <c r="Q353" i="26"/>
  <c r="Q355" i="26"/>
  <c r="Q357" i="26"/>
  <c r="Q359" i="26"/>
  <c r="Q361" i="26"/>
  <c r="Q363" i="26"/>
  <c r="Q365" i="26"/>
  <c r="Q367" i="26"/>
  <c r="Q369" i="26"/>
  <c r="Q371" i="26"/>
  <c r="Q373" i="26"/>
  <c r="Q375" i="26"/>
  <c r="Q377" i="26"/>
  <c r="Q379" i="26"/>
  <c r="Q381" i="26"/>
  <c r="Q383" i="26"/>
  <c r="Q385" i="26"/>
  <c r="Q387" i="26"/>
  <c r="Q389" i="26"/>
  <c r="Q391" i="26"/>
  <c r="Q393" i="26"/>
  <c r="Q395" i="26"/>
  <c r="Q397" i="26"/>
  <c r="Q399" i="26"/>
  <c r="Q401" i="26"/>
  <c r="Q403" i="26"/>
  <c r="Q405" i="26"/>
  <c r="Q407" i="26"/>
  <c r="Q409" i="26"/>
  <c r="Q411" i="26"/>
  <c r="Q413" i="26"/>
  <c r="Q415" i="26"/>
  <c r="Q417" i="26"/>
  <c r="Q419" i="26"/>
  <c r="Q421" i="26"/>
  <c r="Q423" i="26"/>
  <c r="Q425" i="26"/>
  <c r="Q427" i="26"/>
  <c r="Q344" i="26"/>
  <c r="Q346" i="26"/>
  <c r="Q350" i="26"/>
  <c r="Q352" i="26"/>
  <c r="Q354" i="26"/>
  <c r="Q356" i="26"/>
  <c r="Q358" i="26"/>
  <c r="Q360" i="26"/>
  <c r="Q362" i="26"/>
  <c r="Q364" i="26"/>
  <c r="Q366" i="26"/>
  <c r="Q368" i="26"/>
  <c r="Q370" i="26"/>
  <c r="Q372" i="26"/>
  <c r="Q374" i="26"/>
  <c r="Q376" i="26"/>
  <c r="Q378" i="26"/>
  <c r="Q380" i="26"/>
  <c r="Q382" i="26"/>
  <c r="Q384" i="26"/>
  <c r="Q386" i="26"/>
  <c r="Q388" i="26"/>
  <c r="Q390" i="26"/>
  <c r="Q392" i="26"/>
  <c r="Q394" i="26"/>
  <c r="Q396" i="26"/>
  <c r="Q398" i="26"/>
  <c r="Q400" i="26"/>
  <c r="Q402" i="26"/>
  <c r="Q404" i="26"/>
  <c r="Q406" i="26"/>
  <c r="Q429" i="26"/>
  <c r="Q431" i="26"/>
  <c r="Q433" i="26"/>
  <c r="Q435" i="26"/>
  <c r="Q437" i="26"/>
  <c r="Q439" i="26"/>
  <c r="Q441" i="26"/>
  <c r="Q443" i="26"/>
  <c r="Q445" i="26"/>
  <c r="Q447" i="26"/>
  <c r="Q449" i="26"/>
  <c r="Q451" i="26"/>
  <c r="Q453" i="26"/>
  <c r="Q455" i="26"/>
  <c r="Q457" i="26"/>
  <c r="Q459" i="26"/>
  <c r="Q461" i="26"/>
  <c r="Q463" i="26"/>
  <c r="Q465" i="26"/>
  <c r="Q467" i="26"/>
  <c r="Q469" i="26"/>
  <c r="Q471" i="26"/>
  <c r="Q473" i="26"/>
  <c r="Q475" i="26"/>
  <c r="Q477" i="26"/>
  <c r="Q479" i="26"/>
  <c r="Q481" i="26"/>
  <c r="Q483" i="26"/>
  <c r="Q485" i="26"/>
  <c r="Q487" i="26"/>
  <c r="Q489" i="26"/>
  <c r="Q491" i="26"/>
  <c r="Q493" i="26"/>
  <c r="Q495" i="26"/>
  <c r="Q497" i="26"/>
  <c r="Q499" i="26"/>
  <c r="Q501" i="26"/>
  <c r="Q503" i="26"/>
  <c r="Q505" i="26"/>
  <c r="Q507" i="26"/>
  <c r="Q509" i="26"/>
  <c r="Q511" i="26"/>
  <c r="Q513" i="26"/>
  <c r="Q515" i="26"/>
  <c r="Q517" i="26"/>
  <c r="Q519" i="26"/>
  <c r="Q521" i="26"/>
  <c r="Q523" i="26"/>
  <c r="Q408" i="26"/>
  <c r="Q410" i="26"/>
  <c r="Q412" i="26"/>
  <c r="Q414" i="26"/>
  <c r="Q416" i="26"/>
  <c r="Q418" i="26"/>
  <c r="Q420" i="26"/>
  <c r="Q422" i="26"/>
  <c r="Q424" i="26"/>
  <c r="Q426" i="26"/>
  <c r="Q428" i="26"/>
  <c r="Q430" i="26"/>
  <c r="Q432" i="26"/>
  <c r="Q434" i="26"/>
  <c r="Q436" i="26"/>
  <c r="Q438" i="26"/>
  <c r="Q440" i="26"/>
  <c r="Q442" i="26"/>
  <c r="Q444" i="26"/>
  <c r="Q446" i="26"/>
  <c r="Q448" i="26"/>
  <c r="Q450" i="26"/>
  <c r="Q452" i="26"/>
  <c r="Q454" i="26"/>
  <c r="Q456" i="26"/>
  <c r="Q458" i="26"/>
  <c r="Q460" i="26"/>
  <c r="Q462" i="26"/>
  <c r="Q464" i="26"/>
  <c r="Q466" i="26"/>
  <c r="Q468" i="26"/>
  <c r="Q470" i="26"/>
  <c r="Q472" i="26"/>
  <c r="Q474" i="26"/>
  <c r="Q476" i="26"/>
  <c r="Q478" i="26"/>
  <c r="Q480" i="26"/>
  <c r="Q482" i="26"/>
  <c r="Q484" i="26"/>
  <c r="Q486" i="26"/>
  <c r="Q488" i="26"/>
  <c r="Q490" i="26"/>
  <c r="Q492" i="26"/>
  <c r="Q494" i="26"/>
  <c r="Q496" i="26"/>
  <c r="Q498" i="26"/>
  <c r="Q500" i="26"/>
  <c r="Q502" i="26"/>
  <c r="Q504" i="26"/>
  <c r="Q506" i="26"/>
  <c r="Q508" i="26"/>
  <c r="Q510" i="26"/>
  <c r="Q512" i="26"/>
  <c r="Q514" i="26"/>
  <c r="Q516" i="26"/>
  <c r="Q518" i="26"/>
  <c r="Q520" i="26"/>
  <c r="Q522" i="26"/>
  <c r="Q524" i="26"/>
  <c r="Q526" i="26"/>
  <c r="Q528" i="26"/>
  <c r="Q530" i="26"/>
  <c r="Q532" i="26"/>
  <c r="Q534" i="26"/>
  <c r="Q536" i="26"/>
  <c r="Q538" i="26"/>
  <c r="Q540" i="26"/>
  <c r="Q542" i="26"/>
  <c r="Q544" i="26"/>
  <c r="Q546" i="26"/>
  <c r="Q548" i="26"/>
  <c r="Q550" i="26"/>
  <c r="Q552" i="26"/>
  <c r="Q554" i="26"/>
  <c r="Q556" i="26"/>
  <c r="Q558" i="26"/>
  <c r="Q560" i="26"/>
  <c r="Q562" i="26"/>
  <c r="Q564" i="26"/>
  <c r="Q566" i="26"/>
  <c r="Q568" i="26"/>
  <c r="Q570" i="26"/>
  <c r="Q572" i="26"/>
  <c r="Q574" i="26"/>
  <c r="Q576" i="26"/>
  <c r="Q578" i="26"/>
  <c r="Q580" i="26"/>
  <c r="Q582" i="26"/>
  <c r="Q584" i="26"/>
  <c r="Q586" i="26"/>
  <c r="Q588" i="26"/>
  <c r="Q590" i="26"/>
  <c r="Q592" i="26"/>
  <c r="Q594" i="26"/>
  <c r="Q596" i="26"/>
  <c r="Q598" i="26"/>
  <c r="Q600" i="26"/>
  <c r="Q602" i="26"/>
  <c r="Q604" i="26"/>
  <c r="Q606" i="26"/>
  <c r="Q608" i="26"/>
  <c r="Q610" i="26"/>
  <c r="Q612" i="26"/>
  <c r="Q614" i="26"/>
  <c r="Q616" i="26"/>
  <c r="Q618" i="26"/>
  <c r="Q620" i="26"/>
  <c r="Q622" i="26"/>
  <c r="Q624" i="26"/>
  <c r="Q626" i="26"/>
  <c r="Q628" i="26"/>
  <c r="Q630" i="26"/>
  <c r="Q632" i="26"/>
  <c r="Q634" i="26"/>
  <c r="Q636" i="26"/>
  <c r="Q638" i="26"/>
  <c r="Q640" i="26"/>
  <c r="Q642" i="26"/>
  <c r="Q644" i="26"/>
  <c r="Q646" i="26"/>
  <c r="Q648" i="26"/>
  <c r="Q650" i="26"/>
  <c r="Q652" i="26"/>
  <c r="Q654" i="26"/>
  <c r="Q656" i="26"/>
  <c r="Q658" i="26"/>
  <c r="Q660" i="26"/>
  <c r="Q525" i="26"/>
  <c r="Q527" i="26"/>
  <c r="Q529" i="26"/>
  <c r="Q531" i="26"/>
  <c r="Q533" i="26"/>
  <c r="Q535" i="26"/>
  <c r="Q537" i="26"/>
  <c r="Q539" i="26"/>
  <c r="Q541" i="26"/>
  <c r="Q543" i="26"/>
  <c r="Q545" i="26"/>
  <c r="Q547" i="26"/>
  <c r="Q549" i="26"/>
  <c r="Q551" i="26"/>
  <c r="Q553" i="26"/>
  <c r="Q555" i="26"/>
  <c r="Q557" i="26"/>
  <c r="Q559" i="26"/>
  <c r="Q561" i="26"/>
  <c r="Q563" i="26"/>
  <c r="Q565" i="26"/>
  <c r="Q567" i="26"/>
  <c r="Q569" i="26"/>
  <c r="Q571" i="26"/>
  <c r="Q573" i="26"/>
  <c r="Q575" i="26"/>
  <c r="Q577" i="26"/>
  <c r="Q579" i="26"/>
  <c r="Q581" i="26"/>
  <c r="Q583" i="26"/>
  <c r="Q585" i="26"/>
  <c r="Q587" i="26"/>
  <c r="Q589" i="26"/>
  <c r="Q591" i="26"/>
  <c r="Q593" i="26"/>
  <c r="Q595" i="26"/>
  <c r="Q597" i="26"/>
  <c r="Q599" i="26"/>
  <c r="Q601" i="26"/>
  <c r="Q603" i="26"/>
  <c r="Q605" i="26"/>
  <c r="Q607" i="26"/>
  <c r="Q609" i="26"/>
  <c r="Q662" i="26"/>
  <c r="Q664" i="26"/>
  <c r="Q666" i="26"/>
  <c r="Q668" i="26"/>
  <c r="Q670" i="26"/>
  <c r="Q672" i="26"/>
  <c r="Q674" i="26"/>
  <c r="Q676" i="26"/>
  <c r="Q678" i="26"/>
  <c r="Q680" i="26"/>
  <c r="Q611" i="26"/>
  <c r="Q613" i="26"/>
  <c r="Q615" i="26"/>
  <c r="Q617" i="26"/>
  <c r="Q619" i="26"/>
  <c r="Q621" i="26"/>
  <c r="Q623" i="26"/>
  <c r="Q625" i="26"/>
  <c r="Q627" i="26"/>
  <c r="Q629" i="26"/>
  <c r="Q631" i="26"/>
  <c r="Q633" i="26"/>
  <c r="Q635" i="26"/>
  <c r="Q637" i="26"/>
  <c r="Q639" i="26"/>
  <c r="Q641" i="26"/>
  <c r="Q643" i="26"/>
  <c r="Q645" i="26"/>
  <c r="Q647" i="26"/>
  <c r="Q649" i="26"/>
  <c r="Q651" i="26"/>
  <c r="Q653" i="26"/>
  <c r="Q655" i="26"/>
  <c r="Q657" i="26"/>
  <c r="Q659" i="26"/>
  <c r="Q661" i="26"/>
  <c r="Q663" i="26"/>
  <c r="Q665" i="26"/>
  <c r="Q667" i="26"/>
  <c r="Q669" i="26"/>
  <c r="Q671" i="26"/>
  <c r="Q673" i="26"/>
  <c r="Q675" i="26"/>
  <c r="Q677" i="26"/>
  <c r="Q679" i="26"/>
  <c r="Q343" i="26"/>
  <c r="N11" i="8"/>
  <c r="O11" i="27" s="1"/>
  <c r="O10" i="27"/>
  <c r="N344" i="26"/>
  <c r="N345" i="26"/>
  <c r="N346" i="26"/>
  <c r="N347"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343"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348" i="26"/>
  <c r="M11" i="8"/>
  <c r="N11" i="27" s="1"/>
  <c r="N10" i="27"/>
  <c r="M344" i="26"/>
  <c r="M346" i="26"/>
  <c r="M350" i="26"/>
  <c r="M352" i="26"/>
  <c r="M354" i="26"/>
  <c r="M356" i="26"/>
  <c r="M358" i="26"/>
  <c r="M360" i="26"/>
  <c r="M362" i="26"/>
  <c r="M364" i="26"/>
  <c r="M366" i="26"/>
  <c r="M368" i="26"/>
  <c r="M370" i="26"/>
  <c r="M372" i="26"/>
  <c r="M374" i="26"/>
  <c r="M376" i="26"/>
  <c r="M378" i="26"/>
  <c r="M380" i="26"/>
  <c r="M382" i="26"/>
  <c r="M384" i="26"/>
  <c r="M386" i="26"/>
  <c r="M388" i="26"/>
  <c r="M390" i="26"/>
  <c r="M392" i="26"/>
  <c r="M394" i="26"/>
  <c r="M396" i="26"/>
  <c r="M398" i="26"/>
  <c r="M400" i="26"/>
  <c r="M402" i="26"/>
  <c r="M404" i="26"/>
  <c r="M406" i="26"/>
  <c r="M408" i="26"/>
  <c r="M410" i="26"/>
  <c r="M412" i="26"/>
  <c r="M414" i="26"/>
  <c r="M416" i="26"/>
  <c r="M418" i="26"/>
  <c r="M420" i="26"/>
  <c r="M422" i="26"/>
  <c r="M424" i="26"/>
  <c r="M426" i="26"/>
  <c r="M428" i="26"/>
  <c r="M430" i="26"/>
  <c r="M432" i="26"/>
  <c r="M434" i="26"/>
  <c r="M436" i="26"/>
  <c r="M438" i="26"/>
  <c r="M440" i="26"/>
  <c r="M442" i="26"/>
  <c r="M444" i="26"/>
  <c r="M446" i="26"/>
  <c r="M448" i="26"/>
  <c r="M450" i="26"/>
  <c r="M452" i="26"/>
  <c r="M454" i="26"/>
  <c r="M456" i="26"/>
  <c r="M458" i="26"/>
  <c r="M460" i="26"/>
  <c r="M462" i="26"/>
  <c r="M464" i="26"/>
  <c r="M466" i="26"/>
  <c r="M468" i="26"/>
  <c r="M470" i="26"/>
  <c r="M472" i="26"/>
  <c r="M474" i="26"/>
  <c r="M476" i="26"/>
  <c r="M478" i="26"/>
  <c r="M480" i="26"/>
  <c r="M482" i="26"/>
  <c r="M484" i="26"/>
  <c r="M486" i="26"/>
  <c r="M488" i="26"/>
  <c r="M490" i="26"/>
  <c r="M492" i="26"/>
  <c r="M494" i="26"/>
  <c r="M496" i="26"/>
  <c r="M498" i="26"/>
  <c r="M500" i="26"/>
  <c r="M502" i="26"/>
  <c r="M504" i="26"/>
  <c r="M506" i="26"/>
  <c r="M508" i="26"/>
  <c r="M510" i="26"/>
  <c r="M512" i="26"/>
  <c r="M345" i="26"/>
  <c r="M347" i="26"/>
  <c r="M349" i="26"/>
  <c r="M351" i="26"/>
  <c r="M353" i="26"/>
  <c r="M355" i="26"/>
  <c r="M357" i="26"/>
  <c r="M359" i="26"/>
  <c r="M361" i="26"/>
  <c r="M363" i="26"/>
  <c r="M365" i="26"/>
  <c r="M367" i="26"/>
  <c r="M369" i="26"/>
  <c r="M371" i="26"/>
  <c r="M373" i="26"/>
  <c r="M375" i="26"/>
  <c r="M377" i="26"/>
  <c r="M379" i="26"/>
  <c r="M381" i="26"/>
  <c r="M383" i="26"/>
  <c r="M385" i="26"/>
  <c r="M387" i="26"/>
  <c r="M389" i="26"/>
  <c r="M391" i="26"/>
  <c r="M393" i="26"/>
  <c r="M395" i="26"/>
  <c r="M397" i="26"/>
  <c r="M399" i="26"/>
  <c r="M401" i="26"/>
  <c r="M403" i="26"/>
  <c r="M405" i="26"/>
  <c r="M407" i="26"/>
  <c r="M409" i="26"/>
  <c r="M411" i="26"/>
  <c r="M413" i="26"/>
  <c r="M415" i="26"/>
  <c r="M417" i="26"/>
  <c r="M419" i="26"/>
  <c r="M421" i="26"/>
  <c r="M423" i="26"/>
  <c r="M425" i="26"/>
  <c r="M427" i="26"/>
  <c r="M429" i="26"/>
  <c r="M431" i="26"/>
  <c r="M433" i="26"/>
  <c r="M435" i="26"/>
  <c r="M437" i="26"/>
  <c r="M439" i="26"/>
  <c r="M441" i="26"/>
  <c r="M443" i="26"/>
  <c r="M445" i="26"/>
  <c r="M447" i="26"/>
  <c r="M449" i="26"/>
  <c r="M451" i="26"/>
  <c r="M453" i="26"/>
  <c r="M455" i="26"/>
  <c r="M457" i="26"/>
  <c r="M459" i="26"/>
  <c r="M461" i="26"/>
  <c r="M463" i="26"/>
  <c r="M465" i="26"/>
  <c r="M467" i="26"/>
  <c r="M469" i="26"/>
  <c r="M471" i="26"/>
  <c r="M473" i="26"/>
  <c r="M475" i="26"/>
  <c r="M477" i="26"/>
  <c r="M479" i="26"/>
  <c r="M481" i="26"/>
  <c r="M483" i="26"/>
  <c r="M485" i="26"/>
  <c r="M487" i="26"/>
  <c r="M489" i="26"/>
  <c r="M491" i="26"/>
  <c r="M493" i="26"/>
  <c r="M495" i="26"/>
  <c r="M497" i="26"/>
  <c r="M499" i="26"/>
  <c r="M501" i="26"/>
  <c r="M503" i="26"/>
  <c r="M505" i="26"/>
  <c r="M507" i="26"/>
  <c r="M509" i="26"/>
  <c r="M511" i="26"/>
  <c r="M513" i="26"/>
  <c r="M514" i="26"/>
  <c r="M516" i="26"/>
  <c r="M518" i="26"/>
  <c r="M520" i="26"/>
  <c r="M522" i="26"/>
  <c r="M524" i="26"/>
  <c r="M526" i="26"/>
  <c r="M528" i="26"/>
  <c r="M530" i="26"/>
  <c r="M532" i="26"/>
  <c r="M534" i="26"/>
  <c r="M536" i="26"/>
  <c r="M538" i="26"/>
  <c r="M540" i="26"/>
  <c r="M542" i="26"/>
  <c r="M544" i="26"/>
  <c r="M546" i="26"/>
  <c r="M548" i="26"/>
  <c r="M550" i="26"/>
  <c r="M552" i="26"/>
  <c r="M554" i="26"/>
  <c r="M556" i="26"/>
  <c r="M558" i="26"/>
  <c r="M560" i="26"/>
  <c r="M562" i="26"/>
  <c r="M564" i="26"/>
  <c r="M566" i="26"/>
  <c r="M568" i="26"/>
  <c r="M570" i="26"/>
  <c r="M572" i="26"/>
  <c r="M574" i="26"/>
  <c r="M576" i="26"/>
  <c r="M578" i="26"/>
  <c r="M580" i="26"/>
  <c r="M582" i="26"/>
  <c r="M584" i="26"/>
  <c r="M586" i="26"/>
  <c r="M588" i="26"/>
  <c r="M590" i="26"/>
  <c r="M592" i="26"/>
  <c r="M594" i="26"/>
  <c r="M596" i="26"/>
  <c r="M598" i="26"/>
  <c r="M600" i="26"/>
  <c r="M602" i="26"/>
  <c r="M604" i="26"/>
  <c r="M606" i="26"/>
  <c r="M608" i="26"/>
  <c r="M610" i="26"/>
  <c r="M612" i="26"/>
  <c r="M614" i="26"/>
  <c r="M616" i="26"/>
  <c r="M618" i="26"/>
  <c r="M620" i="26"/>
  <c r="M622" i="26"/>
  <c r="M624" i="26"/>
  <c r="M626" i="26"/>
  <c r="M628" i="26"/>
  <c r="M630" i="26"/>
  <c r="M632" i="26"/>
  <c r="M634" i="26"/>
  <c r="M636" i="26"/>
  <c r="M638" i="26"/>
  <c r="M640" i="26"/>
  <c r="M642" i="26"/>
  <c r="M644" i="26"/>
  <c r="M646" i="26"/>
  <c r="M648" i="26"/>
  <c r="M650" i="26"/>
  <c r="M652" i="26"/>
  <c r="M654" i="26"/>
  <c r="M656" i="26"/>
  <c r="M658" i="26"/>
  <c r="M660" i="26"/>
  <c r="M662" i="26"/>
  <c r="M664" i="26"/>
  <c r="M666" i="26"/>
  <c r="M668" i="26"/>
  <c r="M670" i="26"/>
  <c r="M672" i="26"/>
  <c r="M674" i="26"/>
  <c r="M676" i="26"/>
  <c r="M678" i="26"/>
  <c r="M680" i="26"/>
  <c r="M515" i="26"/>
  <c r="M517" i="26"/>
  <c r="M519" i="26"/>
  <c r="M521" i="26"/>
  <c r="M523" i="26"/>
  <c r="M525" i="26"/>
  <c r="M527" i="26"/>
  <c r="M529" i="26"/>
  <c r="M531" i="26"/>
  <c r="M533" i="26"/>
  <c r="M535" i="26"/>
  <c r="M537" i="26"/>
  <c r="M539" i="26"/>
  <c r="M541" i="26"/>
  <c r="M543" i="26"/>
  <c r="M545" i="26"/>
  <c r="M547" i="26"/>
  <c r="M549" i="26"/>
  <c r="M551" i="26"/>
  <c r="M553" i="26"/>
  <c r="M555" i="26"/>
  <c r="M557" i="26"/>
  <c r="M559" i="26"/>
  <c r="M561" i="26"/>
  <c r="M563" i="26"/>
  <c r="M565" i="26"/>
  <c r="M567" i="26"/>
  <c r="M569" i="26"/>
  <c r="M571" i="26"/>
  <c r="M573" i="26"/>
  <c r="M575" i="26"/>
  <c r="M577" i="26"/>
  <c r="M579" i="26"/>
  <c r="M581" i="26"/>
  <c r="M583" i="26"/>
  <c r="M585" i="26"/>
  <c r="M587" i="26"/>
  <c r="M589" i="26"/>
  <c r="M591" i="26"/>
  <c r="M593" i="26"/>
  <c r="M595" i="26"/>
  <c r="M597" i="26"/>
  <c r="M599" i="26"/>
  <c r="M601" i="26"/>
  <c r="M603" i="26"/>
  <c r="M605" i="26"/>
  <c r="M607" i="26"/>
  <c r="M609" i="26"/>
  <c r="M611" i="26"/>
  <c r="M613" i="26"/>
  <c r="M615" i="26"/>
  <c r="M617" i="26"/>
  <c r="M619" i="26"/>
  <c r="M621" i="26"/>
  <c r="M623" i="26"/>
  <c r="M625" i="26"/>
  <c r="M627" i="26"/>
  <c r="M629" i="26"/>
  <c r="M631" i="26"/>
  <c r="M633" i="26"/>
  <c r="M635" i="26"/>
  <c r="M637" i="26"/>
  <c r="M639" i="26"/>
  <c r="M641" i="26"/>
  <c r="M643" i="26"/>
  <c r="M645" i="26"/>
  <c r="M647" i="26"/>
  <c r="M649" i="26"/>
  <c r="M651" i="26"/>
  <c r="M653" i="26"/>
  <c r="M655" i="26"/>
  <c r="M657" i="26"/>
  <c r="M659" i="26"/>
  <c r="M661" i="26"/>
  <c r="M663" i="26"/>
  <c r="M665" i="26"/>
  <c r="M667" i="26"/>
  <c r="M669" i="26"/>
  <c r="M671" i="26"/>
  <c r="M673" i="26"/>
  <c r="M675" i="26"/>
  <c r="M677" i="26"/>
  <c r="M679" i="26"/>
  <c r="M343" i="26"/>
  <c r="L11" i="8"/>
  <c r="M11" i="27" s="1"/>
  <c r="M10" i="27"/>
  <c r="L344" i="26"/>
  <c r="L345" i="26"/>
  <c r="L346" i="26"/>
  <c r="L347" i="26"/>
  <c r="L349" i="26"/>
  <c r="L350" i="26"/>
  <c r="L351" i="26"/>
  <c r="L352" i="26"/>
  <c r="L353" i="26"/>
  <c r="L354" i="26"/>
  <c r="L355" i="26"/>
  <c r="L356" i="26"/>
  <c r="L357" i="26"/>
  <c r="L358" i="26"/>
  <c r="L359" i="26"/>
  <c r="L360" i="26"/>
  <c r="L361" i="26"/>
  <c r="L362" i="26"/>
  <c r="L363" i="26"/>
  <c r="L364" i="26"/>
  <c r="L365" i="26"/>
  <c r="L366" i="26"/>
  <c r="L367" i="26"/>
  <c r="L368" i="26"/>
  <c r="L369" i="26"/>
  <c r="L370" i="26"/>
  <c r="L371" i="26"/>
  <c r="L372" i="26"/>
  <c r="L373" i="26"/>
  <c r="L374" i="26"/>
  <c r="L375" i="26"/>
  <c r="L376" i="26"/>
  <c r="L377" i="26"/>
  <c r="L378" i="26"/>
  <c r="L379" i="26"/>
  <c r="L380" i="26"/>
  <c r="L381" i="26"/>
  <c r="L382" i="26"/>
  <c r="L383" i="26"/>
  <c r="L384" i="26"/>
  <c r="L385" i="26"/>
  <c r="L386" i="26"/>
  <c r="L387" i="26"/>
  <c r="L388" i="26"/>
  <c r="L389" i="26"/>
  <c r="L390" i="26"/>
  <c r="L391" i="26"/>
  <c r="L392" i="26"/>
  <c r="L393" i="26"/>
  <c r="L394" i="26"/>
  <c r="L395" i="26"/>
  <c r="L396" i="26"/>
  <c r="L397" i="26"/>
  <c r="L398" i="26"/>
  <c r="L399" i="26"/>
  <c r="L400" i="26"/>
  <c r="L401" i="26"/>
  <c r="L402" i="26"/>
  <c r="L403" i="26"/>
  <c r="L404" i="26"/>
  <c r="L405" i="26"/>
  <c r="L406" i="26"/>
  <c r="L407" i="26"/>
  <c r="L408" i="26"/>
  <c r="L409" i="26"/>
  <c r="L410" i="26"/>
  <c r="L411" i="26"/>
  <c r="L412" i="26"/>
  <c r="L413" i="26"/>
  <c r="L414" i="26"/>
  <c r="L415" i="26"/>
  <c r="L416" i="26"/>
  <c r="L417" i="26"/>
  <c r="L418" i="26"/>
  <c r="L419" i="26"/>
  <c r="L420" i="26"/>
  <c r="L421" i="26"/>
  <c r="L422" i="26"/>
  <c r="L423" i="26"/>
  <c r="L424" i="26"/>
  <c r="L425" i="26"/>
  <c r="L426" i="26"/>
  <c r="L427" i="26"/>
  <c r="L428" i="26"/>
  <c r="L343" i="26"/>
  <c r="L429" i="26"/>
  <c r="L430" i="26"/>
  <c r="L431" i="26"/>
  <c r="L432" i="26"/>
  <c r="L433" i="26"/>
  <c r="L434" i="26"/>
  <c r="L435" i="26"/>
  <c r="L436" i="26"/>
  <c r="L437" i="26"/>
  <c r="L438" i="26"/>
  <c r="L439" i="26"/>
  <c r="L440" i="26"/>
  <c r="L441" i="26"/>
  <c r="L442" i="26"/>
  <c r="L443" i="26"/>
  <c r="L444" i="26"/>
  <c r="L445" i="26"/>
  <c r="L446" i="26"/>
  <c r="L447" i="26"/>
  <c r="L448" i="26"/>
  <c r="L449" i="26"/>
  <c r="L450" i="26"/>
  <c r="L451" i="26"/>
  <c r="L452" i="26"/>
  <c r="L453" i="26"/>
  <c r="L454" i="26"/>
  <c r="L455" i="26"/>
  <c r="L456" i="26"/>
  <c r="L457" i="26"/>
  <c r="L458" i="26"/>
  <c r="L459" i="26"/>
  <c r="L460" i="26"/>
  <c r="L461" i="26"/>
  <c r="L462" i="26"/>
  <c r="L463" i="26"/>
  <c r="L464" i="26"/>
  <c r="L465" i="26"/>
  <c r="L466" i="26"/>
  <c r="L467" i="26"/>
  <c r="L468" i="26"/>
  <c r="L469" i="26"/>
  <c r="L470" i="26"/>
  <c r="L471" i="26"/>
  <c r="L472" i="26"/>
  <c r="L473" i="26"/>
  <c r="L474" i="26"/>
  <c r="L475" i="26"/>
  <c r="L476" i="26"/>
  <c r="L477" i="26"/>
  <c r="L478" i="26"/>
  <c r="L479" i="26"/>
  <c r="L480" i="26"/>
  <c r="L481" i="26"/>
  <c r="L482" i="26"/>
  <c r="L483" i="26"/>
  <c r="L484" i="26"/>
  <c r="L485" i="26"/>
  <c r="L486" i="26"/>
  <c r="L487" i="26"/>
  <c r="L488" i="26"/>
  <c r="L489" i="26"/>
  <c r="L490" i="26"/>
  <c r="L491" i="26"/>
  <c r="L492" i="26"/>
  <c r="L493" i="26"/>
  <c r="L494" i="26"/>
  <c r="L495" i="26"/>
  <c r="L496" i="26"/>
  <c r="L497" i="26"/>
  <c r="L498" i="26"/>
  <c r="L499" i="26"/>
  <c r="L500" i="26"/>
  <c r="L501" i="26"/>
  <c r="L502" i="26"/>
  <c r="L503" i="26"/>
  <c r="L504" i="26"/>
  <c r="L505" i="26"/>
  <c r="L506" i="26"/>
  <c r="L507" i="26"/>
  <c r="L508" i="26"/>
  <c r="L509" i="26"/>
  <c r="L510" i="26"/>
  <c r="L511" i="26"/>
  <c r="L512" i="26"/>
  <c r="L513" i="26"/>
  <c r="L514" i="26"/>
  <c r="L515" i="26"/>
  <c r="L516" i="26"/>
  <c r="L517" i="26"/>
  <c r="L518" i="26"/>
  <c r="L519" i="26"/>
  <c r="L520" i="26"/>
  <c r="L521" i="26"/>
  <c r="L522" i="26"/>
  <c r="L523" i="26"/>
  <c r="L524" i="26"/>
  <c r="L525" i="26"/>
  <c r="L526" i="26"/>
  <c r="L527" i="26"/>
  <c r="L528" i="26"/>
  <c r="L529" i="26"/>
  <c r="L530" i="26"/>
  <c r="L531" i="26"/>
  <c r="L532" i="26"/>
  <c r="L533" i="26"/>
  <c r="L534" i="26"/>
  <c r="L535" i="26"/>
  <c r="L536" i="26"/>
  <c r="L537" i="26"/>
  <c r="L538" i="26"/>
  <c r="L539" i="26"/>
  <c r="L540" i="26"/>
  <c r="L541" i="26"/>
  <c r="L542" i="26"/>
  <c r="L543" i="26"/>
  <c r="L544" i="26"/>
  <c r="L545" i="26"/>
  <c r="L546" i="26"/>
  <c r="L547" i="26"/>
  <c r="L548" i="26"/>
  <c r="L549" i="26"/>
  <c r="L550" i="26"/>
  <c r="L551" i="26"/>
  <c r="L552" i="26"/>
  <c r="L553" i="26"/>
  <c r="L554" i="26"/>
  <c r="L555" i="26"/>
  <c r="L556" i="26"/>
  <c r="L557" i="26"/>
  <c r="L558" i="26"/>
  <c r="L559" i="26"/>
  <c r="L560" i="26"/>
  <c r="L561" i="26"/>
  <c r="L562" i="26"/>
  <c r="L563" i="26"/>
  <c r="L564" i="26"/>
  <c r="L565" i="26"/>
  <c r="L566" i="26"/>
  <c r="L567" i="26"/>
  <c r="L568" i="26"/>
  <c r="L569" i="26"/>
  <c r="L570" i="26"/>
  <c r="L571" i="26"/>
  <c r="L572" i="26"/>
  <c r="L573" i="26"/>
  <c r="L574" i="26"/>
  <c r="L575" i="26"/>
  <c r="L576" i="26"/>
  <c r="L577" i="26"/>
  <c r="L578" i="26"/>
  <c r="L579" i="26"/>
  <c r="L580" i="26"/>
  <c r="L581" i="26"/>
  <c r="L582" i="26"/>
  <c r="L583" i="26"/>
  <c r="L584" i="26"/>
  <c r="L585" i="26"/>
  <c r="L586" i="26"/>
  <c r="L587" i="26"/>
  <c r="L588" i="26"/>
  <c r="L589" i="26"/>
  <c r="L590" i="26"/>
  <c r="L591" i="26"/>
  <c r="L592" i="26"/>
  <c r="L593" i="26"/>
  <c r="L594" i="26"/>
  <c r="L595" i="26"/>
  <c r="L596" i="26"/>
  <c r="L597" i="26"/>
  <c r="L598" i="26"/>
  <c r="L599" i="26"/>
  <c r="L600" i="26"/>
  <c r="L601" i="26"/>
  <c r="L602" i="26"/>
  <c r="L603" i="26"/>
  <c r="L604" i="26"/>
  <c r="L605" i="26"/>
  <c r="L606" i="26"/>
  <c r="L607" i="26"/>
  <c r="L608" i="26"/>
  <c r="L609" i="26"/>
  <c r="L610" i="26"/>
  <c r="L611" i="26"/>
  <c r="L612" i="26"/>
  <c r="L613" i="26"/>
  <c r="L614" i="26"/>
  <c r="L615" i="26"/>
  <c r="L616" i="26"/>
  <c r="L617" i="26"/>
  <c r="L618" i="26"/>
  <c r="L619" i="26"/>
  <c r="L620" i="26"/>
  <c r="L621" i="26"/>
  <c r="L622" i="26"/>
  <c r="L623" i="26"/>
  <c r="L624" i="26"/>
  <c r="L625" i="26"/>
  <c r="L626" i="26"/>
  <c r="L627" i="26"/>
  <c r="L628" i="26"/>
  <c r="L629" i="26"/>
  <c r="L630" i="26"/>
  <c r="L631" i="26"/>
  <c r="L632" i="26"/>
  <c r="L633" i="26"/>
  <c r="L634" i="26"/>
  <c r="L635" i="26"/>
  <c r="L636" i="26"/>
  <c r="L637" i="26"/>
  <c r="L638" i="26"/>
  <c r="L639" i="26"/>
  <c r="L640" i="26"/>
  <c r="L641" i="26"/>
  <c r="L642" i="26"/>
  <c r="L643" i="26"/>
  <c r="L644" i="26"/>
  <c r="L645" i="26"/>
  <c r="L646" i="26"/>
  <c r="L647" i="26"/>
  <c r="L648" i="26"/>
  <c r="L649" i="26"/>
  <c r="L650" i="26"/>
  <c r="L651" i="26"/>
  <c r="L652" i="26"/>
  <c r="L653" i="26"/>
  <c r="L654" i="26"/>
  <c r="L655" i="26"/>
  <c r="L656" i="26"/>
  <c r="L657" i="26"/>
  <c r="L658" i="26"/>
  <c r="L659" i="26"/>
  <c r="L660" i="26"/>
  <c r="L661" i="26"/>
  <c r="L662" i="26"/>
  <c r="L663" i="26"/>
  <c r="L664" i="26"/>
  <c r="L665" i="26"/>
  <c r="L666" i="26"/>
  <c r="L667" i="26"/>
  <c r="L668" i="26"/>
  <c r="L669" i="26"/>
  <c r="L670" i="26"/>
  <c r="L671" i="26"/>
  <c r="L672" i="26"/>
  <c r="L673" i="26"/>
  <c r="L674" i="26"/>
  <c r="L675" i="26"/>
  <c r="L676" i="26"/>
  <c r="L677" i="26"/>
  <c r="L678" i="26"/>
  <c r="L679" i="26"/>
  <c r="L680" i="26"/>
  <c r="L348" i="26"/>
  <c r="K11" i="8"/>
  <c r="L11" i="27" s="1"/>
  <c r="L10" i="27"/>
  <c r="K344" i="26"/>
  <c r="K346" i="26"/>
  <c r="K350" i="26"/>
  <c r="K352" i="26"/>
  <c r="K354" i="26"/>
  <c r="K356" i="26"/>
  <c r="K358" i="26"/>
  <c r="K360" i="26"/>
  <c r="K362" i="26"/>
  <c r="K364" i="26"/>
  <c r="K366" i="26"/>
  <c r="K368" i="26"/>
  <c r="K370" i="26"/>
  <c r="K372" i="26"/>
  <c r="K374" i="26"/>
  <c r="K376" i="26"/>
  <c r="K378" i="26"/>
  <c r="K380" i="26"/>
  <c r="K382" i="26"/>
  <c r="K384" i="26"/>
  <c r="K386" i="26"/>
  <c r="K388" i="26"/>
  <c r="K390" i="26"/>
  <c r="K392" i="26"/>
  <c r="K394" i="26"/>
  <c r="K396" i="26"/>
  <c r="K398" i="26"/>
  <c r="K400" i="26"/>
  <c r="K402" i="26"/>
  <c r="K404" i="26"/>
  <c r="K406" i="26"/>
  <c r="K408" i="26"/>
  <c r="K410" i="26"/>
  <c r="K412" i="26"/>
  <c r="K414" i="26"/>
  <c r="K416" i="26"/>
  <c r="K418" i="26"/>
  <c r="K420" i="26"/>
  <c r="K422" i="26"/>
  <c r="K424" i="26"/>
  <c r="K426" i="26"/>
  <c r="K428" i="26"/>
  <c r="K430" i="26"/>
  <c r="K432" i="26"/>
  <c r="K434" i="26"/>
  <c r="K436" i="26"/>
  <c r="K438" i="26"/>
  <c r="K440" i="26"/>
  <c r="K442" i="26"/>
  <c r="K444" i="26"/>
  <c r="K446" i="26"/>
  <c r="K448" i="26"/>
  <c r="K450" i="26"/>
  <c r="K452" i="26"/>
  <c r="K454" i="26"/>
  <c r="K456" i="26"/>
  <c r="K458" i="26"/>
  <c r="K460" i="26"/>
  <c r="K462" i="26"/>
  <c r="K464" i="26"/>
  <c r="K466" i="26"/>
  <c r="K468" i="26"/>
  <c r="K470" i="26"/>
  <c r="K472" i="26"/>
  <c r="K474" i="26"/>
  <c r="K476" i="26"/>
  <c r="K478" i="26"/>
  <c r="K480" i="26"/>
  <c r="K482" i="26"/>
  <c r="K484" i="26"/>
  <c r="K486" i="26"/>
  <c r="K488" i="26"/>
  <c r="K490" i="26"/>
  <c r="K492" i="26"/>
  <c r="K494" i="26"/>
  <c r="K496" i="26"/>
  <c r="K498" i="26"/>
  <c r="K500" i="26"/>
  <c r="K502" i="26"/>
  <c r="K504" i="26"/>
  <c r="K506" i="26"/>
  <c r="K508" i="26"/>
  <c r="K510" i="26"/>
  <c r="K512" i="26"/>
  <c r="K345" i="26"/>
  <c r="K347" i="26"/>
  <c r="K349" i="26"/>
  <c r="K351" i="26"/>
  <c r="K353" i="26"/>
  <c r="K355" i="26"/>
  <c r="K357" i="26"/>
  <c r="K359" i="26"/>
  <c r="K361" i="26"/>
  <c r="K363" i="26"/>
  <c r="K365" i="26"/>
  <c r="K367" i="26"/>
  <c r="K369" i="26"/>
  <c r="K371" i="26"/>
  <c r="K373" i="26"/>
  <c r="K375" i="26"/>
  <c r="K377" i="26"/>
  <c r="K379" i="26"/>
  <c r="K381" i="26"/>
  <c r="K383" i="26"/>
  <c r="K385" i="26"/>
  <c r="K387" i="26"/>
  <c r="K389" i="26"/>
  <c r="K391" i="26"/>
  <c r="K393" i="26"/>
  <c r="K395" i="26"/>
  <c r="K397" i="26"/>
  <c r="K399" i="26"/>
  <c r="K401" i="26"/>
  <c r="K403" i="26"/>
  <c r="K405" i="26"/>
  <c r="K407" i="26"/>
  <c r="K409" i="26"/>
  <c r="K411" i="26"/>
  <c r="K413" i="26"/>
  <c r="K415" i="26"/>
  <c r="K417" i="26"/>
  <c r="K419" i="26"/>
  <c r="K421" i="26"/>
  <c r="K423" i="26"/>
  <c r="K425" i="26"/>
  <c r="K427" i="26"/>
  <c r="K429" i="26"/>
  <c r="K431" i="26"/>
  <c r="K433" i="26"/>
  <c r="K435" i="26"/>
  <c r="K437" i="26"/>
  <c r="K439" i="26"/>
  <c r="K441" i="26"/>
  <c r="K443" i="26"/>
  <c r="K445" i="26"/>
  <c r="K447" i="26"/>
  <c r="K449" i="26"/>
  <c r="K451" i="26"/>
  <c r="K453" i="26"/>
  <c r="K455" i="26"/>
  <c r="K457" i="26"/>
  <c r="K459" i="26"/>
  <c r="K461" i="26"/>
  <c r="K463" i="26"/>
  <c r="K465" i="26"/>
  <c r="K467" i="26"/>
  <c r="K469" i="26"/>
  <c r="K471" i="26"/>
  <c r="K473" i="26"/>
  <c r="K475" i="26"/>
  <c r="K477" i="26"/>
  <c r="K479" i="26"/>
  <c r="K481" i="26"/>
  <c r="K483" i="26"/>
  <c r="K485" i="26"/>
  <c r="K487" i="26"/>
  <c r="K489" i="26"/>
  <c r="K491" i="26"/>
  <c r="K493" i="26"/>
  <c r="K495" i="26"/>
  <c r="K497" i="26"/>
  <c r="K499" i="26"/>
  <c r="K501" i="26"/>
  <c r="K503" i="26"/>
  <c r="K505" i="26"/>
  <c r="K507" i="26"/>
  <c r="K509" i="26"/>
  <c r="K511" i="26"/>
  <c r="K513" i="26"/>
  <c r="K514" i="26"/>
  <c r="K516" i="26"/>
  <c r="K518" i="26"/>
  <c r="K520" i="26"/>
  <c r="K522" i="26"/>
  <c r="K524" i="26"/>
  <c r="K526" i="26"/>
  <c r="K528" i="26"/>
  <c r="K530" i="26"/>
  <c r="K532" i="26"/>
  <c r="K534" i="26"/>
  <c r="K536" i="26"/>
  <c r="K538" i="26"/>
  <c r="K540" i="26"/>
  <c r="K542" i="26"/>
  <c r="K544" i="26"/>
  <c r="K546" i="26"/>
  <c r="K548" i="26"/>
  <c r="K550" i="26"/>
  <c r="K552" i="26"/>
  <c r="K554" i="26"/>
  <c r="K556" i="26"/>
  <c r="K558" i="26"/>
  <c r="K560" i="26"/>
  <c r="K562" i="26"/>
  <c r="K564" i="26"/>
  <c r="K566" i="26"/>
  <c r="K568" i="26"/>
  <c r="K570" i="26"/>
  <c r="K572" i="26"/>
  <c r="K574" i="26"/>
  <c r="K576" i="26"/>
  <c r="K578" i="26"/>
  <c r="K580" i="26"/>
  <c r="K582" i="26"/>
  <c r="K584" i="26"/>
  <c r="K586" i="26"/>
  <c r="K588" i="26"/>
  <c r="K590" i="26"/>
  <c r="K592" i="26"/>
  <c r="K594" i="26"/>
  <c r="K596" i="26"/>
  <c r="K598" i="26"/>
  <c r="K600" i="26"/>
  <c r="K602" i="26"/>
  <c r="K604" i="26"/>
  <c r="K606" i="26"/>
  <c r="K608" i="26"/>
  <c r="K610" i="26"/>
  <c r="K612" i="26"/>
  <c r="K614" i="26"/>
  <c r="K616" i="26"/>
  <c r="K618" i="26"/>
  <c r="K620" i="26"/>
  <c r="K622" i="26"/>
  <c r="K624" i="26"/>
  <c r="K626" i="26"/>
  <c r="K628" i="26"/>
  <c r="K630" i="26"/>
  <c r="K632" i="26"/>
  <c r="K634" i="26"/>
  <c r="K636" i="26"/>
  <c r="K638" i="26"/>
  <c r="K640" i="26"/>
  <c r="K515" i="26"/>
  <c r="K517" i="26"/>
  <c r="K519" i="26"/>
  <c r="K521" i="26"/>
  <c r="K523" i="26"/>
  <c r="K525" i="26"/>
  <c r="K527" i="26"/>
  <c r="K529" i="26"/>
  <c r="K531" i="26"/>
  <c r="K533" i="26"/>
  <c r="K535" i="26"/>
  <c r="K537" i="26"/>
  <c r="K539" i="26"/>
  <c r="K541" i="26"/>
  <c r="K543" i="26"/>
  <c r="K545" i="26"/>
  <c r="K547" i="26"/>
  <c r="K549" i="26"/>
  <c r="K551" i="26"/>
  <c r="K553" i="26"/>
  <c r="K555" i="26"/>
  <c r="K557" i="26"/>
  <c r="K559" i="26"/>
  <c r="K561" i="26"/>
  <c r="K563" i="26"/>
  <c r="K565" i="26"/>
  <c r="K567" i="26"/>
  <c r="K569" i="26"/>
  <c r="K571" i="26"/>
  <c r="K573" i="26"/>
  <c r="K575" i="26"/>
  <c r="K577" i="26"/>
  <c r="K579" i="26"/>
  <c r="K581" i="26"/>
  <c r="K583" i="26"/>
  <c r="K585" i="26"/>
  <c r="K587" i="26"/>
  <c r="K589" i="26"/>
  <c r="K591" i="26"/>
  <c r="K593" i="26"/>
  <c r="K595" i="26"/>
  <c r="K597" i="26"/>
  <c r="K599" i="26"/>
  <c r="K601" i="26"/>
  <c r="K603" i="26"/>
  <c r="K605" i="26"/>
  <c r="K607" i="26"/>
  <c r="K609" i="26"/>
  <c r="K611" i="26"/>
  <c r="K613" i="26"/>
  <c r="K615" i="26"/>
  <c r="K617" i="26"/>
  <c r="K619" i="26"/>
  <c r="K621" i="26"/>
  <c r="K623" i="26"/>
  <c r="K625" i="26"/>
  <c r="K627" i="26"/>
  <c r="K629" i="26"/>
  <c r="K631" i="26"/>
  <c r="K633" i="26"/>
  <c r="K635" i="26"/>
  <c r="K637" i="26"/>
  <c r="K639" i="26"/>
  <c r="K641" i="26"/>
  <c r="K643" i="26"/>
  <c r="K645" i="26"/>
  <c r="K647" i="26"/>
  <c r="K649" i="26"/>
  <c r="K651" i="26"/>
  <c r="K653" i="26"/>
  <c r="K655" i="26"/>
  <c r="K657" i="26"/>
  <c r="K659" i="26"/>
  <c r="K661" i="26"/>
  <c r="K663" i="26"/>
  <c r="K665" i="26"/>
  <c r="K667" i="26"/>
  <c r="K669" i="26"/>
  <c r="K671" i="26"/>
  <c r="K673" i="26"/>
  <c r="K675" i="26"/>
  <c r="K677" i="26"/>
  <c r="K679" i="26"/>
  <c r="K343" i="26"/>
  <c r="K642" i="26"/>
  <c r="K644" i="26"/>
  <c r="K648" i="26"/>
  <c r="K660" i="26"/>
  <c r="K646" i="26"/>
  <c r="K650" i="26"/>
  <c r="K654" i="26"/>
  <c r="K658" i="26"/>
  <c r="K662" i="26"/>
  <c r="K666" i="26"/>
  <c r="K670" i="26"/>
  <c r="K674" i="26"/>
  <c r="K678" i="26"/>
  <c r="K652" i="26"/>
  <c r="K656" i="26"/>
  <c r="K664" i="26"/>
  <c r="K668" i="26"/>
  <c r="K672" i="26"/>
  <c r="K676" i="26"/>
  <c r="K680" i="26"/>
  <c r="K348" i="26"/>
  <c r="K10" i="27"/>
  <c r="J344" i="26"/>
  <c r="J345" i="26"/>
  <c r="J346" i="26"/>
  <c r="J347"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9" i="26"/>
  <c r="J391" i="26"/>
  <c r="J393" i="26"/>
  <c r="J395" i="26"/>
  <c r="J397" i="26"/>
  <c r="J399" i="26"/>
  <c r="J401" i="26"/>
  <c r="J403" i="26"/>
  <c r="J405" i="26"/>
  <c r="J407" i="26"/>
  <c r="J409" i="26"/>
  <c r="J411" i="26"/>
  <c r="J413" i="26"/>
  <c r="J415" i="26"/>
  <c r="J417" i="26"/>
  <c r="J419" i="26"/>
  <c r="J421" i="26"/>
  <c r="J423" i="26"/>
  <c r="J425" i="26"/>
  <c r="J427" i="26"/>
  <c r="J429" i="26"/>
  <c r="J431" i="26"/>
  <c r="J433" i="26"/>
  <c r="J435" i="26"/>
  <c r="J437" i="26"/>
  <c r="J439" i="26"/>
  <c r="J441" i="26"/>
  <c r="J443" i="26"/>
  <c r="J445" i="26"/>
  <c r="J447" i="26"/>
  <c r="J449" i="26"/>
  <c r="J451" i="26"/>
  <c r="J453" i="26"/>
  <c r="J455" i="26"/>
  <c r="J457" i="26"/>
  <c r="J459" i="26"/>
  <c r="J461" i="26"/>
  <c r="J463" i="26"/>
  <c r="J465" i="26"/>
  <c r="J467" i="26"/>
  <c r="J469" i="26"/>
  <c r="J471" i="26"/>
  <c r="J473" i="26"/>
  <c r="J475" i="26"/>
  <c r="J477" i="26"/>
  <c r="J479" i="26"/>
  <c r="J481" i="26"/>
  <c r="J483" i="26"/>
  <c r="J485" i="26"/>
  <c r="J487" i="26"/>
  <c r="J489" i="26"/>
  <c r="J491" i="26"/>
  <c r="J493" i="26"/>
  <c r="J495" i="26"/>
  <c r="J497" i="26"/>
  <c r="J499" i="26"/>
  <c r="J501" i="26"/>
  <c r="J503" i="26"/>
  <c r="J505" i="26"/>
  <c r="J507" i="26"/>
  <c r="J509" i="26"/>
  <c r="J511" i="26"/>
  <c r="J513" i="26"/>
  <c r="J515" i="26"/>
  <c r="J517" i="26"/>
  <c r="J519" i="26"/>
  <c r="J521" i="26"/>
  <c r="J523" i="26"/>
  <c r="J525" i="26"/>
  <c r="J527" i="26"/>
  <c r="J529" i="26"/>
  <c r="J531" i="26"/>
  <c r="J533" i="26"/>
  <c r="J535" i="26"/>
  <c r="J537" i="26"/>
  <c r="J539" i="26"/>
  <c r="J541" i="26"/>
  <c r="J543" i="26"/>
  <c r="J545" i="26"/>
  <c r="J547" i="26"/>
  <c r="J549" i="26"/>
  <c r="J551" i="26"/>
  <c r="J343" i="26"/>
  <c r="J388" i="26"/>
  <c r="J390" i="26"/>
  <c r="J392" i="26"/>
  <c r="J394" i="26"/>
  <c r="J553" i="26"/>
  <c r="J555" i="26"/>
  <c r="J557" i="26"/>
  <c r="J559" i="26"/>
  <c r="J561" i="26"/>
  <c r="J563" i="26"/>
  <c r="J565" i="26"/>
  <c r="J567" i="26"/>
  <c r="J569" i="26"/>
  <c r="J571" i="26"/>
  <c r="J573" i="26"/>
  <c r="J575" i="26"/>
  <c r="J577" i="26"/>
  <c r="J579" i="26"/>
  <c r="J581" i="26"/>
  <c r="J583" i="26"/>
  <c r="J396" i="26"/>
  <c r="J398" i="26"/>
  <c r="J400" i="26"/>
  <c r="J402" i="26"/>
  <c r="J404" i="26"/>
  <c r="J406" i="26"/>
  <c r="J408" i="26"/>
  <c r="J410" i="26"/>
  <c r="J412" i="26"/>
  <c r="J414" i="26"/>
  <c r="J416" i="26"/>
  <c r="J418" i="26"/>
  <c r="J420" i="26"/>
  <c r="J422" i="26"/>
  <c r="J424" i="26"/>
  <c r="J426" i="26"/>
  <c r="J428" i="26"/>
  <c r="J430" i="26"/>
  <c r="J432" i="26"/>
  <c r="J434" i="26"/>
  <c r="J436" i="26"/>
  <c r="J438" i="26"/>
  <c r="J440" i="26"/>
  <c r="J442" i="26"/>
  <c r="J444" i="26"/>
  <c r="J446" i="26"/>
  <c r="J448" i="26"/>
  <c r="J450" i="26"/>
  <c r="J452" i="26"/>
  <c r="J454" i="26"/>
  <c r="J456" i="26"/>
  <c r="J458" i="26"/>
  <c r="J460" i="26"/>
  <c r="J462" i="26"/>
  <c r="J464" i="26"/>
  <c r="J466" i="26"/>
  <c r="J468" i="26"/>
  <c r="J470" i="26"/>
  <c r="J472" i="26"/>
  <c r="J474" i="26"/>
  <c r="J476" i="26"/>
  <c r="J478" i="26"/>
  <c r="J480" i="26"/>
  <c r="J482" i="26"/>
  <c r="J484" i="26"/>
  <c r="J486" i="26"/>
  <c r="J488" i="26"/>
  <c r="J490" i="26"/>
  <c r="J492" i="26"/>
  <c r="J494" i="26"/>
  <c r="J496" i="26"/>
  <c r="J498" i="26"/>
  <c r="J500" i="26"/>
  <c r="J502" i="26"/>
  <c r="J504" i="26"/>
  <c r="J506" i="26"/>
  <c r="J508" i="26"/>
  <c r="J510" i="26"/>
  <c r="J512" i="26"/>
  <c r="J514" i="26"/>
  <c r="J516" i="26"/>
  <c r="J518" i="26"/>
  <c r="J520" i="26"/>
  <c r="J522" i="26"/>
  <c r="J524" i="26"/>
  <c r="J526" i="26"/>
  <c r="J528" i="26"/>
  <c r="J530" i="26"/>
  <c r="J532" i="26"/>
  <c r="J534" i="26"/>
  <c r="J536" i="26"/>
  <c r="J538" i="26"/>
  <c r="J540" i="26"/>
  <c r="J542" i="26"/>
  <c r="J544" i="26"/>
  <c r="J546" i="26"/>
  <c r="J548" i="26"/>
  <c r="J550" i="26"/>
  <c r="J552" i="26"/>
  <c r="J554" i="26"/>
  <c r="J556" i="26"/>
  <c r="J558" i="26"/>
  <c r="J560" i="26"/>
  <c r="J562" i="26"/>
  <c r="J564" i="26"/>
  <c r="J566" i="26"/>
  <c r="J568" i="26"/>
  <c r="J570" i="26"/>
  <c r="J572" i="26"/>
  <c r="J574" i="26"/>
  <c r="J576" i="26"/>
  <c r="J578" i="26"/>
  <c r="J580" i="26"/>
  <c r="J582" i="26"/>
  <c r="J584" i="26"/>
  <c r="J586" i="26"/>
  <c r="J588" i="26"/>
  <c r="J590" i="26"/>
  <c r="J592" i="26"/>
  <c r="J594" i="26"/>
  <c r="J596" i="26"/>
  <c r="J598" i="26"/>
  <c r="J600" i="26"/>
  <c r="J602" i="26"/>
  <c r="J604" i="26"/>
  <c r="J606" i="26"/>
  <c r="J608" i="26"/>
  <c r="J610" i="26"/>
  <c r="J612" i="26"/>
  <c r="J614" i="26"/>
  <c r="J616" i="26"/>
  <c r="J618" i="26"/>
  <c r="J620" i="26"/>
  <c r="J622" i="26"/>
  <c r="J624" i="26"/>
  <c r="J626" i="26"/>
  <c r="J628" i="26"/>
  <c r="J630" i="26"/>
  <c r="J632" i="26"/>
  <c r="J648" i="26"/>
  <c r="J652" i="26"/>
  <c r="J654" i="26"/>
  <c r="J660" i="26"/>
  <c r="J676" i="26"/>
  <c r="J678" i="26"/>
  <c r="J585" i="26"/>
  <c r="J587" i="26"/>
  <c r="J589" i="26"/>
  <c r="J591" i="26"/>
  <c r="J593" i="26"/>
  <c r="J595" i="26"/>
  <c r="J597" i="26"/>
  <c r="J599" i="26"/>
  <c r="J601" i="26"/>
  <c r="J603" i="26"/>
  <c r="J605" i="26"/>
  <c r="J607" i="26"/>
  <c r="J609" i="26"/>
  <c r="J611" i="26"/>
  <c r="J613" i="26"/>
  <c r="J615" i="26"/>
  <c r="J617" i="26"/>
  <c r="J619" i="26"/>
  <c r="J621" i="26"/>
  <c r="J623" i="26"/>
  <c r="J625" i="26"/>
  <c r="J627" i="26"/>
  <c r="J629" i="26"/>
  <c r="J631" i="26"/>
  <c r="J633" i="26"/>
  <c r="J635" i="26"/>
  <c r="J637" i="26"/>
  <c r="J639" i="26"/>
  <c r="J641" i="26"/>
  <c r="J643" i="26"/>
  <c r="J645" i="26"/>
  <c r="J647" i="26"/>
  <c r="J649" i="26"/>
  <c r="J651" i="26"/>
  <c r="J653" i="26"/>
  <c r="J655" i="26"/>
  <c r="J657" i="26"/>
  <c r="J659" i="26"/>
  <c r="J661" i="26"/>
  <c r="J663" i="26"/>
  <c r="J665" i="26"/>
  <c r="J667" i="26"/>
  <c r="J669" i="26"/>
  <c r="J671" i="26"/>
  <c r="J673" i="26"/>
  <c r="J675" i="26"/>
  <c r="J677" i="26"/>
  <c r="J679" i="26"/>
  <c r="J634" i="26"/>
  <c r="J636" i="26"/>
  <c r="J638" i="26"/>
  <c r="J640" i="26"/>
  <c r="J642" i="26"/>
  <c r="J644" i="26"/>
  <c r="J646" i="26"/>
  <c r="J650" i="26"/>
  <c r="J656" i="26"/>
  <c r="J658" i="26"/>
  <c r="J662" i="26"/>
  <c r="J664" i="26"/>
  <c r="J666" i="26"/>
  <c r="J668" i="26"/>
  <c r="J670" i="26"/>
  <c r="J672" i="26"/>
  <c r="J674" i="26"/>
  <c r="J680" i="26"/>
  <c r="J348" i="26"/>
  <c r="O10" i="7"/>
  <c r="H10" i="7"/>
  <c r="O11" i="7"/>
  <c r="S25" i="24"/>
  <c r="S23" i="24"/>
  <c r="S21" i="24"/>
  <c r="S19" i="24"/>
  <c r="S26" i="24"/>
  <c r="S24" i="24"/>
  <c r="S22" i="24"/>
  <c r="S20" i="24"/>
  <c r="M25" i="24"/>
  <c r="M23" i="24"/>
  <c r="M21" i="24"/>
  <c r="M19" i="24"/>
  <c r="M26" i="24"/>
  <c r="M24" i="24"/>
  <c r="M22" i="24"/>
  <c r="M20" i="24"/>
  <c r="X25" i="24"/>
  <c r="X23" i="24"/>
  <c r="X21" i="24"/>
  <c r="X19" i="24"/>
  <c r="X26" i="24"/>
  <c r="X24" i="24"/>
  <c r="X22" i="24"/>
  <c r="X20" i="24"/>
  <c r="F27" i="20"/>
  <c r="F22" i="20"/>
  <c r="AB46" i="20" s="1"/>
  <c r="F26" i="7"/>
  <c r="D30" i="9"/>
  <c r="T102" i="9" s="1"/>
  <c r="H11" i="7"/>
  <c r="U11" i="7"/>
  <c r="D31" i="9"/>
  <c r="U10" i="7"/>
  <c r="D33" i="9"/>
  <c r="S105" i="9" s="1"/>
  <c r="F27" i="9"/>
  <c r="F9" i="9" s="1"/>
  <c r="S27" i="9"/>
  <c r="S9" i="9" s="1"/>
  <c r="M27" i="9"/>
  <c r="D29" i="9"/>
  <c r="V101" i="9" s="1"/>
  <c r="F104" i="9"/>
  <c r="S110" i="9"/>
  <c r="M106" i="9"/>
  <c r="S104" i="9"/>
  <c r="F24" i="20"/>
  <c r="O48" i="20" s="1"/>
  <c r="F21" i="20"/>
  <c r="F23" i="20"/>
  <c r="F25" i="20"/>
  <c r="S49" i="20" s="1"/>
  <c r="F110" i="9"/>
  <c r="S106" i="9"/>
  <c r="Z112" i="9"/>
  <c r="V112" i="9"/>
  <c r="O112" i="9"/>
  <c r="G112" i="9"/>
  <c r="T112" i="9"/>
  <c r="X112" i="9"/>
  <c r="N112" i="9"/>
  <c r="K112" i="9"/>
  <c r="U112" i="9"/>
  <c r="Q112" i="9"/>
  <c r="I112" i="9"/>
  <c r="H112" i="9"/>
  <c r="J112" i="9"/>
  <c r="Z102" i="9"/>
  <c r="U102" i="9"/>
  <c r="Z108" i="9"/>
  <c r="V108" i="9"/>
  <c r="K108" i="9"/>
  <c r="G108" i="9"/>
  <c r="U108" i="9"/>
  <c r="J108" i="9"/>
  <c r="H108" i="9"/>
  <c r="N108" i="9"/>
  <c r="T108" i="9"/>
  <c r="O108" i="9"/>
  <c r="Q108" i="9"/>
  <c r="I108" i="9"/>
  <c r="X27" i="9"/>
  <c r="X102" i="9"/>
  <c r="Q105" i="9"/>
  <c r="H105" i="9"/>
  <c r="V105" i="9"/>
  <c r="I105" i="9"/>
  <c r="T105" i="9"/>
  <c r="G105" i="9"/>
  <c r="Z107" i="9"/>
  <c r="J107" i="9"/>
  <c r="V107" i="9"/>
  <c r="I107" i="9"/>
  <c r="U107" i="9"/>
  <c r="K107" i="9"/>
  <c r="T107" i="9"/>
  <c r="Q107" i="9"/>
  <c r="H107" i="9"/>
  <c r="O107" i="9"/>
  <c r="G107" i="9"/>
  <c r="N107" i="9"/>
  <c r="Z109" i="9"/>
  <c r="U109" i="9"/>
  <c r="J109" i="9"/>
  <c r="N109" i="9"/>
  <c r="T109" i="9"/>
  <c r="O109" i="9"/>
  <c r="G109" i="9"/>
  <c r="H109" i="9"/>
  <c r="I109" i="9"/>
  <c r="V109" i="9"/>
  <c r="K109" i="9"/>
  <c r="Q109" i="9"/>
  <c r="X109" i="9"/>
  <c r="Z111" i="9"/>
  <c r="K111" i="9"/>
  <c r="J111" i="9"/>
  <c r="Q111" i="9"/>
  <c r="I111" i="9"/>
  <c r="H111" i="9"/>
  <c r="G111" i="9"/>
  <c r="X111" i="9"/>
  <c r="N111" i="9"/>
  <c r="V111" i="9"/>
  <c r="U111" i="9"/>
  <c r="T111" i="9"/>
  <c r="O111" i="9"/>
  <c r="X107" i="9"/>
  <c r="S111" i="9"/>
  <c r="F107" i="9"/>
  <c r="F102" i="9"/>
  <c r="M111" i="9"/>
  <c r="M102" i="9"/>
  <c r="S107" i="9"/>
  <c r="Z110" i="9"/>
  <c r="V110" i="9"/>
  <c r="K110" i="9"/>
  <c r="H110" i="9"/>
  <c r="G110" i="9"/>
  <c r="U110" i="9"/>
  <c r="J110" i="9"/>
  <c r="N110" i="9"/>
  <c r="T110" i="9"/>
  <c r="O110" i="9"/>
  <c r="Q110" i="9"/>
  <c r="I110" i="9"/>
  <c r="M9" i="9"/>
  <c r="Z106" i="9"/>
  <c r="H106" i="9"/>
  <c r="O106" i="9"/>
  <c r="N106" i="9"/>
  <c r="Q106" i="9"/>
  <c r="U106" i="9"/>
  <c r="V106" i="9"/>
  <c r="T106" i="9"/>
  <c r="J106" i="9"/>
  <c r="K106" i="9"/>
  <c r="I106" i="9"/>
  <c r="G106" i="9"/>
  <c r="X108" i="9"/>
  <c r="F112" i="9"/>
  <c r="F108" i="9"/>
  <c r="S102" i="9"/>
  <c r="M112" i="9"/>
  <c r="M108" i="9"/>
  <c r="M107" i="9"/>
  <c r="S109" i="9"/>
  <c r="F111" i="9"/>
  <c r="X106" i="9"/>
  <c r="X110" i="9"/>
  <c r="F109" i="9"/>
  <c r="Z104" i="9"/>
  <c r="V104" i="9"/>
  <c r="H104" i="9"/>
  <c r="J104" i="9"/>
  <c r="Q104" i="9"/>
  <c r="O104" i="9"/>
  <c r="N104" i="9"/>
  <c r="G104" i="9"/>
  <c r="I104" i="9"/>
  <c r="T104" i="9"/>
  <c r="K104" i="9"/>
  <c r="U104" i="9"/>
  <c r="X104" i="9"/>
  <c r="M109" i="9"/>
  <c r="S112" i="9"/>
  <c r="S108" i="9"/>
  <c r="X46" i="20"/>
  <c r="Q46" i="20"/>
  <c r="L18" i="20"/>
  <c r="Q18" i="20"/>
  <c r="W18" i="20"/>
  <c r="Z18" i="20"/>
  <c r="K18" i="20"/>
  <c r="J46" i="20"/>
  <c r="M46" i="20"/>
  <c r="H26" i="20"/>
  <c r="H51" i="20"/>
  <c r="Z46" i="20"/>
  <c r="H46" i="20"/>
  <c r="I10" i="8"/>
  <c r="J11" i="8"/>
  <c r="J18" i="20"/>
  <c r="P10" i="8"/>
  <c r="Q11" i="8"/>
  <c r="V10" i="8"/>
  <c r="W11" i="8"/>
  <c r="H20" i="20"/>
  <c r="I18" i="20"/>
  <c r="O20" i="20"/>
  <c r="P18" i="20"/>
  <c r="U20" i="20"/>
  <c r="V18" i="20"/>
  <c r="E12" i="9"/>
  <c r="L12" i="9"/>
  <c r="P12" i="9"/>
  <c r="R12" i="9"/>
  <c r="W12" i="9"/>
  <c r="W10" i="27" l="1"/>
  <c r="V344" i="26"/>
  <c r="V346" i="26"/>
  <c r="V349" i="26"/>
  <c r="V351" i="26"/>
  <c r="V353" i="26"/>
  <c r="V355" i="26"/>
  <c r="V357" i="26"/>
  <c r="V359" i="26"/>
  <c r="V361" i="26"/>
  <c r="V363" i="26"/>
  <c r="V365" i="26"/>
  <c r="V367" i="26"/>
  <c r="V369" i="26"/>
  <c r="V371" i="26"/>
  <c r="V373" i="26"/>
  <c r="V375" i="26"/>
  <c r="V377" i="26"/>
  <c r="V379" i="26"/>
  <c r="V381" i="26"/>
  <c r="V383" i="26"/>
  <c r="V385" i="26"/>
  <c r="V387" i="26"/>
  <c r="V389" i="26"/>
  <c r="V391" i="26"/>
  <c r="V393" i="26"/>
  <c r="V395" i="26"/>
  <c r="V397" i="26"/>
  <c r="V399" i="26"/>
  <c r="V401" i="26"/>
  <c r="V403" i="26"/>
  <c r="V405" i="26"/>
  <c r="V407" i="26"/>
  <c r="V409" i="26"/>
  <c r="V411" i="26"/>
  <c r="V413" i="26"/>
  <c r="V415" i="26"/>
  <c r="V417" i="26"/>
  <c r="V419" i="26"/>
  <c r="V421" i="26"/>
  <c r="V423" i="26"/>
  <c r="V425" i="26"/>
  <c r="V427" i="26"/>
  <c r="V345" i="26"/>
  <c r="V347" i="26"/>
  <c r="V350" i="26"/>
  <c r="V352" i="26"/>
  <c r="V354" i="26"/>
  <c r="V356" i="26"/>
  <c r="V358" i="26"/>
  <c r="V360" i="26"/>
  <c r="V362" i="26"/>
  <c r="V364" i="26"/>
  <c r="V366" i="26"/>
  <c r="V368" i="26"/>
  <c r="V370" i="26"/>
  <c r="V372" i="26"/>
  <c r="V374" i="26"/>
  <c r="V376" i="26"/>
  <c r="V378" i="26"/>
  <c r="V380" i="26"/>
  <c r="V382" i="26"/>
  <c r="V384" i="26"/>
  <c r="V386" i="26"/>
  <c r="V388" i="26"/>
  <c r="V390" i="26"/>
  <c r="V392" i="26"/>
  <c r="V394" i="26"/>
  <c r="V396" i="26"/>
  <c r="V398" i="26"/>
  <c r="V400" i="26"/>
  <c r="V402" i="26"/>
  <c r="V404" i="26"/>
  <c r="V406" i="26"/>
  <c r="V408" i="26"/>
  <c r="V410" i="26"/>
  <c r="V412" i="26"/>
  <c r="V414" i="26"/>
  <c r="V416" i="26"/>
  <c r="V418" i="26"/>
  <c r="V420" i="26"/>
  <c r="V422" i="26"/>
  <c r="V424" i="26"/>
  <c r="V426" i="26"/>
  <c r="V428" i="26"/>
  <c r="V430" i="26"/>
  <c r="V432" i="26"/>
  <c r="V434" i="26"/>
  <c r="V436" i="26"/>
  <c r="V438" i="26"/>
  <c r="V440" i="26"/>
  <c r="V442" i="26"/>
  <c r="V444" i="26"/>
  <c r="V446" i="26"/>
  <c r="V448" i="26"/>
  <c r="V450" i="26"/>
  <c r="V452" i="26"/>
  <c r="V454" i="26"/>
  <c r="V456" i="26"/>
  <c r="V458" i="26"/>
  <c r="V460" i="26"/>
  <c r="V462" i="26"/>
  <c r="V464" i="26"/>
  <c r="V466" i="26"/>
  <c r="V468" i="26"/>
  <c r="V470" i="26"/>
  <c r="V472" i="26"/>
  <c r="V474" i="26"/>
  <c r="V476" i="26"/>
  <c r="V478" i="26"/>
  <c r="V480" i="26"/>
  <c r="V482" i="26"/>
  <c r="V484" i="26"/>
  <c r="V486" i="26"/>
  <c r="V488" i="26"/>
  <c r="V490" i="26"/>
  <c r="V492" i="26"/>
  <c r="V494" i="26"/>
  <c r="V496" i="26"/>
  <c r="V498" i="26"/>
  <c r="V500" i="26"/>
  <c r="V502" i="26"/>
  <c r="V429" i="26"/>
  <c r="V431" i="26"/>
  <c r="V433" i="26"/>
  <c r="V435" i="26"/>
  <c r="V437" i="26"/>
  <c r="V439" i="26"/>
  <c r="V441" i="26"/>
  <c r="V443" i="26"/>
  <c r="V445" i="26"/>
  <c r="V447" i="26"/>
  <c r="V449" i="26"/>
  <c r="V451" i="26"/>
  <c r="V453" i="26"/>
  <c r="V455" i="26"/>
  <c r="V457" i="26"/>
  <c r="V459" i="26"/>
  <c r="V461" i="26"/>
  <c r="V463" i="26"/>
  <c r="V465" i="26"/>
  <c r="V467" i="26"/>
  <c r="V469" i="26"/>
  <c r="V471" i="26"/>
  <c r="V473" i="26"/>
  <c r="V475" i="26"/>
  <c r="V477" i="26"/>
  <c r="V479" i="26"/>
  <c r="V481" i="26"/>
  <c r="V483" i="26"/>
  <c r="V485" i="26"/>
  <c r="V487" i="26"/>
  <c r="V489" i="26"/>
  <c r="V491" i="26"/>
  <c r="V493" i="26"/>
  <c r="V495" i="26"/>
  <c r="V497" i="26"/>
  <c r="V499" i="26"/>
  <c r="V501" i="26"/>
  <c r="V503" i="26"/>
  <c r="V505" i="26"/>
  <c r="V507" i="26"/>
  <c r="V509" i="26"/>
  <c r="V511" i="26"/>
  <c r="V513" i="26"/>
  <c r="V504" i="26"/>
  <c r="V506" i="26"/>
  <c r="V508" i="26"/>
  <c r="V510" i="26"/>
  <c r="V512" i="26"/>
  <c r="V514" i="26"/>
  <c r="V516" i="26"/>
  <c r="V518" i="26"/>
  <c r="V520" i="26"/>
  <c r="V522" i="26"/>
  <c r="V524" i="26"/>
  <c r="V526" i="26"/>
  <c r="V528" i="26"/>
  <c r="V530" i="26"/>
  <c r="V532" i="26"/>
  <c r="V534" i="26"/>
  <c r="V536" i="26"/>
  <c r="V538" i="26"/>
  <c r="V540" i="26"/>
  <c r="V542" i="26"/>
  <c r="V544" i="26"/>
  <c r="V546" i="26"/>
  <c r="V548" i="26"/>
  <c r="V550" i="26"/>
  <c r="V552" i="26"/>
  <c r="V554" i="26"/>
  <c r="V556" i="26"/>
  <c r="V558" i="26"/>
  <c r="V560" i="26"/>
  <c r="V562" i="26"/>
  <c r="V564" i="26"/>
  <c r="V566" i="26"/>
  <c r="V568" i="26"/>
  <c r="V570" i="26"/>
  <c r="V572" i="26"/>
  <c r="V574" i="26"/>
  <c r="V576" i="26"/>
  <c r="V578" i="26"/>
  <c r="V580" i="26"/>
  <c r="V582" i="26"/>
  <c r="V584" i="26"/>
  <c r="V586" i="26"/>
  <c r="V588" i="26"/>
  <c r="V590" i="26"/>
  <c r="V592" i="26"/>
  <c r="V594" i="26"/>
  <c r="V596" i="26"/>
  <c r="V598" i="26"/>
  <c r="V600" i="26"/>
  <c r="V602" i="26"/>
  <c r="V604" i="26"/>
  <c r="V606" i="26"/>
  <c r="V608" i="26"/>
  <c r="V610" i="26"/>
  <c r="V612" i="26"/>
  <c r="V614" i="26"/>
  <c r="V616" i="26"/>
  <c r="V618" i="26"/>
  <c r="V620" i="26"/>
  <c r="V622" i="26"/>
  <c r="V624" i="26"/>
  <c r="V626" i="26"/>
  <c r="V628" i="26"/>
  <c r="V630" i="26"/>
  <c r="V632" i="26"/>
  <c r="V634" i="26"/>
  <c r="V636" i="26"/>
  <c r="V638" i="26"/>
  <c r="V640" i="26"/>
  <c r="V642" i="26"/>
  <c r="V644" i="26"/>
  <c r="V646" i="26"/>
  <c r="V648" i="26"/>
  <c r="V650" i="26"/>
  <c r="V652" i="26"/>
  <c r="V654" i="26"/>
  <c r="V656" i="26"/>
  <c r="V658" i="26"/>
  <c r="V660" i="26"/>
  <c r="V662" i="26"/>
  <c r="V664" i="26"/>
  <c r="V666" i="26"/>
  <c r="V668" i="26"/>
  <c r="V670" i="26"/>
  <c r="V672" i="26"/>
  <c r="V515" i="26"/>
  <c r="V517" i="26"/>
  <c r="V519" i="26"/>
  <c r="V521" i="26"/>
  <c r="V523" i="26"/>
  <c r="V525" i="26"/>
  <c r="V527" i="26"/>
  <c r="V529" i="26"/>
  <c r="V531" i="26"/>
  <c r="V533" i="26"/>
  <c r="V535" i="26"/>
  <c r="V537" i="26"/>
  <c r="V539" i="26"/>
  <c r="V541" i="26"/>
  <c r="V543" i="26"/>
  <c r="V545" i="26"/>
  <c r="V547" i="26"/>
  <c r="V549" i="26"/>
  <c r="V551" i="26"/>
  <c r="V553" i="26"/>
  <c r="V555" i="26"/>
  <c r="V557" i="26"/>
  <c r="V559" i="26"/>
  <c r="V561" i="26"/>
  <c r="V563" i="26"/>
  <c r="V565" i="26"/>
  <c r="V567" i="26"/>
  <c r="V569" i="26"/>
  <c r="V571" i="26"/>
  <c r="V573" i="26"/>
  <c r="V575" i="26"/>
  <c r="V577" i="26"/>
  <c r="V579" i="26"/>
  <c r="V581" i="26"/>
  <c r="V583" i="26"/>
  <c r="V585" i="26"/>
  <c r="V587" i="26"/>
  <c r="V589" i="26"/>
  <c r="V591" i="26"/>
  <c r="V593" i="26"/>
  <c r="V595" i="26"/>
  <c r="V597" i="26"/>
  <c r="V599" i="26"/>
  <c r="V601" i="26"/>
  <c r="V603" i="26"/>
  <c r="V605" i="26"/>
  <c r="V607" i="26"/>
  <c r="V609" i="26"/>
  <c r="V611" i="26"/>
  <c r="V613" i="26"/>
  <c r="V615" i="26"/>
  <c r="V617" i="26"/>
  <c r="V619" i="26"/>
  <c r="V621" i="26"/>
  <c r="V623" i="26"/>
  <c r="V625" i="26"/>
  <c r="V627" i="26"/>
  <c r="V629" i="26"/>
  <c r="V631" i="26"/>
  <c r="V633" i="26"/>
  <c r="V635" i="26"/>
  <c r="V637" i="26"/>
  <c r="V639" i="26"/>
  <c r="V641" i="26"/>
  <c r="V643" i="26"/>
  <c r="V645" i="26"/>
  <c r="V647" i="26"/>
  <c r="V649" i="26"/>
  <c r="V651" i="26"/>
  <c r="V653" i="26"/>
  <c r="V655" i="26"/>
  <c r="V657" i="26"/>
  <c r="V659" i="26"/>
  <c r="V661" i="26"/>
  <c r="V663" i="26"/>
  <c r="V665" i="26"/>
  <c r="V667" i="26"/>
  <c r="V669" i="26"/>
  <c r="V671" i="26"/>
  <c r="V673" i="26"/>
  <c r="V675" i="26"/>
  <c r="V677" i="26"/>
  <c r="V679" i="26"/>
  <c r="V343" i="26"/>
  <c r="V674" i="26"/>
  <c r="V676" i="26"/>
  <c r="V678" i="26"/>
  <c r="V680" i="26"/>
  <c r="V348" i="26"/>
  <c r="Q10" i="27"/>
  <c r="P344" i="26"/>
  <c r="P346" i="26"/>
  <c r="P350" i="26"/>
  <c r="P352" i="26"/>
  <c r="P354" i="26"/>
  <c r="P356" i="26"/>
  <c r="P358" i="26"/>
  <c r="P360" i="26"/>
  <c r="P362" i="26"/>
  <c r="P364" i="26"/>
  <c r="P366" i="26"/>
  <c r="P368" i="26"/>
  <c r="P370" i="26"/>
  <c r="P372" i="26"/>
  <c r="P374" i="26"/>
  <c r="P376" i="26"/>
  <c r="P378" i="26"/>
  <c r="P380" i="26"/>
  <c r="P382" i="26"/>
  <c r="P384" i="26"/>
  <c r="P386" i="26"/>
  <c r="P388" i="26"/>
  <c r="P390" i="26"/>
  <c r="P392" i="26"/>
  <c r="P394" i="26"/>
  <c r="P396" i="26"/>
  <c r="P398" i="26"/>
  <c r="P400" i="26"/>
  <c r="P402" i="26"/>
  <c r="P404" i="26"/>
  <c r="P406" i="26"/>
  <c r="P408" i="26"/>
  <c r="P410" i="26"/>
  <c r="P412" i="26"/>
  <c r="P414" i="26"/>
  <c r="P416" i="26"/>
  <c r="P418" i="26"/>
  <c r="P420" i="26"/>
  <c r="P422" i="26"/>
  <c r="P424" i="26"/>
  <c r="P426" i="26"/>
  <c r="P428" i="26"/>
  <c r="P345" i="26"/>
  <c r="P347" i="26"/>
  <c r="P349" i="26"/>
  <c r="P351" i="26"/>
  <c r="P353" i="26"/>
  <c r="P355" i="26"/>
  <c r="P357" i="26"/>
  <c r="P359" i="26"/>
  <c r="P361" i="26"/>
  <c r="P363" i="26"/>
  <c r="P365" i="26"/>
  <c r="P367" i="26"/>
  <c r="P369" i="26"/>
  <c r="P371" i="26"/>
  <c r="P373" i="26"/>
  <c r="P375" i="26"/>
  <c r="P377" i="26"/>
  <c r="P379" i="26"/>
  <c r="P381" i="26"/>
  <c r="P383" i="26"/>
  <c r="P385" i="26"/>
  <c r="P387" i="26"/>
  <c r="P389" i="26"/>
  <c r="P391" i="26"/>
  <c r="P393" i="26"/>
  <c r="P395" i="26"/>
  <c r="P397" i="26"/>
  <c r="P399" i="26"/>
  <c r="P401" i="26"/>
  <c r="P403" i="26"/>
  <c r="P405" i="26"/>
  <c r="P430" i="26"/>
  <c r="P432" i="26"/>
  <c r="P434" i="26"/>
  <c r="P436" i="26"/>
  <c r="P438" i="26"/>
  <c r="P440" i="26"/>
  <c r="P442" i="26"/>
  <c r="P444" i="26"/>
  <c r="P446" i="26"/>
  <c r="P448" i="26"/>
  <c r="P450" i="26"/>
  <c r="P452" i="26"/>
  <c r="P454" i="26"/>
  <c r="P456" i="26"/>
  <c r="P458" i="26"/>
  <c r="P460" i="26"/>
  <c r="P462" i="26"/>
  <c r="P464" i="26"/>
  <c r="P466" i="26"/>
  <c r="P468" i="26"/>
  <c r="P470" i="26"/>
  <c r="P472" i="26"/>
  <c r="P474" i="26"/>
  <c r="P476" i="26"/>
  <c r="P478" i="26"/>
  <c r="P480" i="26"/>
  <c r="P482" i="26"/>
  <c r="P484" i="26"/>
  <c r="P486" i="26"/>
  <c r="P488" i="26"/>
  <c r="P490" i="26"/>
  <c r="P492" i="26"/>
  <c r="P494" i="26"/>
  <c r="P496" i="26"/>
  <c r="P498" i="26"/>
  <c r="P500" i="26"/>
  <c r="P502" i="26"/>
  <c r="P504" i="26"/>
  <c r="P506" i="26"/>
  <c r="P508" i="26"/>
  <c r="P510" i="26"/>
  <c r="P512" i="26"/>
  <c r="P514" i="26"/>
  <c r="P516" i="26"/>
  <c r="P518" i="26"/>
  <c r="P520" i="26"/>
  <c r="P522" i="26"/>
  <c r="P524" i="26"/>
  <c r="P407" i="26"/>
  <c r="P409" i="26"/>
  <c r="P411" i="26"/>
  <c r="P413" i="26"/>
  <c r="P415" i="26"/>
  <c r="P417" i="26"/>
  <c r="P419" i="26"/>
  <c r="P421" i="26"/>
  <c r="P423" i="26"/>
  <c r="P425" i="26"/>
  <c r="P427" i="26"/>
  <c r="P429" i="26"/>
  <c r="P431" i="26"/>
  <c r="P433" i="26"/>
  <c r="P435" i="26"/>
  <c r="P437" i="26"/>
  <c r="P439" i="26"/>
  <c r="P441" i="26"/>
  <c r="P443" i="26"/>
  <c r="P445" i="26"/>
  <c r="P447" i="26"/>
  <c r="P449" i="26"/>
  <c r="P451" i="26"/>
  <c r="P453" i="26"/>
  <c r="P455" i="26"/>
  <c r="P457" i="26"/>
  <c r="P459" i="26"/>
  <c r="P461" i="26"/>
  <c r="P463" i="26"/>
  <c r="P465" i="26"/>
  <c r="P467" i="26"/>
  <c r="P469" i="26"/>
  <c r="P471" i="26"/>
  <c r="P473" i="26"/>
  <c r="P475" i="26"/>
  <c r="P477" i="26"/>
  <c r="P479" i="26"/>
  <c r="P481" i="26"/>
  <c r="P483" i="26"/>
  <c r="P485" i="26"/>
  <c r="P487" i="26"/>
  <c r="P489" i="26"/>
  <c r="P491" i="26"/>
  <c r="P493" i="26"/>
  <c r="P495" i="26"/>
  <c r="P497" i="26"/>
  <c r="P499" i="26"/>
  <c r="P501" i="26"/>
  <c r="P503" i="26"/>
  <c r="P505" i="26"/>
  <c r="P507" i="26"/>
  <c r="P509" i="26"/>
  <c r="P511" i="26"/>
  <c r="P513" i="26"/>
  <c r="P515" i="26"/>
  <c r="P517" i="26"/>
  <c r="P519" i="26"/>
  <c r="P521" i="26"/>
  <c r="P523" i="26"/>
  <c r="P525" i="26"/>
  <c r="P527" i="26"/>
  <c r="P529" i="26"/>
  <c r="P531" i="26"/>
  <c r="P533" i="26"/>
  <c r="P535" i="26"/>
  <c r="P537" i="26"/>
  <c r="P539" i="26"/>
  <c r="P541" i="26"/>
  <c r="P543" i="26"/>
  <c r="P545" i="26"/>
  <c r="P547" i="26"/>
  <c r="P549" i="26"/>
  <c r="P551" i="26"/>
  <c r="P553" i="26"/>
  <c r="P555" i="26"/>
  <c r="P557" i="26"/>
  <c r="P559" i="26"/>
  <c r="P561" i="26"/>
  <c r="P563" i="26"/>
  <c r="P565" i="26"/>
  <c r="P567" i="26"/>
  <c r="P569" i="26"/>
  <c r="P571" i="26"/>
  <c r="P573" i="26"/>
  <c r="P575" i="26"/>
  <c r="P577" i="26"/>
  <c r="P579" i="26"/>
  <c r="P581" i="26"/>
  <c r="P583" i="26"/>
  <c r="P585" i="26"/>
  <c r="P587" i="26"/>
  <c r="P589" i="26"/>
  <c r="P591" i="26"/>
  <c r="P593" i="26"/>
  <c r="P595" i="26"/>
  <c r="P597" i="26"/>
  <c r="P599" i="26"/>
  <c r="P601" i="26"/>
  <c r="P603" i="26"/>
  <c r="P605" i="26"/>
  <c r="P607" i="26"/>
  <c r="P609" i="26"/>
  <c r="P611" i="26"/>
  <c r="P613" i="26"/>
  <c r="P615" i="26"/>
  <c r="P617" i="26"/>
  <c r="P619" i="26"/>
  <c r="P621" i="26"/>
  <c r="P623" i="26"/>
  <c r="P625" i="26"/>
  <c r="P627" i="26"/>
  <c r="P629" i="26"/>
  <c r="P631" i="26"/>
  <c r="P633" i="26"/>
  <c r="P635" i="26"/>
  <c r="P637" i="26"/>
  <c r="P639" i="26"/>
  <c r="P641" i="26"/>
  <c r="P643" i="26"/>
  <c r="P645" i="26"/>
  <c r="P647" i="26"/>
  <c r="P649" i="26"/>
  <c r="P651" i="26"/>
  <c r="P653" i="26"/>
  <c r="P655" i="26"/>
  <c r="P657" i="26"/>
  <c r="P659" i="26"/>
  <c r="P661" i="26"/>
  <c r="P526" i="26"/>
  <c r="P528" i="26"/>
  <c r="P530" i="26"/>
  <c r="P532" i="26"/>
  <c r="P534" i="26"/>
  <c r="P536" i="26"/>
  <c r="P538" i="26"/>
  <c r="P540" i="26"/>
  <c r="P542" i="26"/>
  <c r="P544" i="26"/>
  <c r="P546" i="26"/>
  <c r="P548" i="26"/>
  <c r="P550" i="26"/>
  <c r="P552" i="26"/>
  <c r="P554" i="26"/>
  <c r="P556" i="26"/>
  <c r="P558" i="26"/>
  <c r="P560" i="26"/>
  <c r="P562" i="26"/>
  <c r="P564" i="26"/>
  <c r="P566" i="26"/>
  <c r="P568" i="26"/>
  <c r="P570" i="26"/>
  <c r="P572" i="26"/>
  <c r="P574" i="26"/>
  <c r="P576" i="26"/>
  <c r="P578" i="26"/>
  <c r="P580" i="26"/>
  <c r="P582" i="26"/>
  <c r="P584" i="26"/>
  <c r="P586" i="26"/>
  <c r="P588" i="26"/>
  <c r="P590" i="26"/>
  <c r="P592" i="26"/>
  <c r="P594" i="26"/>
  <c r="P596" i="26"/>
  <c r="P598" i="26"/>
  <c r="P600" i="26"/>
  <c r="P602" i="26"/>
  <c r="P604" i="26"/>
  <c r="P606" i="26"/>
  <c r="P608" i="26"/>
  <c r="P610" i="26"/>
  <c r="P663" i="26"/>
  <c r="P665" i="26"/>
  <c r="P667" i="26"/>
  <c r="P669" i="26"/>
  <c r="P671" i="26"/>
  <c r="P673" i="26"/>
  <c r="P675" i="26"/>
  <c r="P677" i="26"/>
  <c r="P679" i="26"/>
  <c r="P343" i="26"/>
  <c r="P612" i="26"/>
  <c r="P614" i="26"/>
  <c r="P616" i="26"/>
  <c r="P618" i="26"/>
  <c r="P620" i="26"/>
  <c r="P622" i="26"/>
  <c r="P624" i="26"/>
  <c r="P626" i="26"/>
  <c r="P628" i="26"/>
  <c r="P630" i="26"/>
  <c r="P632" i="26"/>
  <c r="P634" i="26"/>
  <c r="P636" i="26"/>
  <c r="P638" i="26"/>
  <c r="P640" i="26"/>
  <c r="P642" i="26"/>
  <c r="P644" i="26"/>
  <c r="P646" i="26"/>
  <c r="P648" i="26"/>
  <c r="P650" i="26"/>
  <c r="P652" i="26"/>
  <c r="P654" i="26"/>
  <c r="P656" i="26"/>
  <c r="P658" i="26"/>
  <c r="P660" i="26"/>
  <c r="P662" i="26"/>
  <c r="P664" i="26"/>
  <c r="P666" i="26"/>
  <c r="P668" i="26"/>
  <c r="P670" i="26"/>
  <c r="P672" i="26"/>
  <c r="P674" i="26"/>
  <c r="P676" i="26"/>
  <c r="P678" i="26"/>
  <c r="P680" i="26"/>
  <c r="P348" i="26"/>
  <c r="J10" i="27"/>
  <c r="I344" i="26"/>
  <c r="I345" i="26"/>
  <c r="I346" i="26"/>
  <c r="I347" i="26"/>
  <c r="I387" i="26"/>
  <c r="I388" i="26"/>
  <c r="I389" i="26"/>
  <c r="I390" i="26"/>
  <c r="I391" i="26"/>
  <c r="I392" i="26"/>
  <c r="I393" i="26"/>
  <c r="I394" i="26"/>
  <c r="I395" i="26"/>
  <c r="I396" i="26"/>
  <c r="I397" i="26"/>
  <c r="I398" i="26"/>
  <c r="I399" i="26"/>
  <c r="I400" i="26"/>
  <c r="I401" i="26"/>
  <c r="I402" i="26"/>
  <c r="I403" i="26"/>
  <c r="I404" i="26"/>
  <c r="I405" i="26"/>
  <c r="I406" i="26"/>
  <c r="I407" i="26"/>
  <c r="I408" i="26"/>
  <c r="I409" i="26"/>
  <c r="I410" i="26"/>
  <c r="I411" i="26"/>
  <c r="I412" i="26"/>
  <c r="I413" i="26"/>
  <c r="I414" i="26"/>
  <c r="I415" i="26"/>
  <c r="I416" i="26"/>
  <c r="I417" i="26"/>
  <c r="I418" i="26"/>
  <c r="I419" i="26"/>
  <c r="I420" i="26"/>
  <c r="I421" i="26"/>
  <c r="I422" i="26"/>
  <c r="I423" i="26"/>
  <c r="I424" i="26"/>
  <c r="I425" i="26"/>
  <c r="I426" i="26"/>
  <c r="I427" i="26"/>
  <c r="I428" i="26"/>
  <c r="I429" i="26"/>
  <c r="I430" i="26"/>
  <c r="I431" i="26"/>
  <c r="I432" i="26"/>
  <c r="I433" i="26"/>
  <c r="I434" i="26"/>
  <c r="I435" i="26"/>
  <c r="I436" i="26"/>
  <c r="I437" i="26"/>
  <c r="I438" i="26"/>
  <c r="I439" i="26"/>
  <c r="I440" i="26"/>
  <c r="I441" i="26"/>
  <c r="I442" i="26"/>
  <c r="I443" i="26"/>
  <c r="I444" i="26"/>
  <c r="I445" i="26"/>
  <c r="I446" i="26"/>
  <c r="I447" i="26"/>
  <c r="I448" i="26"/>
  <c r="I449" i="26"/>
  <c r="I450" i="26"/>
  <c r="I451" i="26"/>
  <c r="I452" i="26"/>
  <c r="I453" i="26"/>
  <c r="I454" i="26"/>
  <c r="I455" i="26"/>
  <c r="I456" i="26"/>
  <c r="I457" i="26"/>
  <c r="I458" i="26"/>
  <c r="I459" i="26"/>
  <c r="I460" i="26"/>
  <c r="I461" i="26"/>
  <c r="I462" i="26"/>
  <c r="I463" i="26"/>
  <c r="I464" i="26"/>
  <c r="I465" i="26"/>
  <c r="I466" i="26"/>
  <c r="I467" i="26"/>
  <c r="I468" i="26"/>
  <c r="I469" i="26"/>
  <c r="I470" i="26"/>
  <c r="I471" i="26"/>
  <c r="I472" i="26"/>
  <c r="I473" i="26"/>
  <c r="I474" i="26"/>
  <c r="I475" i="26"/>
  <c r="I476" i="26"/>
  <c r="I477" i="26"/>
  <c r="I478" i="26"/>
  <c r="I479" i="26"/>
  <c r="I480" i="26"/>
  <c r="I481" i="26"/>
  <c r="I482" i="26"/>
  <c r="I483" i="26"/>
  <c r="I484" i="26"/>
  <c r="I485" i="26"/>
  <c r="I486" i="26"/>
  <c r="I487" i="26"/>
  <c r="I488" i="26"/>
  <c r="I489" i="26"/>
  <c r="I490" i="26"/>
  <c r="I491" i="26"/>
  <c r="I492" i="26"/>
  <c r="I493" i="26"/>
  <c r="I494" i="26"/>
  <c r="I495" i="26"/>
  <c r="I496" i="26"/>
  <c r="I497" i="26"/>
  <c r="I498" i="26"/>
  <c r="I499" i="26"/>
  <c r="I500" i="26"/>
  <c r="I501" i="26"/>
  <c r="I502" i="26"/>
  <c r="I503" i="26"/>
  <c r="I504" i="26"/>
  <c r="I505" i="26"/>
  <c r="I506" i="26"/>
  <c r="I507" i="26"/>
  <c r="I508" i="26"/>
  <c r="I509" i="26"/>
  <c r="I510" i="26"/>
  <c r="I511" i="26"/>
  <c r="I512" i="26"/>
  <c r="I513" i="26"/>
  <c r="I514" i="26"/>
  <c r="I515" i="26"/>
  <c r="I516" i="26"/>
  <c r="I517" i="26"/>
  <c r="I518" i="26"/>
  <c r="I519" i="26"/>
  <c r="I520" i="26"/>
  <c r="I521" i="26"/>
  <c r="I522" i="26"/>
  <c r="I523" i="26"/>
  <c r="I524" i="26"/>
  <c r="I525" i="26"/>
  <c r="I526" i="26"/>
  <c r="I527" i="26"/>
  <c r="I528" i="26"/>
  <c r="I529" i="26"/>
  <c r="I530" i="26"/>
  <c r="I531" i="26"/>
  <c r="I532" i="26"/>
  <c r="I533" i="26"/>
  <c r="I534" i="26"/>
  <c r="I535" i="26"/>
  <c r="I536" i="26"/>
  <c r="I537" i="26"/>
  <c r="I538" i="26"/>
  <c r="I539" i="26"/>
  <c r="I540" i="26"/>
  <c r="I541" i="26"/>
  <c r="I542" i="26"/>
  <c r="I543" i="26"/>
  <c r="I544" i="26"/>
  <c r="I545" i="26"/>
  <c r="I546" i="26"/>
  <c r="I547" i="26"/>
  <c r="I548" i="26"/>
  <c r="I549" i="26"/>
  <c r="I550" i="26"/>
  <c r="I551" i="26"/>
  <c r="I552" i="26"/>
  <c r="I553" i="26"/>
  <c r="I554" i="26"/>
  <c r="I555" i="26"/>
  <c r="I556" i="26"/>
  <c r="I557" i="26"/>
  <c r="I558" i="26"/>
  <c r="I559" i="26"/>
  <c r="I560" i="26"/>
  <c r="I561" i="26"/>
  <c r="I562" i="26"/>
  <c r="I563" i="26"/>
  <c r="I564" i="26"/>
  <c r="I565" i="26"/>
  <c r="I566" i="26"/>
  <c r="I567" i="26"/>
  <c r="I568" i="26"/>
  <c r="I569" i="26"/>
  <c r="I570" i="26"/>
  <c r="I571" i="26"/>
  <c r="I572" i="26"/>
  <c r="I573" i="26"/>
  <c r="I574" i="26"/>
  <c r="I575" i="26"/>
  <c r="I576" i="26"/>
  <c r="I577" i="26"/>
  <c r="I578" i="26"/>
  <c r="I579" i="26"/>
  <c r="I580" i="26"/>
  <c r="I581" i="26"/>
  <c r="I582" i="26"/>
  <c r="I583" i="26"/>
  <c r="I584" i="26"/>
  <c r="I585" i="26"/>
  <c r="I586" i="26"/>
  <c r="I587" i="26"/>
  <c r="I588" i="26"/>
  <c r="I589" i="26"/>
  <c r="I590" i="26"/>
  <c r="I591" i="26"/>
  <c r="I592" i="26"/>
  <c r="I593" i="26"/>
  <c r="I594" i="26"/>
  <c r="I595" i="26"/>
  <c r="I596" i="26"/>
  <c r="I597" i="26"/>
  <c r="I598" i="26"/>
  <c r="I599" i="26"/>
  <c r="I600" i="26"/>
  <c r="I601" i="26"/>
  <c r="I602" i="26"/>
  <c r="I603" i="26"/>
  <c r="I604" i="26"/>
  <c r="I605" i="26"/>
  <c r="I606" i="26"/>
  <c r="I607" i="26"/>
  <c r="I608" i="26"/>
  <c r="I609" i="26"/>
  <c r="I610" i="26"/>
  <c r="I611" i="26"/>
  <c r="I612" i="26"/>
  <c r="I613" i="26"/>
  <c r="I614" i="26"/>
  <c r="I615" i="26"/>
  <c r="I616" i="26"/>
  <c r="I617" i="26"/>
  <c r="I618" i="26"/>
  <c r="I619" i="26"/>
  <c r="I620" i="26"/>
  <c r="I621" i="26"/>
  <c r="I622" i="26"/>
  <c r="I623" i="26"/>
  <c r="I624" i="26"/>
  <c r="I625" i="26"/>
  <c r="I626" i="26"/>
  <c r="I627" i="26"/>
  <c r="I628" i="26"/>
  <c r="I629" i="26"/>
  <c r="I630" i="26"/>
  <c r="I631" i="26"/>
  <c r="I632" i="26"/>
  <c r="I633" i="26"/>
  <c r="I634" i="26"/>
  <c r="I635" i="26"/>
  <c r="I636" i="26"/>
  <c r="I637" i="26"/>
  <c r="I638" i="26"/>
  <c r="I639" i="26"/>
  <c r="I640" i="26"/>
  <c r="I641" i="26"/>
  <c r="I642" i="26"/>
  <c r="I643" i="26"/>
  <c r="I644" i="26"/>
  <c r="I645" i="26"/>
  <c r="I646" i="26"/>
  <c r="I647" i="26"/>
  <c r="I648" i="26"/>
  <c r="I649" i="26"/>
  <c r="I650" i="26"/>
  <c r="I651" i="26"/>
  <c r="I652" i="26"/>
  <c r="I653" i="26"/>
  <c r="I654" i="26"/>
  <c r="I655" i="26"/>
  <c r="I656" i="26"/>
  <c r="I657" i="26"/>
  <c r="I658" i="26"/>
  <c r="I659" i="26"/>
  <c r="I660" i="26"/>
  <c r="I661" i="26"/>
  <c r="I662" i="26"/>
  <c r="I663" i="26"/>
  <c r="I664" i="26"/>
  <c r="I665" i="26"/>
  <c r="I666" i="26"/>
  <c r="I667" i="26"/>
  <c r="I668" i="26"/>
  <c r="I669" i="26"/>
  <c r="I670" i="26"/>
  <c r="I671" i="26"/>
  <c r="I672" i="26"/>
  <c r="I673" i="26"/>
  <c r="I674" i="26"/>
  <c r="I675" i="26"/>
  <c r="I676" i="26"/>
  <c r="I677" i="26"/>
  <c r="I678" i="26"/>
  <c r="I679" i="26"/>
  <c r="I680" i="26"/>
  <c r="I349" i="26"/>
  <c r="I350" i="26"/>
  <c r="I351" i="26"/>
  <c r="I352" i="26"/>
  <c r="I353" i="26"/>
  <c r="I354" i="26"/>
  <c r="I355" i="26"/>
  <c r="I356" i="26"/>
  <c r="I357" i="26"/>
  <c r="I358" i="26"/>
  <c r="I359" i="26"/>
  <c r="I360" i="26"/>
  <c r="I361" i="26"/>
  <c r="I362" i="26"/>
  <c r="I363" i="26"/>
  <c r="I364" i="26"/>
  <c r="I365" i="26"/>
  <c r="I366" i="26"/>
  <c r="I367" i="26"/>
  <c r="I368" i="26"/>
  <c r="I369" i="26"/>
  <c r="I370" i="26"/>
  <c r="I371" i="26"/>
  <c r="I372" i="26"/>
  <c r="I373" i="26"/>
  <c r="I374" i="26"/>
  <c r="I375" i="26"/>
  <c r="I376" i="26"/>
  <c r="I377" i="26"/>
  <c r="I378" i="26"/>
  <c r="I379" i="26"/>
  <c r="I380" i="26"/>
  <c r="I381" i="26"/>
  <c r="I382" i="26"/>
  <c r="I383" i="26"/>
  <c r="I384" i="26"/>
  <c r="I385" i="26"/>
  <c r="I386" i="26"/>
  <c r="I343" i="26"/>
  <c r="I348" i="26"/>
  <c r="V11" i="8"/>
  <c r="W11" i="27" s="1"/>
  <c r="X11" i="27"/>
  <c r="P11" i="8"/>
  <c r="Q11" i="27" s="1"/>
  <c r="R11" i="27"/>
  <c r="I11" i="8"/>
  <c r="J11" i="27" s="1"/>
  <c r="K11" i="27"/>
  <c r="F10" i="7"/>
  <c r="F11" i="7"/>
  <c r="V46" i="20"/>
  <c r="P46" i="20"/>
  <c r="U46" i="20"/>
  <c r="S46" i="20"/>
  <c r="O46" i="20"/>
  <c r="K46" i="20"/>
  <c r="L46" i="20"/>
  <c r="I46" i="20"/>
  <c r="W46" i="20"/>
  <c r="Z26" i="24"/>
  <c r="Z24" i="24"/>
  <c r="Z22" i="24"/>
  <c r="Z20" i="24"/>
  <c r="Z25" i="24"/>
  <c r="Z23" i="24"/>
  <c r="Z21" i="24"/>
  <c r="Z19" i="24"/>
  <c r="Q26" i="24"/>
  <c r="Q24" i="24"/>
  <c r="Q22" i="24"/>
  <c r="Q20" i="24"/>
  <c r="Q25" i="24"/>
  <c r="Q23" i="24"/>
  <c r="Q21" i="24"/>
  <c r="Q19" i="24"/>
  <c r="AB49" i="20"/>
  <c r="O45" i="20"/>
  <c r="V25" i="24"/>
  <c r="V23" i="24"/>
  <c r="V21" i="24"/>
  <c r="V19" i="24"/>
  <c r="V26" i="24"/>
  <c r="V24" i="24"/>
  <c r="V22" i="24"/>
  <c r="V20" i="24"/>
  <c r="P25" i="24"/>
  <c r="P23" i="24"/>
  <c r="P21" i="24"/>
  <c r="P19" i="24"/>
  <c r="P26" i="24"/>
  <c r="P24" i="24"/>
  <c r="P22" i="24"/>
  <c r="P20" i="24"/>
  <c r="I25" i="24"/>
  <c r="I23" i="24"/>
  <c r="I21" i="24"/>
  <c r="I19" i="24"/>
  <c r="I26" i="24"/>
  <c r="I24" i="24"/>
  <c r="I22" i="24"/>
  <c r="I20" i="24"/>
  <c r="J26" i="24"/>
  <c r="J24" i="24"/>
  <c r="J22" i="24"/>
  <c r="J20" i="24"/>
  <c r="J25" i="24"/>
  <c r="J23" i="24"/>
  <c r="J21" i="24"/>
  <c r="J19" i="24"/>
  <c r="F26" i="20"/>
  <c r="Z50" i="20" s="1"/>
  <c r="K25" i="24"/>
  <c r="K23" i="24"/>
  <c r="K21" i="24"/>
  <c r="K19" i="24"/>
  <c r="K26" i="24"/>
  <c r="K24" i="24"/>
  <c r="K22" i="24"/>
  <c r="K20" i="24"/>
  <c r="W26" i="24"/>
  <c r="W24" i="24"/>
  <c r="W22" i="24"/>
  <c r="W20" i="24"/>
  <c r="W25" i="24"/>
  <c r="W23" i="24"/>
  <c r="W21" i="24"/>
  <c r="W19" i="24"/>
  <c r="L26" i="24"/>
  <c r="L24" i="24"/>
  <c r="L22" i="24"/>
  <c r="L20" i="24"/>
  <c r="L25" i="24"/>
  <c r="L23" i="24"/>
  <c r="L21" i="24"/>
  <c r="L19" i="24"/>
  <c r="AB47" i="20"/>
  <c r="U48" i="20"/>
  <c r="Q102" i="9"/>
  <c r="J102" i="9"/>
  <c r="K102" i="9"/>
  <c r="V102" i="9"/>
  <c r="I102" i="9"/>
  <c r="H102" i="9"/>
  <c r="G102" i="9"/>
  <c r="O102" i="9"/>
  <c r="N102" i="9"/>
  <c r="F105" i="9"/>
  <c r="M105" i="9"/>
  <c r="X105" i="9"/>
  <c r="U105" i="9"/>
  <c r="N105" i="9"/>
  <c r="J105" i="9"/>
  <c r="K105" i="9"/>
  <c r="O105" i="9"/>
  <c r="Z105" i="9"/>
  <c r="Z101" i="9"/>
  <c r="D27" i="9"/>
  <c r="D9" i="9" s="1"/>
  <c r="F81" i="9" s="1"/>
  <c r="G101" i="9"/>
  <c r="F101" i="9"/>
  <c r="H101" i="9"/>
  <c r="K101" i="9"/>
  <c r="M101" i="9"/>
  <c r="Q101" i="9"/>
  <c r="S101" i="9"/>
  <c r="O101" i="9"/>
  <c r="N101" i="9"/>
  <c r="U101" i="9"/>
  <c r="X101" i="9"/>
  <c r="I101" i="9"/>
  <c r="J101" i="9"/>
  <c r="T101" i="9"/>
  <c r="L49" i="20"/>
  <c r="O49" i="20"/>
  <c r="U49" i="20"/>
  <c r="P49" i="20"/>
  <c r="I49" i="20"/>
  <c r="J49" i="20"/>
  <c r="Q49" i="20"/>
  <c r="I47" i="20"/>
  <c r="M47" i="20"/>
  <c r="V47" i="20"/>
  <c r="J47" i="20"/>
  <c r="U47" i="20"/>
  <c r="H48" i="20"/>
  <c r="K47" i="20"/>
  <c r="W47" i="20"/>
  <c r="G10" i="8"/>
  <c r="P47" i="20"/>
  <c r="Z47" i="20"/>
  <c r="X47" i="20"/>
  <c r="O47" i="20"/>
  <c r="H47" i="20"/>
  <c r="S47" i="20"/>
  <c r="L47" i="20"/>
  <c r="Q47" i="20"/>
  <c r="W49" i="20"/>
  <c r="Z49" i="20"/>
  <c r="V49" i="20"/>
  <c r="M49" i="20"/>
  <c r="H49" i="20"/>
  <c r="K49" i="20"/>
  <c r="X49" i="20"/>
  <c r="F20" i="20"/>
  <c r="Z103" i="9"/>
  <c r="H103" i="9"/>
  <c r="J103" i="9"/>
  <c r="I103" i="9"/>
  <c r="K103" i="9"/>
  <c r="O103" i="9"/>
  <c r="T103" i="9"/>
  <c r="G103" i="9"/>
  <c r="N103" i="9"/>
  <c r="U103" i="9"/>
  <c r="V103" i="9"/>
  <c r="Q103" i="9"/>
  <c r="S103" i="9"/>
  <c r="M103" i="9"/>
  <c r="F103" i="9"/>
  <c r="X103" i="9"/>
  <c r="X9" i="9"/>
  <c r="U18" i="20"/>
  <c r="O18" i="20"/>
  <c r="H45" i="20"/>
  <c r="AB51" i="20"/>
  <c r="Q51" i="20"/>
  <c r="V51" i="20"/>
  <c r="J51" i="20"/>
  <c r="X51" i="20"/>
  <c r="L51" i="20"/>
  <c r="W51" i="20"/>
  <c r="K51" i="20"/>
  <c r="I51" i="20"/>
  <c r="P51" i="20"/>
  <c r="S51" i="20"/>
  <c r="O51" i="20"/>
  <c r="Z51" i="20"/>
  <c r="M51" i="20"/>
  <c r="U51" i="20"/>
  <c r="AB48" i="20"/>
  <c r="Z48" i="20"/>
  <c r="M48" i="20"/>
  <c r="J48" i="20"/>
  <c r="P48" i="20"/>
  <c r="I48" i="20"/>
  <c r="V48" i="20"/>
  <c r="X48" i="20"/>
  <c r="Q48" i="20"/>
  <c r="S48" i="20"/>
  <c r="L48" i="20"/>
  <c r="W48" i="20"/>
  <c r="K48" i="20"/>
  <c r="AB45" i="20"/>
  <c r="M45" i="20"/>
  <c r="X45" i="20"/>
  <c r="Z45" i="20"/>
  <c r="S45" i="20"/>
  <c r="W45" i="20"/>
  <c r="I45" i="20"/>
  <c r="U45" i="20"/>
  <c r="Q45" i="20"/>
  <c r="V45" i="20"/>
  <c r="L45" i="20"/>
  <c r="J45" i="20"/>
  <c r="P45" i="20"/>
  <c r="K45" i="20"/>
  <c r="H18" i="20"/>
  <c r="U7" i="11"/>
  <c r="H10" i="27" l="1"/>
  <c r="G344" i="26"/>
  <c r="G345" i="26"/>
  <c r="G346" i="26"/>
  <c r="G347" i="26"/>
  <c r="G349" i="26"/>
  <c r="G350" i="26"/>
  <c r="G351" i="26"/>
  <c r="G352" i="26"/>
  <c r="G353" i="26"/>
  <c r="G354" i="26"/>
  <c r="G355" i="26"/>
  <c r="G356" i="26"/>
  <c r="G357" i="26"/>
  <c r="G358" i="26"/>
  <c r="G359" i="26"/>
  <c r="G360" i="26"/>
  <c r="G361" i="26"/>
  <c r="G362" i="26"/>
  <c r="G363" i="26"/>
  <c r="G364" i="26"/>
  <c r="G365" i="26"/>
  <c r="G366" i="26"/>
  <c r="G367" i="26"/>
  <c r="G368" i="26"/>
  <c r="G369" i="26"/>
  <c r="G370" i="26"/>
  <c r="G371" i="26"/>
  <c r="G372" i="26"/>
  <c r="G373" i="26"/>
  <c r="G374" i="26"/>
  <c r="G375" i="26"/>
  <c r="G376" i="26"/>
  <c r="G377" i="26"/>
  <c r="G378" i="26"/>
  <c r="G379" i="26"/>
  <c r="G380" i="26"/>
  <c r="G381" i="26"/>
  <c r="G382" i="26"/>
  <c r="G383" i="26"/>
  <c r="G384" i="26"/>
  <c r="G385" i="26"/>
  <c r="G386" i="26"/>
  <c r="G388" i="26"/>
  <c r="G390" i="26"/>
  <c r="G392" i="26"/>
  <c r="G394" i="26"/>
  <c r="G396" i="26"/>
  <c r="G398" i="26"/>
  <c r="G400" i="26"/>
  <c r="G402" i="26"/>
  <c r="G404" i="26"/>
  <c r="G406" i="26"/>
  <c r="G408" i="26"/>
  <c r="G410" i="26"/>
  <c r="G412" i="26"/>
  <c r="G414" i="26"/>
  <c r="G416" i="26"/>
  <c r="G418" i="26"/>
  <c r="G420" i="26"/>
  <c r="G422" i="26"/>
  <c r="G424" i="26"/>
  <c r="G426" i="26"/>
  <c r="G428" i="26"/>
  <c r="G430" i="26"/>
  <c r="G432" i="26"/>
  <c r="G434" i="26"/>
  <c r="G436" i="26"/>
  <c r="G438" i="26"/>
  <c r="G440" i="26"/>
  <c r="G442" i="26"/>
  <c r="G444" i="26"/>
  <c r="G446" i="26"/>
  <c r="G448" i="26"/>
  <c r="G450" i="26"/>
  <c r="G452" i="26"/>
  <c r="G454" i="26"/>
  <c r="G456" i="26"/>
  <c r="G458" i="26"/>
  <c r="G460" i="26"/>
  <c r="G462" i="26"/>
  <c r="G464" i="26"/>
  <c r="G466" i="26"/>
  <c r="G468" i="26"/>
  <c r="G470" i="26"/>
  <c r="G472" i="26"/>
  <c r="G474" i="26"/>
  <c r="G476" i="26"/>
  <c r="G478" i="26"/>
  <c r="G480" i="26"/>
  <c r="G482" i="26"/>
  <c r="G484" i="26"/>
  <c r="G486" i="26"/>
  <c r="G488" i="26"/>
  <c r="G490" i="26"/>
  <c r="G492" i="26"/>
  <c r="G494" i="26"/>
  <c r="G496" i="26"/>
  <c r="G498" i="26"/>
  <c r="G500" i="26"/>
  <c r="G502" i="26"/>
  <c r="G504" i="26"/>
  <c r="G506" i="26"/>
  <c r="G508" i="26"/>
  <c r="G510" i="26"/>
  <c r="G512" i="26"/>
  <c r="G514" i="26"/>
  <c r="G516" i="26"/>
  <c r="G518" i="26"/>
  <c r="G520" i="26"/>
  <c r="G522" i="26"/>
  <c r="G524" i="26"/>
  <c r="G526" i="26"/>
  <c r="G528" i="26"/>
  <c r="G530" i="26"/>
  <c r="G532" i="26"/>
  <c r="G534" i="26"/>
  <c r="G536" i="26"/>
  <c r="G538" i="26"/>
  <c r="G540" i="26"/>
  <c r="G542" i="26"/>
  <c r="G544" i="26"/>
  <c r="G546" i="26"/>
  <c r="G548" i="26"/>
  <c r="G550" i="26"/>
  <c r="G552" i="26"/>
  <c r="G387" i="26"/>
  <c r="G389" i="26"/>
  <c r="G391" i="26"/>
  <c r="G393" i="26"/>
  <c r="G554" i="26"/>
  <c r="G556" i="26"/>
  <c r="G558" i="26"/>
  <c r="G560" i="26"/>
  <c r="G562" i="26"/>
  <c r="G564" i="26"/>
  <c r="G566" i="26"/>
  <c r="G568" i="26"/>
  <c r="G570" i="26"/>
  <c r="G572" i="26"/>
  <c r="G574" i="26"/>
  <c r="G576" i="26"/>
  <c r="G578" i="26"/>
  <c r="G580" i="26"/>
  <c r="G582" i="26"/>
  <c r="G584" i="26"/>
  <c r="G395" i="26"/>
  <c r="G397" i="26"/>
  <c r="G399" i="26"/>
  <c r="G401" i="26"/>
  <c r="G403" i="26"/>
  <c r="G405" i="26"/>
  <c r="G407" i="26"/>
  <c r="G409" i="26"/>
  <c r="G411" i="26"/>
  <c r="G413" i="26"/>
  <c r="G415" i="26"/>
  <c r="G417" i="26"/>
  <c r="G419" i="26"/>
  <c r="G421" i="26"/>
  <c r="G423" i="26"/>
  <c r="G425" i="26"/>
  <c r="G427" i="26"/>
  <c r="G429" i="26"/>
  <c r="G431" i="26"/>
  <c r="G433" i="26"/>
  <c r="G435" i="26"/>
  <c r="G437" i="26"/>
  <c r="G439" i="26"/>
  <c r="G441" i="26"/>
  <c r="G443" i="26"/>
  <c r="G445" i="26"/>
  <c r="G447" i="26"/>
  <c r="G449" i="26"/>
  <c r="G451" i="26"/>
  <c r="G453" i="26"/>
  <c r="G455" i="26"/>
  <c r="G457" i="26"/>
  <c r="G459" i="26"/>
  <c r="G461" i="26"/>
  <c r="G463" i="26"/>
  <c r="G465" i="26"/>
  <c r="G467" i="26"/>
  <c r="G469" i="26"/>
  <c r="G471" i="26"/>
  <c r="G473" i="26"/>
  <c r="G475" i="26"/>
  <c r="G477" i="26"/>
  <c r="G479" i="26"/>
  <c r="G481" i="26"/>
  <c r="G483" i="26"/>
  <c r="G485" i="26"/>
  <c r="G487" i="26"/>
  <c r="G489" i="26"/>
  <c r="G491" i="26"/>
  <c r="G493" i="26"/>
  <c r="G495" i="26"/>
  <c r="G497" i="26"/>
  <c r="G499" i="26"/>
  <c r="G501" i="26"/>
  <c r="G503" i="26"/>
  <c r="G505" i="26"/>
  <c r="G507" i="26"/>
  <c r="G509" i="26"/>
  <c r="G511" i="26"/>
  <c r="G513" i="26"/>
  <c r="G515" i="26"/>
  <c r="G517" i="26"/>
  <c r="G519" i="26"/>
  <c r="G521" i="26"/>
  <c r="G523" i="26"/>
  <c r="G525" i="26"/>
  <c r="G527" i="26"/>
  <c r="G529" i="26"/>
  <c r="G531" i="26"/>
  <c r="G533" i="26"/>
  <c r="G535" i="26"/>
  <c r="G537" i="26"/>
  <c r="G539" i="26"/>
  <c r="G541" i="26"/>
  <c r="G543" i="26"/>
  <c r="G545" i="26"/>
  <c r="G547" i="26"/>
  <c r="G549" i="26"/>
  <c r="G551" i="26"/>
  <c r="G553" i="26"/>
  <c r="G555" i="26"/>
  <c r="G557" i="26"/>
  <c r="G559" i="26"/>
  <c r="G561" i="26"/>
  <c r="G563" i="26"/>
  <c r="G565" i="26"/>
  <c r="G567" i="26"/>
  <c r="G569" i="26"/>
  <c r="G571" i="26"/>
  <c r="G573" i="26"/>
  <c r="G575" i="26"/>
  <c r="G577" i="26"/>
  <c r="G579" i="26"/>
  <c r="G581" i="26"/>
  <c r="G583" i="26"/>
  <c r="G585" i="26"/>
  <c r="G587" i="26"/>
  <c r="G589" i="26"/>
  <c r="G591" i="26"/>
  <c r="G593" i="26"/>
  <c r="G595" i="26"/>
  <c r="G597" i="26"/>
  <c r="G599" i="26"/>
  <c r="G601" i="26"/>
  <c r="G603" i="26"/>
  <c r="G605" i="26"/>
  <c r="G607" i="26"/>
  <c r="G609" i="26"/>
  <c r="G611" i="26"/>
  <c r="G613" i="26"/>
  <c r="G615" i="26"/>
  <c r="G617" i="26"/>
  <c r="G619" i="26"/>
  <c r="G621" i="26"/>
  <c r="G623" i="26"/>
  <c r="G625" i="26"/>
  <c r="G627" i="26"/>
  <c r="G629" i="26"/>
  <c r="G631" i="26"/>
  <c r="G633" i="26"/>
  <c r="G635" i="26"/>
  <c r="G641" i="26"/>
  <c r="G643" i="26"/>
  <c r="G663" i="26"/>
  <c r="G667" i="26"/>
  <c r="G671" i="26"/>
  <c r="G586" i="26"/>
  <c r="G588" i="26"/>
  <c r="G590" i="26"/>
  <c r="G592" i="26"/>
  <c r="G594" i="26"/>
  <c r="G596" i="26"/>
  <c r="G598" i="26"/>
  <c r="G600" i="26"/>
  <c r="G602" i="26"/>
  <c r="G604" i="26"/>
  <c r="G606" i="26"/>
  <c r="G608" i="26"/>
  <c r="G610" i="26"/>
  <c r="G612" i="26"/>
  <c r="G614" i="26"/>
  <c r="G616" i="26"/>
  <c r="G618" i="26"/>
  <c r="G620" i="26"/>
  <c r="G622" i="26"/>
  <c r="G624" i="26"/>
  <c r="G626" i="26"/>
  <c r="G628" i="26"/>
  <c r="G630" i="26"/>
  <c r="G632" i="26"/>
  <c r="G634" i="26"/>
  <c r="G636" i="26"/>
  <c r="G638" i="26"/>
  <c r="G640" i="26"/>
  <c r="G642" i="26"/>
  <c r="G644" i="26"/>
  <c r="G646" i="26"/>
  <c r="G648" i="26"/>
  <c r="G650" i="26"/>
  <c r="G652" i="26"/>
  <c r="G654" i="26"/>
  <c r="G656" i="26"/>
  <c r="G658" i="26"/>
  <c r="G660" i="26"/>
  <c r="G662" i="26"/>
  <c r="G664" i="26"/>
  <c r="G666" i="26"/>
  <c r="G668" i="26"/>
  <c r="G670" i="26"/>
  <c r="G672" i="26"/>
  <c r="G674" i="26"/>
  <c r="G676" i="26"/>
  <c r="G678" i="26"/>
  <c r="G680" i="26"/>
  <c r="G637" i="26"/>
  <c r="G639" i="26"/>
  <c r="G645" i="26"/>
  <c r="G647" i="26"/>
  <c r="G649" i="26"/>
  <c r="G651" i="26"/>
  <c r="G653" i="26"/>
  <c r="G655" i="26"/>
  <c r="G657" i="26"/>
  <c r="G659" i="26"/>
  <c r="G661" i="26"/>
  <c r="G665" i="26"/>
  <c r="G669" i="26"/>
  <c r="G673" i="26"/>
  <c r="G675" i="26"/>
  <c r="G677" i="26"/>
  <c r="G679" i="26"/>
  <c r="G343" i="26"/>
  <c r="G348" i="26"/>
  <c r="G11" i="8"/>
  <c r="H11" i="27" s="1"/>
  <c r="H50" i="20"/>
  <c r="K50" i="20"/>
  <c r="P50" i="20"/>
  <c r="L50" i="20"/>
  <c r="Q50" i="20"/>
  <c r="W50" i="20"/>
  <c r="AB50" i="20"/>
  <c r="U50" i="20"/>
  <c r="O50" i="20"/>
  <c r="X50" i="20"/>
  <c r="M50" i="20"/>
  <c r="V50" i="20"/>
  <c r="S50" i="20"/>
  <c r="I50" i="20"/>
  <c r="H23" i="24"/>
  <c r="H20" i="24"/>
  <c r="H24" i="24"/>
  <c r="H26" i="24"/>
  <c r="H22" i="24"/>
  <c r="H21" i="24"/>
  <c r="O26" i="24"/>
  <c r="O25" i="24"/>
  <c r="O22" i="24"/>
  <c r="O23" i="24"/>
  <c r="O21" i="24"/>
  <c r="O20" i="24"/>
  <c r="O24" i="24"/>
  <c r="U44" i="20"/>
  <c r="J50" i="20"/>
  <c r="O19" i="24"/>
  <c r="U26" i="24"/>
  <c r="U21" i="24"/>
  <c r="U20" i="24"/>
  <c r="U22" i="24"/>
  <c r="U25" i="24"/>
  <c r="U23" i="24"/>
  <c r="U24" i="24"/>
  <c r="H25" i="24"/>
  <c r="H19" i="24"/>
  <c r="U19" i="24"/>
  <c r="X99" i="9"/>
  <c r="M99" i="9"/>
  <c r="Q99" i="9"/>
  <c r="H99" i="9"/>
  <c r="T99" i="9"/>
  <c r="F99" i="9"/>
  <c r="J99" i="9"/>
  <c r="V99" i="9"/>
  <c r="Z99" i="9"/>
  <c r="S81" i="9"/>
  <c r="X81" i="9"/>
  <c r="S99" i="9"/>
  <c r="O99" i="9"/>
  <c r="K99" i="9"/>
  <c r="G99" i="9"/>
  <c r="I99" i="9"/>
  <c r="U99" i="9"/>
  <c r="N99" i="9"/>
  <c r="H7" i="11"/>
  <c r="N7" i="11"/>
  <c r="L7" i="11"/>
  <c r="J7" i="11"/>
  <c r="O7" i="11"/>
  <c r="M7" i="11"/>
  <c r="K7" i="11"/>
  <c r="I7" i="11"/>
  <c r="S7" i="11"/>
  <c r="R7" i="11"/>
  <c r="Q7" i="11" s="1"/>
  <c r="M81" i="9"/>
  <c r="Z81" i="9"/>
  <c r="Q81" i="9"/>
  <c r="V81" i="9"/>
  <c r="T81" i="9"/>
  <c r="J81" i="9"/>
  <c r="G81" i="9"/>
  <c r="I81" i="9"/>
  <c r="U81" i="9"/>
  <c r="N81" i="9"/>
  <c r="O81" i="9"/>
  <c r="K81" i="9"/>
  <c r="H81" i="9"/>
  <c r="O44" i="20"/>
  <c r="F18" i="20"/>
  <c r="AB44" i="20"/>
  <c r="X44" i="20"/>
  <c r="S44" i="20"/>
  <c r="M44" i="20"/>
  <c r="J44" i="20"/>
  <c r="L44" i="20"/>
  <c r="Q44" i="20"/>
  <c r="W44" i="20"/>
  <c r="Z44" i="20"/>
  <c r="K44" i="20"/>
  <c r="V44" i="20"/>
  <c r="I44" i="20"/>
  <c r="P44" i="20"/>
  <c r="H44" i="20"/>
  <c r="AA7" i="11"/>
  <c r="S55" i="9"/>
  <c r="S53" i="9"/>
  <c r="S51" i="9"/>
  <c r="S49" i="9"/>
  <c r="M58" i="9"/>
  <c r="Q45" i="9"/>
  <c r="I45" i="9"/>
  <c r="F57" i="9"/>
  <c r="F47" i="9"/>
  <c r="N45" i="9"/>
  <c r="M47" i="9"/>
  <c r="F55" i="9"/>
  <c r="F54" i="9"/>
  <c r="F53" i="9"/>
  <c r="F51" i="9"/>
  <c r="F50" i="9"/>
  <c r="F49" i="9"/>
  <c r="O45" i="9"/>
  <c r="J45" i="9"/>
  <c r="M57" i="9"/>
  <c r="M56" i="9"/>
  <c r="F56" i="9"/>
  <c r="M55" i="9"/>
  <c r="M54" i="9"/>
  <c r="M53" i="9"/>
  <c r="M52" i="9"/>
  <c r="F52" i="9"/>
  <c r="M51" i="9"/>
  <c r="M50" i="9"/>
  <c r="M49" i="9"/>
  <c r="M48" i="9"/>
  <c r="G45" i="9"/>
  <c r="U45" i="9"/>
  <c r="S57" i="9"/>
  <c r="S56" i="9"/>
  <c r="S54" i="9"/>
  <c r="S52" i="9"/>
  <c r="S50" i="9"/>
  <c r="S48" i="9"/>
  <c r="X45" i="9"/>
  <c r="F58" i="9"/>
  <c r="H21" i="8"/>
  <c r="O21" i="8"/>
  <c r="S21" i="8"/>
  <c r="U21" i="8"/>
  <c r="O42" i="20" l="1"/>
  <c r="F24" i="24"/>
  <c r="F20" i="24"/>
  <c r="F22" i="24"/>
  <c r="F23" i="24"/>
  <c r="F26" i="24"/>
  <c r="F21" i="24"/>
  <c r="F25" i="24"/>
  <c r="F19" i="24"/>
  <c r="G7" i="11"/>
  <c r="E7" i="11" s="1"/>
  <c r="D52" i="9"/>
  <c r="F124" i="9" s="1"/>
  <c r="D56" i="9"/>
  <c r="F128" i="9" s="1"/>
  <c r="D49" i="9"/>
  <c r="F121" i="9" s="1"/>
  <c r="D51" i="9"/>
  <c r="F123" i="9" s="1"/>
  <c r="D54" i="9"/>
  <c r="S126" i="9" s="1"/>
  <c r="Z128" i="9"/>
  <c r="S124" i="9"/>
  <c r="S128" i="9"/>
  <c r="D50" i="9"/>
  <c r="F122" i="9" s="1"/>
  <c r="D53" i="9"/>
  <c r="S125" i="9" s="1"/>
  <c r="D55" i="9"/>
  <c r="F127" i="9" s="1"/>
  <c r="D57" i="9"/>
  <c r="M129" i="9" s="1"/>
  <c r="Z124" i="9"/>
  <c r="Z129" i="9"/>
  <c r="Z126" i="9"/>
  <c r="U42" i="20"/>
  <c r="AB42" i="20"/>
  <c r="M42" i="20"/>
  <c r="X42" i="20"/>
  <c r="S42" i="20"/>
  <c r="Z42" i="20"/>
  <c r="P42" i="20"/>
  <c r="J42" i="20"/>
  <c r="W42" i="20"/>
  <c r="L42" i="20"/>
  <c r="K42" i="20"/>
  <c r="V42" i="20"/>
  <c r="I42" i="20"/>
  <c r="Q42" i="20"/>
  <c r="H42" i="20"/>
  <c r="K20" i="27"/>
  <c r="Z45" i="9"/>
  <c r="F48" i="9"/>
  <c r="V45" i="9"/>
  <c r="S58" i="9"/>
  <c r="T45" i="9"/>
  <c r="M45" i="9"/>
  <c r="H45" i="9"/>
  <c r="S47" i="9"/>
  <c r="AA332" i="8"/>
  <c r="AB332" i="27" s="1"/>
  <c r="AA51" i="8"/>
  <c r="AB51" i="27" s="1"/>
  <c r="AA349" i="8"/>
  <c r="AB349" i="27" s="1"/>
  <c r="AA96" i="8"/>
  <c r="AB96" i="27" s="1"/>
  <c r="AB20" i="27"/>
  <c r="AA272" i="8"/>
  <c r="AB272" i="27" s="1"/>
  <c r="AA342" i="8"/>
  <c r="AB342" i="27" s="1"/>
  <c r="L20" i="27"/>
  <c r="N20" i="27"/>
  <c r="S20" i="27"/>
  <c r="Y20" i="27"/>
  <c r="M20" i="27"/>
  <c r="O20" i="27"/>
  <c r="R20" i="27"/>
  <c r="U20" i="27"/>
  <c r="X20" i="27"/>
  <c r="Z20" i="27"/>
  <c r="L348" i="27"/>
  <c r="N348" i="27"/>
  <c r="S348" i="27"/>
  <c r="Y348" i="27"/>
  <c r="M348" i="27"/>
  <c r="O348" i="27"/>
  <c r="R348" i="27"/>
  <c r="U348" i="27"/>
  <c r="X348" i="27"/>
  <c r="Z348" i="27"/>
  <c r="L50" i="27"/>
  <c r="N50" i="27"/>
  <c r="S50" i="27"/>
  <c r="Y50" i="27"/>
  <c r="K50" i="27"/>
  <c r="M50" i="27"/>
  <c r="O50" i="27"/>
  <c r="R50" i="27"/>
  <c r="U50" i="27"/>
  <c r="X50" i="27"/>
  <c r="Z50" i="27"/>
  <c r="I86" i="8"/>
  <c r="J86" i="27" s="1"/>
  <c r="I93" i="8"/>
  <c r="J93" i="27" s="1"/>
  <c r="I87" i="8"/>
  <c r="J87" i="27" s="1"/>
  <c r="I270" i="8"/>
  <c r="J270" i="27" s="1"/>
  <c r="I300" i="8"/>
  <c r="J300" i="27" s="1"/>
  <c r="V85" i="8"/>
  <c r="W85" i="27" s="1"/>
  <c r="V86" i="8"/>
  <c r="W86" i="27" s="1"/>
  <c r="V87" i="8"/>
  <c r="W87" i="27" s="1"/>
  <c r="V93" i="8"/>
  <c r="W93" i="27" s="1"/>
  <c r="V270" i="8"/>
  <c r="W270" i="27" s="1"/>
  <c r="I265" i="8"/>
  <c r="J265" i="27" s="1"/>
  <c r="V265" i="8"/>
  <c r="W265" i="27" s="1"/>
  <c r="I56" i="8"/>
  <c r="J56" i="27" s="1"/>
  <c r="V56" i="8"/>
  <c r="W56" i="27" s="1"/>
  <c r="V185" i="8"/>
  <c r="W185" i="27" s="1"/>
  <c r="I186" i="8"/>
  <c r="J186" i="27" s="1"/>
  <c r="V186" i="8"/>
  <c r="W186" i="27" s="1"/>
  <c r="I297" i="8"/>
  <c r="J297" i="27" s="1"/>
  <c r="V297" i="8"/>
  <c r="W297" i="27" s="1"/>
  <c r="I187" i="8"/>
  <c r="J187" i="27" s="1"/>
  <c r="V187" i="8"/>
  <c r="W187" i="27" s="1"/>
  <c r="I188" i="8"/>
  <c r="J188" i="27" s="1"/>
  <c r="V188" i="8"/>
  <c r="W188" i="27" s="1"/>
  <c r="I75" i="8"/>
  <c r="J75" i="27" s="1"/>
  <c r="V75" i="8"/>
  <c r="W75" i="27" s="1"/>
  <c r="I189" i="8"/>
  <c r="J189" i="27" s="1"/>
  <c r="V189" i="8"/>
  <c r="W189" i="27" s="1"/>
  <c r="I190" i="8"/>
  <c r="J190" i="27" s="1"/>
  <c r="V190" i="8"/>
  <c r="W190" i="27" s="1"/>
  <c r="I191" i="8"/>
  <c r="J191" i="27" s="1"/>
  <c r="V191" i="8"/>
  <c r="W191" i="27" s="1"/>
  <c r="I230" i="8"/>
  <c r="J230" i="27" s="1"/>
  <c r="V230" i="8"/>
  <c r="W230" i="27" s="1"/>
  <c r="I242" i="8"/>
  <c r="J242" i="27" s="1"/>
  <c r="V242" i="8"/>
  <c r="W242" i="27" s="1"/>
  <c r="I42" i="8"/>
  <c r="J42" i="27" s="1"/>
  <c r="V42" i="8"/>
  <c r="W42" i="27" s="1"/>
  <c r="I166" i="8"/>
  <c r="J166" i="27" s="1"/>
  <c r="V166" i="8"/>
  <c r="W166" i="27" s="1"/>
  <c r="I292" i="8"/>
  <c r="J292" i="27" s="1"/>
  <c r="V292" i="8"/>
  <c r="W292" i="27" s="1"/>
  <c r="I69" i="8"/>
  <c r="J69" i="27" s="1"/>
  <c r="V69" i="8"/>
  <c r="W69" i="27" s="1"/>
  <c r="I43" i="8"/>
  <c r="J43" i="27" s="1"/>
  <c r="V43" i="8"/>
  <c r="W43" i="27" s="1"/>
  <c r="I44" i="8"/>
  <c r="J44" i="27" s="1"/>
  <c r="V293" i="8"/>
  <c r="W293" i="27" s="1"/>
  <c r="I168" i="8"/>
  <c r="J168" i="27" s="1"/>
  <c r="V168" i="8"/>
  <c r="W168" i="27" s="1"/>
  <c r="I170" i="8"/>
  <c r="J170" i="27" s="1"/>
  <c r="V170" i="8"/>
  <c r="W170" i="27" s="1"/>
  <c r="I45" i="8"/>
  <c r="J45" i="27" s="1"/>
  <c r="V45" i="8"/>
  <c r="W45" i="27" s="1"/>
  <c r="I172" i="8"/>
  <c r="J172" i="27" s="1"/>
  <c r="V172" i="8"/>
  <c r="W172" i="27" s="1"/>
  <c r="I175" i="8"/>
  <c r="J175" i="27" s="1"/>
  <c r="V175" i="8"/>
  <c r="W175" i="27" s="1"/>
  <c r="I176" i="8"/>
  <c r="J176" i="27" s="1"/>
  <c r="P129" i="8"/>
  <c r="Q129" i="27" s="1"/>
  <c r="V330" i="8"/>
  <c r="W330" i="27" s="1"/>
  <c r="I257" i="8"/>
  <c r="J257" i="27" s="1"/>
  <c r="P300" i="8"/>
  <c r="Q300" i="27" s="1"/>
  <c r="P265" i="8"/>
  <c r="Q265" i="27" s="1"/>
  <c r="I59" i="8"/>
  <c r="J59" i="27" s="1"/>
  <c r="V59" i="8"/>
  <c r="W59" i="27" s="1"/>
  <c r="I274" i="8"/>
  <c r="J274" i="27" s="1"/>
  <c r="V274" i="8"/>
  <c r="W274" i="27" s="1"/>
  <c r="V176" i="8"/>
  <c r="W176" i="27" s="1"/>
  <c r="I19" i="8"/>
  <c r="J19" i="27" s="1"/>
  <c r="V19" i="8"/>
  <c r="W19" i="27" s="1"/>
  <c r="I71" i="8"/>
  <c r="J71" i="27" s="1"/>
  <c r="V71" i="8"/>
  <c r="W71" i="27" s="1"/>
  <c r="I72" i="8"/>
  <c r="J72" i="27" s="1"/>
  <c r="V72" i="8"/>
  <c r="W72" i="27" s="1"/>
  <c r="I179" i="8"/>
  <c r="J179" i="27" s="1"/>
  <c r="V179" i="8"/>
  <c r="W179" i="27" s="1"/>
  <c r="I180" i="8"/>
  <c r="J180" i="27" s="1"/>
  <c r="V180" i="8"/>
  <c r="W180" i="27" s="1"/>
  <c r="I295" i="8"/>
  <c r="J295" i="27" s="1"/>
  <c r="V295" i="8"/>
  <c r="W295" i="27" s="1"/>
  <c r="I73" i="8"/>
  <c r="J73" i="27" s="1"/>
  <c r="V73" i="8"/>
  <c r="W73" i="27" s="1"/>
  <c r="I181" i="8"/>
  <c r="J181" i="27" s="1"/>
  <c r="V181" i="8"/>
  <c r="W181" i="27" s="1"/>
  <c r="I182" i="8"/>
  <c r="J182" i="27" s="1"/>
  <c r="V182" i="8"/>
  <c r="W182" i="27" s="1"/>
  <c r="I183" i="8"/>
  <c r="J183" i="27" s="1"/>
  <c r="V183" i="8"/>
  <c r="W183" i="27" s="1"/>
  <c r="I46" i="8"/>
  <c r="J46" i="27" s="1"/>
  <c r="I329" i="8"/>
  <c r="J329" i="27" s="1"/>
  <c r="V329" i="8"/>
  <c r="W329" i="27" s="1"/>
  <c r="I255" i="8"/>
  <c r="J255" i="27" s="1"/>
  <c r="V255" i="8"/>
  <c r="W255" i="27" s="1"/>
  <c r="I256" i="8"/>
  <c r="J256" i="27" s="1"/>
  <c r="V256" i="8"/>
  <c r="W256" i="27" s="1"/>
  <c r="I260" i="8"/>
  <c r="J260" i="27" s="1"/>
  <c r="V260" i="8"/>
  <c r="W260" i="27" s="1"/>
  <c r="I84" i="8"/>
  <c r="J84" i="27" s="1"/>
  <c r="V84" i="8"/>
  <c r="W84" i="27" s="1"/>
  <c r="I263" i="8"/>
  <c r="J263" i="27" s="1"/>
  <c r="V263" i="8"/>
  <c r="W263" i="27" s="1"/>
  <c r="I85" i="8"/>
  <c r="J85" i="27" s="1"/>
  <c r="I345" i="8"/>
  <c r="J345" i="27" s="1"/>
  <c r="V345" i="8"/>
  <c r="W345" i="27" s="1"/>
  <c r="I330" i="8"/>
  <c r="J330" i="27" s="1"/>
  <c r="P83" i="8"/>
  <c r="Q83" i="27" s="1"/>
  <c r="P88" i="8"/>
  <c r="Q88" i="27" s="1"/>
  <c r="P117" i="8"/>
  <c r="Q117" i="27" s="1"/>
  <c r="P119" i="8"/>
  <c r="Q119" i="27" s="1"/>
  <c r="I129" i="8"/>
  <c r="J129" i="27" s="1"/>
  <c r="I296" i="8"/>
  <c r="J296" i="27" s="1"/>
  <c r="V296" i="8"/>
  <c r="W296" i="27" s="1"/>
  <c r="I264" i="8"/>
  <c r="J264" i="27" s="1"/>
  <c r="V264" i="8"/>
  <c r="W264" i="27" s="1"/>
  <c r="I22" i="8"/>
  <c r="J22" i="27" s="1"/>
  <c r="V22" i="8"/>
  <c r="W22" i="27" s="1"/>
  <c r="I98" i="8"/>
  <c r="J98" i="27" s="1"/>
  <c r="V98" i="8"/>
  <c r="W98" i="27" s="1"/>
  <c r="I99" i="8"/>
  <c r="J99" i="27" s="1"/>
  <c r="V99" i="8"/>
  <c r="W99" i="27" s="1"/>
  <c r="V300" i="8"/>
  <c r="W300" i="27" s="1"/>
  <c r="I258" i="8"/>
  <c r="J258" i="27" s="1"/>
  <c r="V258" i="8"/>
  <c r="W258" i="27" s="1"/>
  <c r="P268" i="8"/>
  <c r="Q268" i="27" s="1"/>
  <c r="P94" i="8"/>
  <c r="Q94" i="27" s="1"/>
  <c r="P312" i="8"/>
  <c r="Q312" i="27" s="1"/>
  <c r="P216" i="8"/>
  <c r="Q216" i="27" s="1"/>
  <c r="I119" i="8"/>
  <c r="J119" i="27" s="1"/>
  <c r="V119" i="8"/>
  <c r="W119" i="27" s="1"/>
  <c r="I124" i="8"/>
  <c r="J124" i="27" s="1"/>
  <c r="V124" i="8"/>
  <c r="W124" i="27" s="1"/>
  <c r="I126" i="8"/>
  <c r="J126" i="27" s="1"/>
  <c r="V126" i="8"/>
  <c r="W126" i="27" s="1"/>
  <c r="I128" i="8"/>
  <c r="J128" i="27" s="1"/>
  <c r="V128" i="8"/>
  <c r="W128" i="27" s="1"/>
  <c r="V27" i="8"/>
  <c r="W27" i="27" s="1"/>
  <c r="V129" i="8"/>
  <c r="W129" i="27" s="1"/>
  <c r="P130" i="8"/>
  <c r="Q130" i="27" s="1"/>
  <c r="P131" i="8"/>
  <c r="Q131" i="27" s="1"/>
  <c r="P347" i="8"/>
  <c r="Q347" i="27" s="1"/>
  <c r="P135" i="8"/>
  <c r="Q135" i="27" s="1"/>
  <c r="P296" i="8"/>
  <c r="Q296" i="27" s="1"/>
  <c r="I318" i="8"/>
  <c r="J318" i="27" s="1"/>
  <c r="I320" i="8"/>
  <c r="J320" i="27" s="1"/>
  <c r="V320" i="8"/>
  <c r="W320" i="27" s="1"/>
  <c r="I229" i="8"/>
  <c r="J229" i="27" s="1"/>
  <c r="V229" i="8"/>
  <c r="W229" i="27" s="1"/>
  <c r="I327" i="8"/>
  <c r="J327" i="27" s="1"/>
  <c r="V327" i="8"/>
  <c r="W327" i="27" s="1"/>
  <c r="I82" i="8"/>
  <c r="J82" i="27" s="1"/>
  <c r="V82" i="8"/>
  <c r="W82" i="27" s="1"/>
  <c r="P257" i="8"/>
  <c r="Q257" i="27" s="1"/>
  <c r="P261" i="8"/>
  <c r="Q261" i="27" s="1"/>
  <c r="P266" i="8"/>
  <c r="Q266" i="27" s="1"/>
  <c r="P298" i="8"/>
  <c r="Q298" i="27" s="1"/>
  <c r="P339" i="8"/>
  <c r="Q339" i="27" s="1"/>
  <c r="P194" i="8"/>
  <c r="Q194" i="27" s="1"/>
  <c r="P299" i="8"/>
  <c r="Q299" i="27" s="1"/>
  <c r="P32" i="8"/>
  <c r="Q32" i="27" s="1"/>
  <c r="P197" i="8"/>
  <c r="Q197" i="27" s="1"/>
  <c r="P198" i="8"/>
  <c r="Q198" i="27" s="1"/>
  <c r="P199" i="8"/>
  <c r="Q199" i="27" s="1"/>
  <c r="P302" i="8"/>
  <c r="Q302" i="27" s="1"/>
  <c r="P303" i="8"/>
  <c r="Q303" i="27" s="1"/>
  <c r="P202" i="8"/>
  <c r="Q202" i="27" s="1"/>
  <c r="P304" i="8"/>
  <c r="Q304" i="27" s="1"/>
  <c r="P204" i="8"/>
  <c r="Q204" i="27" s="1"/>
  <c r="P306" i="8"/>
  <c r="Q306" i="27" s="1"/>
  <c r="P206" i="8"/>
  <c r="Q206" i="27" s="1"/>
  <c r="P307" i="8"/>
  <c r="Q307" i="27" s="1"/>
  <c r="P208" i="8"/>
  <c r="Q208" i="27" s="1"/>
  <c r="P209" i="8"/>
  <c r="Q209" i="27" s="1"/>
  <c r="P211" i="8"/>
  <c r="Q211" i="27" s="1"/>
  <c r="P212" i="8"/>
  <c r="Q212" i="27" s="1"/>
  <c r="P227" i="8"/>
  <c r="Q227" i="27" s="1"/>
  <c r="P321" i="8"/>
  <c r="Q321" i="27" s="1"/>
  <c r="P81" i="8"/>
  <c r="Q81" i="27" s="1"/>
  <c r="P233" i="8"/>
  <c r="Q233" i="27" s="1"/>
  <c r="P56" i="8"/>
  <c r="Q56" i="27" s="1"/>
  <c r="I27" i="8"/>
  <c r="J27" i="27" s="1"/>
  <c r="V46" i="8"/>
  <c r="W46" i="27" s="1"/>
  <c r="I338" i="8"/>
  <c r="J338" i="27" s="1"/>
  <c r="V338" i="8"/>
  <c r="W338" i="27" s="1"/>
  <c r="I184" i="8"/>
  <c r="J184" i="27" s="1"/>
  <c r="V184" i="8"/>
  <c r="W184" i="27" s="1"/>
  <c r="I221" i="8"/>
  <c r="J221" i="27" s="1"/>
  <c r="V221" i="8"/>
  <c r="W221" i="27" s="1"/>
  <c r="I80" i="8"/>
  <c r="J80" i="27" s="1"/>
  <c r="V80" i="8"/>
  <c r="W80" i="27" s="1"/>
  <c r="I49" i="8"/>
  <c r="J49" i="27" s="1"/>
  <c r="V49" i="8"/>
  <c r="W49" i="27" s="1"/>
  <c r="P102" i="8"/>
  <c r="Q102" i="27" s="1"/>
  <c r="P345" i="8"/>
  <c r="Q345" i="27" s="1"/>
  <c r="I117" i="8"/>
  <c r="J117" i="27" s="1"/>
  <c r="V117" i="8"/>
  <c r="W117" i="27" s="1"/>
  <c r="I26" i="8"/>
  <c r="J26" i="27" s="1"/>
  <c r="V26" i="8"/>
  <c r="W26" i="27" s="1"/>
  <c r="I118" i="8"/>
  <c r="J118" i="27" s="1"/>
  <c r="V118" i="8"/>
  <c r="W118" i="27" s="1"/>
  <c r="P120" i="8"/>
  <c r="Q120" i="27" s="1"/>
  <c r="P121" i="8"/>
  <c r="Q121" i="27" s="1"/>
  <c r="P276" i="8"/>
  <c r="Q276" i="27" s="1"/>
  <c r="P124" i="8"/>
  <c r="Q124" i="27" s="1"/>
  <c r="I135" i="8"/>
  <c r="J135" i="27" s="1"/>
  <c r="V135" i="8"/>
  <c r="W135" i="27" s="1"/>
  <c r="I138" i="8"/>
  <c r="J138" i="27" s="1"/>
  <c r="V138" i="8"/>
  <c r="W138" i="27" s="1"/>
  <c r="I140" i="8"/>
  <c r="J140" i="27" s="1"/>
  <c r="V140" i="8"/>
  <c r="W140" i="27" s="1"/>
  <c r="I141" i="8"/>
  <c r="J141" i="27" s="1"/>
  <c r="V141" i="8"/>
  <c r="W141" i="27" s="1"/>
  <c r="P220" i="8"/>
  <c r="Q220" i="27" s="1"/>
  <c r="P222" i="8"/>
  <c r="Q222" i="27" s="1"/>
  <c r="P248" i="8"/>
  <c r="Q248" i="27" s="1"/>
  <c r="P264" i="8"/>
  <c r="Q264" i="27" s="1"/>
  <c r="I216" i="8"/>
  <c r="J216" i="27" s="1"/>
  <c r="V216" i="8"/>
  <c r="W216" i="27" s="1"/>
  <c r="I316" i="8"/>
  <c r="J316" i="27" s="1"/>
  <c r="V316" i="8"/>
  <c r="W316" i="27" s="1"/>
  <c r="I317" i="8"/>
  <c r="J317" i="27" s="1"/>
  <c r="V317" i="8"/>
  <c r="W317" i="27" s="1"/>
  <c r="I217" i="8"/>
  <c r="J217" i="27" s="1"/>
  <c r="V217" i="8"/>
  <c r="W217" i="27" s="1"/>
  <c r="P318" i="8"/>
  <c r="Q318" i="27" s="1"/>
  <c r="P320" i="8"/>
  <c r="Q320" i="27" s="1"/>
  <c r="I223" i="8"/>
  <c r="J223" i="27" s="1"/>
  <c r="V223" i="8"/>
  <c r="W223" i="27" s="1"/>
  <c r="I262" i="8"/>
  <c r="J262" i="27" s="1"/>
  <c r="V262" i="8"/>
  <c r="W262" i="27" s="1"/>
  <c r="I89" i="8"/>
  <c r="J89" i="27" s="1"/>
  <c r="V89" i="8"/>
  <c r="W89" i="27" s="1"/>
  <c r="P107" i="8"/>
  <c r="Q107" i="27" s="1"/>
  <c r="P108" i="8"/>
  <c r="Q108" i="27" s="1"/>
  <c r="P24" i="8"/>
  <c r="Q24" i="27" s="1"/>
  <c r="P59" i="8"/>
  <c r="Q59" i="27" s="1"/>
  <c r="I102" i="8"/>
  <c r="J102" i="27" s="1"/>
  <c r="V102" i="8"/>
  <c r="W102" i="27" s="1"/>
  <c r="I344" i="8"/>
  <c r="J344" i="27" s="1"/>
  <c r="V344" i="8"/>
  <c r="W344" i="27" s="1"/>
  <c r="I53" i="8"/>
  <c r="J53" i="27" s="1"/>
  <c r="V53" i="8"/>
  <c r="W53" i="27" s="1"/>
  <c r="P346" i="8"/>
  <c r="Q346" i="27" s="1"/>
  <c r="P104" i="8"/>
  <c r="Q104" i="27" s="1"/>
  <c r="P330" i="8"/>
  <c r="Q330" i="27" s="1"/>
  <c r="V269" i="8"/>
  <c r="W269" i="27" s="1"/>
  <c r="P25" i="8"/>
  <c r="Q25" i="27" s="1"/>
  <c r="V276" i="8"/>
  <c r="W276" i="27" s="1"/>
  <c r="I40" i="8"/>
  <c r="J40" i="27" s="1"/>
  <c r="V40" i="8"/>
  <c r="W40" i="27" s="1"/>
  <c r="I123" i="8"/>
  <c r="J123" i="27" s="1"/>
  <c r="V123" i="8"/>
  <c r="W123" i="27" s="1"/>
  <c r="P125" i="8"/>
  <c r="Q125" i="27" s="1"/>
  <c r="P277" i="8"/>
  <c r="Q277" i="27" s="1"/>
  <c r="P126" i="8"/>
  <c r="Q126" i="27" s="1"/>
  <c r="I347" i="8"/>
  <c r="J347" i="27" s="1"/>
  <c r="V347" i="8"/>
  <c r="W347" i="27" s="1"/>
  <c r="I133" i="8"/>
  <c r="J133" i="27" s="1"/>
  <c r="V133" i="8"/>
  <c r="W133" i="27" s="1"/>
  <c r="I134" i="8"/>
  <c r="J134" i="27" s="1"/>
  <c r="V134" i="8"/>
  <c r="W134" i="27" s="1"/>
  <c r="P279" i="8"/>
  <c r="Q279" i="27" s="1"/>
  <c r="P136" i="8"/>
  <c r="Q136" i="27" s="1"/>
  <c r="P138" i="8"/>
  <c r="Q138" i="27" s="1"/>
  <c r="I248" i="8"/>
  <c r="J248" i="27" s="1"/>
  <c r="V248" i="8"/>
  <c r="W248" i="27" s="1"/>
  <c r="I253" i="8"/>
  <c r="J253" i="27" s="1"/>
  <c r="V253" i="8"/>
  <c r="W253" i="27" s="1"/>
  <c r="I254" i="8"/>
  <c r="J254" i="27" s="1"/>
  <c r="V254" i="8"/>
  <c r="W254" i="27" s="1"/>
  <c r="P267" i="8"/>
  <c r="Q267" i="27" s="1"/>
  <c r="P92" i="8"/>
  <c r="Q92" i="27" s="1"/>
  <c r="P22" i="8"/>
  <c r="Q22" i="27" s="1"/>
  <c r="I312" i="8"/>
  <c r="J312" i="27" s="1"/>
  <c r="V312" i="8"/>
  <c r="W312" i="27" s="1"/>
  <c r="I215" i="8"/>
  <c r="J215" i="27" s="1"/>
  <c r="V215" i="8"/>
  <c r="W215" i="27" s="1"/>
  <c r="I314" i="8"/>
  <c r="J314" i="27" s="1"/>
  <c r="V314" i="8"/>
  <c r="W314" i="27" s="1"/>
  <c r="P47" i="8"/>
  <c r="Q47" i="27" s="1"/>
  <c r="P315" i="8"/>
  <c r="Q315" i="27" s="1"/>
  <c r="P316" i="8"/>
  <c r="Q316" i="27" s="1"/>
  <c r="V318" i="8"/>
  <c r="W318" i="27" s="1"/>
  <c r="I319" i="8"/>
  <c r="J319" i="27" s="1"/>
  <c r="V319" i="8"/>
  <c r="W319" i="27" s="1"/>
  <c r="I218" i="8"/>
  <c r="J218" i="27" s="1"/>
  <c r="V218" i="8"/>
  <c r="W218" i="27" s="1"/>
  <c r="P219" i="8"/>
  <c r="Q219" i="27" s="1"/>
  <c r="P224" i="8"/>
  <c r="Q224" i="27" s="1"/>
  <c r="P229" i="8"/>
  <c r="Q229" i="27" s="1"/>
  <c r="P223" i="8"/>
  <c r="Q223" i="27" s="1"/>
  <c r="I24" i="8"/>
  <c r="J24" i="27" s="1"/>
  <c r="V24" i="8"/>
  <c r="W24" i="27" s="1"/>
  <c r="I58" i="8"/>
  <c r="J58" i="27" s="1"/>
  <c r="V58" i="8"/>
  <c r="W58" i="27" s="1"/>
  <c r="I110" i="8"/>
  <c r="J110" i="27" s="1"/>
  <c r="V110" i="8"/>
  <c r="W110" i="27" s="1"/>
  <c r="P60" i="8"/>
  <c r="Q60" i="27" s="1"/>
  <c r="P112" i="8"/>
  <c r="Q112" i="27" s="1"/>
  <c r="P274" i="8"/>
  <c r="Q274" i="27" s="1"/>
  <c r="I88" i="8"/>
  <c r="J88" i="27" s="1"/>
  <c r="V88" i="8"/>
  <c r="W88" i="27" s="1"/>
  <c r="I269" i="8"/>
  <c r="J269" i="27" s="1"/>
  <c r="P26" i="8"/>
  <c r="Q26" i="27" s="1"/>
  <c r="I121" i="8"/>
  <c r="J121" i="27" s="1"/>
  <c r="V121" i="8"/>
  <c r="W121" i="27" s="1"/>
  <c r="V275" i="8"/>
  <c r="W275" i="27" s="1"/>
  <c r="P122" i="8"/>
  <c r="Q122" i="27" s="1"/>
  <c r="P40" i="8"/>
  <c r="Q40" i="27" s="1"/>
  <c r="I277" i="8"/>
  <c r="J277" i="27" s="1"/>
  <c r="V277" i="8"/>
  <c r="W277" i="27" s="1"/>
  <c r="I278" i="8"/>
  <c r="J278" i="27" s="1"/>
  <c r="V278" i="8"/>
  <c r="W278" i="27" s="1"/>
  <c r="P127" i="8"/>
  <c r="Q127" i="27" s="1"/>
  <c r="P128" i="8"/>
  <c r="Q128" i="27" s="1"/>
  <c r="I131" i="8"/>
  <c r="J131" i="27" s="1"/>
  <c r="V131" i="8"/>
  <c r="W131" i="27" s="1"/>
  <c r="I132" i="8"/>
  <c r="J132" i="27" s="1"/>
  <c r="V132" i="8"/>
  <c r="W132" i="27" s="1"/>
  <c r="P334" i="8"/>
  <c r="Q334" i="27" s="1"/>
  <c r="P133" i="8"/>
  <c r="Q133" i="27" s="1"/>
  <c r="I136" i="8"/>
  <c r="J136" i="27" s="1"/>
  <c r="V136" i="8"/>
  <c r="W136" i="27" s="1"/>
  <c r="I137" i="8"/>
  <c r="J137" i="27" s="1"/>
  <c r="V137" i="8"/>
  <c r="W137" i="27" s="1"/>
  <c r="P139" i="8"/>
  <c r="Q139" i="27" s="1"/>
  <c r="P140" i="8"/>
  <c r="Q140" i="27" s="1"/>
  <c r="I222" i="8"/>
  <c r="J222" i="27" s="1"/>
  <c r="V222" i="8"/>
  <c r="W222" i="27" s="1"/>
  <c r="I237" i="8"/>
  <c r="J237" i="27" s="1"/>
  <c r="V237" i="8"/>
  <c r="W237" i="27" s="1"/>
  <c r="P249" i="8"/>
  <c r="Q249" i="27" s="1"/>
  <c r="P253" i="8"/>
  <c r="Q253" i="27" s="1"/>
  <c r="I92" i="8"/>
  <c r="J92" i="27" s="1"/>
  <c r="V92" i="8"/>
  <c r="W92" i="27" s="1"/>
  <c r="P333" i="8"/>
  <c r="Q333" i="27" s="1"/>
  <c r="P98" i="8"/>
  <c r="Q98" i="27" s="1"/>
  <c r="I94" i="8"/>
  <c r="J94" i="27" s="1"/>
  <c r="V94" i="8"/>
  <c r="W94" i="27" s="1"/>
  <c r="P313" i="8"/>
  <c r="Q313" i="27" s="1"/>
  <c r="P215" i="8"/>
  <c r="Q215" i="27" s="1"/>
  <c r="V315" i="8"/>
  <c r="W315" i="27" s="1"/>
  <c r="I340" i="8"/>
  <c r="J340" i="27" s="1"/>
  <c r="V340" i="8"/>
  <c r="W340" i="27" s="1"/>
  <c r="P78" i="8"/>
  <c r="Q78" i="27" s="1"/>
  <c r="P317" i="8"/>
  <c r="Q317" i="27" s="1"/>
  <c r="V105" i="8"/>
  <c r="W105" i="27" s="1"/>
  <c r="I38" i="8"/>
  <c r="J38" i="27" s="1"/>
  <c r="V38" i="8"/>
  <c r="W38" i="27" s="1"/>
  <c r="I55" i="8"/>
  <c r="J55" i="27" s="1"/>
  <c r="V55" i="8"/>
  <c r="W55" i="27" s="1"/>
  <c r="I106" i="8"/>
  <c r="J106" i="27" s="1"/>
  <c r="V106" i="8"/>
  <c r="W106" i="27" s="1"/>
  <c r="I231" i="8"/>
  <c r="J231" i="27" s="1"/>
  <c r="V231" i="8"/>
  <c r="W231" i="27" s="1"/>
  <c r="I232" i="8"/>
  <c r="J232" i="27" s="1"/>
  <c r="V232" i="8"/>
  <c r="W232" i="27" s="1"/>
  <c r="V234" i="8"/>
  <c r="W234" i="27" s="1"/>
  <c r="I236" i="8"/>
  <c r="J236" i="27" s="1"/>
  <c r="V236" i="8"/>
  <c r="W236" i="27" s="1"/>
  <c r="I246" i="8"/>
  <c r="J246" i="27" s="1"/>
  <c r="V246" i="8"/>
  <c r="W246" i="27" s="1"/>
  <c r="I247" i="8"/>
  <c r="J247" i="27" s="1"/>
  <c r="I100" i="8"/>
  <c r="J100" i="27" s="1"/>
  <c r="V100" i="8"/>
  <c r="W100" i="27" s="1"/>
  <c r="I111" i="8"/>
  <c r="J111" i="27" s="1"/>
  <c r="V111" i="8"/>
  <c r="W111" i="27" s="1"/>
  <c r="I115" i="8"/>
  <c r="J115" i="27" s="1"/>
  <c r="V115" i="8"/>
  <c r="W115" i="27" s="1"/>
  <c r="I142" i="8"/>
  <c r="J142" i="27" s="1"/>
  <c r="V142" i="8"/>
  <c r="W142" i="27" s="1"/>
  <c r="I79" i="8"/>
  <c r="J79" i="27" s="1"/>
  <c r="V79" i="8"/>
  <c r="W79" i="27" s="1"/>
  <c r="I343" i="8"/>
  <c r="J343" i="27" s="1"/>
  <c r="V343" i="8"/>
  <c r="W343" i="27" s="1"/>
  <c r="I273" i="8"/>
  <c r="J273" i="27" s="1"/>
  <c r="V273" i="8"/>
  <c r="W273" i="27" s="1"/>
  <c r="I52" i="8"/>
  <c r="J52" i="27" s="1"/>
  <c r="V52" i="8"/>
  <c r="W52" i="27" s="1"/>
  <c r="I37" i="8"/>
  <c r="J37" i="27" s="1"/>
  <c r="V37" i="8"/>
  <c r="W37" i="27" s="1"/>
  <c r="P103" i="8"/>
  <c r="Q103" i="27" s="1"/>
  <c r="P344" i="8"/>
  <c r="Q344" i="27" s="1"/>
  <c r="I104" i="8"/>
  <c r="J104" i="27" s="1"/>
  <c r="V104" i="8"/>
  <c r="W104" i="27" s="1"/>
  <c r="I193" i="8"/>
  <c r="J193" i="27" s="1"/>
  <c r="V193" i="8"/>
  <c r="W193" i="27" s="1"/>
  <c r="P48" i="8"/>
  <c r="Q48" i="27" s="1"/>
  <c r="P319" i="8"/>
  <c r="Q319" i="27" s="1"/>
  <c r="I224" i="8"/>
  <c r="J224" i="27" s="1"/>
  <c r="V224" i="8"/>
  <c r="W224" i="27" s="1"/>
  <c r="I225" i="8"/>
  <c r="J225" i="27" s="1"/>
  <c r="V225" i="8"/>
  <c r="W225" i="27" s="1"/>
  <c r="P241" i="8"/>
  <c r="Q241" i="27" s="1"/>
  <c r="P327" i="8"/>
  <c r="Q327" i="27" s="1"/>
  <c r="I323" i="8"/>
  <c r="J323" i="27" s="1"/>
  <c r="V323" i="8"/>
  <c r="W323" i="27" s="1"/>
  <c r="I324" i="8"/>
  <c r="J324" i="27" s="1"/>
  <c r="V324" i="8"/>
  <c r="W324" i="27" s="1"/>
  <c r="I243" i="8"/>
  <c r="J243" i="27" s="1"/>
  <c r="V243" i="8"/>
  <c r="W243" i="27" s="1"/>
  <c r="I244" i="8"/>
  <c r="J244" i="27" s="1"/>
  <c r="V244" i="8"/>
  <c r="W244" i="27" s="1"/>
  <c r="I245" i="8"/>
  <c r="J245" i="27" s="1"/>
  <c r="V245" i="8"/>
  <c r="W245" i="27" s="1"/>
  <c r="I251" i="8"/>
  <c r="J251" i="27" s="1"/>
  <c r="V251" i="8"/>
  <c r="W251" i="27" s="1"/>
  <c r="I63" i="8"/>
  <c r="J63" i="27" s="1"/>
  <c r="V63" i="8"/>
  <c r="W63" i="27" s="1"/>
  <c r="I17" i="8"/>
  <c r="J17" i="27" s="1"/>
  <c r="V17" i="8"/>
  <c r="W17" i="27" s="1"/>
  <c r="I154" i="8"/>
  <c r="J154" i="27" s="1"/>
  <c r="V154" i="8"/>
  <c r="W154" i="27" s="1"/>
  <c r="I283" i="8"/>
  <c r="J283" i="27" s="1"/>
  <c r="V283" i="8"/>
  <c r="W283" i="27" s="1"/>
  <c r="I157" i="8"/>
  <c r="J157" i="27" s="1"/>
  <c r="V157" i="8"/>
  <c r="W157" i="27" s="1"/>
  <c r="I284" i="8"/>
  <c r="J284" i="27" s="1"/>
  <c r="V284" i="8"/>
  <c r="W284" i="27" s="1"/>
  <c r="I158" i="8"/>
  <c r="J158" i="27" s="1"/>
  <c r="V158" i="8"/>
  <c r="W158" i="27" s="1"/>
  <c r="I159" i="8"/>
  <c r="J159" i="27" s="1"/>
  <c r="V159" i="8"/>
  <c r="W159" i="27" s="1"/>
  <c r="I65" i="8"/>
  <c r="J65" i="27" s="1"/>
  <c r="V65" i="8"/>
  <c r="W65" i="27" s="1"/>
  <c r="I66" i="8"/>
  <c r="J66" i="27" s="1"/>
  <c r="V66" i="8"/>
  <c r="W66" i="27" s="1"/>
  <c r="I162" i="8"/>
  <c r="J162" i="27" s="1"/>
  <c r="V162" i="8"/>
  <c r="W162" i="27" s="1"/>
  <c r="I286" i="8"/>
  <c r="J286" i="27" s="1"/>
  <c r="V286" i="8"/>
  <c r="W286" i="27" s="1"/>
  <c r="I287" i="8"/>
  <c r="J287" i="27" s="1"/>
  <c r="V287" i="8"/>
  <c r="W287" i="27" s="1"/>
  <c r="I67" i="8"/>
  <c r="J67" i="27" s="1"/>
  <c r="V67" i="8"/>
  <c r="W67" i="27" s="1"/>
  <c r="I68" i="8"/>
  <c r="J68" i="27" s="1"/>
  <c r="V68" i="8"/>
  <c r="W68" i="27" s="1"/>
  <c r="I289" i="8"/>
  <c r="J289" i="27" s="1"/>
  <c r="V289" i="8"/>
  <c r="W289" i="27" s="1"/>
  <c r="I291" i="8"/>
  <c r="J291" i="27" s="1"/>
  <c r="V291" i="8"/>
  <c r="W291" i="27" s="1"/>
  <c r="I169" i="8"/>
  <c r="J169" i="27" s="1"/>
  <c r="V169" i="8"/>
  <c r="W169" i="27" s="1"/>
  <c r="V311" i="8"/>
  <c r="W311" i="27" s="1"/>
  <c r="P235" i="8"/>
  <c r="Q235" i="27" s="1"/>
  <c r="P262" i="8"/>
  <c r="Q262" i="27" s="1"/>
  <c r="I108" i="8"/>
  <c r="J108" i="27" s="1"/>
  <c r="V108" i="8"/>
  <c r="W108" i="27" s="1"/>
  <c r="I57" i="8"/>
  <c r="J57" i="27" s="1"/>
  <c r="V57" i="8"/>
  <c r="W57" i="27" s="1"/>
  <c r="P109" i="8"/>
  <c r="Q109" i="27" s="1"/>
  <c r="P58" i="8"/>
  <c r="Q58" i="27" s="1"/>
  <c r="I112" i="8"/>
  <c r="J112" i="27" s="1"/>
  <c r="V112" i="8"/>
  <c r="W112" i="27" s="1"/>
  <c r="I113" i="8"/>
  <c r="J113" i="27" s="1"/>
  <c r="V113" i="8"/>
  <c r="W113" i="27" s="1"/>
  <c r="P114" i="8"/>
  <c r="Q114" i="27" s="1"/>
  <c r="P293" i="8"/>
  <c r="Q293" i="27" s="1"/>
  <c r="I105" i="8"/>
  <c r="J105" i="27" s="1"/>
  <c r="I234" i="8"/>
  <c r="J234" i="27" s="1"/>
  <c r="V247" i="8"/>
  <c r="W247" i="27" s="1"/>
  <c r="I103" i="8"/>
  <c r="J103" i="27" s="1"/>
  <c r="V103" i="8"/>
  <c r="W103" i="27" s="1"/>
  <c r="P53" i="8"/>
  <c r="Q53" i="27" s="1"/>
  <c r="I346" i="8"/>
  <c r="J346" i="27" s="1"/>
  <c r="V346" i="8"/>
  <c r="W346" i="27" s="1"/>
  <c r="P193" i="8"/>
  <c r="Q193" i="27" s="1"/>
  <c r="I83" i="8"/>
  <c r="J83" i="27" s="1"/>
  <c r="V83" i="8"/>
  <c r="W83" i="27" s="1"/>
  <c r="P269" i="8"/>
  <c r="Q269" i="27" s="1"/>
  <c r="I25" i="8"/>
  <c r="J25" i="27" s="1"/>
  <c r="V25" i="8"/>
  <c r="W25" i="27" s="1"/>
  <c r="P118" i="8"/>
  <c r="Q118" i="27" s="1"/>
  <c r="I120" i="8"/>
  <c r="J120" i="27" s="1"/>
  <c r="V120" i="8"/>
  <c r="W120" i="27" s="1"/>
  <c r="P275" i="8"/>
  <c r="Q275" i="27" s="1"/>
  <c r="I122" i="8"/>
  <c r="J122" i="27" s="1"/>
  <c r="V122" i="8"/>
  <c r="W122" i="27" s="1"/>
  <c r="P123" i="8"/>
  <c r="Q123" i="27" s="1"/>
  <c r="I125" i="8"/>
  <c r="J125" i="27" s="1"/>
  <c r="V125" i="8"/>
  <c r="W125" i="27" s="1"/>
  <c r="P278" i="8"/>
  <c r="Q278" i="27" s="1"/>
  <c r="I127" i="8"/>
  <c r="J127" i="27" s="1"/>
  <c r="V127" i="8"/>
  <c r="W127" i="27" s="1"/>
  <c r="P27" i="8"/>
  <c r="Q27" i="27" s="1"/>
  <c r="I130" i="8"/>
  <c r="J130" i="27" s="1"/>
  <c r="V130" i="8"/>
  <c r="W130" i="27" s="1"/>
  <c r="P132" i="8"/>
  <c r="Q132" i="27" s="1"/>
  <c r="I334" i="8"/>
  <c r="J334" i="27" s="1"/>
  <c r="V334" i="8"/>
  <c r="W334" i="27" s="1"/>
  <c r="P134" i="8"/>
  <c r="Q134" i="27" s="1"/>
  <c r="I279" i="8"/>
  <c r="J279" i="27" s="1"/>
  <c r="V279" i="8"/>
  <c r="W279" i="27" s="1"/>
  <c r="P137" i="8"/>
  <c r="Q137" i="27" s="1"/>
  <c r="I139" i="8"/>
  <c r="J139" i="27" s="1"/>
  <c r="V139" i="8"/>
  <c r="W139" i="27" s="1"/>
  <c r="P141" i="8"/>
  <c r="Q141" i="27" s="1"/>
  <c r="I220" i="8"/>
  <c r="J220" i="27" s="1"/>
  <c r="V220" i="8"/>
  <c r="W220" i="27" s="1"/>
  <c r="P237" i="8"/>
  <c r="Q237" i="27" s="1"/>
  <c r="I249" i="8"/>
  <c r="J249" i="27" s="1"/>
  <c r="V249" i="8"/>
  <c r="W249" i="27" s="1"/>
  <c r="P254" i="8"/>
  <c r="Q254" i="27" s="1"/>
  <c r="I267" i="8"/>
  <c r="J267" i="27" s="1"/>
  <c r="V267" i="8"/>
  <c r="W267" i="27" s="1"/>
  <c r="I333" i="8"/>
  <c r="J333" i="27" s="1"/>
  <c r="V333" i="8"/>
  <c r="W333" i="27" s="1"/>
  <c r="P99" i="8"/>
  <c r="Q99" i="27" s="1"/>
  <c r="P238" i="8"/>
  <c r="Q238" i="27" s="1"/>
  <c r="P240" i="8"/>
  <c r="Q240" i="27" s="1"/>
  <c r="P325" i="8"/>
  <c r="Q325" i="27" s="1"/>
  <c r="P326" i="8"/>
  <c r="Q326" i="27" s="1"/>
  <c r="P90" i="8"/>
  <c r="Q90" i="27" s="1"/>
  <c r="P91" i="8"/>
  <c r="Q91" i="27" s="1"/>
  <c r="P41" i="8"/>
  <c r="Q41" i="27" s="1"/>
  <c r="P336" i="8"/>
  <c r="Q336" i="27" s="1"/>
  <c r="P153" i="8"/>
  <c r="Q153" i="27" s="1"/>
  <c r="P155" i="8"/>
  <c r="Q155" i="27" s="1"/>
  <c r="P156" i="8"/>
  <c r="Q156" i="27" s="1"/>
  <c r="P29" i="8"/>
  <c r="Q29" i="27" s="1"/>
  <c r="P30" i="8"/>
  <c r="Q30" i="27" s="1"/>
  <c r="P64" i="8"/>
  <c r="Q64" i="27" s="1"/>
  <c r="P160" i="8"/>
  <c r="Q160" i="27" s="1"/>
  <c r="P161" i="8"/>
  <c r="Q161" i="27" s="1"/>
  <c r="P285" i="8"/>
  <c r="Q285" i="27" s="1"/>
  <c r="P163" i="8"/>
  <c r="Q163" i="27" s="1"/>
  <c r="P337" i="8"/>
  <c r="Q337" i="27" s="1"/>
  <c r="P164" i="8"/>
  <c r="Q164" i="27" s="1"/>
  <c r="P288" i="8"/>
  <c r="Q288" i="27" s="1"/>
  <c r="P258" i="8"/>
  <c r="Q258" i="27" s="1"/>
  <c r="I268" i="8"/>
  <c r="J268" i="27" s="1"/>
  <c r="V268" i="8"/>
  <c r="W268" i="27" s="1"/>
  <c r="I313" i="8"/>
  <c r="J313" i="27" s="1"/>
  <c r="V313" i="8"/>
  <c r="W313" i="27" s="1"/>
  <c r="P314" i="8"/>
  <c r="Q314" i="27" s="1"/>
  <c r="I47" i="8"/>
  <c r="J47" i="27" s="1"/>
  <c r="V47" i="8"/>
  <c r="W47" i="27" s="1"/>
  <c r="P340" i="8"/>
  <c r="Q340" i="27" s="1"/>
  <c r="I78" i="8"/>
  <c r="J78" i="27" s="1"/>
  <c r="V78" i="8"/>
  <c r="W78" i="27" s="1"/>
  <c r="P217" i="8"/>
  <c r="Q217" i="27" s="1"/>
  <c r="I48" i="8"/>
  <c r="J48" i="27" s="1"/>
  <c r="V48" i="8"/>
  <c r="W48" i="27" s="1"/>
  <c r="P218" i="8"/>
  <c r="Q218" i="27" s="1"/>
  <c r="I219" i="8"/>
  <c r="J219" i="27" s="1"/>
  <c r="V219" i="8"/>
  <c r="W219" i="27" s="1"/>
  <c r="P225" i="8"/>
  <c r="Q225" i="27" s="1"/>
  <c r="I241" i="8"/>
  <c r="J241" i="27" s="1"/>
  <c r="V241" i="8"/>
  <c r="W241" i="27" s="1"/>
  <c r="P82" i="8"/>
  <c r="Q82" i="27" s="1"/>
  <c r="I195" i="8"/>
  <c r="J195" i="27" s="1"/>
  <c r="V195" i="8"/>
  <c r="W195" i="27" s="1"/>
  <c r="I196" i="8"/>
  <c r="J196" i="27" s="1"/>
  <c r="V196" i="8"/>
  <c r="W196" i="27" s="1"/>
  <c r="I301" i="8"/>
  <c r="J301" i="27" s="1"/>
  <c r="V301" i="8"/>
  <c r="W301" i="27" s="1"/>
  <c r="I33" i="8"/>
  <c r="J33" i="27" s="1"/>
  <c r="V33" i="8"/>
  <c r="W33" i="27" s="1"/>
  <c r="I200" i="8"/>
  <c r="J200" i="27" s="1"/>
  <c r="V200" i="8"/>
  <c r="W200" i="27" s="1"/>
  <c r="I201" i="8"/>
  <c r="J201" i="27" s="1"/>
  <c r="V201" i="8"/>
  <c r="W201" i="27" s="1"/>
  <c r="I76" i="8"/>
  <c r="J76" i="27" s="1"/>
  <c r="V76" i="8"/>
  <c r="W76" i="27" s="1"/>
  <c r="I34" i="8"/>
  <c r="J34" i="27" s="1"/>
  <c r="V34" i="8"/>
  <c r="W34" i="27" s="1"/>
  <c r="I203" i="8"/>
  <c r="J203" i="27" s="1"/>
  <c r="V203" i="8"/>
  <c r="W203" i="27" s="1"/>
  <c r="I305" i="8"/>
  <c r="J305" i="27" s="1"/>
  <c r="V305" i="8"/>
  <c r="W305" i="27" s="1"/>
  <c r="I77" i="8"/>
  <c r="J77" i="27" s="1"/>
  <c r="V77" i="8"/>
  <c r="W77" i="27" s="1"/>
  <c r="I205" i="8"/>
  <c r="J205" i="27" s="1"/>
  <c r="V205" i="8"/>
  <c r="W205" i="27" s="1"/>
  <c r="I308" i="8"/>
  <c r="J308" i="27" s="1"/>
  <c r="V308" i="8"/>
  <c r="W308" i="27" s="1"/>
  <c r="I207" i="8"/>
  <c r="J207" i="27" s="1"/>
  <c r="V207" i="8"/>
  <c r="W207" i="27" s="1"/>
  <c r="I210" i="8"/>
  <c r="J210" i="27" s="1"/>
  <c r="V210" i="8"/>
  <c r="W210" i="27" s="1"/>
  <c r="I310" i="8"/>
  <c r="J310" i="27" s="1"/>
  <c r="V310" i="8"/>
  <c r="W310" i="27" s="1"/>
  <c r="I213" i="8"/>
  <c r="J213" i="27" s="1"/>
  <c r="V213" i="8"/>
  <c r="W213" i="27" s="1"/>
  <c r="I226" i="8"/>
  <c r="J226" i="27" s="1"/>
  <c r="V226" i="8"/>
  <c r="W226" i="27" s="1"/>
  <c r="I228" i="8"/>
  <c r="J228" i="27" s="1"/>
  <c r="V228" i="8"/>
  <c r="W228" i="27" s="1"/>
  <c r="I322" i="8"/>
  <c r="J322" i="27" s="1"/>
  <c r="V322" i="8"/>
  <c r="W322" i="27" s="1"/>
  <c r="P290" i="8"/>
  <c r="Q290" i="27" s="1"/>
  <c r="P31" i="8"/>
  <c r="Q31" i="27" s="1"/>
  <c r="P309" i="8"/>
  <c r="Q309" i="27" s="1"/>
  <c r="P311" i="8"/>
  <c r="Q311" i="27" s="1"/>
  <c r="I235" i="8"/>
  <c r="J235" i="27" s="1"/>
  <c r="V235" i="8"/>
  <c r="W235" i="27" s="1"/>
  <c r="P89" i="8"/>
  <c r="Q89" i="27" s="1"/>
  <c r="I107" i="8"/>
  <c r="J107" i="27" s="1"/>
  <c r="V107" i="8"/>
  <c r="W107" i="27" s="1"/>
  <c r="P57" i="8"/>
  <c r="Q57" i="27" s="1"/>
  <c r="I109" i="8"/>
  <c r="J109" i="27" s="1"/>
  <c r="V109" i="8"/>
  <c r="W109" i="27" s="1"/>
  <c r="P110" i="8"/>
  <c r="Q110" i="27" s="1"/>
  <c r="I60" i="8"/>
  <c r="J60" i="27" s="1"/>
  <c r="V60" i="8"/>
  <c r="W60" i="27" s="1"/>
  <c r="P113" i="8"/>
  <c r="Q113" i="27" s="1"/>
  <c r="I114" i="8"/>
  <c r="J114" i="27" s="1"/>
  <c r="V114" i="8"/>
  <c r="W114" i="27" s="1"/>
  <c r="I116" i="8"/>
  <c r="J116" i="27" s="1"/>
  <c r="V116" i="8"/>
  <c r="W116" i="27" s="1"/>
  <c r="I39" i="8"/>
  <c r="J39" i="27" s="1"/>
  <c r="V39" i="8"/>
  <c r="W39" i="27" s="1"/>
  <c r="I239" i="8"/>
  <c r="J239" i="27" s="1"/>
  <c r="V239" i="8"/>
  <c r="W239" i="27" s="1"/>
  <c r="I250" i="8"/>
  <c r="J250" i="27" s="1"/>
  <c r="V250" i="8"/>
  <c r="W250" i="27" s="1"/>
  <c r="I328" i="8"/>
  <c r="J328" i="27" s="1"/>
  <c r="V328" i="8"/>
  <c r="W328" i="27" s="1"/>
  <c r="I252" i="8"/>
  <c r="J252" i="27" s="1"/>
  <c r="V252" i="8"/>
  <c r="W252" i="27" s="1"/>
  <c r="I259" i="8"/>
  <c r="J259" i="27" s="1"/>
  <c r="V259" i="8"/>
  <c r="W259" i="27" s="1"/>
  <c r="I28" i="8"/>
  <c r="J28" i="27" s="1"/>
  <c r="V28" i="8"/>
  <c r="W28" i="27" s="1"/>
  <c r="I143" i="8"/>
  <c r="J143" i="27" s="1"/>
  <c r="V143" i="8"/>
  <c r="W143" i="27" s="1"/>
  <c r="I144" i="8"/>
  <c r="J144" i="27" s="1"/>
  <c r="V144" i="8"/>
  <c r="W144" i="27" s="1"/>
  <c r="I280" i="8"/>
  <c r="J280" i="27" s="1"/>
  <c r="V280" i="8"/>
  <c r="W280" i="27" s="1"/>
  <c r="I145" i="8"/>
  <c r="J145" i="27" s="1"/>
  <c r="V145" i="8"/>
  <c r="W145" i="27" s="1"/>
  <c r="I335" i="8"/>
  <c r="J335" i="27" s="1"/>
  <c r="V335" i="8"/>
  <c r="W335" i="27" s="1"/>
  <c r="I146" i="8"/>
  <c r="J146" i="27" s="1"/>
  <c r="V146" i="8"/>
  <c r="W146" i="27" s="1"/>
  <c r="I147" i="8"/>
  <c r="J147" i="27" s="1"/>
  <c r="V147" i="8"/>
  <c r="W147" i="27" s="1"/>
  <c r="I281" i="8"/>
  <c r="J281" i="27" s="1"/>
  <c r="V281" i="8"/>
  <c r="W281" i="27" s="1"/>
  <c r="I148" i="8"/>
  <c r="J148" i="27" s="1"/>
  <c r="V148" i="8"/>
  <c r="W148" i="27" s="1"/>
  <c r="I149" i="8"/>
  <c r="J149" i="27" s="1"/>
  <c r="V149" i="8"/>
  <c r="W149" i="27" s="1"/>
  <c r="I16" i="8"/>
  <c r="V16" i="8"/>
  <c r="I61" i="8"/>
  <c r="J61" i="27" s="1"/>
  <c r="V61" i="8"/>
  <c r="W61" i="27" s="1"/>
  <c r="I282" i="8"/>
  <c r="J282" i="27" s="1"/>
  <c r="V282" i="8"/>
  <c r="W282" i="27" s="1"/>
  <c r="I150" i="8"/>
  <c r="J150" i="27" s="1"/>
  <c r="V150" i="8"/>
  <c r="W150" i="27" s="1"/>
  <c r="I151" i="8"/>
  <c r="J151" i="27" s="1"/>
  <c r="V151" i="8"/>
  <c r="W151" i="27" s="1"/>
  <c r="I62" i="8"/>
  <c r="J62" i="27" s="1"/>
  <c r="V62" i="8"/>
  <c r="W62" i="27" s="1"/>
  <c r="I294" i="8"/>
  <c r="J294" i="27" s="1"/>
  <c r="V294" i="8"/>
  <c r="W294" i="27" s="1"/>
  <c r="I74" i="8"/>
  <c r="J74" i="27" s="1"/>
  <c r="V74" i="8"/>
  <c r="W74" i="27" s="1"/>
  <c r="I192" i="8"/>
  <c r="J192" i="27" s="1"/>
  <c r="V192" i="8"/>
  <c r="W192" i="27" s="1"/>
  <c r="I185" i="8"/>
  <c r="J185" i="27" s="1"/>
  <c r="P44" i="8"/>
  <c r="Q44" i="27" s="1"/>
  <c r="P167" i="8"/>
  <c r="Q167" i="27" s="1"/>
  <c r="P18" i="8"/>
  <c r="Q18" i="27" s="1"/>
  <c r="P70" i="8"/>
  <c r="Q70" i="27" s="1"/>
  <c r="P171" i="8"/>
  <c r="Q171" i="27" s="1"/>
  <c r="P173" i="8"/>
  <c r="Q173" i="27" s="1"/>
  <c r="P174" i="8"/>
  <c r="Q174" i="27" s="1"/>
  <c r="P177" i="8"/>
  <c r="Q177" i="27" s="1"/>
  <c r="P178" i="8"/>
  <c r="Q178" i="27" s="1"/>
  <c r="V214" i="8"/>
  <c r="W214" i="27" s="1"/>
  <c r="P105" i="8"/>
  <c r="Q105" i="27" s="1"/>
  <c r="P38" i="8"/>
  <c r="Q38" i="27" s="1"/>
  <c r="P55" i="8"/>
  <c r="Q55" i="27" s="1"/>
  <c r="P106" i="8"/>
  <c r="Q106" i="27" s="1"/>
  <c r="P231" i="8"/>
  <c r="Q231" i="27" s="1"/>
  <c r="P232" i="8"/>
  <c r="Q232" i="27" s="1"/>
  <c r="P234" i="8"/>
  <c r="Q234" i="27" s="1"/>
  <c r="P236" i="8"/>
  <c r="Q236" i="27" s="1"/>
  <c r="P246" i="8"/>
  <c r="Q246" i="27" s="1"/>
  <c r="P247" i="8"/>
  <c r="Q247" i="27" s="1"/>
  <c r="P100" i="8"/>
  <c r="Q100" i="27" s="1"/>
  <c r="P111" i="8"/>
  <c r="Q111" i="27" s="1"/>
  <c r="P115" i="8"/>
  <c r="Q115" i="27" s="1"/>
  <c r="P142" i="8"/>
  <c r="Q142" i="27" s="1"/>
  <c r="P79" i="8"/>
  <c r="Q79" i="27" s="1"/>
  <c r="P343" i="8"/>
  <c r="Q343" i="27" s="1"/>
  <c r="P273" i="8"/>
  <c r="Q273" i="27" s="1"/>
  <c r="P52" i="8"/>
  <c r="Q52" i="27" s="1"/>
  <c r="P37" i="8"/>
  <c r="Q37" i="27" s="1"/>
  <c r="I97" i="8"/>
  <c r="J97" i="27" s="1"/>
  <c r="P97" i="8"/>
  <c r="Q97" i="27" s="1"/>
  <c r="V97" i="8"/>
  <c r="W97" i="27" s="1"/>
  <c r="I214" i="8"/>
  <c r="J214" i="27" s="1"/>
  <c r="P214" i="8"/>
  <c r="Q214" i="27" s="1"/>
  <c r="V257" i="8"/>
  <c r="W257" i="27" s="1"/>
  <c r="I261" i="8"/>
  <c r="J261" i="27" s="1"/>
  <c r="V261" i="8"/>
  <c r="W261" i="27" s="1"/>
  <c r="I266" i="8"/>
  <c r="J266" i="27" s="1"/>
  <c r="V266" i="8"/>
  <c r="W266" i="27" s="1"/>
  <c r="V298" i="8"/>
  <c r="W298" i="27" s="1"/>
  <c r="V339" i="8"/>
  <c r="W339" i="27" s="1"/>
  <c r="I194" i="8"/>
  <c r="J194" i="27" s="1"/>
  <c r="V194" i="8"/>
  <c r="W194" i="27" s="1"/>
  <c r="I299" i="8"/>
  <c r="J299" i="27" s="1"/>
  <c r="V299" i="8"/>
  <c r="W299" i="27" s="1"/>
  <c r="P195" i="8"/>
  <c r="Q195" i="27" s="1"/>
  <c r="P196" i="8"/>
  <c r="Q196" i="27" s="1"/>
  <c r="I32" i="8"/>
  <c r="J32" i="27" s="1"/>
  <c r="V32" i="8"/>
  <c r="W32" i="27" s="1"/>
  <c r="I197" i="8"/>
  <c r="J197" i="27" s="1"/>
  <c r="V197" i="8"/>
  <c r="W197" i="27" s="1"/>
  <c r="P301" i="8"/>
  <c r="Q301" i="27" s="1"/>
  <c r="P33" i="8"/>
  <c r="Q33" i="27" s="1"/>
  <c r="I198" i="8"/>
  <c r="J198" i="27" s="1"/>
  <c r="V198" i="8"/>
  <c r="W198" i="27" s="1"/>
  <c r="I199" i="8"/>
  <c r="J199" i="27" s="1"/>
  <c r="V199" i="8"/>
  <c r="W199" i="27" s="1"/>
  <c r="P200" i="8"/>
  <c r="Q200" i="27" s="1"/>
  <c r="P201" i="8"/>
  <c r="Q201" i="27" s="1"/>
  <c r="I302" i="8"/>
  <c r="J302" i="27" s="1"/>
  <c r="V302" i="8"/>
  <c r="W302" i="27" s="1"/>
  <c r="I303" i="8"/>
  <c r="J303" i="27" s="1"/>
  <c r="V303" i="8"/>
  <c r="W303" i="27" s="1"/>
  <c r="P76" i="8"/>
  <c r="Q76" i="27" s="1"/>
  <c r="P34" i="8"/>
  <c r="Q34" i="27" s="1"/>
  <c r="I202" i="8"/>
  <c r="J202" i="27" s="1"/>
  <c r="V202" i="8"/>
  <c r="W202" i="27" s="1"/>
  <c r="I304" i="8"/>
  <c r="J304" i="27" s="1"/>
  <c r="V304" i="8"/>
  <c r="W304" i="27" s="1"/>
  <c r="P203" i="8"/>
  <c r="Q203" i="27" s="1"/>
  <c r="P305" i="8"/>
  <c r="Q305" i="27" s="1"/>
  <c r="I204" i="8"/>
  <c r="J204" i="27" s="1"/>
  <c r="V204" i="8"/>
  <c r="W204" i="27" s="1"/>
  <c r="I306" i="8"/>
  <c r="J306" i="27" s="1"/>
  <c r="V306" i="8"/>
  <c r="W306" i="27" s="1"/>
  <c r="P77" i="8"/>
  <c r="Q77" i="27" s="1"/>
  <c r="P205" i="8"/>
  <c r="Q205" i="27" s="1"/>
  <c r="I206" i="8"/>
  <c r="J206" i="27" s="1"/>
  <c r="V206" i="8"/>
  <c r="W206" i="27" s="1"/>
  <c r="I307" i="8"/>
  <c r="J307" i="27" s="1"/>
  <c r="V307" i="8"/>
  <c r="W307" i="27" s="1"/>
  <c r="P308" i="8"/>
  <c r="Q308" i="27" s="1"/>
  <c r="P207" i="8"/>
  <c r="Q207" i="27" s="1"/>
  <c r="I208" i="8"/>
  <c r="J208" i="27" s="1"/>
  <c r="V208" i="8"/>
  <c r="W208" i="27" s="1"/>
  <c r="I209" i="8"/>
  <c r="J209" i="27" s="1"/>
  <c r="V209" i="8"/>
  <c r="W209" i="27" s="1"/>
  <c r="P210" i="8"/>
  <c r="Q210" i="27" s="1"/>
  <c r="P310" i="8"/>
  <c r="Q310" i="27" s="1"/>
  <c r="I211" i="8"/>
  <c r="J211" i="27" s="1"/>
  <c r="V211" i="8"/>
  <c r="W211" i="27" s="1"/>
  <c r="I212" i="8"/>
  <c r="J212" i="27" s="1"/>
  <c r="V212" i="8"/>
  <c r="W212" i="27" s="1"/>
  <c r="P213" i="8"/>
  <c r="Q213" i="27" s="1"/>
  <c r="P226" i="8"/>
  <c r="Q226" i="27" s="1"/>
  <c r="I227" i="8"/>
  <c r="J227" i="27" s="1"/>
  <c r="V227" i="8"/>
  <c r="W227" i="27" s="1"/>
  <c r="I321" i="8"/>
  <c r="J321" i="27" s="1"/>
  <c r="V321" i="8"/>
  <c r="W321" i="27" s="1"/>
  <c r="P228" i="8"/>
  <c r="Q228" i="27" s="1"/>
  <c r="P322" i="8"/>
  <c r="Q322" i="27" s="1"/>
  <c r="I81" i="8"/>
  <c r="J81" i="27" s="1"/>
  <c r="V81" i="8"/>
  <c r="W81" i="27" s="1"/>
  <c r="I233" i="8"/>
  <c r="J233" i="27" s="1"/>
  <c r="V233" i="8"/>
  <c r="W233" i="27" s="1"/>
  <c r="P323" i="8"/>
  <c r="Q323" i="27" s="1"/>
  <c r="P324" i="8"/>
  <c r="Q324" i="27" s="1"/>
  <c r="I238" i="8"/>
  <c r="J238" i="27" s="1"/>
  <c r="V238" i="8"/>
  <c r="W238" i="27" s="1"/>
  <c r="I240" i="8"/>
  <c r="J240" i="27" s="1"/>
  <c r="V240" i="8"/>
  <c r="W240" i="27" s="1"/>
  <c r="P243" i="8"/>
  <c r="Q243" i="27" s="1"/>
  <c r="P244" i="8"/>
  <c r="Q244" i="27" s="1"/>
  <c r="I325" i="8"/>
  <c r="J325" i="27" s="1"/>
  <c r="V325" i="8"/>
  <c r="W325" i="27" s="1"/>
  <c r="I326" i="8"/>
  <c r="J326" i="27" s="1"/>
  <c r="V326" i="8"/>
  <c r="W326" i="27" s="1"/>
  <c r="P245" i="8"/>
  <c r="Q245" i="27" s="1"/>
  <c r="P251" i="8"/>
  <c r="Q251" i="27" s="1"/>
  <c r="I90" i="8"/>
  <c r="J90" i="27" s="1"/>
  <c r="V90" i="8"/>
  <c r="W90" i="27" s="1"/>
  <c r="I91" i="8"/>
  <c r="J91" i="27" s="1"/>
  <c r="V91" i="8"/>
  <c r="W91" i="27" s="1"/>
  <c r="I41" i="8"/>
  <c r="J41" i="27" s="1"/>
  <c r="V41" i="8"/>
  <c r="W41" i="27" s="1"/>
  <c r="P63" i="8"/>
  <c r="Q63" i="27" s="1"/>
  <c r="P17" i="8"/>
  <c r="Q17" i="27" s="1"/>
  <c r="I336" i="8"/>
  <c r="J336" i="27" s="1"/>
  <c r="V336" i="8"/>
  <c r="W336" i="27" s="1"/>
  <c r="I153" i="8"/>
  <c r="J153" i="27" s="1"/>
  <c r="V153" i="8"/>
  <c r="W153" i="27" s="1"/>
  <c r="P154" i="8"/>
  <c r="Q154" i="27" s="1"/>
  <c r="P283" i="8"/>
  <c r="Q283" i="27" s="1"/>
  <c r="I155" i="8"/>
  <c r="J155" i="27" s="1"/>
  <c r="V155" i="8"/>
  <c r="W155" i="27" s="1"/>
  <c r="I156" i="8"/>
  <c r="J156" i="27" s="1"/>
  <c r="V156" i="8"/>
  <c r="W156" i="27" s="1"/>
  <c r="P157" i="8"/>
  <c r="Q157" i="27" s="1"/>
  <c r="P284" i="8"/>
  <c r="Q284" i="27" s="1"/>
  <c r="I29" i="8"/>
  <c r="J29" i="27" s="1"/>
  <c r="V29" i="8"/>
  <c r="W29" i="27" s="1"/>
  <c r="I30" i="8"/>
  <c r="J30" i="27" s="1"/>
  <c r="V30" i="8"/>
  <c r="W30" i="27" s="1"/>
  <c r="P158" i="8"/>
  <c r="Q158" i="27" s="1"/>
  <c r="P159" i="8"/>
  <c r="Q159" i="27" s="1"/>
  <c r="I64" i="8"/>
  <c r="J64" i="27" s="1"/>
  <c r="V64" i="8"/>
  <c r="W64" i="27" s="1"/>
  <c r="I160" i="8"/>
  <c r="J160" i="27" s="1"/>
  <c r="V160" i="8"/>
  <c r="W160" i="27" s="1"/>
  <c r="P65" i="8"/>
  <c r="Q65" i="27" s="1"/>
  <c r="P66" i="8"/>
  <c r="Q66" i="27" s="1"/>
  <c r="I161" i="8"/>
  <c r="J161" i="27" s="1"/>
  <c r="V161" i="8"/>
  <c r="W161" i="27" s="1"/>
  <c r="I285" i="8"/>
  <c r="J285" i="27" s="1"/>
  <c r="V285" i="8"/>
  <c r="W285" i="27" s="1"/>
  <c r="P162" i="8"/>
  <c r="Q162" i="27" s="1"/>
  <c r="P286" i="8"/>
  <c r="Q286" i="27" s="1"/>
  <c r="I163" i="8"/>
  <c r="J163" i="27" s="1"/>
  <c r="V163" i="8"/>
  <c r="W163" i="27" s="1"/>
  <c r="I337" i="8"/>
  <c r="J337" i="27" s="1"/>
  <c r="V337" i="8"/>
  <c r="W337" i="27" s="1"/>
  <c r="P287" i="8"/>
  <c r="Q287" i="27" s="1"/>
  <c r="P67" i="8"/>
  <c r="Q67" i="27" s="1"/>
  <c r="I164" i="8"/>
  <c r="J164" i="27" s="1"/>
  <c r="V164" i="8"/>
  <c r="W164" i="27" s="1"/>
  <c r="I288" i="8"/>
  <c r="J288" i="27" s="1"/>
  <c r="V288" i="8"/>
  <c r="W288" i="27" s="1"/>
  <c r="P68" i="8"/>
  <c r="Q68" i="27" s="1"/>
  <c r="P289" i="8"/>
  <c r="Q289" i="27" s="1"/>
  <c r="I290" i="8"/>
  <c r="J290" i="27" s="1"/>
  <c r="V290" i="8"/>
  <c r="W290" i="27" s="1"/>
  <c r="I31" i="8"/>
  <c r="J31" i="27" s="1"/>
  <c r="V31" i="8"/>
  <c r="W31" i="27" s="1"/>
  <c r="P291" i="8"/>
  <c r="Q291" i="27" s="1"/>
  <c r="P169" i="8"/>
  <c r="Q169" i="27" s="1"/>
  <c r="I309" i="8"/>
  <c r="J309" i="27" s="1"/>
  <c r="V309" i="8"/>
  <c r="W309" i="27" s="1"/>
  <c r="I311" i="8"/>
  <c r="J311" i="27" s="1"/>
  <c r="P116" i="8"/>
  <c r="Q116" i="27" s="1"/>
  <c r="P39" i="8"/>
  <c r="Q39" i="27" s="1"/>
  <c r="P239" i="8"/>
  <c r="Q239" i="27" s="1"/>
  <c r="P250" i="8"/>
  <c r="Q250" i="27" s="1"/>
  <c r="P328" i="8"/>
  <c r="Q328" i="27" s="1"/>
  <c r="P252" i="8"/>
  <c r="Q252" i="27" s="1"/>
  <c r="P259" i="8"/>
  <c r="Q259" i="27" s="1"/>
  <c r="P28" i="8"/>
  <c r="Q28" i="27" s="1"/>
  <c r="P143" i="8"/>
  <c r="Q143" i="27" s="1"/>
  <c r="P144" i="8"/>
  <c r="Q144" i="27" s="1"/>
  <c r="P280" i="8"/>
  <c r="Q280" i="27" s="1"/>
  <c r="P145" i="8"/>
  <c r="Q145" i="27" s="1"/>
  <c r="P335" i="8"/>
  <c r="Q335" i="27" s="1"/>
  <c r="P146" i="8"/>
  <c r="Q146" i="27" s="1"/>
  <c r="P147" i="8"/>
  <c r="Q147" i="27" s="1"/>
  <c r="P281" i="8"/>
  <c r="Q281" i="27" s="1"/>
  <c r="P148" i="8"/>
  <c r="Q148" i="27" s="1"/>
  <c r="P149" i="8"/>
  <c r="Q149" i="27" s="1"/>
  <c r="P16" i="8"/>
  <c r="P61" i="8"/>
  <c r="Q61" i="27" s="1"/>
  <c r="P282" i="8"/>
  <c r="Q282" i="27" s="1"/>
  <c r="P150" i="8"/>
  <c r="Q150" i="27" s="1"/>
  <c r="P151" i="8"/>
  <c r="Q151" i="27" s="1"/>
  <c r="P62" i="8"/>
  <c r="Q62" i="27" s="1"/>
  <c r="P294" i="8"/>
  <c r="Q294" i="27" s="1"/>
  <c r="P74" i="8"/>
  <c r="Q74" i="27" s="1"/>
  <c r="P192" i="8"/>
  <c r="Q192" i="27" s="1"/>
  <c r="P185" i="8"/>
  <c r="Q185" i="27" s="1"/>
  <c r="P186" i="8"/>
  <c r="Q186" i="27" s="1"/>
  <c r="P297" i="8"/>
  <c r="Q297" i="27" s="1"/>
  <c r="P187" i="8"/>
  <c r="Q187" i="27" s="1"/>
  <c r="P188" i="8"/>
  <c r="Q188" i="27" s="1"/>
  <c r="P75" i="8"/>
  <c r="Q75" i="27" s="1"/>
  <c r="P189" i="8"/>
  <c r="Q189" i="27" s="1"/>
  <c r="P190" i="8"/>
  <c r="Q190" i="27" s="1"/>
  <c r="P191" i="8"/>
  <c r="Q191" i="27" s="1"/>
  <c r="P230" i="8"/>
  <c r="Q230" i="27" s="1"/>
  <c r="P242" i="8"/>
  <c r="Q242" i="27" s="1"/>
  <c r="P42" i="8"/>
  <c r="Q42" i="27" s="1"/>
  <c r="P166" i="8"/>
  <c r="Q166" i="27" s="1"/>
  <c r="P292" i="8"/>
  <c r="Q292" i="27" s="1"/>
  <c r="P69" i="8"/>
  <c r="Q69" i="27" s="1"/>
  <c r="P43" i="8"/>
  <c r="Q43" i="27" s="1"/>
  <c r="V44" i="8"/>
  <c r="W44" i="27" s="1"/>
  <c r="I167" i="8"/>
  <c r="J167" i="27" s="1"/>
  <c r="V167" i="8"/>
  <c r="W167" i="27" s="1"/>
  <c r="I18" i="8"/>
  <c r="J18" i="27" s="1"/>
  <c r="V18" i="8"/>
  <c r="W18" i="27" s="1"/>
  <c r="I293" i="8"/>
  <c r="J293" i="27" s="1"/>
  <c r="P168" i="8"/>
  <c r="Q168" i="27" s="1"/>
  <c r="P170" i="8"/>
  <c r="Q170" i="27" s="1"/>
  <c r="I70" i="8"/>
  <c r="J70" i="27" s="1"/>
  <c r="V70" i="8"/>
  <c r="W70" i="27" s="1"/>
  <c r="I171" i="8"/>
  <c r="J171" i="27" s="1"/>
  <c r="V171" i="8"/>
  <c r="W171" i="27" s="1"/>
  <c r="P45" i="8"/>
  <c r="Q45" i="27" s="1"/>
  <c r="P172" i="8"/>
  <c r="Q172" i="27" s="1"/>
  <c r="I173" i="8"/>
  <c r="J173" i="27" s="1"/>
  <c r="V173" i="8"/>
  <c r="W173" i="27" s="1"/>
  <c r="I174" i="8"/>
  <c r="J174" i="27" s="1"/>
  <c r="V174" i="8"/>
  <c r="W174" i="27" s="1"/>
  <c r="P175" i="8"/>
  <c r="Q175" i="27" s="1"/>
  <c r="P176" i="8"/>
  <c r="Q176" i="27" s="1"/>
  <c r="I177" i="8"/>
  <c r="J177" i="27" s="1"/>
  <c r="V177" i="8"/>
  <c r="W177" i="27" s="1"/>
  <c r="I178" i="8"/>
  <c r="J178" i="27" s="1"/>
  <c r="V178" i="8"/>
  <c r="W178" i="27" s="1"/>
  <c r="P19" i="8"/>
  <c r="Q19" i="27" s="1"/>
  <c r="P71" i="8"/>
  <c r="Q71" i="27" s="1"/>
  <c r="P72" i="8"/>
  <c r="Q72" i="27" s="1"/>
  <c r="P179" i="8"/>
  <c r="Q179" i="27" s="1"/>
  <c r="P180" i="8"/>
  <c r="Q180" i="27" s="1"/>
  <c r="P295" i="8"/>
  <c r="Q295" i="27" s="1"/>
  <c r="P73" i="8"/>
  <c r="Q73" i="27" s="1"/>
  <c r="P181" i="8"/>
  <c r="Q181" i="27" s="1"/>
  <c r="P182" i="8"/>
  <c r="Q182" i="27" s="1"/>
  <c r="P183" i="8"/>
  <c r="Q183" i="27" s="1"/>
  <c r="P46" i="8"/>
  <c r="Q46" i="27" s="1"/>
  <c r="P338" i="8"/>
  <c r="Q338" i="27" s="1"/>
  <c r="P184" i="8"/>
  <c r="Q184" i="27" s="1"/>
  <c r="P221" i="8"/>
  <c r="Q221" i="27" s="1"/>
  <c r="P80" i="8"/>
  <c r="Q80" i="27" s="1"/>
  <c r="P49" i="8"/>
  <c r="Q49" i="27" s="1"/>
  <c r="P329" i="8"/>
  <c r="Q329" i="27" s="1"/>
  <c r="P255" i="8"/>
  <c r="Q255" i="27" s="1"/>
  <c r="P256" i="8"/>
  <c r="Q256" i="27" s="1"/>
  <c r="P260" i="8"/>
  <c r="Q260" i="27" s="1"/>
  <c r="P84" i="8"/>
  <c r="Q84" i="27" s="1"/>
  <c r="P263" i="8"/>
  <c r="Q263" i="27" s="1"/>
  <c r="P85" i="8"/>
  <c r="Q85" i="27" s="1"/>
  <c r="P86" i="8"/>
  <c r="Q86" i="27" s="1"/>
  <c r="P87" i="8"/>
  <c r="Q87" i="27" s="1"/>
  <c r="P93" i="8"/>
  <c r="Q93" i="27" s="1"/>
  <c r="P270" i="8"/>
  <c r="Q270" i="27" s="1"/>
  <c r="I54" i="8"/>
  <c r="J54" i="27" s="1"/>
  <c r="P54" i="8"/>
  <c r="Q54" i="27" s="1"/>
  <c r="V54" i="8"/>
  <c r="W54" i="27" s="1"/>
  <c r="I23" i="8"/>
  <c r="J23" i="27" s="1"/>
  <c r="P23" i="8"/>
  <c r="Q23" i="27" s="1"/>
  <c r="V23" i="8"/>
  <c r="W23" i="27" s="1"/>
  <c r="I101" i="8"/>
  <c r="J101" i="27" s="1"/>
  <c r="P101" i="8"/>
  <c r="Q101" i="27" s="1"/>
  <c r="V101" i="8"/>
  <c r="W101" i="27" s="1"/>
  <c r="P152" i="8"/>
  <c r="Q152" i="27" s="1"/>
  <c r="I298" i="8"/>
  <c r="J298" i="27" s="1"/>
  <c r="I152" i="8"/>
  <c r="J152" i="27" s="1"/>
  <c r="V152" i="8"/>
  <c r="W152" i="27" s="1"/>
  <c r="I165" i="8"/>
  <c r="J165" i="27" s="1"/>
  <c r="P165" i="8"/>
  <c r="Q165" i="27" s="1"/>
  <c r="V165" i="8"/>
  <c r="W165" i="27" s="1"/>
  <c r="Z356" i="7"/>
  <c r="X356" i="7"/>
  <c r="W356" i="7"/>
  <c r="V356" i="7"/>
  <c r="S356" i="7"/>
  <c r="Q356" i="7"/>
  <c r="P356" i="7"/>
  <c r="M356" i="7"/>
  <c r="L356" i="7"/>
  <c r="K356" i="7"/>
  <c r="J356" i="7"/>
  <c r="I356" i="7"/>
  <c r="Z305" i="7"/>
  <c r="X305" i="7"/>
  <c r="W305" i="7"/>
  <c r="V305" i="7"/>
  <c r="S305" i="7"/>
  <c r="Q305" i="7"/>
  <c r="P305" i="7"/>
  <c r="M305" i="7"/>
  <c r="L305" i="7"/>
  <c r="K305" i="7"/>
  <c r="J305" i="7"/>
  <c r="I305" i="7"/>
  <c r="Z292" i="7"/>
  <c r="X292" i="7"/>
  <c r="W292" i="7"/>
  <c r="V292" i="7"/>
  <c r="S292" i="7"/>
  <c r="Q292" i="7"/>
  <c r="P292" i="7"/>
  <c r="M292" i="7"/>
  <c r="L292" i="7"/>
  <c r="K292" i="7"/>
  <c r="J292" i="7"/>
  <c r="I292" i="7"/>
  <c r="Z270" i="7"/>
  <c r="X270" i="7"/>
  <c r="W270" i="7"/>
  <c r="V270" i="7"/>
  <c r="S270" i="7"/>
  <c r="Q270" i="7"/>
  <c r="P270" i="7"/>
  <c r="M270" i="7"/>
  <c r="L270" i="7"/>
  <c r="K270" i="7"/>
  <c r="J270" i="7"/>
  <c r="I270" i="7"/>
  <c r="Z247" i="7"/>
  <c r="X247" i="7"/>
  <c r="W247" i="7"/>
  <c r="V247" i="7"/>
  <c r="S247" i="7"/>
  <c r="Q247" i="7"/>
  <c r="P247" i="7"/>
  <c r="M247" i="7"/>
  <c r="L247" i="7"/>
  <c r="K247" i="7"/>
  <c r="J247" i="7"/>
  <c r="I247" i="7"/>
  <c r="Z203" i="7"/>
  <c r="X203" i="7"/>
  <c r="W203" i="7"/>
  <c r="V203" i="7"/>
  <c r="S203" i="7"/>
  <c r="Q203" i="7"/>
  <c r="P203" i="7"/>
  <c r="M203" i="7"/>
  <c r="L203" i="7"/>
  <c r="K203" i="7"/>
  <c r="J203" i="7"/>
  <c r="I203" i="7"/>
  <c r="Z115" i="7"/>
  <c r="X115" i="7"/>
  <c r="W115" i="7"/>
  <c r="V115" i="7"/>
  <c r="S115" i="7"/>
  <c r="P115" i="7"/>
  <c r="M115" i="7"/>
  <c r="L115" i="7"/>
  <c r="K115" i="7"/>
  <c r="J115" i="7"/>
  <c r="I115" i="7"/>
  <c r="Z103" i="7"/>
  <c r="X103" i="7"/>
  <c r="W103" i="7"/>
  <c r="V103" i="7"/>
  <c r="S103" i="7"/>
  <c r="Q103" i="7"/>
  <c r="P103" i="7"/>
  <c r="M103" i="7"/>
  <c r="L103" i="7"/>
  <c r="K103" i="7"/>
  <c r="J103" i="7"/>
  <c r="Z54" i="7"/>
  <c r="X54" i="7"/>
  <c r="W54" i="7"/>
  <c r="V54" i="7"/>
  <c r="S54" i="7"/>
  <c r="Q54" i="7"/>
  <c r="P54" i="7"/>
  <c r="L54" i="7"/>
  <c r="K54" i="7"/>
  <c r="J54" i="7"/>
  <c r="I54" i="7"/>
  <c r="Z35" i="7"/>
  <c r="X35" i="7"/>
  <c r="W35" i="7"/>
  <c r="V35" i="7"/>
  <c r="S35" i="7"/>
  <c r="Q35" i="7"/>
  <c r="P35" i="7"/>
  <c r="M35" i="7"/>
  <c r="K35" i="7"/>
  <c r="J35" i="7"/>
  <c r="I35" i="7"/>
  <c r="I27" i="7"/>
  <c r="Z27" i="7"/>
  <c r="X27" i="7"/>
  <c r="W27" i="7"/>
  <c r="V27" i="7"/>
  <c r="S27" i="7"/>
  <c r="Q27" i="7"/>
  <c r="P27" i="7"/>
  <c r="M27" i="7"/>
  <c r="L27" i="7"/>
  <c r="K27" i="7"/>
  <c r="J27" i="7"/>
  <c r="F23" i="6"/>
  <c r="J349" i="8" l="1"/>
  <c r="K349" i="27" s="1"/>
  <c r="K348" i="27"/>
  <c r="W16" i="27"/>
  <c r="Q16" i="27"/>
  <c r="J16" i="27"/>
  <c r="S123" i="9"/>
  <c r="M123" i="9"/>
  <c r="Z123" i="9"/>
  <c r="M121" i="9"/>
  <c r="Z121" i="9"/>
  <c r="S121" i="9"/>
  <c r="M128" i="9"/>
  <c r="M54" i="7"/>
  <c r="L35" i="7"/>
  <c r="G298" i="8"/>
  <c r="H298" i="27" s="1"/>
  <c r="G101" i="8"/>
  <c r="H101" i="27" s="1"/>
  <c r="G54" i="8"/>
  <c r="H54" i="27" s="1"/>
  <c r="G293" i="8"/>
  <c r="H293" i="27" s="1"/>
  <c r="G18" i="8"/>
  <c r="H18" i="27" s="1"/>
  <c r="G167" i="8"/>
  <c r="H167" i="27" s="1"/>
  <c r="G214" i="8"/>
  <c r="H214" i="27" s="1"/>
  <c r="G60" i="8"/>
  <c r="H60" i="27" s="1"/>
  <c r="G107" i="8"/>
  <c r="H107" i="27" s="1"/>
  <c r="G241" i="8"/>
  <c r="H241" i="27" s="1"/>
  <c r="G48" i="8"/>
  <c r="H48" i="27" s="1"/>
  <c r="G47" i="8"/>
  <c r="H47" i="27" s="1"/>
  <c r="G333" i="8"/>
  <c r="H333" i="27" s="1"/>
  <c r="G267" i="8"/>
  <c r="H267" i="27" s="1"/>
  <c r="G220" i="8"/>
  <c r="H220" i="27" s="1"/>
  <c r="G279" i="8"/>
  <c r="H279" i="27" s="1"/>
  <c r="G130" i="8"/>
  <c r="H130" i="27" s="1"/>
  <c r="G125" i="8"/>
  <c r="H125" i="27" s="1"/>
  <c r="G120" i="8"/>
  <c r="H120" i="27" s="1"/>
  <c r="G83" i="8"/>
  <c r="H83" i="27" s="1"/>
  <c r="G103" i="8"/>
  <c r="H103" i="27" s="1"/>
  <c r="G234" i="8"/>
  <c r="H234" i="27" s="1"/>
  <c r="G169" i="8"/>
  <c r="H169" i="27" s="1"/>
  <c r="G291" i="8"/>
  <c r="H291" i="27" s="1"/>
  <c r="G289" i="8"/>
  <c r="H289" i="27" s="1"/>
  <c r="G68" i="8"/>
  <c r="H68" i="27" s="1"/>
  <c r="G67" i="8"/>
  <c r="H67" i="27" s="1"/>
  <c r="G287" i="8"/>
  <c r="H287" i="27" s="1"/>
  <c r="G286" i="8"/>
  <c r="H286" i="27" s="1"/>
  <c r="G162" i="8"/>
  <c r="H162" i="27" s="1"/>
  <c r="G66" i="8"/>
  <c r="H66" i="27" s="1"/>
  <c r="G65" i="8"/>
  <c r="H65" i="27" s="1"/>
  <c r="G159" i="8"/>
  <c r="H159" i="27" s="1"/>
  <c r="G158" i="8"/>
  <c r="H158" i="27" s="1"/>
  <c r="G284" i="8"/>
  <c r="H284" i="27" s="1"/>
  <c r="G157" i="8"/>
  <c r="H157" i="27" s="1"/>
  <c r="G283" i="8"/>
  <c r="H283" i="27" s="1"/>
  <c r="G154" i="8"/>
  <c r="H154" i="27" s="1"/>
  <c r="G17" i="8"/>
  <c r="H17" i="27" s="1"/>
  <c r="G63" i="8"/>
  <c r="H63" i="27" s="1"/>
  <c r="G251" i="8"/>
  <c r="H251" i="27" s="1"/>
  <c r="G245" i="8"/>
  <c r="H245" i="27" s="1"/>
  <c r="G244" i="8"/>
  <c r="H244" i="27" s="1"/>
  <c r="G243" i="8"/>
  <c r="H243" i="27" s="1"/>
  <c r="G324" i="8"/>
  <c r="H324" i="27" s="1"/>
  <c r="G323" i="8"/>
  <c r="H323" i="27" s="1"/>
  <c r="G225" i="8"/>
  <c r="H225" i="27" s="1"/>
  <c r="G224" i="8"/>
  <c r="H224" i="27" s="1"/>
  <c r="G193" i="8"/>
  <c r="H193" i="27" s="1"/>
  <c r="G104" i="8"/>
  <c r="H104" i="27" s="1"/>
  <c r="G37" i="8"/>
  <c r="H37" i="27" s="1"/>
  <c r="G52" i="8"/>
  <c r="H52" i="27" s="1"/>
  <c r="G273" i="8"/>
  <c r="H273" i="27" s="1"/>
  <c r="G343" i="8"/>
  <c r="H343" i="27" s="1"/>
  <c r="G79" i="8"/>
  <c r="H79" i="27" s="1"/>
  <c r="G142" i="8"/>
  <c r="H142" i="27" s="1"/>
  <c r="G115" i="8"/>
  <c r="H115" i="27" s="1"/>
  <c r="G111" i="8"/>
  <c r="H111" i="27" s="1"/>
  <c r="G100" i="8"/>
  <c r="H100" i="27" s="1"/>
  <c r="G232" i="8"/>
  <c r="H232" i="27" s="1"/>
  <c r="G231" i="8"/>
  <c r="H231" i="27" s="1"/>
  <c r="G106" i="8"/>
  <c r="H106" i="27" s="1"/>
  <c r="G55" i="8"/>
  <c r="H55" i="27" s="1"/>
  <c r="G38" i="8"/>
  <c r="H38" i="27" s="1"/>
  <c r="G94" i="8"/>
  <c r="H94" i="27" s="1"/>
  <c r="G92" i="8"/>
  <c r="H92" i="27" s="1"/>
  <c r="G237" i="8"/>
  <c r="H237" i="27" s="1"/>
  <c r="G222" i="8"/>
  <c r="H222" i="27" s="1"/>
  <c r="G137" i="8"/>
  <c r="H137" i="27" s="1"/>
  <c r="G136" i="8"/>
  <c r="H136" i="27" s="1"/>
  <c r="G132" i="8"/>
  <c r="H132" i="27" s="1"/>
  <c r="G131" i="8"/>
  <c r="H131" i="27" s="1"/>
  <c r="G278" i="8"/>
  <c r="H278" i="27" s="1"/>
  <c r="G277" i="8"/>
  <c r="H277" i="27" s="1"/>
  <c r="G110" i="8"/>
  <c r="H110" i="27" s="1"/>
  <c r="G58" i="8"/>
  <c r="H58" i="27" s="1"/>
  <c r="G24" i="8"/>
  <c r="H24" i="27" s="1"/>
  <c r="G218" i="8"/>
  <c r="H218" i="27" s="1"/>
  <c r="G319" i="8"/>
  <c r="H319" i="27" s="1"/>
  <c r="G314" i="8"/>
  <c r="H314" i="27" s="1"/>
  <c r="G215" i="8"/>
  <c r="H215" i="27" s="1"/>
  <c r="G312" i="8"/>
  <c r="H312" i="27" s="1"/>
  <c r="G134" i="8"/>
  <c r="H134" i="27" s="1"/>
  <c r="G133" i="8"/>
  <c r="H133" i="27" s="1"/>
  <c r="G347" i="8"/>
  <c r="H347" i="27" s="1"/>
  <c r="G318" i="8"/>
  <c r="H318" i="27" s="1"/>
  <c r="G99" i="8"/>
  <c r="H99" i="27" s="1"/>
  <c r="G98" i="8"/>
  <c r="H98" i="27" s="1"/>
  <c r="G22" i="8"/>
  <c r="H22" i="27" s="1"/>
  <c r="G264" i="8"/>
  <c r="H264" i="27" s="1"/>
  <c r="G296" i="8"/>
  <c r="H296" i="27" s="1"/>
  <c r="G330" i="8"/>
  <c r="H330" i="27" s="1"/>
  <c r="G345" i="8"/>
  <c r="H345" i="27" s="1"/>
  <c r="G46" i="8"/>
  <c r="H46" i="27" s="1"/>
  <c r="G183" i="8"/>
  <c r="H183" i="27" s="1"/>
  <c r="G182" i="8"/>
  <c r="H182" i="27" s="1"/>
  <c r="G181" i="8"/>
  <c r="H181" i="27" s="1"/>
  <c r="G73" i="8"/>
  <c r="H73" i="27" s="1"/>
  <c r="G295" i="8"/>
  <c r="H295" i="27" s="1"/>
  <c r="G180" i="8"/>
  <c r="H180" i="27" s="1"/>
  <c r="G179" i="8"/>
  <c r="H179" i="27" s="1"/>
  <c r="G72" i="8"/>
  <c r="H72" i="27" s="1"/>
  <c r="G71" i="8"/>
  <c r="H71" i="27" s="1"/>
  <c r="G19" i="8"/>
  <c r="H19" i="27" s="1"/>
  <c r="G257" i="8"/>
  <c r="H257" i="27" s="1"/>
  <c r="G56" i="8"/>
  <c r="H56" i="27" s="1"/>
  <c r="G265" i="8"/>
  <c r="H265" i="27" s="1"/>
  <c r="G300" i="8"/>
  <c r="H300" i="27" s="1"/>
  <c r="G87" i="8"/>
  <c r="H87" i="27" s="1"/>
  <c r="G86" i="8"/>
  <c r="H86" i="27" s="1"/>
  <c r="W51" i="8"/>
  <c r="X51" i="27" s="1"/>
  <c r="Q51" i="8"/>
  <c r="R51" i="27" s="1"/>
  <c r="L51" i="8"/>
  <c r="M51" i="27" s="1"/>
  <c r="X51" i="8"/>
  <c r="Y51" i="27" s="1"/>
  <c r="M51" i="8"/>
  <c r="N51" i="27" s="1"/>
  <c r="W349" i="8"/>
  <c r="X349" i="27" s="1"/>
  <c r="Q349" i="8"/>
  <c r="R349" i="27" s="1"/>
  <c r="L349" i="8"/>
  <c r="M349" i="27" s="1"/>
  <c r="X349" i="8"/>
  <c r="Y349" i="27" s="1"/>
  <c r="M349" i="8"/>
  <c r="N349" i="27" s="1"/>
  <c r="G165" i="8"/>
  <c r="H165" i="27" s="1"/>
  <c r="G152" i="8"/>
  <c r="H152" i="27" s="1"/>
  <c r="G23" i="8"/>
  <c r="H23" i="27" s="1"/>
  <c r="G178" i="8"/>
  <c r="H178" i="27" s="1"/>
  <c r="G177" i="8"/>
  <c r="H177" i="27" s="1"/>
  <c r="G174" i="8"/>
  <c r="H174" i="27" s="1"/>
  <c r="G173" i="8"/>
  <c r="H173" i="27" s="1"/>
  <c r="G171" i="8"/>
  <c r="H171" i="27" s="1"/>
  <c r="G70" i="8"/>
  <c r="H70" i="27" s="1"/>
  <c r="G311" i="8"/>
  <c r="H311" i="27" s="1"/>
  <c r="G309" i="8"/>
  <c r="H309" i="27" s="1"/>
  <c r="G31" i="8"/>
  <c r="H31" i="27" s="1"/>
  <c r="G290" i="8"/>
  <c r="H290" i="27" s="1"/>
  <c r="G288" i="8"/>
  <c r="H288" i="27" s="1"/>
  <c r="G164" i="8"/>
  <c r="H164" i="27" s="1"/>
  <c r="G337" i="8"/>
  <c r="H337" i="27" s="1"/>
  <c r="G163" i="8"/>
  <c r="H163" i="27" s="1"/>
  <c r="G285" i="8"/>
  <c r="H285" i="27" s="1"/>
  <c r="G161" i="8"/>
  <c r="H161" i="27" s="1"/>
  <c r="G160" i="8"/>
  <c r="H160" i="27" s="1"/>
  <c r="G64" i="8"/>
  <c r="H64" i="27" s="1"/>
  <c r="G30" i="8"/>
  <c r="H30" i="27" s="1"/>
  <c r="G29" i="8"/>
  <c r="H29" i="27" s="1"/>
  <c r="G156" i="8"/>
  <c r="H156" i="27" s="1"/>
  <c r="G155" i="8"/>
  <c r="H155" i="27" s="1"/>
  <c r="G153" i="8"/>
  <c r="H153" i="27" s="1"/>
  <c r="G336" i="8"/>
  <c r="H336" i="27" s="1"/>
  <c r="G41" i="8"/>
  <c r="H41" i="27" s="1"/>
  <c r="G91" i="8"/>
  <c r="H91" i="27" s="1"/>
  <c r="G90" i="8"/>
  <c r="H90" i="27" s="1"/>
  <c r="G326" i="8"/>
  <c r="H326" i="27" s="1"/>
  <c r="G325" i="8"/>
  <c r="H325" i="27" s="1"/>
  <c r="G240" i="8"/>
  <c r="H240" i="27" s="1"/>
  <c r="G238" i="8"/>
  <c r="H238" i="27" s="1"/>
  <c r="G233" i="8"/>
  <c r="H233" i="27" s="1"/>
  <c r="G81" i="8"/>
  <c r="H81" i="27" s="1"/>
  <c r="G321" i="8"/>
  <c r="H321" i="27" s="1"/>
  <c r="G227" i="8"/>
  <c r="H227" i="27" s="1"/>
  <c r="G212" i="8"/>
  <c r="H212" i="27" s="1"/>
  <c r="G211" i="8"/>
  <c r="H211" i="27" s="1"/>
  <c r="G209" i="8"/>
  <c r="H209" i="27" s="1"/>
  <c r="G208" i="8"/>
  <c r="H208" i="27" s="1"/>
  <c r="G307" i="8"/>
  <c r="H307" i="27" s="1"/>
  <c r="G206" i="8"/>
  <c r="H206" i="27" s="1"/>
  <c r="G306" i="8"/>
  <c r="H306" i="27" s="1"/>
  <c r="G204" i="8"/>
  <c r="H204" i="27" s="1"/>
  <c r="G304" i="8"/>
  <c r="H304" i="27" s="1"/>
  <c r="G202" i="8"/>
  <c r="H202" i="27" s="1"/>
  <c r="G303" i="8"/>
  <c r="H303" i="27" s="1"/>
  <c r="G302" i="8"/>
  <c r="H302" i="27" s="1"/>
  <c r="G199" i="8"/>
  <c r="H199" i="27" s="1"/>
  <c r="G198" i="8"/>
  <c r="H198" i="27" s="1"/>
  <c r="G197" i="8"/>
  <c r="H197" i="27" s="1"/>
  <c r="G32" i="8"/>
  <c r="H32" i="27" s="1"/>
  <c r="G299" i="8"/>
  <c r="H299" i="27" s="1"/>
  <c r="G194" i="8"/>
  <c r="H194" i="27" s="1"/>
  <c r="G266" i="8"/>
  <c r="H266" i="27" s="1"/>
  <c r="G261" i="8"/>
  <c r="H261" i="27" s="1"/>
  <c r="G97" i="8"/>
  <c r="H97" i="27" s="1"/>
  <c r="G185" i="8"/>
  <c r="H185" i="27" s="1"/>
  <c r="G192" i="8"/>
  <c r="H192" i="27" s="1"/>
  <c r="G74" i="8"/>
  <c r="H74" i="27" s="1"/>
  <c r="G294" i="8"/>
  <c r="H294" i="27" s="1"/>
  <c r="G62" i="8"/>
  <c r="H62" i="27" s="1"/>
  <c r="G151" i="8"/>
  <c r="H151" i="27" s="1"/>
  <c r="G150" i="8"/>
  <c r="H150" i="27" s="1"/>
  <c r="G282" i="8"/>
  <c r="H282" i="27" s="1"/>
  <c r="G61" i="8"/>
  <c r="H61" i="27" s="1"/>
  <c r="G16" i="8"/>
  <c r="G149" i="8"/>
  <c r="H149" i="27" s="1"/>
  <c r="G148" i="8"/>
  <c r="H148" i="27" s="1"/>
  <c r="G281" i="8"/>
  <c r="H281" i="27" s="1"/>
  <c r="G147" i="8"/>
  <c r="H147" i="27" s="1"/>
  <c r="G146" i="8"/>
  <c r="H146" i="27" s="1"/>
  <c r="G335" i="8"/>
  <c r="H335" i="27" s="1"/>
  <c r="G145" i="8"/>
  <c r="H145" i="27" s="1"/>
  <c r="G280" i="8"/>
  <c r="H280" i="27" s="1"/>
  <c r="G144" i="8"/>
  <c r="H144" i="27" s="1"/>
  <c r="G143" i="8"/>
  <c r="H143" i="27" s="1"/>
  <c r="G28" i="8"/>
  <c r="H28" i="27" s="1"/>
  <c r="G259" i="8"/>
  <c r="H259" i="27" s="1"/>
  <c r="G252" i="8"/>
  <c r="H252" i="27" s="1"/>
  <c r="G328" i="8"/>
  <c r="H328" i="27" s="1"/>
  <c r="G250" i="8"/>
  <c r="H250" i="27" s="1"/>
  <c r="G239" i="8"/>
  <c r="H239" i="27" s="1"/>
  <c r="G39" i="8"/>
  <c r="H39" i="27" s="1"/>
  <c r="G116" i="8"/>
  <c r="H116" i="27" s="1"/>
  <c r="G114" i="8"/>
  <c r="H114" i="27" s="1"/>
  <c r="G109" i="8"/>
  <c r="H109" i="27" s="1"/>
  <c r="G235" i="8"/>
  <c r="H235" i="27" s="1"/>
  <c r="G322" i="8"/>
  <c r="H322" i="27" s="1"/>
  <c r="G228" i="8"/>
  <c r="H228" i="27" s="1"/>
  <c r="G226" i="8"/>
  <c r="H226" i="27" s="1"/>
  <c r="G213" i="8"/>
  <c r="H213" i="27" s="1"/>
  <c r="G310" i="8"/>
  <c r="H310" i="27" s="1"/>
  <c r="G210" i="8"/>
  <c r="H210" i="27" s="1"/>
  <c r="G207" i="8"/>
  <c r="H207" i="27" s="1"/>
  <c r="G308" i="8"/>
  <c r="H308" i="27" s="1"/>
  <c r="G205" i="8"/>
  <c r="H205" i="27" s="1"/>
  <c r="G77" i="8"/>
  <c r="H77" i="27" s="1"/>
  <c r="G305" i="8"/>
  <c r="H305" i="27" s="1"/>
  <c r="G203" i="8"/>
  <c r="H203" i="27" s="1"/>
  <c r="G34" i="8"/>
  <c r="H34" i="27" s="1"/>
  <c r="G76" i="8"/>
  <c r="H76" i="27" s="1"/>
  <c r="G201" i="8"/>
  <c r="H201" i="27" s="1"/>
  <c r="G200" i="8"/>
  <c r="H200" i="27" s="1"/>
  <c r="G33" i="8"/>
  <c r="H33" i="27" s="1"/>
  <c r="G301" i="8"/>
  <c r="H301" i="27" s="1"/>
  <c r="G196" i="8"/>
  <c r="H196" i="27" s="1"/>
  <c r="G195" i="8"/>
  <c r="H195" i="27" s="1"/>
  <c r="G219" i="8"/>
  <c r="H219" i="27" s="1"/>
  <c r="G78" i="8"/>
  <c r="H78" i="27" s="1"/>
  <c r="G313" i="8"/>
  <c r="H313" i="27" s="1"/>
  <c r="G268" i="8"/>
  <c r="H268" i="27" s="1"/>
  <c r="G249" i="8"/>
  <c r="H249" i="27" s="1"/>
  <c r="G139" i="8"/>
  <c r="H139" i="27" s="1"/>
  <c r="G334" i="8"/>
  <c r="H334" i="27" s="1"/>
  <c r="G127" i="8"/>
  <c r="H127" i="27" s="1"/>
  <c r="G122" i="8"/>
  <c r="H122" i="27" s="1"/>
  <c r="G25" i="8"/>
  <c r="H25" i="27" s="1"/>
  <c r="G346" i="8"/>
  <c r="H346" i="27" s="1"/>
  <c r="G105" i="8"/>
  <c r="H105" i="27" s="1"/>
  <c r="G113" i="8"/>
  <c r="H113" i="27" s="1"/>
  <c r="G112" i="8"/>
  <c r="H112" i="27" s="1"/>
  <c r="G57" i="8"/>
  <c r="H57" i="27" s="1"/>
  <c r="G108" i="8"/>
  <c r="H108" i="27" s="1"/>
  <c r="G247" i="8"/>
  <c r="H247" i="27" s="1"/>
  <c r="G246" i="8"/>
  <c r="H246" i="27" s="1"/>
  <c r="G236" i="8"/>
  <c r="H236" i="27" s="1"/>
  <c r="G340" i="8"/>
  <c r="H340" i="27" s="1"/>
  <c r="G121" i="8"/>
  <c r="H121" i="27" s="1"/>
  <c r="G269" i="8"/>
  <c r="H269" i="27" s="1"/>
  <c r="G88" i="8"/>
  <c r="H88" i="27" s="1"/>
  <c r="G254" i="8"/>
  <c r="H254" i="27" s="1"/>
  <c r="G253" i="8"/>
  <c r="H253" i="27" s="1"/>
  <c r="G248" i="8"/>
  <c r="H248" i="27" s="1"/>
  <c r="G123" i="8"/>
  <c r="H123" i="27" s="1"/>
  <c r="G40" i="8"/>
  <c r="H40" i="27" s="1"/>
  <c r="G53" i="8"/>
  <c r="H53" i="27" s="1"/>
  <c r="G344" i="8"/>
  <c r="H344" i="27" s="1"/>
  <c r="G102" i="8"/>
  <c r="H102" i="27" s="1"/>
  <c r="G89" i="8"/>
  <c r="H89" i="27" s="1"/>
  <c r="G262" i="8"/>
  <c r="H262" i="27" s="1"/>
  <c r="G223" i="8"/>
  <c r="H223" i="27" s="1"/>
  <c r="G217" i="8"/>
  <c r="H217" i="27" s="1"/>
  <c r="G317" i="8"/>
  <c r="H317" i="27" s="1"/>
  <c r="G316" i="8"/>
  <c r="H316" i="27" s="1"/>
  <c r="G216" i="8"/>
  <c r="H216" i="27" s="1"/>
  <c r="G141" i="8"/>
  <c r="H141" i="27" s="1"/>
  <c r="G140" i="8"/>
  <c r="H140" i="27" s="1"/>
  <c r="G138" i="8"/>
  <c r="H138" i="27" s="1"/>
  <c r="G135" i="8"/>
  <c r="H135" i="27" s="1"/>
  <c r="G118" i="8"/>
  <c r="H118" i="27" s="1"/>
  <c r="G26" i="8"/>
  <c r="H26" i="27" s="1"/>
  <c r="G117" i="8"/>
  <c r="H117" i="27" s="1"/>
  <c r="G49" i="8"/>
  <c r="H49" i="27" s="1"/>
  <c r="G80" i="8"/>
  <c r="H80" i="27" s="1"/>
  <c r="G221" i="8"/>
  <c r="H221" i="27" s="1"/>
  <c r="G184" i="8"/>
  <c r="H184" i="27" s="1"/>
  <c r="G338" i="8"/>
  <c r="H338" i="27" s="1"/>
  <c r="G27" i="8"/>
  <c r="H27" i="27" s="1"/>
  <c r="G82" i="8"/>
  <c r="H82" i="27" s="1"/>
  <c r="G327" i="8"/>
  <c r="H327" i="27" s="1"/>
  <c r="G229" i="8"/>
  <c r="H229" i="27" s="1"/>
  <c r="G320" i="8"/>
  <c r="H320" i="27" s="1"/>
  <c r="G128" i="8"/>
  <c r="H128" i="27" s="1"/>
  <c r="G126" i="8"/>
  <c r="H126" i="27" s="1"/>
  <c r="G124" i="8"/>
  <c r="H124" i="27" s="1"/>
  <c r="G119" i="8"/>
  <c r="H119" i="27" s="1"/>
  <c r="G258" i="8"/>
  <c r="H258" i="27" s="1"/>
  <c r="G129" i="8"/>
  <c r="H129" i="27" s="1"/>
  <c r="G85" i="8"/>
  <c r="H85" i="27" s="1"/>
  <c r="G263" i="8"/>
  <c r="H263" i="27" s="1"/>
  <c r="G84" i="8"/>
  <c r="H84" i="27" s="1"/>
  <c r="G260" i="8"/>
  <c r="H260" i="27" s="1"/>
  <c r="G256" i="8"/>
  <c r="H256" i="27" s="1"/>
  <c r="G255" i="8"/>
  <c r="H255" i="27" s="1"/>
  <c r="G329" i="8"/>
  <c r="H329" i="27" s="1"/>
  <c r="G274" i="8"/>
  <c r="H274" i="27" s="1"/>
  <c r="G59" i="8"/>
  <c r="H59" i="27" s="1"/>
  <c r="G176" i="8"/>
  <c r="H176" i="27" s="1"/>
  <c r="G175" i="8"/>
  <c r="H175" i="27" s="1"/>
  <c r="G172" i="8"/>
  <c r="H172" i="27" s="1"/>
  <c r="G45" i="8"/>
  <c r="H45" i="27" s="1"/>
  <c r="G170" i="8"/>
  <c r="H170" i="27" s="1"/>
  <c r="G168" i="8"/>
  <c r="H168" i="27" s="1"/>
  <c r="G44" i="8"/>
  <c r="H44" i="27" s="1"/>
  <c r="G43" i="8"/>
  <c r="H43" i="27" s="1"/>
  <c r="G69" i="8"/>
  <c r="H69" i="27" s="1"/>
  <c r="G292" i="8"/>
  <c r="H292" i="27" s="1"/>
  <c r="G166" i="8"/>
  <c r="H166" i="27" s="1"/>
  <c r="G42" i="8"/>
  <c r="H42" i="27" s="1"/>
  <c r="G242" i="8"/>
  <c r="H242" i="27" s="1"/>
  <c r="G230" i="8"/>
  <c r="H230" i="27" s="1"/>
  <c r="G191" i="8"/>
  <c r="H191" i="27" s="1"/>
  <c r="G190" i="8"/>
  <c r="H190" i="27" s="1"/>
  <c r="G189" i="8"/>
  <c r="H189" i="27" s="1"/>
  <c r="G75" i="8"/>
  <c r="H75" i="27" s="1"/>
  <c r="G188" i="8"/>
  <c r="H188" i="27" s="1"/>
  <c r="G187" i="8"/>
  <c r="H187" i="27" s="1"/>
  <c r="G297" i="8"/>
  <c r="H297" i="27" s="1"/>
  <c r="G186" i="8"/>
  <c r="H186" i="27" s="1"/>
  <c r="G270" i="8"/>
  <c r="H270" i="27" s="1"/>
  <c r="G93" i="8"/>
  <c r="H93" i="27" s="1"/>
  <c r="Y51" i="8"/>
  <c r="Z51" i="27" s="1"/>
  <c r="T51" i="8"/>
  <c r="U51" i="27" s="1"/>
  <c r="N51" i="8"/>
  <c r="O51" i="27" s="1"/>
  <c r="J51" i="8"/>
  <c r="K51" i="27" s="1"/>
  <c r="R51" i="8"/>
  <c r="S51" i="27" s="1"/>
  <c r="K51" i="8"/>
  <c r="L51" i="27" s="1"/>
  <c r="Y349" i="8"/>
  <c r="Z349" i="27" s="1"/>
  <c r="T349" i="8"/>
  <c r="U349" i="27" s="1"/>
  <c r="N349" i="8"/>
  <c r="O349" i="27" s="1"/>
  <c r="R349" i="8"/>
  <c r="S349" i="27" s="1"/>
  <c r="K349" i="8"/>
  <c r="L349" i="27" s="1"/>
  <c r="J21" i="8"/>
  <c r="M124" i="9"/>
  <c r="S45" i="9"/>
  <c r="D48" i="9"/>
  <c r="F120" i="9" s="1"/>
  <c r="S127" i="9"/>
  <c r="Z127" i="9"/>
  <c r="F129" i="9"/>
  <c r="F125" i="9"/>
  <c r="M125" i="9"/>
  <c r="D47" i="9"/>
  <c r="S119" i="9" s="1"/>
  <c r="F126" i="9"/>
  <c r="K128" i="9"/>
  <c r="H128" i="9"/>
  <c r="I128" i="9"/>
  <c r="J128" i="9"/>
  <c r="N128" i="9"/>
  <c r="O128" i="9"/>
  <c r="Q128" i="9"/>
  <c r="T128" i="9"/>
  <c r="U128" i="9"/>
  <c r="G128" i="9"/>
  <c r="V128" i="9"/>
  <c r="X128" i="9"/>
  <c r="K124" i="9"/>
  <c r="H124" i="9"/>
  <c r="I124" i="9"/>
  <c r="J124" i="9"/>
  <c r="N124" i="9"/>
  <c r="O124" i="9"/>
  <c r="Q124" i="9"/>
  <c r="T124" i="9"/>
  <c r="U124" i="9"/>
  <c r="G124" i="9"/>
  <c r="V124" i="9"/>
  <c r="X124" i="9"/>
  <c r="K129" i="9"/>
  <c r="G129" i="9"/>
  <c r="H129" i="9"/>
  <c r="I129" i="9"/>
  <c r="J129" i="9"/>
  <c r="N129" i="9"/>
  <c r="O129" i="9"/>
  <c r="Q129" i="9"/>
  <c r="T129" i="9"/>
  <c r="U129" i="9"/>
  <c r="V129" i="9"/>
  <c r="X129" i="9"/>
  <c r="K127" i="9"/>
  <c r="G127" i="9"/>
  <c r="H127" i="9"/>
  <c r="I127" i="9"/>
  <c r="J127" i="9"/>
  <c r="N127" i="9"/>
  <c r="O127" i="9"/>
  <c r="Q127" i="9"/>
  <c r="T127" i="9"/>
  <c r="U127" i="9"/>
  <c r="V127" i="9"/>
  <c r="X127" i="9"/>
  <c r="K125" i="9"/>
  <c r="G125" i="9"/>
  <c r="H125" i="9"/>
  <c r="I125" i="9"/>
  <c r="J125" i="9"/>
  <c r="N125" i="9"/>
  <c r="O125" i="9"/>
  <c r="Q125" i="9"/>
  <c r="T125" i="9"/>
  <c r="U125" i="9"/>
  <c r="V125" i="9"/>
  <c r="X125" i="9"/>
  <c r="K122" i="9"/>
  <c r="G122" i="9"/>
  <c r="V122" i="9"/>
  <c r="H122" i="9"/>
  <c r="I122" i="9"/>
  <c r="J122" i="9"/>
  <c r="N122" i="9"/>
  <c r="O122" i="9"/>
  <c r="Q122" i="9"/>
  <c r="T122" i="9"/>
  <c r="U122" i="9"/>
  <c r="X122" i="9"/>
  <c r="M127" i="9"/>
  <c r="Z122" i="9"/>
  <c r="Z125" i="9"/>
  <c r="K126" i="9"/>
  <c r="G126" i="9"/>
  <c r="V126" i="9"/>
  <c r="H126" i="9"/>
  <c r="I126" i="9"/>
  <c r="J126" i="9"/>
  <c r="N126" i="9"/>
  <c r="O126" i="9"/>
  <c r="Q126" i="9"/>
  <c r="T126" i="9"/>
  <c r="U126" i="9"/>
  <c r="X126" i="9"/>
  <c r="K123" i="9"/>
  <c r="G123" i="9"/>
  <c r="H123" i="9"/>
  <c r="I123" i="9"/>
  <c r="J123" i="9"/>
  <c r="N123" i="9"/>
  <c r="O123" i="9"/>
  <c r="Q123" i="9"/>
  <c r="T123" i="9"/>
  <c r="U123" i="9"/>
  <c r="V123" i="9"/>
  <c r="X123" i="9"/>
  <c r="K121" i="9"/>
  <c r="G121" i="9"/>
  <c r="H121" i="9"/>
  <c r="I121" i="9"/>
  <c r="J121" i="9"/>
  <c r="N121" i="9"/>
  <c r="O121" i="9"/>
  <c r="Q121" i="9"/>
  <c r="T121" i="9"/>
  <c r="U121" i="9"/>
  <c r="V121" i="9"/>
  <c r="X121" i="9"/>
  <c r="M126" i="9"/>
  <c r="M122" i="9"/>
  <c r="S129" i="9"/>
  <c r="S122" i="9"/>
  <c r="D58" i="9"/>
  <c r="D45" i="9" s="1"/>
  <c r="W21" i="8"/>
  <c r="Q21" i="8"/>
  <c r="L21" i="8"/>
  <c r="X21" i="8"/>
  <c r="M21" i="8"/>
  <c r="Y21" i="8"/>
  <c r="T21" i="8"/>
  <c r="N21" i="8"/>
  <c r="R21" i="8"/>
  <c r="K21" i="8"/>
  <c r="AA21" i="8"/>
  <c r="AA9" i="8"/>
  <c r="AB9" i="27" s="1"/>
  <c r="AC348" i="8"/>
  <c r="AC50" i="8"/>
  <c r="AC20" i="8"/>
  <c r="U331" i="27"/>
  <c r="AE342" i="8"/>
  <c r="U95" i="27"/>
  <c r="AI342" i="8"/>
  <c r="U271" i="27"/>
  <c r="U341" i="27"/>
  <c r="AG51" i="8"/>
  <c r="AI51" i="8"/>
  <c r="AK51" i="8"/>
  <c r="AE349" i="8"/>
  <c r="AG21" i="8"/>
  <c r="AI21" i="8"/>
  <c r="AK21" i="8"/>
  <c r="AE51" i="8"/>
  <c r="AG349" i="8"/>
  <c r="AI349" i="8"/>
  <c r="AK349" i="8"/>
  <c r="AE21" i="8"/>
  <c r="AA36" i="8"/>
  <c r="AB36" i="27" s="1"/>
  <c r="I145" i="7"/>
  <c r="K145" i="7"/>
  <c r="M145" i="7"/>
  <c r="Q145" i="7"/>
  <c r="V145" i="7"/>
  <c r="X145" i="7"/>
  <c r="I103" i="7"/>
  <c r="J145" i="7"/>
  <c r="L145" i="7"/>
  <c r="P145" i="7"/>
  <c r="S145" i="7"/>
  <c r="W145" i="7"/>
  <c r="Z145" i="7"/>
  <c r="Q115" i="7"/>
  <c r="F45" i="9"/>
  <c r="U349" i="7"/>
  <c r="H350" i="7"/>
  <c r="U350" i="7"/>
  <c r="H351" i="7"/>
  <c r="U351" i="7"/>
  <c r="H352" i="7"/>
  <c r="U352" i="7"/>
  <c r="H353" i="7"/>
  <c r="U353" i="7"/>
  <c r="H354" i="7"/>
  <c r="U354" i="7"/>
  <c r="V20" i="8"/>
  <c r="W20" i="27" s="1"/>
  <c r="P20" i="8"/>
  <c r="Q20" i="27" s="1"/>
  <c r="I20" i="8"/>
  <c r="J20" i="27" s="1"/>
  <c r="P348" i="8"/>
  <c r="Q348" i="27" s="1"/>
  <c r="V348" i="8"/>
  <c r="W348" i="27" s="1"/>
  <c r="I348" i="8"/>
  <c r="J348" i="27" s="1"/>
  <c r="P50" i="8"/>
  <c r="Q50" i="27" s="1"/>
  <c r="V50" i="8"/>
  <c r="W50" i="27" s="1"/>
  <c r="I50" i="8"/>
  <c r="J50" i="27" s="1"/>
  <c r="I276" i="8"/>
  <c r="J276" i="27" s="1"/>
  <c r="I275" i="8"/>
  <c r="J275" i="27" s="1"/>
  <c r="I339" i="8"/>
  <c r="J339" i="27" s="1"/>
  <c r="I315" i="8"/>
  <c r="J315" i="27" s="1"/>
  <c r="U346" i="7"/>
  <c r="H347" i="7"/>
  <c r="U347" i="7"/>
  <c r="H348" i="7"/>
  <c r="U348" i="7"/>
  <c r="H349" i="7"/>
  <c r="H152" i="7"/>
  <c r="U152" i="7"/>
  <c r="H317" i="7"/>
  <c r="U317" i="7"/>
  <c r="H318" i="7"/>
  <c r="U318" i="7"/>
  <c r="H321" i="7"/>
  <c r="U321" i="7"/>
  <c r="H322" i="7"/>
  <c r="U322" i="7"/>
  <c r="H325" i="7"/>
  <c r="U325" i="7"/>
  <c r="H326" i="7"/>
  <c r="U326" i="7"/>
  <c r="H329" i="7"/>
  <c r="U329" i="7"/>
  <c r="H330" i="7"/>
  <c r="U330" i="7"/>
  <c r="H333" i="7"/>
  <c r="U333" i="7"/>
  <c r="H334" i="7"/>
  <c r="H341" i="7"/>
  <c r="U341" i="7"/>
  <c r="H342" i="7"/>
  <c r="U342" i="7"/>
  <c r="H343" i="7"/>
  <c r="U343" i="7"/>
  <c r="H344" i="7"/>
  <c r="U344" i="7"/>
  <c r="H345" i="7"/>
  <c r="U345" i="7"/>
  <c r="H346" i="7"/>
  <c r="U334" i="7"/>
  <c r="H337" i="7"/>
  <c r="U337" i="7"/>
  <c r="H338" i="7"/>
  <c r="U338" i="7"/>
  <c r="O19" i="7"/>
  <c r="O39" i="7"/>
  <c r="O41" i="7"/>
  <c r="O43" i="7"/>
  <c r="U43" i="7"/>
  <c r="H44" i="7"/>
  <c r="O55" i="7"/>
  <c r="O104" i="7"/>
  <c r="O106" i="7"/>
  <c r="O108" i="7"/>
  <c r="O130" i="7"/>
  <c r="O138" i="7"/>
  <c r="O152" i="7"/>
  <c r="H138" i="7"/>
  <c r="U138" i="7"/>
  <c r="H142" i="7"/>
  <c r="U142" i="7"/>
  <c r="H148" i="7"/>
  <c r="U148" i="7"/>
  <c r="H150" i="7"/>
  <c r="U150" i="7"/>
  <c r="H151" i="7"/>
  <c r="U151" i="7"/>
  <c r="O153" i="7"/>
  <c r="O154" i="7"/>
  <c r="O156" i="7"/>
  <c r="O160" i="7"/>
  <c r="H19" i="7"/>
  <c r="H130" i="7"/>
  <c r="U130" i="7"/>
  <c r="H134" i="7"/>
  <c r="U134" i="7"/>
  <c r="H136" i="7"/>
  <c r="U136" i="7"/>
  <c r="H137" i="7"/>
  <c r="U137" i="7"/>
  <c r="O139" i="7"/>
  <c r="O140" i="7"/>
  <c r="O142" i="7"/>
  <c r="H160" i="7"/>
  <c r="U160" i="7"/>
  <c r="H164" i="7"/>
  <c r="U164" i="7"/>
  <c r="H166" i="7"/>
  <c r="U166" i="7"/>
  <c r="H167" i="7"/>
  <c r="U167" i="7"/>
  <c r="H168" i="7"/>
  <c r="U168" i="7"/>
  <c r="H171" i="7"/>
  <c r="U171" i="7"/>
  <c r="H172" i="7"/>
  <c r="U172" i="7"/>
  <c r="H175" i="7"/>
  <c r="U175" i="7"/>
  <c r="H176" i="7"/>
  <c r="U176" i="7"/>
  <c r="H179" i="7"/>
  <c r="U179" i="7"/>
  <c r="H180" i="7"/>
  <c r="U180" i="7"/>
  <c r="H183" i="7"/>
  <c r="U183" i="7"/>
  <c r="H184" i="7"/>
  <c r="U184" i="7"/>
  <c r="H187" i="7"/>
  <c r="U187" i="7"/>
  <c r="H188" i="7"/>
  <c r="U188" i="7"/>
  <c r="H191" i="7"/>
  <c r="U191" i="7"/>
  <c r="H192" i="7"/>
  <c r="U192" i="7"/>
  <c r="H193" i="7"/>
  <c r="U193" i="7"/>
  <c r="H196" i="7"/>
  <c r="U196" i="7"/>
  <c r="H197" i="7"/>
  <c r="U197" i="7"/>
  <c r="H200" i="7"/>
  <c r="U200" i="7"/>
  <c r="H201" i="7"/>
  <c r="U201" i="7"/>
  <c r="H205" i="7"/>
  <c r="U205" i="7"/>
  <c r="H208" i="7"/>
  <c r="U208" i="7"/>
  <c r="H209" i="7"/>
  <c r="U209" i="7"/>
  <c r="H212" i="7"/>
  <c r="U212" i="7"/>
  <c r="H213" i="7"/>
  <c r="U213" i="7"/>
  <c r="H216" i="7"/>
  <c r="U216" i="7"/>
  <c r="H217" i="7"/>
  <c r="U217" i="7"/>
  <c r="H220" i="7"/>
  <c r="U220" i="7"/>
  <c r="H221" i="7"/>
  <c r="U221" i="7"/>
  <c r="H15" i="7"/>
  <c r="H16" i="7"/>
  <c r="U16" i="7"/>
  <c r="O17" i="7"/>
  <c r="H18" i="7"/>
  <c r="F18" i="7" s="1"/>
  <c r="U18" i="7"/>
  <c r="O20" i="7"/>
  <c r="O44" i="7"/>
  <c r="H47" i="7"/>
  <c r="U47" i="7"/>
  <c r="U122" i="7"/>
  <c r="H123" i="7"/>
  <c r="U123" i="7"/>
  <c r="H124" i="7"/>
  <c r="O124" i="7"/>
  <c r="O125" i="7"/>
  <c r="O126" i="7"/>
  <c r="O127" i="7"/>
  <c r="O128" i="7"/>
  <c r="U129" i="7"/>
  <c r="O131" i="7"/>
  <c r="O132" i="7"/>
  <c r="O134" i="7"/>
  <c r="U141" i="7"/>
  <c r="O143" i="7"/>
  <c r="O146" i="7"/>
  <c r="O148" i="7"/>
  <c r="H156" i="7"/>
  <c r="U156" i="7"/>
  <c r="H158" i="7"/>
  <c r="U158" i="7"/>
  <c r="H159" i="7"/>
  <c r="U159" i="7"/>
  <c r="O161" i="7"/>
  <c r="O162" i="7"/>
  <c r="O164" i="7"/>
  <c r="O29" i="7"/>
  <c r="O30" i="7"/>
  <c r="U30" i="7"/>
  <c r="U31" i="7"/>
  <c r="O37" i="7"/>
  <c r="U37" i="7"/>
  <c r="H38" i="7"/>
  <c r="U38" i="7"/>
  <c r="H39" i="7"/>
  <c r="O46" i="7"/>
  <c r="O47" i="7"/>
  <c r="O48" i="7"/>
  <c r="O50" i="7"/>
  <c r="U50" i="7"/>
  <c r="U51" i="7"/>
  <c r="U52" i="7"/>
  <c r="H55" i="7"/>
  <c r="H91" i="7"/>
  <c r="H106" i="7"/>
  <c r="H108" i="7"/>
  <c r="U108" i="7"/>
  <c r="O123" i="7"/>
  <c r="H132" i="7"/>
  <c r="U132" i="7"/>
  <c r="H133" i="7"/>
  <c r="U133" i="7"/>
  <c r="O135" i="7"/>
  <c r="O136" i="7"/>
  <c r="H140" i="7"/>
  <c r="U140" i="7"/>
  <c r="H141" i="7"/>
  <c r="H146" i="7"/>
  <c r="U146" i="7"/>
  <c r="H147" i="7"/>
  <c r="U147" i="7"/>
  <c r="O149" i="7"/>
  <c r="O150" i="7"/>
  <c r="H154" i="7"/>
  <c r="U154" i="7"/>
  <c r="H155" i="7"/>
  <c r="U155" i="7"/>
  <c r="O157" i="7"/>
  <c r="O158" i="7"/>
  <c r="H162" i="7"/>
  <c r="U162" i="7"/>
  <c r="H163" i="7"/>
  <c r="U163" i="7"/>
  <c r="O165" i="7"/>
  <c r="O166" i="7"/>
  <c r="O15" i="7"/>
  <c r="O16" i="7"/>
  <c r="H17" i="7"/>
  <c r="U17" i="7"/>
  <c r="O18" i="7"/>
  <c r="H20" i="7"/>
  <c r="O21" i="7"/>
  <c r="U21" i="7"/>
  <c r="U22" i="7"/>
  <c r="U23" i="7"/>
  <c r="U24" i="7"/>
  <c r="U25" i="7"/>
  <c r="H32" i="7"/>
  <c r="O32" i="7"/>
  <c r="O33" i="7"/>
  <c r="O40" i="7"/>
  <c r="U40" i="7"/>
  <c r="O42" i="7"/>
  <c r="U42" i="7"/>
  <c r="O45" i="7"/>
  <c r="U45" i="7"/>
  <c r="H46" i="7"/>
  <c r="H48" i="7"/>
  <c r="O49" i="7"/>
  <c r="O56" i="7"/>
  <c r="U56" i="7"/>
  <c r="H57" i="7"/>
  <c r="U57" i="7"/>
  <c r="H58" i="7"/>
  <c r="U58" i="7"/>
  <c r="H59" i="7"/>
  <c r="U59" i="7"/>
  <c r="H60" i="7"/>
  <c r="U60" i="7"/>
  <c r="H61" i="7"/>
  <c r="U61" i="7"/>
  <c r="H62" i="7"/>
  <c r="U62" i="7"/>
  <c r="H63" i="7"/>
  <c r="U63" i="7"/>
  <c r="H64" i="7"/>
  <c r="U64" i="7"/>
  <c r="H65" i="7"/>
  <c r="U65" i="7"/>
  <c r="H66" i="7"/>
  <c r="U66" i="7"/>
  <c r="H67" i="7"/>
  <c r="U67" i="7"/>
  <c r="H68" i="7"/>
  <c r="U68" i="7"/>
  <c r="H69" i="7"/>
  <c r="U69" i="7"/>
  <c r="H70" i="7"/>
  <c r="U70" i="7"/>
  <c r="H71" i="7"/>
  <c r="U71" i="7"/>
  <c r="H72" i="7"/>
  <c r="U72" i="7"/>
  <c r="H73" i="7"/>
  <c r="U73" i="7"/>
  <c r="H74" i="7"/>
  <c r="U74" i="7"/>
  <c r="H75" i="7"/>
  <c r="U75" i="7"/>
  <c r="H76" i="7"/>
  <c r="U76" i="7"/>
  <c r="H77" i="7"/>
  <c r="U77" i="7"/>
  <c r="H78" i="7"/>
  <c r="U78" i="7"/>
  <c r="H79" i="7"/>
  <c r="U79" i="7"/>
  <c r="H80" i="7"/>
  <c r="U80" i="7"/>
  <c r="H81" i="7"/>
  <c r="U81" i="7"/>
  <c r="H82" i="7"/>
  <c r="U82" i="7"/>
  <c r="H83" i="7"/>
  <c r="U83" i="7"/>
  <c r="H84" i="7"/>
  <c r="U84" i="7"/>
  <c r="H85" i="7"/>
  <c r="U85" i="7"/>
  <c r="H86" i="7"/>
  <c r="U86" i="7"/>
  <c r="H87" i="7"/>
  <c r="U87" i="7"/>
  <c r="H88" i="7"/>
  <c r="U88" i="7"/>
  <c r="H89" i="7"/>
  <c r="U89" i="7"/>
  <c r="H90" i="7"/>
  <c r="U90" i="7"/>
  <c r="O91" i="7"/>
  <c r="U91" i="7"/>
  <c r="H92" i="7"/>
  <c r="U92" i="7"/>
  <c r="H93" i="7"/>
  <c r="U93" i="7"/>
  <c r="H94" i="7"/>
  <c r="U94" i="7"/>
  <c r="H95" i="7"/>
  <c r="U95" i="7"/>
  <c r="H96" i="7"/>
  <c r="U96" i="7"/>
  <c r="H97" i="7"/>
  <c r="U97" i="7"/>
  <c r="H98" i="7"/>
  <c r="U98" i="7"/>
  <c r="H99" i="7"/>
  <c r="U99" i="7"/>
  <c r="H100" i="7"/>
  <c r="U100" i="7"/>
  <c r="H101" i="7"/>
  <c r="U101" i="7"/>
  <c r="O105" i="7"/>
  <c r="O107" i="7"/>
  <c r="H109" i="7"/>
  <c r="U109" i="7"/>
  <c r="H110" i="7"/>
  <c r="U110" i="7"/>
  <c r="H111" i="7"/>
  <c r="U111" i="7"/>
  <c r="H112" i="7"/>
  <c r="U112" i="7"/>
  <c r="H113" i="7"/>
  <c r="U113" i="7"/>
  <c r="H116" i="7"/>
  <c r="H117" i="7"/>
  <c r="U117" i="7"/>
  <c r="H118" i="7"/>
  <c r="U118" i="7"/>
  <c r="H119" i="7"/>
  <c r="U119" i="7"/>
  <c r="H120" i="7"/>
  <c r="U120" i="7"/>
  <c r="H121" i="7"/>
  <c r="U121" i="7"/>
  <c r="O122" i="7"/>
  <c r="O129" i="7"/>
  <c r="H131" i="7"/>
  <c r="U131" i="7"/>
  <c r="O133" i="7"/>
  <c r="H135" i="7"/>
  <c r="U135" i="7"/>
  <c r="O137" i="7"/>
  <c r="H139" i="7"/>
  <c r="U139" i="7"/>
  <c r="O141" i="7"/>
  <c r="H143" i="7"/>
  <c r="U143" i="7"/>
  <c r="O147" i="7"/>
  <c r="H149" i="7"/>
  <c r="F149" i="7" s="1"/>
  <c r="U149" i="7"/>
  <c r="O151" i="7"/>
  <c r="H153" i="7"/>
  <c r="U153" i="7"/>
  <c r="O155" i="7"/>
  <c r="H157" i="7"/>
  <c r="U157" i="7"/>
  <c r="O159" i="7"/>
  <c r="H161" i="7"/>
  <c r="U161" i="7"/>
  <c r="O163" i="7"/>
  <c r="H165" i="7"/>
  <c r="F165" i="7" s="1"/>
  <c r="U165" i="7"/>
  <c r="O169" i="7"/>
  <c r="O170" i="7"/>
  <c r="O173" i="7"/>
  <c r="O174" i="7"/>
  <c r="O177" i="7"/>
  <c r="O178" i="7"/>
  <c r="O181" i="7"/>
  <c r="O182" i="7"/>
  <c r="O185" i="7"/>
  <c r="O186" i="7"/>
  <c r="O189" i="7"/>
  <c r="O190" i="7"/>
  <c r="O194" i="7"/>
  <c r="O195" i="7"/>
  <c r="O198" i="7"/>
  <c r="O199" i="7"/>
  <c r="O206" i="7"/>
  <c r="O207" i="7"/>
  <c r="O210" i="7"/>
  <c r="O211" i="7"/>
  <c r="O214" i="7"/>
  <c r="O215" i="7"/>
  <c r="O218" i="7"/>
  <c r="O219" i="7"/>
  <c r="O222" i="7"/>
  <c r="O223" i="7"/>
  <c r="O224" i="7"/>
  <c r="O225" i="7"/>
  <c r="O226" i="7"/>
  <c r="O227" i="7"/>
  <c r="O228" i="7"/>
  <c r="O229" i="7"/>
  <c r="O230" i="7"/>
  <c r="O231" i="7"/>
  <c r="O232" i="7"/>
  <c r="O233" i="7"/>
  <c r="O234" i="7"/>
  <c r="O235" i="7"/>
  <c r="O236" i="7"/>
  <c r="O237" i="7"/>
  <c r="O238" i="7"/>
  <c r="O239" i="7"/>
  <c r="O240" i="7"/>
  <c r="O241" i="7"/>
  <c r="O242" i="7"/>
  <c r="O243" i="7"/>
  <c r="O244" i="7"/>
  <c r="O245" i="7"/>
  <c r="O248" i="7"/>
  <c r="O249" i="7"/>
  <c r="O250" i="7"/>
  <c r="O251" i="7"/>
  <c r="O252" i="7"/>
  <c r="O253" i="7"/>
  <c r="O254" i="7"/>
  <c r="O255" i="7"/>
  <c r="O256" i="7"/>
  <c r="O257" i="7"/>
  <c r="O258" i="7"/>
  <c r="O259" i="7"/>
  <c r="O260" i="7"/>
  <c r="O261" i="7"/>
  <c r="O262" i="7"/>
  <c r="O263" i="7"/>
  <c r="O264" i="7"/>
  <c r="O265" i="7"/>
  <c r="O266" i="7"/>
  <c r="O267" i="7"/>
  <c r="O268" i="7"/>
  <c r="O271" i="7"/>
  <c r="O272" i="7"/>
  <c r="O273" i="7"/>
  <c r="O274" i="7"/>
  <c r="O275" i="7"/>
  <c r="O276" i="7"/>
  <c r="O277" i="7"/>
  <c r="O278" i="7"/>
  <c r="O279" i="7"/>
  <c r="O280" i="7"/>
  <c r="O281" i="7"/>
  <c r="O282" i="7"/>
  <c r="O283" i="7"/>
  <c r="O284" i="7"/>
  <c r="O285" i="7"/>
  <c r="O286" i="7"/>
  <c r="O287" i="7"/>
  <c r="O288" i="7"/>
  <c r="O289" i="7"/>
  <c r="O290" i="7"/>
  <c r="O293" i="7"/>
  <c r="O294" i="7"/>
  <c r="O295" i="7"/>
  <c r="O296" i="7"/>
  <c r="O297" i="7"/>
  <c r="O298" i="7"/>
  <c r="O299" i="7"/>
  <c r="O300" i="7"/>
  <c r="O301" i="7"/>
  <c r="O302" i="7"/>
  <c r="O303" i="7"/>
  <c r="O307" i="7"/>
  <c r="O308" i="7"/>
  <c r="O309" i="7"/>
  <c r="O310" i="7"/>
  <c r="O311" i="7"/>
  <c r="O312" i="7"/>
  <c r="O313" i="7"/>
  <c r="O314" i="7"/>
  <c r="O315" i="7"/>
  <c r="O316" i="7"/>
  <c r="O319" i="7"/>
  <c r="O320" i="7"/>
  <c r="O323" i="7"/>
  <c r="O324" i="7"/>
  <c r="O327" i="7"/>
  <c r="O328" i="7"/>
  <c r="O331" i="7"/>
  <c r="O332" i="7"/>
  <c r="O335" i="7"/>
  <c r="O336" i="7"/>
  <c r="O339" i="7"/>
  <c r="O340" i="7"/>
  <c r="U19" i="7"/>
  <c r="U20" i="7"/>
  <c r="H21" i="7"/>
  <c r="F21" i="7" s="1"/>
  <c r="O22" i="7"/>
  <c r="O23" i="7"/>
  <c r="O24" i="7"/>
  <c r="O25" i="7"/>
  <c r="U29" i="7"/>
  <c r="H30" i="7"/>
  <c r="O31" i="7"/>
  <c r="U32" i="7"/>
  <c r="H33" i="7"/>
  <c r="U33" i="7"/>
  <c r="H37" i="7"/>
  <c r="O38" i="7"/>
  <c r="U39" i="7"/>
  <c r="H40" i="7"/>
  <c r="F40" i="7" s="1"/>
  <c r="U41" i="7"/>
  <c r="H42" i="7"/>
  <c r="F42" i="7" s="1"/>
  <c r="H51" i="7"/>
  <c r="H52" i="7"/>
  <c r="H122" i="7"/>
  <c r="U124" i="7"/>
  <c r="H125" i="7"/>
  <c r="U125" i="7"/>
  <c r="H126" i="7"/>
  <c r="U126" i="7"/>
  <c r="H127" i="7"/>
  <c r="U127" i="7"/>
  <c r="H128" i="7"/>
  <c r="U128" i="7"/>
  <c r="H129" i="7"/>
  <c r="F129" i="7" s="1"/>
  <c r="H22" i="7"/>
  <c r="H23" i="7"/>
  <c r="H24" i="7"/>
  <c r="H25" i="7"/>
  <c r="H29" i="7"/>
  <c r="H31" i="7"/>
  <c r="F31" i="7" s="1"/>
  <c r="H41" i="7"/>
  <c r="H43" i="7"/>
  <c r="U44" i="7"/>
  <c r="H45" i="7"/>
  <c r="U46" i="7"/>
  <c r="U48" i="7"/>
  <c r="H49" i="7"/>
  <c r="U49" i="7"/>
  <c r="H50" i="7"/>
  <c r="F50" i="7" s="1"/>
  <c r="O51" i="7"/>
  <c r="O52" i="7"/>
  <c r="H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2" i="7"/>
  <c r="O93" i="7"/>
  <c r="O94" i="7"/>
  <c r="O95" i="7"/>
  <c r="O96" i="7"/>
  <c r="O97" i="7"/>
  <c r="O98" i="7"/>
  <c r="O99" i="7"/>
  <c r="O100" i="7"/>
  <c r="O101" i="7"/>
  <c r="H105" i="7"/>
  <c r="U105" i="7"/>
  <c r="U106" i="7"/>
  <c r="H107" i="7"/>
  <c r="U107" i="7"/>
  <c r="O109" i="7"/>
  <c r="O110" i="7"/>
  <c r="O111" i="7"/>
  <c r="O112" i="7"/>
  <c r="O113" i="7"/>
  <c r="O116" i="7"/>
  <c r="O117" i="7"/>
  <c r="O118" i="7"/>
  <c r="O119" i="7"/>
  <c r="O120" i="7"/>
  <c r="O121" i="7"/>
  <c r="O167" i="7"/>
  <c r="O168" i="7"/>
  <c r="H169" i="7"/>
  <c r="U169" i="7"/>
  <c r="H170" i="7"/>
  <c r="U170" i="7"/>
  <c r="O171" i="7"/>
  <c r="O172" i="7"/>
  <c r="H173" i="7"/>
  <c r="U173" i="7"/>
  <c r="H174" i="7"/>
  <c r="U174" i="7"/>
  <c r="O175" i="7"/>
  <c r="O176" i="7"/>
  <c r="H177" i="7"/>
  <c r="U177" i="7"/>
  <c r="H178" i="7"/>
  <c r="U178" i="7"/>
  <c r="O179" i="7"/>
  <c r="O180" i="7"/>
  <c r="H181" i="7"/>
  <c r="U181" i="7"/>
  <c r="H182" i="7"/>
  <c r="F182" i="7" s="1"/>
  <c r="U182" i="7"/>
  <c r="O183" i="7"/>
  <c r="O184" i="7"/>
  <c r="H185" i="7"/>
  <c r="U185" i="7"/>
  <c r="H186" i="7"/>
  <c r="U186" i="7"/>
  <c r="O187" i="7"/>
  <c r="O188" i="7"/>
  <c r="H189" i="7"/>
  <c r="F189" i="7" s="1"/>
  <c r="U189" i="7"/>
  <c r="H190" i="7"/>
  <c r="F190" i="7" s="1"/>
  <c r="U190" i="7"/>
  <c r="O191" i="7"/>
  <c r="O192" i="7"/>
  <c r="O193" i="7"/>
  <c r="H194" i="7"/>
  <c r="U194" i="7"/>
  <c r="H195" i="7"/>
  <c r="U195" i="7"/>
  <c r="O196" i="7"/>
  <c r="O197" i="7"/>
  <c r="H198" i="7"/>
  <c r="U198" i="7"/>
  <c r="H199" i="7"/>
  <c r="U199" i="7"/>
  <c r="O200" i="7"/>
  <c r="O201" i="7"/>
  <c r="O205" i="7"/>
  <c r="H206" i="7"/>
  <c r="U206" i="7"/>
  <c r="H207" i="7"/>
  <c r="F207" i="7" s="1"/>
  <c r="U207" i="7"/>
  <c r="O208" i="7"/>
  <c r="O209" i="7"/>
  <c r="H210" i="7"/>
  <c r="U210" i="7"/>
  <c r="H211" i="7"/>
  <c r="U211" i="7"/>
  <c r="O212" i="7"/>
  <c r="O213" i="7"/>
  <c r="H214" i="7"/>
  <c r="U214" i="7"/>
  <c r="H215" i="7"/>
  <c r="U215" i="7"/>
  <c r="O216" i="7"/>
  <c r="O217" i="7"/>
  <c r="H218" i="7"/>
  <c r="U218" i="7"/>
  <c r="H219" i="7"/>
  <c r="F219" i="7" s="1"/>
  <c r="U219" i="7"/>
  <c r="O220" i="7"/>
  <c r="O221" i="7"/>
  <c r="H222" i="7"/>
  <c r="F222" i="7" s="1"/>
  <c r="U222" i="7"/>
  <c r="H223" i="7"/>
  <c r="U223" i="7"/>
  <c r="H224" i="7"/>
  <c r="U224" i="7"/>
  <c r="H225" i="7"/>
  <c r="U225" i="7"/>
  <c r="H226" i="7"/>
  <c r="F226" i="7" s="1"/>
  <c r="U226" i="7"/>
  <c r="H227" i="7"/>
  <c r="U227" i="7"/>
  <c r="H228" i="7"/>
  <c r="U228" i="7"/>
  <c r="H229" i="7"/>
  <c r="U229" i="7"/>
  <c r="H230" i="7"/>
  <c r="F230" i="7" s="1"/>
  <c r="U230" i="7"/>
  <c r="H231" i="7"/>
  <c r="U231" i="7"/>
  <c r="H232" i="7"/>
  <c r="U232" i="7"/>
  <c r="H233" i="7"/>
  <c r="U233" i="7"/>
  <c r="H234" i="7"/>
  <c r="U234" i="7"/>
  <c r="H235" i="7"/>
  <c r="U235" i="7"/>
  <c r="H236" i="7"/>
  <c r="F236" i="7" s="1"/>
  <c r="U236" i="7"/>
  <c r="H237" i="7"/>
  <c r="F237" i="7" s="1"/>
  <c r="U237" i="7"/>
  <c r="H238" i="7"/>
  <c r="F238" i="7" s="1"/>
  <c r="U238" i="7"/>
  <c r="H239" i="7"/>
  <c r="F239" i="7" s="1"/>
  <c r="U239" i="7"/>
  <c r="H240" i="7"/>
  <c r="U240" i="7"/>
  <c r="H241" i="7"/>
  <c r="F241" i="7" s="1"/>
  <c r="U241" i="7"/>
  <c r="H242" i="7"/>
  <c r="U242" i="7"/>
  <c r="H243" i="7"/>
  <c r="F243" i="7" s="1"/>
  <c r="U243" i="7"/>
  <c r="H244" i="7"/>
  <c r="U244" i="7"/>
  <c r="H245" i="7"/>
  <c r="U245" i="7"/>
  <c r="H248" i="7"/>
  <c r="F248" i="7" s="1"/>
  <c r="U248" i="7"/>
  <c r="H249" i="7"/>
  <c r="F249" i="7" s="1"/>
  <c r="U249" i="7"/>
  <c r="H250" i="7"/>
  <c r="U250" i="7"/>
  <c r="H251" i="7"/>
  <c r="U251" i="7"/>
  <c r="H252" i="7"/>
  <c r="U252" i="7"/>
  <c r="H253" i="7"/>
  <c r="U253" i="7"/>
  <c r="H254" i="7"/>
  <c r="U254" i="7"/>
  <c r="H255" i="7"/>
  <c r="U255" i="7"/>
  <c r="H256" i="7"/>
  <c r="F256" i="7" s="1"/>
  <c r="U256" i="7"/>
  <c r="H257" i="7"/>
  <c r="U257" i="7"/>
  <c r="H258" i="7"/>
  <c r="F258" i="7" s="1"/>
  <c r="U258" i="7"/>
  <c r="H259" i="7"/>
  <c r="U259" i="7"/>
  <c r="H260" i="7"/>
  <c r="U260" i="7"/>
  <c r="H261" i="7"/>
  <c r="F261" i="7" s="1"/>
  <c r="U261" i="7"/>
  <c r="H262" i="7"/>
  <c r="F262" i="7" s="1"/>
  <c r="U262" i="7"/>
  <c r="H263" i="7"/>
  <c r="U263" i="7"/>
  <c r="H264" i="7"/>
  <c r="U264" i="7"/>
  <c r="H265" i="7"/>
  <c r="F265" i="7" s="1"/>
  <c r="U265" i="7"/>
  <c r="H266" i="7"/>
  <c r="U266" i="7"/>
  <c r="H267" i="7"/>
  <c r="U267" i="7"/>
  <c r="H268" i="7"/>
  <c r="U268" i="7"/>
  <c r="H271" i="7"/>
  <c r="F271" i="7" s="1"/>
  <c r="U271" i="7"/>
  <c r="H272" i="7"/>
  <c r="F272" i="7" s="1"/>
  <c r="U272" i="7"/>
  <c r="H273" i="7"/>
  <c r="F273" i="7" s="1"/>
  <c r="U273" i="7"/>
  <c r="H274" i="7"/>
  <c r="U274" i="7"/>
  <c r="H275" i="7"/>
  <c r="F275" i="7" s="1"/>
  <c r="U275" i="7"/>
  <c r="H276" i="7"/>
  <c r="F276" i="7" s="1"/>
  <c r="U276" i="7"/>
  <c r="H277" i="7"/>
  <c r="F277" i="7" s="1"/>
  <c r="U277" i="7"/>
  <c r="H278" i="7"/>
  <c r="F278" i="7" s="1"/>
  <c r="U278" i="7"/>
  <c r="H279" i="7"/>
  <c r="F279" i="7" s="1"/>
  <c r="U279" i="7"/>
  <c r="H280" i="7"/>
  <c r="F280" i="7" s="1"/>
  <c r="U280" i="7"/>
  <c r="H281" i="7"/>
  <c r="F281" i="7" s="1"/>
  <c r="U281" i="7"/>
  <c r="H282" i="7"/>
  <c r="U282" i="7"/>
  <c r="H283" i="7"/>
  <c r="U283" i="7"/>
  <c r="H284" i="7"/>
  <c r="U284" i="7"/>
  <c r="H285" i="7"/>
  <c r="F285" i="7" s="1"/>
  <c r="U285" i="7"/>
  <c r="H286" i="7"/>
  <c r="U286" i="7"/>
  <c r="H287" i="7"/>
  <c r="U287" i="7"/>
  <c r="H288" i="7"/>
  <c r="F288" i="7" s="1"/>
  <c r="U288" i="7"/>
  <c r="H289" i="7"/>
  <c r="F289" i="7" s="1"/>
  <c r="U289" i="7"/>
  <c r="H290" i="7"/>
  <c r="F290" i="7" s="1"/>
  <c r="U290" i="7"/>
  <c r="H293" i="7"/>
  <c r="F293" i="7" s="1"/>
  <c r="U293" i="7"/>
  <c r="H294" i="7"/>
  <c r="U294" i="7"/>
  <c r="H295" i="7"/>
  <c r="F295" i="7" s="1"/>
  <c r="U295" i="7"/>
  <c r="H296" i="7"/>
  <c r="U296" i="7"/>
  <c r="H297" i="7"/>
  <c r="F297" i="7" s="1"/>
  <c r="U297" i="7"/>
  <c r="H298" i="7"/>
  <c r="U298" i="7"/>
  <c r="H299" i="7"/>
  <c r="U299" i="7"/>
  <c r="H300" i="7"/>
  <c r="U300" i="7"/>
  <c r="H301" i="7"/>
  <c r="U301" i="7"/>
  <c r="H302" i="7"/>
  <c r="F302" i="7" s="1"/>
  <c r="U302" i="7"/>
  <c r="H303" i="7"/>
  <c r="U303" i="7"/>
  <c r="H307" i="7"/>
  <c r="F307" i="7" s="1"/>
  <c r="U307" i="7"/>
  <c r="H308" i="7"/>
  <c r="F308" i="7" s="1"/>
  <c r="U308" i="7"/>
  <c r="H309" i="7"/>
  <c r="F309" i="7" s="1"/>
  <c r="U309" i="7"/>
  <c r="H310" i="7"/>
  <c r="U310" i="7"/>
  <c r="H311" i="7"/>
  <c r="F311" i="7" s="1"/>
  <c r="U311" i="7"/>
  <c r="H312" i="7"/>
  <c r="U312" i="7"/>
  <c r="H313" i="7"/>
  <c r="F313" i="7" s="1"/>
  <c r="U313" i="7"/>
  <c r="H314" i="7"/>
  <c r="F314" i="7" s="1"/>
  <c r="U314" i="7"/>
  <c r="H315" i="7"/>
  <c r="F315" i="7" s="1"/>
  <c r="U315" i="7"/>
  <c r="H316" i="7"/>
  <c r="U316" i="7"/>
  <c r="O317" i="7"/>
  <c r="O318" i="7"/>
  <c r="H319" i="7"/>
  <c r="F319" i="7" s="1"/>
  <c r="U319" i="7"/>
  <c r="H320" i="7"/>
  <c r="U320" i="7"/>
  <c r="O321" i="7"/>
  <c r="O322" i="7"/>
  <c r="H323" i="7"/>
  <c r="F323" i="7" s="1"/>
  <c r="U323" i="7"/>
  <c r="H324" i="7"/>
  <c r="F324" i="7" s="1"/>
  <c r="U324" i="7"/>
  <c r="O325" i="7"/>
  <c r="O326" i="7"/>
  <c r="H327" i="7"/>
  <c r="F327" i="7" s="1"/>
  <c r="U327" i="7"/>
  <c r="H328" i="7"/>
  <c r="U328" i="7"/>
  <c r="O329" i="7"/>
  <c r="O330" i="7"/>
  <c r="H331" i="7"/>
  <c r="F331" i="7" s="1"/>
  <c r="U331" i="7"/>
  <c r="H332" i="7"/>
  <c r="F332" i="7" s="1"/>
  <c r="U332" i="7"/>
  <c r="O333" i="7"/>
  <c r="O334" i="7"/>
  <c r="H335" i="7"/>
  <c r="U335" i="7"/>
  <c r="H336" i="7"/>
  <c r="U336" i="7"/>
  <c r="O337" i="7"/>
  <c r="O338" i="7"/>
  <c r="H339" i="7"/>
  <c r="F339" i="7" s="1"/>
  <c r="U339" i="7"/>
  <c r="H340" i="7"/>
  <c r="U340" i="7"/>
  <c r="O341" i="7"/>
  <c r="O342" i="7"/>
  <c r="O343" i="7"/>
  <c r="O344" i="7"/>
  <c r="O345" i="7"/>
  <c r="O346" i="7"/>
  <c r="O347" i="7"/>
  <c r="O348" i="7"/>
  <c r="O349" i="7"/>
  <c r="O350" i="7"/>
  <c r="O351" i="7"/>
  <c r="O352" i="7"/>
  <c r="O353" i="7"/>
  <c r="O354" i="7"/>
  <c r="O28" i="7"/>
  <c r="U36" i="7"/>
  <c r="U116" i="7"/>
  <c r="H204" i="7"/>
  <c r="U204" i="7"/>
  <c r="U15" i="7"/>
  <c r="H28" i="7"/>
  <c r="U28" i="7"/>
  <c r="H36" i="7"/>
  <c r="O36" i="7"/>
  <c r="U55" i="7"/>
  <c r="H104" i="7"/>
  <c r="U104" i="7"/>
  <c r="O204" i="7"/>
  <c r="H306" i="7"/>
  <c r="O306" i="7"/>
  <c r="U306" i="7"/>
  <c r="B30" i="6"/>
  <c r="B8" i="6"/>
  <c r="AD50" i="27" l="1"/>
  <c r="AD20" i="27"/>
  <c r="AD348" i="27"/>
  <c r="AB21" i="27"/>
  <c r="Z21" i="27"/>
  <c r="Y21" i="27"/>
  <c r="X21" i="27"/>
  <c r="U21" i="27"/>
  <c r="S21" i="27"/>
  <c r="R21" i="27"/>
  <c r="O21" i="27"/>
  <c r="N21" i="27"/>
  <c r="M21" i="27"/>
  <c r="L21" i="27"/>
  <c r="H16" i="27"/>
  <c r="K21" i="27"/>
  <c r="F340" i="7"/>
  <c r="F336" i="7"/>
  <c r="F335" i="7"/>
  <c r="F328" i="7"/>
  <c r="F320" i="7"/>
  <c r="F316" i="7"/>
  <c r="F312" i="7"/>
  <c r="F310" i="7"/>
  <c r="F303" i="7"/>
  <c r="F301" i="7"/>
  <c r="F300" i="7"/>
  <c r="F299" i="7"/>
  <c r="F298" i="7"/>
  <c r="F296" i="7"/>
  <c r="F294" i="7"/>
  <c r="F287" i="7"/>
  <c r="F286" i="7"/>
  <c r="F284" i="7"/>
  <c r="F283" i="7"/>
  <c r="F282" i="7"/>
  <c r="F274" i="7"/>
  <c r="F268" i="7"/>
  <c r="F267" i="7"/>
  <c r="F266" i="7"/>
  <c r="F264" i="7"/>
  <c r="F263" i="7"/>
  <c r="F260" i="7"/>
  <c r="F259" i="7"/>
  <c r="F257" i="7"/>
  <c r="F255" i="7"/>
  <c r="F254" i="7"/>
  <c r="F253" i="7"/>
  <c r="F252" i="7"/>
  <c r="F251" i="7"/>
  <c r="F250" i="7"/>
  <c r="F245" i="7"/>
  <c r="F244" i="7"/>
  <c r="F242" i="7"/>
  <c r="F240" i="7"/>
  <c r="F235" i="7"/>
  <c r="F234" i="7"/>
  <c r="F233" i="7"/>
  <c r="F232" i="7"/>
  <c r="F231" i="7"/>
  <c r="F229" i="7"/>
  <c r="F228" i="7"/>
  <c r="F227" i="7"/>
  <c r="F225" i="7"/>
  <c r="F224" i="7"/>
  <c r="F223" i="7"/>
  <c r="F218" i="7"/>
  <c r="F215" i="7"/>
  <c r="F214" i="7"/>
  <c r="F211" i="7"/>
  <c r="F210" i="7"/>
  <c r="F206" i="7"/>
  <c r="F186" i="7"/>
  <c r="F185" i="7"/>
  <c r="F160" i="7"/>
  <c r="F157" i="7"/>
  <c r="F152" i="7"/>
  <c r="F142" i="7"/>
  <c r="F140" i="7"/>
  <c r="F139" i="7"/>
  <c r="F132" i="7"/>
  <c r="F131" i="7"/>
  <c r="F41" i="7"/>
  <c r="F30" i="7"/>
  <c r="F29" i="7"/>
  <c r="F24" i="7"/>
  <c r="F22" i="7"/>
  <c r="F181" i="7"/>
  <c r="F178" i="7"/>
  <c r="F177" i="7"/>
  <c r="F174" i="7"/>
  <c r="F173" i="7"/>
  <c r="F170" i="7"/>
  <c r="F169" i="7"/>
  <c r="F105" i="7"/>
  <c r="F49" i="7"/>
  <c r="F138" i="7"/>
  <c r="F56" i="7"/>
  <c r="F45" i="7"/>
  <c r="F43" i="7"/>
  <c r="F37" i="7"/>
  <c r="F36" i="7"/>
  <c r="F28" i="7"/>
  <c r="G339" i="8"/>
  <c r="H339" i="27" s="1"/>
  <c r="G276" i="8"/>
  <c r="H276" i="27" s="1"/>
  <c r="V51" i="8"/>
  <c r="W51" i="27" s="1"/>
  <c r="P349" i="8"/>
  <c r="Q349" i="27" s="1"/>
  <c r="P21" i="8"/>
  <c r="T342" i="8"/>
  <c r="U342" i="27" s="1"/>
  <c r="T272" i="8"/>
  <c r="U272" i="27" s="1"/>
  <c r="T96" i="8"/>
  <c r="U96" i="27" s="1"/>
  <c r="AC51" i="8"/>
  <c r="Z15" i="25"/>
  <c r="F122" i="7"/>
  <c r="G315" i="8"/>
  <c r="H315" i="27" s="1"/>
  <c r="G275" i="8"/>
  <c r="H275" i="27" s="1"/>
  <c r="P51" i="8"/>
  <c r="Q51" i="27" s="1"/>
  <c r="V349" i="8"/>
  <c r="W349" i="27" s="1"/>
  <c r="I21" i="8"/>
  <c r="V21" i="8"/>
  <c r="T332" i="8"/>
  <c r="U332" i="27" s="1"/>
  <c r="AC21" i="8"/>
  <c r="AC349" i="8"/>
  <c r="Z14" i="25"/>
  <c r="Z16" i="25"/>
  <c r="I16" i="25"/>
  <c r="Z11" i="25"/>
  <c r="Z12" i="25"/>
  <c r="Z13" i="25"/>
  <c r="F306" i="7"/>
  <c r="F52" i="7"/>
  <c r="F121" i="7"/>
  <c r="F120" i="7"/>
  <c r="F119" i="7"/>
  <c r="F118" i="7"/>
  <c r="F117" i="7"/>
  <c r="F46" i="7"/>
  <c r="F20" i="7"/>
  <c r="F141" i="7"/>
  <c r="F133" i="7"/>
  <c r="F106" i="7"/>
  <c r="F55" i="7"/>
  <c r="F39" i="7"/>
  <c r="F38" i="7"/>
  <c r="F47" i="7"/>
  <c r="F15" i="7"/>
  <c r="F221" i="7"/>
  <c r="F220" i="7"/>
  <c r="F217" i="7"/>
  <c r="F216" i="7"/>
  <c r="F213" i="7"/>
  <c r="F212" i="7"/>
  <c r="F209" i="7"/>
  <c r="F208" i="7"/>
  <c r="F205" i="7"/>
  <c r="F201" i="7"/>
  <c r="F200" i="7"/>
  <c r="F197" i="7"/>
  <c r="F196" i="7"/>
  <c r="F193" i="7"/>
  <c r="F192" i="7"/>
  <c r="F191" i="7"/>
  <c r="F188" i="7"/>
  <c r="F187" i="7"/>
  <c r="F184" i="7"/>
  <c r="F183" i="7"/>
  <c r="F180" i="7"/>
  <c r="F179" i="7"/>
  <c r="F176" i="7"/>
  <c r="F175" i="7"/>
  <c r="F172" i="7"/>
  <c r="F171" i="7"/>
  <c r="F168" i="7"/>
  <c r="F167" i="7"/>
  <c r="F166" i="7"/>
  <c r="F164" i="7"/>
  <c r="F19" i="7"/>
  <c r="F151" i="7"/>
  <c r="F150" i="7"/>
  <c r="F148" i="7"/>
  <c r="F44" i="7"/>
  <c r="F334" i="7"/>
  <c r="F333" i="7"/>
  <c r="F330" i="7"/>
  <c r="F329" i="7"/>
  <c r="F326" i="7"/>
  <c r="F325" i="7"/>
  <c r="F322" i="7"/>
  <c r="F321" i="7"/>
  <c r="F318" i="7"/>
  <c r="F317" i="7"/>
  <c r="F104" i="7"/>
  <c r="F204" i="7"/>
  <c r="F199" i="7"/>
  <c r="F198" i="7"/>
  <c r="F195" i="7"/>
  <c r="F194" i="7"/>
  <c r="F107" i="7"/>
  <c r="F25" i="7"/>
  <c r="F23" i="7"/>
  <c r="F128" i="7"/>
  <c r="F127" i="7"/>
  <c r="F126" i="7"/>
  <c r="F125" i="7"/>
  <c r="F51" i="7"/>
  <c r="F33" i="7"/>
  <c r="F161" i="7"/>
  <c r="F153" i="7"/>
  <c r="F143" i="7"/>
  <c r="F135" i="7"/>
  <c r="F116" i="7"/>
  <c r="F113" i="7"/>
  <c r="F112" i="7"/>
  <c r="F111" i="7"/>
  <c r="F110" i="7"/>
  <c r="F109" i="7"/>
  <c r="F101" i="7"/>
  <c r="F100" i="7"/>
  <c r="F99" i="7"/>
  <c r="F98" i="7"/>
  <c r="F97" i="7"/>
  <c r="F96" i="7"/>
  <c r="F95" i="7"/>
  <c r="F94" i="7"/>
  <c r="F93" i="7"/>
  <c r="F92"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48" i="7"/>
  <c r="F32" i="7"/>
  <c r="F17" i="7"/>
  <c r="F163" i="7"/>
  <c r="F162" i="7"/>
  <c r="F155" i="7"/>
  <c r="F154" i="7"/>
  <c r="F147" i="7"/>
  <c r="F146" i="7"/>
  <c r="F108" i="7"/>
  <c r="F91" i="7"/>
  <c r="F159" i="7"/>
  <c r="F158" i="7"/>
  <c r="F156" i="7"/>
  <c r="F124" i="7"/>
  <c r="F123" i="7"/>
  <c r="F16" i="7"/>
  <c r="F137" i="7"/>
  <c r="F136" i="7"/>
  <c r="F134" i="7"/>
  <c r="F130" i="7"/>
  <c r="F338" i="7"/>
  <c r="F337" i="7"/>
  <c r="F346" i="7"/>
  <c r="F345" i="7"/>
  <c r="F344" i="7"/>
  <c r="F343" i="7"/>
  <c r="F342" i="7"/>
  <c r="F341" i="7"/>
  <c r="F349" i="7"/>
  <c r="F348" i="7"/>
  <c r="F347" i="7"/>
  <c r="F354" i="7"/>
  <c r="F353" i="7"/>
  <c r="F352" i="7"/>
  <c r="F351" i="7"/>
  <c r="F350" i="7"/>
  <c r="K130" i="9"/>
  <c r="G130" i="9"/>
  <c r="V130" i="9"/>
  <c r="H130" i="9"/>
  <c r="I130" i="9"/>
  <c r="J130" i="9"/>
  <c r="N130" i="9"/>
  <c r="O130" i="9"/>
  <c r="Q130" i="9"/>
  <c r="T130" i="9"/>
  <c r="U130" i="9"/>
  <c r="X130" i="9"/>
  <c r="F130" i="9"/>
  <c r="M130" i="9"/>
  <c r="Z130" i="9"/>
  <c r="K120" i="9"/>
  <c r="H120" i="9"/>
  <c r="I120" i="9"/>
  <c r="J120" i="9"/>
  <c r="N120" i="9"/>
  <c r="O120" i="9"/>
  <c r="Q120" i="9"/>
  <c r="T120" i="9"/>
  <c r="U120" i="9"/>
  <c r="G120" i="9"/>
  <c r="V120" i="9"/>
  <c r="X120" i="9"/>
  <c r="Z120" i="9"/>
  <c r="S120" i="9"/>
  <c r="M120" i="9"/>
  <c r="K119" i="9"/>
  <c r="G119" i="9"/>
  <c r="H119" i="9"/>
  <c r="I119" i="9"/>
  <c r="J119" i="9"/>
  <c r="N119" i="9"/>
  <c r="O119" i="9"/>
  <c r="Q119" i="9"/>
  <c r="T119" i="9"/>
  <c r="U119" i="9"/>
  <c r="V119" i="9"/>
  <c r="X119" i="9"/>
  <c r="M119" i="9"/>
  <c r="F119" i="9"/>
  <c r="Z119" i="9"/>
  <c r="S130" i="9"/>
  <c r="I51" i="8"/>
  <c r="J51" i="27" s="1"/>
  <c r="G50" i="8"/>
  <c r="H50" i="27" s="1"/>
  <c r="I349" i="8"/>
  <c r="J349" i="27" s="1"/>
  <c r="G348" i="8"/>
  <c r="H348" i="27" s="1"/>
  <c r="Z117" i="9"/>
  <c r="V117" i="9"/>
  <c r="T117" i="9"/>
  <c r="Q117" i="9"/>
  <c r="N117" i="9"/>
  <c r="K117" i="9"/>
  <c r="I117" i="9"/>
  <c r="G117" i="9"/>
  <c r="X117" i="9"/>
  <c r="U117" i="9"/>
  <c r="S117" i="9"/>
  <c r="O117" i="9"/>
  <c r="M117" i="9"/>
  <c r="J117" i="9"/>
  <c r="H117" i="9"/>
  <c r="F117" i="9"/>
  <c r="Q7" i="7"/>
  <c r="Q8" i="7" s="1"/>
  <c r="W7" i="7"/>
  <c r="W8" i="7" s="1"/>
  <c r="P7" i="7"/>
  <c r="P8" i="7" s="1"/>
  <c r="J7" i="7"/>
  <c r="J8" i="7" s="1"/>
  <c r="X7" i="7"/>
  <c r="X8" i="7" s="1"/>
  <c r="K7" i="7"/>
  <c r="K8" i="7" s="1"/>
  <c r="S7" i="7"/>
  <c r="S8" i="7" s="1"/>
  <c r="L7" i="7"/>
  <c r="L8" i="7" s="1"/>
  <c r="I7" i="7"/>
  <c r="I8" i="7" s="1"/>
  <c r="V7" i="7"/>
  <c r="V8" i="7" s="1"/>
  <c r="M7" i="7"/>
  <c r="M8" i="7" s="1"/>
  <c r="AG342" i="8"/>
  <c r="AI9" i="8"/>
  <c r="AG332" i="8"/>
  <c r="AE9" i="8"/>
  <c r="Z7" i="20"/>
  <c r="Z7" i="25" s="1"/>
  <c r="U9" i="20"/>
  <c r="O9" i="20"/>
  <c r="H9" i="20"/>
  <c r="AA7" i="8"/>
  <c r="AA12" i="26" s="1"/>
  <c r="U35" i="27"/>
  <c r="AK96" i="8"/>
  <c r="AI96" i="8"/>
  <c r="AG272" i="8"/>
  <c r="AE272" i="8"/>
  <c r="AE96" i="8"/>
  <c r="AE332" i="8"/>
  <c r="AK332" i="8"/>
  <c r="AI272" i="8"/>
  <c r="AK272" i="8"/>
  <c r="AI332" i="8"/>
  <c r="AG96" i="8"/>
  <c r="AK36" i="8"/>
  <c r="H27" i="7"/>
  <c r="Z7" i="7"/>
  <c r="Z8" i="7" s="1"/>
  <c r="H356" i="7"/>
  <c r="O247" i="7"/>
  <c r="H115" i="7"/>
  <c r="O54" i="7"/>
  <c r="AJ356" i="7"/>
  <c r="AD356" i="7"/>
  <c r="AH356" i="7"/>
  <c r="AF356" i="7"/>
  <c r="O356" i="7"/>
  <c r="AD305" i="7"/>
  <c r="AH305" i="7"/>
  <c r="AJ305" i="7"/>
  <c r="AF305" i="7"/>
  <c r="H305" i="7"/>
  <c r="H247" i="7"/>
  <c r="O305" i="7"/>
  <c r="AD292" i="7"/>
  <c r="AH292" i="7"/>
  <c r="AJ292" i="7"/>
  <c r="AF292" i="7"/>
  <c r="O292" i="7"/>
  <c r="H292" i="7"/>
  <c r="AJ270" i="7"/>
  <c r="AD270" i="7"/>
  <c r="AH270" i="7"/>
  <c r="AF270" i="7"/>
  <c r="H270" i="7"/>
  <c r="O270" i="7"/>
  <c r="AJ247" i="7"/>
  <c r="AD247" i="7"/>
  <c r="AH247" i="7"/>
  <c r="AF247" i="7"/>
  <c r="AD203" i="7"/>
  <c r="AJ203" i="7"/>
  <c r="AF203" i="7"/>
  <c r="AH203" i="7"/>
  <c r="H54" i="7"/>
  <c r="H203" i="7"/>
  <c r="O203" i="7"/>
  <c r="AF145" i="7"/>
  <c r="AD145" i="7"/>
  <c r="AJ145" i="7"/>
  <c r="AH145" i="7"/>
  <c r="O145" i="7"/>
  <c r="H145" i="7"/>
  <c r="AF115" i="7"/>
  <c r="AD115" i="7"/>
  <c r="AJ115" i="7"/>
  <c r="AH115" i="7"/>
  <c r="O115" i="7"/>
  <c r="AF103" i="7"/>
  <c r="AD103" i="7"/>
  <c r="AJ103" i="7"/>
  <c r="AH103" i="7"/>
  <c r="H103" i="7"/>
  <c r="O103" i="7"/>
  <c r="AD54" i="7"/>
  <c r="AF54" i="7"/>
  <c r="AJ54" i="7"/>
  <c r="AH54" i="7"/>
  <c r="AJ35" i="7"/>
  <c r="AF35" i="7"/>
  <c r="AD35" i="7"/>
  <c r="AH35" i="7"/>
  <c r="H35" i="7"/>
  <c r="O35" i="7"/>
  <c r="AF27" i="7"/>
  <c r="AD27" i="7"/>
  <c r="AJ27" i="7"/>
  <c r="AH27" i="7"/>
  <c r="O27" i="7"/>
  <c r="AB174" i="7"/>
  <c r="AB190" i="7"/>
  <c r="AB208" i="7"/>
  <c r="AB16" i="7"/>
  <c r="AB24" i="7"/>
  <c r="AB36" i="7"/>
  <c r="AB44" i="7"/>
  <c r="AB50" i="7"/>
  <c r="AB60" i="7"/>
  <c r="AB68" i="7"/>
  <c r="AB78" i="7"/>
  <c r="AB86" i="7"/>
  <c r="AB92" i="7"/>
  <c r="AB100" i="7"/>
  <c r="AB110" i="7"/>
  <c r="AB120" i="7"/>
  <c r="AB126" i="7"/>
  <c r="AB134" i="7"/>
  <c r="AB142" i="7"/>
  <c r="AB150" i="7"/>
  <c r="AB158" i="7"/>
  <c r="AB166" i="7"/>
  <c r="AB185" i="7"/>
  <c r="AB197" i="7"/>
  <c r="AB215" i="7"/>
  <c r="AB225" i="7"/>
  <c r="AB231" i="7"/>
  <c r="AB239" i="7"/>
  <c r="AB245" i="7"/>
  <c r="AB255" i="7"/>
  <c r="AB263" i="7"/>
  <c r="AB273" i="7"/>
  <c r="AB281" i="7"/>
  <c r="AB293" i="7"/>
  <c r="AB301" i="7"/>
  <c r="AB311" i="7"/>
  <c r="AB318" i="7"/>
  <c r="AB334" i="7"/>
  <c r="AB182" i="7"/>
  <c r="AB198" i="7"/>
  <c r="AB216" i="7"/>
  <c r="AB20" i="7"/>
  <c r="AB30" i="7"/>
  <c r="AB40" i="7"/>
  <c r="AB46" i="7"/>
  <c r="AB56" i="7"/>
  <c r="AB64" i="7"/>
  <c r="AB74" i="7"/>
  <c r="AB82" i="7"/>
  <c r="AB90" i="7"/>
  <c r="AB96" i="7"/>
  <c r="AB106" i="7"/>
  <c r="AB116" i="7"/>
  <c r="AB122" i="7"/>
  <c r="AB132" i="7"/>
  <c r="AB138" i="7"/>
  <c r="AB148" i="7"/>
  <c r="AB154" i="7"/>
  <c r="AB162" i="7"/>
  <c r="AB173" i="7"/>
  <c r="AB193" i="7"/>
  <c r="AB207" i="7"/>
  <c r="AB219" i="7"/>
  <c r="AB227" i="7"/>
  <c r="AB235" i="7"/>
  <c r="AB241" i="7"/>
  <c r="AB251" i="7"/>
  <c r="AB259" i="7"/>
  <c r="AB267" i="7"/>
  <c r="AB277" i="7"/>
  <c r="AB287" i="7"/>
  <c r="AB297" i="7"/>
  <c r="AB307" i="7"/>
  <c r="AB315" i="7"/>
  <c r="AB326" i="7"/>
  <c r="AB338" i="7"/>
  <c r="AB348" i="7"/>
  <c r="AB168" i="7"/>
  <c r="AB176" i="7"/>
  <c r="AB184" i="7"/>
  <c r="AB192" i="7"/>
  <c r="AB200" i="7"/>
  <c r="AB210" i="7"/>
  <c r="AB218" i="7"/>
  <c r="AB15" i="7"/>
  <c r="AB19" i="7"/>
  <c r="AB23" i="7"/>
  <c r="AB29" i="7"/>
  <c r="AB33" i="7"/>
  <c r="AB39" i="7"/>
  <c r="AB43" i="7"/>
  <c r="AB47" i="7"/>
  <c r="AB51" i="7"/>
  <c r="AB57" i="7"/>
  <c r="AB61" i="7"/>
  <c r="AB65" i="7"/>
  <c r="AB69" i="7"/>
  <c r="AB73" i="7"/>
  <c r="AB77" i="7"/>
  <c r="AB81" i="7"/>
  <c r="AB85" i="7"/>
  <c r="AB89" i="7"/>
  <c r="AB93" i="7"/>
  <c r="AB97" i="7"/>
  <c r="AB101" i="7"/>
  <c r="AB107" i="7"/>
  <c r="AB111" i="7"/>
  <c r="AB117" i="7"/>
  <c r="AB121" i="7"/>
  <c r="AB125" i="7"/>
  <c r="AB129" i="7"/>
  <c r="AB133" i="7"/>
  <c r="AB137" i="7"/>
  <c r="AB141" i="7"/>
  <c r="AB147" i="7"/>
  <c r="AB151" i="7"/>
  <c r="AB155" i="7"/>
  <c r="AB159" i="7"/>
  <c r="AB163" i="7"/>
  <c r="AB167" i="7"/>
  <c r="AB175" i="7"/>
  <c r="AB183" i="7"/>
  <c r="AB191" i="7"/>
  <c r="AB199" i="7"/>
  <c r="AB209" i="7"/>
  <c r="AB217" i="7"/>
  <c r="AB224" i="7"/>
  <c r="AB228" i="7"/>
  <c r="AB232" i="7"/>
  <c r="AB236" i="7"/>
  <c r="AB240" i="7"/>
  <c r="AB244" i="7"/>
  <c r="AB250" i="7"/>
  <c r="AB254" i="7"/>
  <c r="AB258" i="7"/>
  <c r="AB262" i="7"/>
  <c r="AB266" i="7"/>
  <c r="AB272" i="7"/>
  <c r="AB276" i="7"/>
  <c r="AB280" i="7"/>
  <c r="AB284" i="7"/>
  <c r="AB288" i="7"/>
  <c r="AB294" i="7"/>
  <c r="AB298" i="7"/>
  <c r="AB302" i="7"/>
  <c r="AB308" i="7"/>
  <c r="AB312" i="7"/>
  <c r="AB316" i="7"/>
  <c r="AB324" i="7"/>
  <c r="AB332" i="7"/>
  <c r="AB340" i="7"/>
  <c r="AB346" i="7"/>
  <c r="AB170" i="7"/>
  <c r="AB186" i="7"/>
  <c r="AB204" i="7"/>
  <c r="AB220" i="7"/>
  <c r="AB18" i="7"/>
  <c r="AB28" i="7"/>
  <c r="AB38" i="7"/>
  <c r="AB48" i="7"/>
  <c r="AB58" i="7"/>
  <c r="AB66" i="7"/>
  <c r="AB72" i="7"/>
  <c r="AB80" i="7"/>
  <c r="AB88" i="7"/>
  <c r="AB98" i="7"/>
  <c r="AB108" i="7"/>
  <c r="AB118" i="7"/>
  <c r="AB128" i="7"/>
  <c r="AB136" i="7"/>
  <c r="AB146" i="7"/>
  <c r="AB156" i="7"/>
  <c r="AB164" i="7"/>
  <c r="AB177" i="7"/>
  <c r="AB189" i="7"/>
  <c r="AB211" i="7"/>
  <c r="AB229" i="7"/>
  <c r="AB237" i="7"/>
  <c r="AB249" i="7"/>
  <c r="AB257" i="7"/>
  <c r="AB265" i="7"/>
  <c r="AB275" i="7"/>
  <c r="AB283" i="7"/>
  <c r="AB289" i="7"/>
  <c r="AB299" i="7"/>
  <c r="AB309" i="7"/>
  <c r="AB322" i="7"/>
  <c r="AB344" i="7"/>
  <c r="AB172" i="7"/>
  <c r="AB180" i="7"/>
  <c r="AB188" i="7"/>
  <c r="AB196" i="7"/>
  <c r="AB206" i="7"/>
  <c r="AB214" i="7"/>
  <c r="AB222" i="7"/>
  <c r="AB17" i="7"/>
  <c r="AB21" i="7"/>
  <c r="AB25" i="7"/>
  <c r="AB31" i="7"/>
  <c r="AB37" i="7"/>
  <c r="AB41" i="7"/>
  <c r="AB45" i="7"/>
  <c r="AB49" i="7"/>
  <c r="AB55" i="7"/>
  <c r="AB59" i="7"/>
  <c r="AB63" i="7"/>
  <c r="AB67" i="7"/>
  <c r="AB71" i="7"/>
  <c r="AB75" i="7"/>
  <c r="AB79" i="7"/>
  <c r="AB83" i="7"/>
  <c r="AB87" i="7"/>
  <c r="AB91" i="7"/>
  <c r="AB95" i="7"/>
  <c r="AB99" i="7"/>
  <c r="AB105" i="7"/>
  <c r="AB109" i="7"/>
  <c r="AB113" i="7"/>
  <c r="AB119" i="7"/>
  <c r="AB123" i="7"/>
  <c r="AB127" i="7"/>
  <c r="AB131" i="7"/>
  <c r="AB135" i="7"/>
  <c r="AB139" i="7"/>
  <c r="AB143" i="7"/>
  <c r="AB149" i="7"/>
  <c r="AB153" i="7"/>
  <c r="AB157" i="7"/>
  <c r="AB161" i="7"/>
  <c r="AB165" i="7"/>
  <c r="AB171" i="7"/>
  <c r="AB179" i="7"/>
  <c r="AB187" i="7"/>
  <c r="AB195" i="7"/>
  <c r="AB205" i="7"/>
  <c r="AB213" i="7"/>
  <c r="AB221" i="7"/>
  <c r="AB226" i="7"/>
  <c r="AB230" i="7"/>
  <c r="AB234" i="7"/>
  <c r="AB238" i="7"/>
  <c r="AB242" i="7"/>
  <c r="AB248" i="7"/>
  <c r="AB252" i="7"/>
  <c r="AB256" i="7"/>
  <c r="AB260" i="7"/>
  <c r="AB264" i="7"/>
  <c r="AB268" i="7"/>
  <c r="AB274" i="7"/>
  <c r="AB278" i="7"/>
  <c r="AB282" i="7"/>
  <c r="AB286" i="7"/>
  <c r="AB290" i="7"/>
  <c r="AB296" i="7"/>
  <c r="AB300" i="7"/>
  <c r="AB306" i="7"/>
  <c r="AB310" i="7"/>
  <c r="AB314" i="7"/>
  <c r="AB320" i="7"/>
  <c r="AB328" i="7"/>
  <c r="AB336" i="7"/>
  <c r="AB342" i="7"/>
  <c r="AB350" i="7"/>
  <c r="AB178" i="7"/>
  <c r="AB194" i="7"/>
  <c r="AB212" i="7"/>
  <c r="AB22" i="7"/>
  <c r="AB32" i="7"/>
  <c r="AB42" i="7"/>
  <c r="AB52" i="7"/>
  <c r="AB62" i="7"/>
  <c r="AB70" i="7"/>
  <c r="AB76" i="7"/>
  <c r="AB84" i="7"/>
  <c r="AB94" i="7"/>
  <c r="AB104" i="7"/>
  <c r="AB112" i="7"/>
  <c r="AB124" i="7"/>
  <c r="AB130" i="7"/>
  <c r="AB140" i="7"/>
  <c r="AB152" i="7"/>
  <c r="AB160" i="7"/>
  <c r="AB169" i="7"/>
  <c r="AB181" i="7"/>
  <c r="AB201" i="7"/>
  <c r="AB223" i="7"/>
  <c r="AB233" i="7"/>
  <c r="AB243" i="7"/>
  <c r="AB253" i="7"/>
  <c r="AB261" i="7"/>
  <c r="AB271" i="7"/>
  <c r="AB279" i="7"/>
  <c r="AB285" i="7"/>
  <c r="AB295" i="7"/>
  <c r="AB303" i="7"/>
  <c r="AB313" i="7"/>
  <c r="AB330" i="7"/>
  <c r="AB352" i="7"/>
  <c r="AB345" i="7"/>
  <c r="AB349" i="7"/>
  <c r="AB353" i="7"/>
  <c r="AB343" i="7"/>
  <c r="AB347" i="7"/>
  <c r="AB351" i="7"/>
  <c r="AB317" i="7"/>
  <c r="AB321" i="7"/>
  <c r="AB325" i="7"/>
  <c r="AB329" i="7"/>
  <c r="AB333" i="7"/>
  <c r="AB337" i="7"/>
  <c r="AB341" i="7"/>
  <c r="AB319" i="7"/>
  <c r="AB323" i="7"/>
  <c r="AB327" i="7"/>
  <c r="AB331" i="7"/>
  <c r="AB335" i="7"/>
  <c r="AB339" i="7"/>
  <c r="AB354" i="7"/>
  <c r="X12" i="9"/>
  <c r="S25" i="9"/>
  <c r="F25" i="9"/>
  <c r="M25" i="9"/>
  <c r="Y7" i="11"/>
  <c r="Q8" i="11"/>
  <c r="E8" i="11" s="1"/>
  <c r="G20" i="8"/>
  <c r="H20" i="27" s="1"/>
  <c r="G349" i="8"/>
  <c r="H349" i="27" s="1"/>
  <c r="G51" i="8"/>
  <c r="H51" i="27" s="1"/>
  <c r="N341" i="27"/>
  <c r="O341" i="27"/>
  <c r="AB9" i="7"/>
  <c r="AE36" i="8" l="1"/>
  <c r="AI36" i="8"/>
  <c r="AI7" i="8" s="1"/>
  <c r="AD349" i="27"/>
  <c r="AD21" i="27"/>
  <c r="AD51" i="27"/>
  <c r="AA8" i="8"/>
  <c r="AB8" i="27" s="1"/>
  <c r="AB7" i="27"/>
  <c r="AA7" i="26"/>
  <c r="AA8" i="26"/>
  <c r="AA9" i="26"/>
  <c r="AA10" i="26"/>
  <c r="AA11"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340" i="26"/>
  <c r="AA166" i="26"/>
  <c r="AA176" i="26"/>
  <c r="AA178" i="26"/>
  <c r="AA179" i="26"/>
  <c r="AA181" i="26"/>
  <c r="AA183" i="26"/>
  <c r="AA185" i="26"/>
  <c r="AA187" i="26"/>
  <c r="AA188" i="26"/>
  <c r="AA190" i="26"/>
  <c r="AA192" i="26"/>
  <c r="AA194" i="26"/>
  <c r="AA196" i="26"/>
  <c r="AA198" i="26"/>
  <c r="AA200" i="26"/>
  <c r="AA202" i="26"/>
  <c r="AA204" i="26"/>
  <c r="AA207" i="26"/>
  <c r="AA208" i="26"/>
  <c r="AA210" i="26"/>
  <c r="AA212" i="26"/>
  <c r="AA213" i="26"/>
  <c r="AA214" i="26"/>
  <c r="AA216" i="26"/>
  <c r="AA217" i="26"/>
  <c r="AA219" i="26"/>
  <c r="AA221" i="26"/>
  <c r="AA223" i="26"/>
  <c r="AA225" i="26"/>
  <c r="AA226" i="26"/>
  <c r="AA229" i="26"/>
  <c r="AA230" i="26"/>
  <c r="AA232" i="26"/>
  <c r="AA233" i="26"/>
  <c r="AA235" i="26"/>
  <c r="AA236" i="26"/>
  <c r="AA238" i="26"/>
  <c r="AA240" i="26"/>
  <c r="AA242" i="26"/>
  <c r="AA244" i="26"/>
  <c r="AA246" i="26"/>
  <c r="AA248" i="26"/>
  <c r="AA250" i="26"/>
  <c r="AA251" i="26"/>
  <c r="AA254" i="26"/>
  <c r="AA255" i="26"/>
  <c r="AA257" i="26"/>
  <c r="AA260" i="26"/>
  <c r="AA261" i="26"/>
  <c r="AA263" i="26"/>
  <c r="AA265" i="26"/>
  <c r="AA266" i="26"/>
  <c r="AA268" i="26"/>
  <c r="AA270" i="26"/>
  <c r="AA272" i="26"/>
  <c r="AA274" i="26"/>
  <c r="AA276" i="26"/>
  <c r="AA278" i="26"/>
  <c r="AA280" i="26"/>
  <c r="AA282" i="26"/>
  <c r="AA284" i="26"/>
  <c r="AA285" i="26"/>
  <c r="AA287" i="26"/>
  <c r="AA290" i="26"/>
  <c r="AA291" i="26"/>
  <c r="AA293" i="26"/>
  <c r="AA295" i="26"/>
  <c r="AA296" i="26"/>
  <c r="AA298" i="26"/>
  <c r="AA300" i="26"/>
  <c r="AA301" i="26"/>
  <c r="AA303" i="26"/>
  <c r="AA305" i="26"/>
  <c r="AA306" i="26"/>
  <c r="AA308" i="26"/>
  <c r="AA310" i="26"/>
  <c r="AA311" i="26"/>
  <c r="AA313" i="26"/>
  <c r="AA314" i="26"/>
  <c r="AA316" i="26"/>
  <c r="AA318" i="26"/>
  <c r="AA320" i="26"/>
  <c r="AA321" i="26"/>
  <c r="AA323"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7" i="26"/>
  <c r="AA168" i="26"/>
  <c r="AA169" i="26"/>
  <c r="AA170" i="26"/>
  <c r="AA171" i="26"/>
  <c r="AA172" i="26"/>
  <c r="AA173" i="26"/>
  <c r="AA174" i="26"/>
  <c r="AA175" i="26"/>
  <c r="AA177" i="26"/>
  <c r="AA180" i="26"/>
  <c r="AA182" i="26"/>
  <c r="AA184" i="26"/>
  <c r="AA186" i="26"/>
  <c r="AA189" i="26"/>
  <c r="AA191" i="26"/>
  <c r="AA193" i="26"/>
  <c r="AA195" i="26"/>
  <c r="AA197" i="26"/>
  <c r="AA199" i="26"/>
  <c r="AA201" i="26"/>
  <c r="AA203" i="26"/>
  <c r="AA205" i="26"/>
  <c r="AA206" i="26"/>
  <c r="AA209" i="26"/>
  <c r="AA211" i="26"/>
  <c r="AA215" i="26"/>
  <c r="AA218" i="26"/>
  <c r="AA220" i="26"/>
  <c r="AA222" i="26"/>
  <c r="AA224" i="26"/>
  <c r="AA227" i="26"/>
  <c r="AA228" i="26"/>
  <c r="AA231" i="26"/>
  <c r="AA234" i="26"/>
  <c r="AA237" i="26"/>
  <c r="AA239" i="26"/>
  <c r="AA241" i="26"/>
  <c r="AA243" i="26"/>
  <c r="AA245" i="26"/>
  <c r="AA247" i="26"/>
  <c r="AA249" i="26"/>
  <c r="AA252" i="26"/>
  <c r="AA253" i="26"/>
  <c r="AA256" i="26"/>
  <c r="AA258" i="26"/>
  <c r="AA259" i="26"/>
  <c r="AA262" i="26"/>
  <c r="AA264" i="26"/>
  <c r="AA267" i="26"/>
  <c r="AA269" i="26"/>
  <c r="AA271" i="26"/>
  <c r="AA273" i="26"/>
  <c r="AA275" i="26"/>
  <c r="AA277" i="26"/>
  <c r="AA279" i="26"/>
  <c r="AA281" i="26"/>
  <c r="AA283" i="26"/>
  <c r="AA286" i="26"/>
  <c r="AA288" i="26"/>
  <c r="AA289" i="26"/>
  <c r="AA292" i="26"/>
  <c r="AA294" i="26"/>
  <c r="AA297" i="26"/>
  <c r="AA299" i="26"/>
  <c r="AA302" i="26"/>
  <c r="AA304" i="26"/>
  <c r="AA307" i="26"/>
  <c r="AA309" i="26"/>
  <c r="AA312" i="26"/>
  <c r="AA315" i="26"/>
  <c r="AA317" i="26"/>
  <c r="AA319" i="26"/>
  <c r="AA322" i="26"/>
  <c r="AA324" i="26"/>
  <c r="AA325" i="26"/>
  <c r="AA326" i="26"/>
  <c r="AA327" i="26"/>
  <c r="AA328" i="26"/>
  <c r="AA329" i="26"/>
  <c r="AA330" i="26"/>
  <c r="AA331" i="26"/>
  <c r="AA332" i="26"/>
  <c r="AA333" i="26"/>
  <c r="AA334" i="26"/>
  <c r="AA335" i="26"/>
  <c r="AA336" i="26"/>
  <c r="AA337" i="26"/>
  <c r="AA338" i="26"/>
  <c r="AA339" i="26"/>
  <c r="W21" i="27"/>
  <c r="Q21" i="27"/>
  <c r="J21" i="27"/>
  <c r="G21" i="8"/>
  <c r="AJ7" i="7"/>
  <c r="AJ8" i="7" s="1"/>
  <c r="AD7" i="7"/>
  <c r="AD8" i="7" s="1"/>
  <c r="M342" i="8"/>
  <c r="N342" i="27" s="1"/>
  <c r="T9" i="8"/>
  <c r="U9" i="27" s="1"/>
  <c r="H9" i="25"/>
  <c r="U9" i="25"/>
  <c r="Z13" i="24"/>
  <c r="Z11" i="24"/>
  <c r="X11" i="25"/>
  <c r="S11" i="25"/>
  <c r="M11" i="25"/>
  <c r="I11" i="25"/>
  <c r="H11" i="20"/>
  <c r="Q11" i="25"/>
  <c r="J11" i="25"/>
  <c r="X16" i="25"/>
  <c r="S16" i="25"/>
  <c r="M16" i="25"/>
  <c r="Q16" i="25"/>
  <c r="J16" i="25"/>
  <c r="Z16" i="24"/>
  <c r="Z14" i="24"/>
  <c r="I9" i="25"/>
  <c r="V9" i="25"/>
  <c r="K9" i="25"/>
  <c r="L9" i="25"/>
  <c r="S9" i="25"/>
  <c r="Q9" i="25"/>
  <c r="Z9" i="24"/>
  <c r="Z9" i="25"/>
  <c r="Z10" i="25"/>
  <c r="Z10" i="24"/>
  <c r="V11" i="25"/>
  <c r="U11" i="20"/>
  <c r="P11" i="25"/>
  <c r="O11" i="20"/>
  <c r="K11" i="25"/>
  <c r="W11" i="25"/>
  <c r="L11" i="25"/>
  <c r="V16" i="25"/>
  <c r="U16" i="20"/>
  <c r="P16" i="25"/>
  <c r="O16" i="20"/>
  <c r="K16" i="25"/>
  <c r="W16" i="25"/>
  <c r="L16" i="25"/>
  <c r="Z15" i="24"/>
  <c r="N342" i="8"/>
  <c r="O342" i="27" s="1"/>
  <c r="O9" i="25"/>
  <c r="Z12" i="24"/>
  <c r="P9" i="25"/>
  <c r="W9" i="25"/>
  <c r="X9" i="25"/>
  <c r="M9" i="25"/>
  <c r="J9" i="25"/>
  <c r="H16" i="20"/>
  <c r="AE7" i="8"/>
  <c r="AG36" i="8"/>
  <c r="AG7" i="8" s="1"/>
  <c r="AG9" i="8"/>
  <c r="AK342" i="8"/>
  <c r="AK7" i="8" s="1"/>
  <c r="AK9" i="8"/>
  <c r="F9" i="20"/>
  <c r="D25" i="9"/>
  <c r="X8" i="9"/>
  <c r="AC341" i="8"/>
  <c r="T36" i="8"/>
  <c r="U36" i="27" s="1"/>
  <c r="AC331" i="8"/>
  <c r="AC35" i="8"/>
  <c r="AC271" i="8"/>
  <c r="AF7" i="7"/>
  <c r="AF8" i="7" s="1"/>
  <c r="F35" i="7"/>
  <c r="AH7" i="7"/>
  <c r="AH8" i="7" s="1"/>
  <c r="F356" i="7"/>
  <c r="AB356" i="7"/>
  <c r="AB305" i="7"/>
  <c r="F54" i="7"/>
  <c r="F305" i="7"/>
  <c r="F292" i="7"/>
  <c r="F145" i="7"/>
  <c r="F247" i="7"/>
  <c r="F115" i="7"/>
  <c r="AB292" i="7"/>
  <c r="F270" i="7"/>
  <c r="AB270" i="7"/>
  <c r="AB247" i="7"/>
  <c r="F203" i="7"/>
  <c r="AB203" i="7"/>
  <c r="AB145" i="7"/>
  <c r="AB115" i="7"/>
  <c r="F103" i="7"/>
  <c r="AB103" i="7"/>
  <c r="AB54" i="7"/>
  <c r="F27" i="7"/>
  <c r="AB35" i="7"/>
  <c r="AB27" i="7"/>
  <c r="Q12" i="9"/>
  <c r="K341" i="27"/>
  <c r="X341" i="27"/>
  <c r="L341" i="27"/>
  <c r="M341" i="27"/>
  <c r="Z35" i="27"/>
  <c r="R35" i="27"/>
  <c r="U8" i="7"/>
  <c r="H8" i="7"/>
  <c r="O8" i="7"/>
  <c r="AC9" i="8" l="1"/>
  <c r="AD9" i="27" s="1"/>
  <c r="AD35" i="27"/>
  <c r="AD341" i="27"/>
  <c r="AD271" i="27"/>
  <c r="AD331" i="27"/>
  <c r="H21" i="27"/>
  <c r="U16" i="25"/>
  <c r="U11" i="25"/>
  <c r="S14" i="25"/>
  <c r="AB9" i="25"/>
  <c r="AB16" i="25"/>
  <c r="K342" i="8"/>
  <c r="L342" i="27" s="1"/>
  <c r="J342" i="8"/>
  <c r="K342" i="27" s="1"/>
  <c r="AC272" i="8"/>
  <c r="AC332" i="8"/>
  <c r="L342" i="8"/>
  <c r="M342" i="27" s="1"/>
  <c r="W342" i="8"/>
  <c r="X342" i="27" s="1"/>
  <c r="AC342" i="8"/>
  <c r="H33" i="20"/>
  <c r="F9" i="25"/>
  <c r="H16" i="25"/>
  <c r="F16" i="20"/>
  <c r="S15" i="25"/>
  <c r="S13" i="25"/>
  <c r="S12" i="25"/>
  <c r="AB11" i="25"/>
  <c r="O16" i="25"/>
  <c r="O11" i="25"/>
  <c r="H11" i="25"/>
  <c r="F11" i="20"/>
  <c r="F8" i="7"/>
  <c r="I97" i="9"/>
  <c r="O97" i="9"/>
  <c r="V97" i="9"/>
  <c r="H97" i="9"/>
  <c r="N97" i="9"/>
  <c r="U97" i="9"/>
  <c r="G97" i="9"/>
  <c r="K97" i="9"/>
  <c r="T97" i="9"/>
  <c r="J97" i="9"/>
  <c r="Q97" i="9"/>
  <c r="X97" i="9"/>
  <c r="M97" i="9"/>
  <c r="Q8" i="9"/>
  <c r="Z97" i="9"/>
  <c r="F97" i="9"/>
  <c r="S97" i="9"/>
  <c r="I33" i="20"/>
  <c r="Q33" i="20"/>
  <c r="L33" i="20"/>
  <c r="V33" i="20"/>
  <c r="AB33" i="20"/>
  <c r="M33" i="20"/>
  <c r="W33" i="20"/>
  <c r="Z33" i="20"/>
  <c r="S33" i="20"/>
  <c r="K33" i="20"/>
  <c r="J33" i="20"/>
  <c r="X33" i="20"/>
  <c r="P33" i="20"/>
  <c r="U33" i="20"/>
  <c r="O33" i="20"/>
  <c r="T7" i="8"/>
  <c r="AB7" i="7"/>
  <c r="AB8" i="7" s="1"/>
  <c r="AC36" i="8"/>
  <c r="AI8" i="8"/>
  <c r="Y36" i="8"/>
  <c r="Z36" i="27" s="1"/>
  <c r="AE8" i="8"/>
  <c r="AG8" i="8"/>
  <c r="AK8" i="8"/>
  <c r="S20" i="9"/>
  <c r="F19" i="9"/>
  <c r="F24" i="9"/>
  <c r="S15" i="9"/>
  <c r="F16" i="9"/>
  <c r="F18" i="9"/>
  <c r="M18" i="9"/>
  <c r="S24" i="9"/>
  <c r="F17" i="9"/>
  <c r="M14" i="9"/>
  <c r="M21" i="9"/>
  <c r="M20" i="9"/>
  <c r="S21" i="9"/>
  <c r="M15" i="9"/>
  <c r="M16" i="9"/>
  <c r="F22" i="9"/>
  <c r="S14" i="9"/>
  <c r="Z331" i="27"/>
  <c r="N331" i="27"/>
  <c r="L331" i="27"/>
  <c r="M331" i="27"/>
  <c r="O331" i="27"/>
  <c r="N95" i="27"/>
  <c r="S341" i="27"/>
  <c r="Y95" i="27"/>
  <c r="R271" i="27"/>
  <c r="R331" i="27"/>
  <c r="R95" i="27"/>
  <c r="L95" i="27"/>
  <c r="O95" i="27"/>
  <c r="N271" i="27"/>
  <c r="M95" i="27"/>
  <c r="S95" i="27"/>
  <c r="K95" i="27"/>
  <c r="Q332" i="8"/>
  <c r="R332" i="27" s="1"/>
  <c r="K271" i="27"/>
  <c r="L35" i="27"/>
  <c r="O35" i="27"/>
  <c r="N35" i="27"/>
  <c r="Y271" i="27"/>
  <c r="S331" i="27"/>
  <c r="Y341" i="27"/>
  <c r="Z341" i="27"/>
  <c r="S35" i="27"/>
  <c r="S271" i="27"/>
  <c r="X95" i="27"/>
  <c r="X271" i="27"/>
  <c r="K35" i="27"/>
  <c r="M35" i="27"/>
  <c r="Q36" i="8"/>
  <c r="R36" i="27" s="1"/>
  <c r="R341" i="27"/>
  <c r="X35" i="27"/>
  <c r="Z95" i="27"/>
  <c r="S16" i="9"/>
  <c r="Y35" i="27"/>
  <c r="I341" i="8"/>
  <c r="J341" i="27" s="1"/>
  <c r="AC8" i="8" l="1"/>
  <c r="J96" i="8"/>
  <c r="K96" i="27" s="1"/>
  <c r="AD332" i="27"/>
  <c r="AD36" i="27"/>
  <c r="AD342" i="27"/>
  <c r="AD272" i="27"/>
  <c r="T8" i="8"/>
  <c r="U8" i="27" s="1"/>
  <c r="U7" i="27"/>
  <c r="T7" i="26"/>
  <c r="T9" i="26"/>
  <c r="T11" i="26"/>
  <c r="T13" i="26"/>
  <c r="T15" i="26"/>
  <c r="T17" i="26"/>
  <c r="T19" i="26"/>
  <c r="T21" i="26"/>
  <c r="T23" i="26"/>
  <c r="T25" i="26"/>
  <c r="T27" i="26"/>
  <c r="T29" i="26"/>
  <c r="T31" i="26"/>
  <c r="T33" i="26"/>
  <c r="T35" i="26"/>
  <c r="T37" i="26"/>
  <c r="T39" i="26"/>
  <c r="T41" i="26"/>
  <c r="T43" i="26"/>
  <c r="T45" i="26"/>
  <c r="T47" i="26"/>
  <c r="T49" i="26"/>
  <c r="T51" i="26"/>
  <c r="T53" i="26"/>
  <c r="T55" i="26"/>
  <c r="T57" i="26"/>
  <c r="T59" i="26"/>
  <c r="T61" i="26"/>
  <c r="T63" i="26"/>
  <c r="T65" i="26"/>
  <c r="T67" i="26"/>
  <c r="T69" i="26"/>
  <c r="T71" i="26"/>
  <c r="T73" i="26"/>
  <c r="T75" i="26"/>
  <c r="T77" i="26"/>
  <c r="T79" i="26"/>
  <c r="T81" i="26"/>
  <c r="T83" i="26"/>
  <c r="T85" i="26"/>
  <c r="T87" i="26"/>
  <c r="T89" i="26"/>
  <c r="T91" i="26"/>
  <c r="T93" i="26"/>
  <c r="T95" i="26"/>
  <c r="T97" i="26"/>
  <c r="T99" i="26"/>
  <c r="T101" i="26"/>
  <c r="T103" i="26"/>
  <c r="T105" i="26"/>
  <c r="T107" i="26"/>
  <c r="T109" i="26"/>
  <c r="T111" i="26"/>
  <c r="T113" i="26"/>
  <c r="T115" i="26"/>
  <c r="T117" i="26"/>
  <c r="T119" i="26"/>
  <c r="T121" i="26"/>
  <c r="T123" i="26"/>
  <c r="T125" i="26"/>
  <c r="T127" i="26"/>
  <c r="T129" i="26"/>
  <c r="T131" i="26"/>
  <c r="T133" i="26"/>
  <c r="T135" i="26"/>
  <c r="T137" i="26"/>
  <c r="T139" i="26"/>
  <c r="T141" i="26"/>
  <c r="T143" i="26"/>
  <c r="T145" i="26"/>
  <c r="T147" i="26"/>
  <c r="T149" i="26"/>
  <c r="T151" i="26"/>
  <c r="T153" i="26"/>
  <c r="T155" i="26"/>
  <c r="T157" i="26"/>
  <c r="T159" i="26"/>
  <c r="T161" i="26"/>
  <c r="T163" i="26"/>
  <c r="T165" i="26"/>
  <c r="T167" i="26"/>
  <c r="T169" i="26"/>
  <c r="T171" i="26"/>
  <c r="T8" i="26"/>
  <c r="T10" i="26"/>
  <c r="T14" i="26"/>
  <c r="T16" i="26"/>
  <c r="T18" i="26"/>
  <c r="T20" i="26"/>
  <c r="T22" i="26"/>
  <c r="T24" i="26"/>
  <c r="T26" i="26"/>
  <c r="T28" i="26"/>
  <c r="T30" i="26"/>
  <c r="T32" i="26"/>
  <c r="T34" i="26"/>
  <c r="T36" i="26"/>
  <c r="T38" i="26"/>
  <c r="T40" i="26"/>
  <c r="T42" i="26"/>
  <c r="T44" i="26"/>
  <c r="T46" i="26"/>
  <c r="T48" i="26"/>
  <c r="T50" i="26"/>
  <c r="T52" i="26"/>
  <c r="T54" i="26"/>
  <c r="T56" i="26"/>
  <c r="T58" i="26"/>
  <c r="T60" i="26"/>
  <c r="T62" i="26"/>
  <c r="T64" i="26"/>
  <c r="T66" i="26"/>
  <c r="T68" i="26"/>
  <c r="T70" i="26"/>
  <c r="T72" i="26"/>
  <c r="T74" i="26"/>
  <c r="T76" i="26"/>
  <c r="T78" i="26"/>
  <c r="T80" i="26"/>
  <c r="T82" i="26"/>
  <c r="T84" i="26"/>
  <c r="T86" i="26"/>
  <c r="T88" i="26"/>
  <c r="T90" i="26"/>
  <c r="T92" i="26"/>
  <c r="T94" i="26"/>
  <c r="T96" i="26"/>
  <c r="T98" i="26"/>
  <c r="T100" i="26"/>
  <c r="T102" i="26"/>
  <c r="T104" i="26"/>
  <c r="T106" i="26"/>
  <c r="T108" i="26"/>
  <c r="T110" i="26"/>
  <c r="T112" i="26"/>
  <c r="T114" i="26"/>
  <c r="T116" i="26"/>
  <c r="T118" i="26"/>
  <c r="T120" i="26"/>
  <c r="T122" i="26"/>
  <c r="T124" i="26"/>
  <c r="T126" i="26"/>
  <c r="T128" i="26"/>
  <c r="T130" i="26"/>
  <c r="T132" i="26"/>
  <c r="T134" i="26"/>
  <c r="T136" i="26"/>
  <c r="T138" i="26"/>
  <c r="T140" i="26"/>
  <c r="T142" i="26"/>
  <c r="T144" i="26"/>
  <c r="T146" i="26"/>
  <c r="T148" i="26"/>
  <c r="T150" i="26"/>
  <c r="T152" i="26"/>
  <c r="T154" i="26"/>
  <c r="T156" i="26"/>
  <c r="T158" i="26"/>
  <c r="T160" i="26"/>
  <c r="T162" i="26"/>
  <c r="T164" i="26"/>
  <c r="T166" i="26"/>
  <c r="T168" i="26"/>
  <c r="T170" i="26"/>
  <c r="T172" i="26"/>
  <c r="T174" i="26"/>
  <c r="T176" i="26"/>
  <c r="T178" i="26"/>
  <c r="T180" i="26"/>
  <c r="T182" i="26"/>
  <c r="T184" i="26"/>
  <c r="T186" i="26"/>
  <c r="T188" i="26"/>
  <c r="T190" i="26"/>
  <c r="T192" i="26"/>
  <c r="T194" i="26"/>
  <c r="T196" i="26"/>
  <c r="T198" i="26"/>
  <c r="T200" i="26"/>
  <c r="T202" i="26"/>
  <c r="T204" i="26"/>
  <c r="T206" i="26"/>
  <c r="T208" i="26"/>
  <c r="T210" i="26"/>
  <c r="T212" i="26"/>
  <c r="T214" i="26"/>
  <c r="T216" i="26"/>
  <c r="T218" i="26"/>
  <c r="T220" i="26"/>
  <c r="T222" i="26"/>
  <c r="T224" i="26"/>
  <c r="T226" i="26"/>
  <c r="T228" i="26"/>
  <c r="T230" i="26"/>
  <c r="T232" i="26"/>
  <c r="T234" i="26"/>
  <c r="T236" i="26"/>
  <c r="T238" i="26"/>
  <c r="T240" i="26"/>
  <c r="T242" i="26"/>
  <c r="T244" i="26"/>
  <c r="T246" i="26"/>
  <c r="T248" i="26"/>
  <c r="T250" i="26"/>
  <c r="T252" i="26"/>
  <c r="T254" i="26"/>
  <c r="T256" i="26"/>
  <c r="T258" i="26"/>
  <c r="T260" i="26"/>
  <c r="T262" i="26"/>
  <c r="T264" i="26"/>
  <c r="T266" i="26"/>
  <c r="T268" i="26"/>
  <c r="T270" i="26"/>
  <c r="T272" i="26"/>
  <c r="T274" i="26"/>
  <c r="T276" i="26"/>
  <c r="T278" i="26"/>
  <c r="T280" i="26"/>
  <c r="T173" i="26"/>
  <c r="T175" i="26"/>
  <c r="T177" i="26"/>
  <c r="T179" i="26"/>
  <c r="T181" i="26"/>
  <c r="T183" i="26"/>
  <c r="T185" i="26"/>
  <c r="T187" i="26"/>
  <c r="T189" i="26"/>
  <c r="T191" i="26"/>
  <c r="T193" i="26"/>
  <c r="T195" i="26"/>
  <c r="T197" i="26"/>
  <c r="T199" i="26"/>
  <c r="T201" i="26"/>
  <c r="T203" i="26"/>
  <c r="T205" i="26"/>
  <c r="T207" i="26"/>
  <c r="T209" i="26"/>
  <c r="T211" i="26"/>
  <c r="T213" i="26"/>
  <c r="T215" i="26"/>
  <c r="T217" i="26"/>
  <c r="T219" i="26"/>
  <c r="T221" i="26"/>
  <c r="T223" i="26"/>
  <c r="T225" i="26"/>
  <c r="T227" i="26"/>
  <c r="T229" i="26"/>
  <c r="T231" i="26"/>
  <c r="T233" i="26"/>
  <c r="T235" i="26"/>
  <c r="T237" i="26"/>
  <c r="T239" i="26"/>
  <c r="T241" i="26"/>
  <c r="T243" i="26"/>
  <c r="T245" i="26"/>
  <c r="T247" i="26"/>
  <c r="T249" i="26"/>
  <c r="T251" i="26"/>
  <c r="T253" i="26"/>
  <c r="T255" i="26"/>
  <c r="T257" i="26"/>
  <c r="T259" i="26"/>
  <c r="T261" i="26"/>
  <c r="T263" i="26"/>
  <c r="T265" i="26"/>
  <c r="T267" i="26"/>
  <c r="T269" i="26"/>
  <c r="T271" i="26"/>
  <c r="T273" i="26"/>
  <c r="T275" i="26"/>
  <c r="T277" i="26"/>
  <c r="T279" i="26"/>
  <c r="T281" i="26"/>
  <c r="T283" i="26"/>
  <c r="T285" i="26"/>
  <c r="T287" i="26"/>
  <c r="T289" i="26"/>
  <c r="T291" i="26"/>
  <c r="T293" i="26"/>
  <c r="T295" i="26"/>
  <c r="T297" i="26"/>
  <c r="T299" i="26"/>
  <c r="T301" i="26"/>
  <c r="T303" i="26"/>
  <c r="T305" i="26"/>
  <c r="T307" i="26"/>
  <c r="T309" i="26"/>
  <c r="T311" i="26"/>
  <c r="T313" i="26"/>
  <c r="T315" i="26"/>
  <c r="T317" i="26"/>
  <c r="T319" i="26"/>
  <c r="T321" i="26"/>
  <c r="T323" i="26"/>
  <c r="T325" i="26"/>
  <c r="T327" i="26"/>
  <c r="T329" i="26"/>
  <c r="T331" i="26"/>
  <c r="T333" i="26"/>
  <c r="T335" i="26"/>
  <c r="T337" i="26"/>
  <c r="T339" i="26"/>
  <c r="T282" i="26"/>
  <c r="T290" i="26"/>
  <c r="T314" i="26"/>
  <c r="T284" i="26"/>
  <c r="T288" i="26"/>
  <c r="T292" i="26"/>
  <c r="T296" i="26"/>
  <c r="T300" i="26"/>
  <c r="T304" i="26"/>
  <c r="T308" i="26"/>
  <c r="T312" i="26"/>
  <c r="T316" i="26"/>
  <c r="T320" i="26"/>
  <c r="T324" i="26"/>
  <c r="T328" i="26"/>
  <c r="T332" i="26"/>
  <c r="T336" i="26"/>
  <c r="T340" i="26"/>
  <c r="T286" i="26"/>
  <c r="T294" i="26"/>
  <c r="T298" i="26"/>
  <c r="T302" i="26"/>
  <c r="T306" i="26"/>
  <c r="T310" i="26"/>
  <c r="T318" i="26"/>
  <c r="T322" i="26"/>
  <c r="T326" i="26"/>
  <c r="T330" i="26"/>
  <c r="T334" i="26"/>
  <c r="T338" i="26"/>
  <c r="T12" i="26"/>
  <c r="Y96" i="8"/>
  <c r="Z96" i="27" s="1"/>
  <c r="X272" i="8"/>
  <c r="Y272" i="27" s="1"/>
  <c r="L96" i="8"/>
  <c r="M96" i="27" s="1"/>
  <c r="N96" i="8"/>
  <c r="O96" i="27" s="1"/>
  <c r="Q96" i="8"/>
  <c r="R96" i="27" s="1"/>
  <c r="R342" i="8"/>
  <c r="S342" i="27" s="1"/>
  <c r="N332" i="8"/>
  <c r="O332" i="27" s="1"/>
  <c r="K332" i="8"/>
  <c r="L332" i="27" s="1"/>
  <c r="Y332" i="8"/>
  <c r="Z332" i="27" s="1"/>
  <c r="O40" i="20"/>
  <c r="F16" i="25"/>
  <c r="AB40" i="20"/>
  <c r="V40" i="20"/>
  <c r="X40" i="20"/>
  <c r="Q40" i="20"/>
  <c r="P40" i="20"/>
  <c r="S40" i="20"/>
  <c r="J40" i="20"/>
  <c r="U40" i="20"/>
  <c r="H40" i="20"/>
  <c r="W40" i="20"/>
  <c r="M40" i="20"/>
  <c r="L40" i="20"/>
  <c r="Z40" i="20"/>
  <c r="I40" i="20"/>
  <c r="K40" i="20"/>
  <c r="R272" i="8"/>
  <c r="S272" i="27" s="1"/>
  <c r="Y342" i="8"/>
  <c r="Z342" i="27" s="1"/>
  <c r="R96" i="8"/>
  <c r="S96" i="27" s="1"/>
  <c r="M272" i="8"/>
  <c r="N272" i="27" s="1"/>
  <c r="K96" i="8"/>
  <c r="L96" i="27" s="1"/>
  <c r="X96" i="8"/>
  <c r="Y96" i="27" s="1"/>
  <c r="M96" i="8"/>
  <c r="N96" i="27" s="1"/>
  <c r="L332" i="8"/>
  <c r="M332" i="27" s="1"/>
  <c r="M332" i="8"/>
  <c r="N332" i="27" s="1"/>
  <c r="S10" i="25"/>
  <c r="F11" i="25"/>
  <c r="K35" i="20"/>
  <c r="M35" i="20"/>
  <c r="V35" i="20"/>
  <c r="W35" i="20"/>
  <c r="S35" i="20"/>
  <c r="J35" i="20"/>
  <c r="H35" i="20"/>
  <c r="U35" i="20"/>
  <c r="X35" i="20"/>
  <c r="Q35" i="20"/>
  <c r="L35" i="20"/>
  <c r="Z35" i="20"/>
  <c r="I35" i="20"/>
  <c r="P35" i="20"/>
  <c r="O35" i="20"/>
  <c r="AB35" i="20"/>
  <c r="L15" i="25"/>
  <c r="M15" i="25"/>
  <c r="D16" i="9"/>
  <c r="Z12" i="9"/>
  <c r="S7" i="20"/>
  <c r="X36" i="8"/>
  <c r="Y36" i="27" s="1"/>
  <c r="L36" i="8"/>
  <c r="M36" i="27" s="1"/>
  <c r="N36" i="8"/>
  <c r="O36" i="27" s="1"/>
  <c r="R36" i="8"/>
  <c r="S36" i="27" s="1"/>
  <c r="R9" i="8"/>
  <c r="S9" i="27" s="1"/>
  <c r="M36" i="8"/>
  <c r="N36" i="27" s="1"/>
  <c r="M9" i="8"/>
  <c r="N9" i="27" s="1"/>
  <c r="K36" i="8"/>
  <c r="L36" i="27" s="1"/>
  <c r="Q9" i="8"/>
  <c r="R9" i="27" s="1"/>
  <c r="P35" i="8"/>
  <c r="Q35" i="27" s="1"/>
  <c r="M24" i="9"/>
  <c r="D24" i="9" s="1"/>
  <c r="V12" i="9"/>
  <c r="F23" i="9"/>
  <c r="I12" i="9"/>
  <c r="M22" i="9"/>
  <c r="O12" i="9"/>
  <c r="U12" i="9"/>
  <c r="S18" i="9"/>
  <c r="D18" i="9" s="1"/>
  <c r="S22" i="9"/>
  <c r="F20" i="9"/>
  <c r="D20" i="9" s="1"/>
  <c r="F15" i="9"/>
  <c r="D15" i="9" s="1"/>
  <c r="M17" i="9"/>
  <c r="S19" i="9"/>
  <c r="H12" i="9"/>
  <c r="J12" i="9"/>
  <c r="F14" i="9"/>
  <c r="D14" i="9" s="1"/>
  <c r="G12" i="9"/>
  <c r="F21" i="9"/>
  <c r="D21" i="9" s="1"/>
  <c r="M23" i="9"/>
  <c r="K12" i="9"/>
  <c r="S23" i="9"/>
  <c r="S17" i="9"/>
  <c r="M19" i="9"/>
  <c r="D19" i="9" s="1"/>
  <c r="T12" i="9"/>
  <c r="N12" i="9"/>
  <c r="I95" i="8"/>
  <c r="J95" i="27" s="1"/>
  <c r="P95" i="8"/>
  <c r="Q95" i="27" s="1"/>
  <c r="Y331" i="27"/>
  <c r="W272" i="8"/>
  <c r="X272" i="27" s="1"/>
  <c r="R332" i="8"/>
  <c r="S332" i="27" s="1"/>
  <c r="P331" i="8"/>
  <c r="Q331" i="27" s="1"/>
  <c r="K331" i="27"/>
  <c r="L271" i="27"/>
  <c r="M271" i="27"/>
  <c r="O271" i="27"/>
  <c r="I342" i="8"/>
  <c r="J342" i="27" s="1"/>
  <c r="W36" i="8"/>
  <c r="X36" i="27" s="1"/>
  <c r="V35" i="8"/>
  <c r="W35" i="27" s="1"/>
  <c r="W96" i="8"/>
  <c r="X96" i="27" s="1"/>
  <c r="V95" i="8"/>
  <c r="W95" i="27" s="1"/>
  <c r="X342" i="8"/>
  <c r="Y342" i="27" s="1"/>
  <c r="V341" i="8"/>
  <c r="W341" i="27" s="1"/>
  <c r="Z271" i="27"/>
  <c r="J272" i="8"/>
  <c r="K272" i="27" s="1"/>
  <c r="Q342" i="8"/>
  <c r="R342" i="27" s="1"/>
  <c r="P341" i="8"/>
  <c r="Q341" i="27" s="1"/>
  <c r="J36" i="8"/>
  <c r="K36" i="27" s="1"/>
  <c r="I35" i="8"/>
  <c r="J35" i="27" s="1"/>
  <c r="X331" i="27"/>
  <c r="Q272" i="8"/>
  <c r="R272" i="27" s="1"/>
  <c r="P271" i="8"/>
  <c r="Q271" i="27" s="1"/>
  <c r="M7" i="8" l="1"/>
  <c r="N7" i="27" s="1"/>
  <c r="G35" i="8"/>
  <c r="H35" i="27" s="1"/>
  <c r="P342" i="8"/>
  <c r="Q342" i="27" s="1"/>
  <c r="V342" i="8"/>
  <c r="W342" i="27" s="1"/>
  <c r="V96" i="8"/>
  <c r="W96" i="27" s="1"/>
  <c r="V36" i="8"/>
  <c r="W36" i="27" s="1"/>
  <c r="L272" i="8"/>
  <c r="M272" i="27" s="1"/>
  <c r="J9" i="8"/>
  <c r="K9" i="27" s="1"/>
  <c r="X332" i="8"/>
  <c r="Y332" i="27" s="1"/>
  <c r="S7" i="25"/>
  <c r="S11" i="24"/>
  <c r="S16" i="24"/>
  <c r="S9" i="24"/>
  <c r="S15" i="24"/>
  <c r="S13" i="24"/>
  <c r="S14" i="24"/>
  <c r="S12" i="24"/>
  <c r="S10" i="24"/>
  <c r="P14" i="25"/>
  <c r="P10" i="25"/>
  <c r="P272" i="8"/>
  <c r="Q272" i="27" s="1"/>
  <c r="W9" i="8"/>
  <c r="X9" i="27" s="1"/>
  <c r="P7" i="20"/>
  <c r="Y272" i="8"/>
  <c r="Z272" i="27" s="1"/>
  <c r="N272" i="8"/>
  <c r="O272" i="27" s="1"/>
  <c r="K272" i="8"/>
  <c r="P332" i="8"/>
  <c r="Q332" i="27" s="1"/>
  <c r="P96" i="8"/>
  <c r="Q96" i="27" s="1"/>
  <c r="P36" i="8"/>
  <c r="Q36" i="27" s="1"/>
  <c r="H10" i="20"/>
  <c r="AB15" i="25"/>
  <c r="L7" i="20"/>
  <c r="J15" i="25"/>
  <c r="I15" i="25"/>
  <c r="H15" i="20"/>
  <c r="AB13" i="25"/>
  <c r="AB14" i="25"/>
  <c r="K15" i="25"/>
  <c r="V15" i="25"/>
  <c r="AB10" i="25"/>
  <c r="X10" i="25"/>
  <c r="I12" i="25"/>
  <c r="G341" i="8"/>
  <c r="I96" i="8"/>
  <c r="J96" i="27" s="1"/>
  <c r="G95" i="8"/>
  <c r="D22" i="9"/>
  <c r="S94" i="9" s="1"/>
  <c r="D17" i="9"/>
  <c r="D23" i="9"/>
  <c r="K88" i="9"/>
  <c r="V88" i="9"/>
  <c r="T88" i="9"/>
  <c r="H88" i="9"/>
  <c r="N88" i="9"/>
  <c r="U88" i="9"/>
  <c r="O88" i="9"/>
  <c r="I88" i="9"/>
  <c r="G88" i="9"/>
  <c r="J88" i="9"/>
  <c r="Q88" i="9"/>
  <c r="X88" i="9"/>
  <c r="Z88" i="9"/>
  <c r="G8" i="9"/>
  <c r="N8" i="9"/>
  <c r="T8" i="9"/>
  <c r="K8" i="9"/>
  <c r="F93" i="9"/>
  <c r="H8" i="9"/>
  <c r="F92" i="9"/>
  <c r="S90" i="9"/>
  <c r="O8" i="9"/>
  <c r="I8" i="9"/>
  <c r="V8" i="9"/>
  <c r="F88" i="9"/>
  <c r="J8" i="9"/>
  <c r="F87" i="9"/>
  <c r="U8" i="9"/>
  <c r="M96" i="9"/>
  <c r="Z8" i="9"/>
  <c r="M88" i="9"/>
  <c r="S88" i="9"/>
  <c r="O15" i="20"/>
  <c r="U12" i="20"/>
  <c r="R7" i="8"/>
  <c r="K9" i="8"/>
  <c r="L9" i="27" s="1"/>
  <c r="N9" i="8"/>
  <c r="O9" i="27" s="1"/>
  <c r="L9" i="8"/>
  <c r="M9" i="27" s="1"/>
  <c r="X9" i="8"/>
  <c r="Y9" i="27" s="1"/>
  <c r="Q7" i="8"/>
  <c r="Y9" i="8"/>
  <c r="Z9" i="27" s="1"/>
  <c r="H9" i="7"/>
  <c r="S12" i="9"/>
  <c r="M12" i="9"/>
  <c r="F12" i="9"/>
  <c r="U7" i="7"/>
  <c r="P9" i="8"/>
  <c r="Q9" i="27" s="1"/>
  <c r="U9" i="7"/>
  <c r="W332" i="8"/>
  <c r="X332" i="27" s="1"/>
  <c r="V331" i="8"/>
  <c r="W331" i="27" s="1"/>
  <c r="I36" i="8"/>
  <c r="J36" i="27" s="1"/>
  <c r="I271" i="8"/>
  <c r="J271" i="27" s="1"/>
  <c r="V271" i="8"/>
  <c r="W271" i="27" s="1"/>
  <c r="J332" i="8"/>
  <c r="K332" i="27" s="1"/>
  <c r="I331" i="8"/>
  <c r="J331" i="27" s="1"/>
  <c r="O7" i="7"/>
  <c r="O9" i="7"/>
  <c r="H7" i="7"/>
  <c r="G96" i="8" l="1"/>
  <c r="H96" i="27" s="1"/>
  <c r="H95" i="27"/>
  <c r="G342" i="8"/>
  <c r="H342" i="27" s="1"/>
  <c r="H341" i="27"/>
  <c r="X7" i="8"/>
  <c r="Y7" i="27" s="1"/>
  <c r="M8" i="8"/>
  <c r="N8" i="27" s="1"/>
  <c r="M327" i="26"/>
  <c r="M12" i="26"/>
  <c r="M295" i="26"/>
  <c r="M336" i="26"/>
  <c r="M314" i="26"/>
  <c r="M276" i="26"/>
  <c r="M338" i="26"/>
  <c r="M330" i="26"/>
  <c r="M321" i="26"/>
  <c r="M303" i="26"/>
  <c r="M287" i="26"/>
  <c r="M259" i="26"/>
  <c r="M333" i="26"/>
  <c r="M328" i="26"/>
  <c r="M325" i="26"/>
  <c r="M317" i="26"/>
  <c r="M310" i="26"/>
  <c r="M298" i="26"/>
  <c r="M291" i="26"/>
  <c r="M282" i="26"/>
  <c r="M269" i="26"/>
  <c r="M241" i="26"/>
  <c r="M249" i="26"/>
  <c r="M233" i="26"/>
  <c r="M323" i="26"/>
  <c r="M319" i="26"/>
  <c r="M315" i="26"/>
  <c r="M311" i="26"/>
  <c r="M306" i="26"/>
  <c r="M301" i="26"/>
  <c r="M297" i="26"/>
  <c r="M293" i="26"/>
  <c r="M289" i="26"/>
  <c r="M285" i="26"/>
  <c r="M280" i="26"/>
  <c r="M272" i="26"/>
  <c r="M264" i="26"/>
  <c r="M254" i="26"/>
  <c r="M245" i="26"/>
  <c r="M237" i="26"/>
  <c r="M229" i="26"/>
  <c r="M278" i="26"/>
  <c r="M274" i="26"/>
  <c r="M270" i="26"/>
  <c r="M266" i="26"/>
  <c r="M261" i="26"/>
  <c r="M256" i="26"/>
  <c r="M251" i="26"/>
  <c r="M247" i="26"/>
  <c r="M243" i="26"/>
  <c r="M239" i="26"/>
  <c r="M235" i="26"/>
  <c r="M231" i="26"/>
  <c r="M226" i="26"/>
  <c r="M218" i="26"/>
  <c r="M257" i="26"/>
  <c r="M255" i="26"/>
  <c r="M252" i="26"/>
  <c r="M250" i="26"/>
  <c r="M248" i="26"/>
  <c r="M246" i="26"/>
  <c r="M244" i="26"/>
  <c r="M242" i="26"/>
  <c r="M240" i="26"/>
  <c r="M238" i="26"/>
  <c r="M236" i="26"/>
  <c r="M234" i="26"/>
  <c r="M232" i="26"/>
  <c r="M230" i="26"/>
  <c r="M228" i="26"/>
  <c r="M222" i="26"/>
  <c r="M210" i="26"/>
  <c r="M227" i="26"/>
  <c r="M224" i="26"/>
  <c r="M220" i="26"/>
  <c r="M216" i="26"/>
  <c r="M200" i="26"/>
  <c r="M225" i="26"/>
  <c r="M223" i="26"/>
  <c r="M221" i="26"/>
  <c r="M219" i="26"/>
  <c r="M217" i="26"/>
  <c r="M214" i="26"/>
  <c r="M206" i="26"/>
  <c r="M192" i="26"/>
  <c r="M212" i="26"/>
  <c r="M208" i="26"/>
  <c r="M204" i="26"/>
  <c r="M196" i="26"/>
  <c r="M188" i="26"/>
  <c r="M215" i="26"/>
  <c r="M213" i="26"/>
  <c r="M211" i="26"/>
  <c r="M209" i="26"/>
  <c r="M207" i="26"/>
  <c r="M205" i="26"/>
  <c r="M202" i="26"/>
  <c r="M198" i="26"/>
  <c r="M194" i="26"/>
  <c r="M190" i="26"/>
  <c r="M182" i="26"/>
  <c r="Y7" i="8"/>
  <c r="Y13" i="26" s="1"/>
  <c r="M186" i="26"/>
  <c r="M178" i="26"/>
  <c r="M203" i="26"/>
  <c r="M201" i="26"/>
  <c r="M199" i="26"/>
  <c r="M197" i="26"/>
  <c r="M195" i="26"/>
  <c r="M193" i="26"/>
  <c r="M191" i="26"/>
  <c r="M189" i="26"/>
  <c r="M187" i="26"/>
  <c r="M184" i="26"/>
  <c r="M180" i="26"/>
  <c r="M176" i="26"/>
  <c r="M185" i="26"/>
  <c r="M183" i="26"/>
  <c r="M181" i="26"/>
  <c r="M179" i="26"/>
  <c r="M177" i="26"/>
  <c r="M174" i="26"/>
  <c r="M324" i="26"/>
  <c r="M175" i="26"/>
  <c r="M337" i="26"/>
  <c r="M308" i="26"/>
  <c r="M339" i="26"/>
  <c r="M332" i="26"/>
  <c r="M316" i="26"/>
  <c r="M294" i="26"/>
  <c r="M335" i="26"/>
  <c r="M329" i="26"/>
  <c r="M320" i="26"/>
  <c r="M312" i="26"/>
  <c r="M302" i="26"/>
  <c r="M286" i="26"/>
  <c r="M334" i="26"/>
  <c r="M331" i="26"/>
  <c r="M326" i="26"/>
  <c r="M322" i="26"/>
  <c r="M318" i="26"/>
  <c r="M313" i="26"/>
  <c r="M309" i="26"/>
  <c r="M305" i="26"/>
  <c r="M299" i="26"/>
  <c r="M290" i="26"/>
  <c r="M279" i="26"/>
  <c r="M307" i="26"/>
  <c r="M304" i="26"/>
  <c r="M300" i="26"/>
  <c r="M296" i="26"/>
  <c r="M292" i="26"/>
  <c r="M288" i="26"/>
  <c r="M284" i="26"/>
  <c r="M268" i="26"/>
  <c r="M283" i="26"/>
  <c r="M275" i="26"/>
  <c r="M262" i="26"/>
  <c r="M281" i="26"/>
  <c r="M277" i="26"/>
  <c r="M273" i="26"/>
  <c r="M265" i="26"/>
  <c r="M172" i="26"/>
  <c r="M258" i="26"/>
  <c r="M167" i="26"/>
  <c r="M271" i="26"/>
  <c r="M267" i="26"/>
  <c r="M263" i="26"/>
  <c r="M260" i="26"/>
  <c r="M340" i="26"/>
  <c r="M170" i="26"/>
  <c r="M163" i="26"/>
  <c r="M253" i="26"/>
  <c r="M173" i="26"/>
  <c r="M171" i="26"/>
  <c r="M169" i="26"/>
  <c r="M165" i="26"/>
  <c r="M159" i="26"/>
  <c r="M151" i="26"/>
  <c r="M143" i="26"/>
  <c r="M161" i="26"/>
  <c r="M155" i="26"/>
  <c r="M147" i="26"/>
  <c r="M139" i="26"/>
  <c r="M157" i="26"/>
  <c r="M153" i="26"/>
  <c r="M149" i="26"/>
  <c r="M145" i="26"/>
  <c r="M141" i="26"/>
  <c r="M135" i="26"/>
  <c r="M137" i="26"/>
  <c r="M128" i="26"/>
  <c r="M132" i="26"/>
  <c r="M122" i="26"/>
  <c r="M168" i="26"/>
  <c r="M166" i="26"/>
  <c r="M164" i="26"/>
  <c r="M162" i="26"/>
  <c r="M160" i="26"/>
  <c r="M158" i="26"/>
  <c r="M156" i="26"/>
  <c r="M154" i="26"/>
  <c r="M152" i="26"/>
  <c r="M150" i="26"/>
  <c r="M148" i="26"/>
  <c r="M146" i="26"/>
  <c r="M144" i="26"/>
  <c r="M142" i="26"/>
  <c r="M140" i="26"/>
  <c r="M138" i="26"/>
  <c r="M136" i="26"/>
  <c r="M134" i="26"/>
  <c r="M130" i="26"/>
  <c r="M126" i="26"/>
  <c r="M118" i="26"/>
  <c r="M133" i="26"/>
  <c r="M131" i="26"/>
  <c r="M129" i="26"/>
  <c r="M127" i="26"/>
  <c r="M124" i="26"/>
  <c r="M120" i="26"/>
  <c r="M116" i="26"/>
  <c r="M108" i="26"/>
  <c r="M112" i="26"/>
  <c r="M104" i="26"/>
  <c r="M125" i="26"/>
  <c r="M123" i="26"/>
  <c r="M121" i="26"/>
  <c r="M119" i="26"/>
  <c r="M117" i="26"/>
  <c r="M114" i="26"/>
  <c r="M110" i="26"/>
  <c r="M106" i="26"/>
  <c r="M100" i="26"/>
  <c r="M115" i="26"/>
  <c r="M113" i="26"/>
  <c r="M111" i="26"/>
  <c r="M109" i="26"/>
  <c r="M107" i="26"/>
  <c r="M105" i="26"/>
  <c r="M103" i="26"/>
  <c r="M96" i="26"/>
  <c r="M102" i="26"/>
  <c r="M98" i="26"/>
  <c r="M89" i="26"/>
  <c r="M79" i="26"/>
  <c r="M101" i="26"/>
  <c r="M99" i="26"/>
  <c r="M97" i="26"/>
  <c r="M93" i="26"/>
  <c r="M85" i="26"/>
  <c r="M71" i="26"/>
  <c r="M95" i="26"/>
  <c r="M91" i="26"/>
  <c r="M87" i="26"/>
  <c r="M83" i="26"/>
  <c r="M75" i="26"/>
  <c r="M67" i="26"/>
  <c r="M81" i="26"/>
  <c r="M77" i="26"/>
  <c r="M73" i="26"/>
  <c r="M69" i="26"/>
  <c r="M64" i="26"/>
  <c r="M94" i="26"/>
  <c r="M92" i="26"/>
  <c r="M90" i="26"/>
  <c r="M88" i="26"/>
  <c r="M86" i="26"/>
  <c r="M84" i="26"/>
  <c r="M82" i="26"/>
  <c r="M80" i="26"/>
  <c r="M78" i="26"/>
  <c r="M76" i="26"/>
  <c r="M74" i="26"/>
  <c r="M72" i="26"/>
  <c r="M70" i="26"/>
  <c r="M68" i="26"/>
  <c r="M66" i="26"/>
  <c r="M59" i="26"/>
  <c r="M62" i="26"/>
  <c r="M55" i="26"/>
  <c r="M65" i="26"/>
  <c r="M63" i="26"/>
  <c r="M61" i="26"/>
  <c r="M57" i="26"/>
  <c r="M51" i="26"/>
  <c r="M47" i="26"/>
  <c r="M53" i="26"/>
  <c r="M49" i="26"/>
  <c r="M44" i="26"/>
  <c r="M40" i="26"/>
  <c r="M34" i="26"/>
  <c r="M60" i="26"/>
  <c r="M58" i="26"/>
  <c r="M56" i="26"/>
  <c r="M54" i="26"/>
  <c r="M52" i="26"/>
  <c r="M50" i="26"/>
  <c r="M48" i="26"/>
  <c r="M46" i="26"/>
  <c r="M42" i="26"/>
  <c r="M38" i="26"/>
  <c r="M24" i="26"/>
  <c r="M45" i="26"/>
  <c r="M43" i="26"/>
  <c r="M41" i="26"/>
  <c r="M39" i="26"/>
  <c r="M36" i="26"/>
  <c r="M32" i="26"/>
  <c r="M16" i="26"/>
  <c r="M28" i="26"/>
  <c r="M20" i="26"/>
  <c r="M11" i="26"/>
  <c r="M30" i="26"/>
  <c r="M26" i="26"/>
  <c r="M22" i="26"/>
  <c r="M18" i="26"/>
  <c r="M14" i="26"/>
  <c r="M9" i="26"/>
  <c r="M7" i="26"/>
  <c r="M37" i="26"/>
  <c r="M35" i="26"/>
  <c r="M33" i="26"/>
  <c r="M31" i="26"/>
  <c r="M29" i="26"/>
  <c r="M27" i="26"/>
  <c r="M25" i="26"/>
  <c r="M23" i="26"/>
  <c r="M21" i="26"/>
  <c r="M19" i="26"/>
  <c r="M17" i="26"/>
  <c r="M15" i="26"/>
  <c r="M13" i="26"/>
  <c r="M10" i="26"/>
  <c r="M8" i="26"/>
  <c r="N7" i="8"/>
  <c r="N13" i="26" s="1"/>
  <c r="L7" i="8"/>
  <c r="L37" i="26" s="1"/>
  <c r="K7" i="8"/>
  <c r="K11" i="26" s="1"/>
  <c r="L272" i="27"/>
  <c r="Z7" i="27"/>
  <c r="X86" i="26"/>
  <c r="R8" i="8"/>
  <c r="S8" i="27" s="1"/>
  <c r="S7" i="27"/>
  <c r="R7" i="26"/>
  <c r="R8" i="26"/>
  <c r="R9" i="26"/>
  <c r="R10" i="26"/>
  <c r="R11" i="26"/>
  <c r="R13" i="26"/>
  <c r="R14" i="26"/>
  <c r="R1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340"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229" i="26"/>
  <c r="R230" i="26"/>
  <c r="R232" i="26"/>
  <c r="R234" i="26"/>
  <c r="R236" i="26"/>
  <c r="R238" i="26"/>
  <c r="R239" i="26"/>
  <c r="R241" i="26"/>
  <c r="R243" i="26"/>
  <c r="R244" i="26"/>
  <c r="R246" i="26"/>
  <c r="R248" i="26"/>
  <c r="R250" i="26"/>
  <c r="R251" i="26"/>
  <c r="R253" i="26"/>
  <c r="R255" i="26"/>
  <c r="R257" i="26"/>
  <c r="R259" i="26"/>
  <c r="R261" i="26"/>
  <c r="R262" i="26"/>
  <c r="R264" i="26"/>
  <c r="R266" i="26"/>
  <c r="R267" i="26"/>
  <c r="R269" i="26"/>
  <c r="R271" i="26"/>
  <c r="R272" i="26"/>
  <c r="R274" i="26"/>
  <c r="R276" i="26"/>
  <c r="R278" i="26"/>
  <c r="R280" i="26"/>
  <c r="R282" i="26"/>
  <c r="R284" i="26"/>
  <c r="R286" i="26"/>
  <c r="R287" i="26"/>
  <c r="R290" i="26"/>
  <c r="R292" i="26"/>
  <c r="R293" i="26"/>
  <c r="R295" i="26"/>
  <c r="R297" i="26"/>
  <c r="R298" i="26"/>
  <c r="R300" i="26"/>
  <c r="R302" i="26"/>
  <c r="R304" i="26"/>
  <c r="R305" i="26"/>
  <c r="R307" i="26"/>
  <c r="R308" i="26"/>
  <c r="R310" i="26"/>
  <c r="R312" i="26"/>
  <c r="R314" i="26"/>
  <c r="R316" i="26"/>
  <c r="R317" i="26"/>
  <c r="R319" i="26"/>
  <c r="R321" i="26"/>
  <c r="R322" i="26"/>
  <c r="R324" i="26"/>
  <c r="R326" i="26"/>
  <c r="R328" i="26"/>
  <c r="R330" i="26"/>
  <c r="R331" i="26"/>
  <c r="R333" i="26"/>
  <c r="R335" i="26"/>
  <c r="R336" i="26"/>
  <c r="R338" i="26"/>
  <c r="R228" i="26"/>
  <c r="R231" i="26"/>
  <c r="R233" i="26"/>
  <c r="R235" i="26"/>
  <c r="R237" i="26"/>
  <c r="R240" i="26"/>
  <c r="R242" i="26"/>
  <c r="R245" i="26"/>
  <c r="R247" i="26"/>
  <c r="R249" i="26"/>
  <c r="R252" i="26"/>
  <c r="R254" i="26"/>
  <c r="R256" i="26"/>
  <c r="R258" i="26"/>
  <c r="R260" i="26"/>
  <c r="R263" i="26"/>
  <c r="R265" i="26"/>
  <c r="R268" i="26"/>
  <c r="R270" i="26"/>
  <c r="R273" i="26"/>
  <c r="R275" i="26"/>
  <c r="R277" i="26"/>
  <c r="R279" i="26"/>
  <c r="R281" i="26"/>
  <c r="R283" i="26"/>
  <c r="R285" i="26"/>
  <c r="R288" i="26"/>
  <c r="R289" i="26"/>
  <c r="R291" i="26"/>
  <c r="R294" i="26"/>
  <c r="R296" i="26"/>
  <c r="R299" i="26"/>
  <c r="R301" i="26"/>
  <c r="R303" i="26"/>
  <c r="R306" i="26"/>
  <c r="R309" i="26"/>
  <c r="R311" i="26"/>
  <c r="R313" i="26"/>
  <c r="R315" i="26"/>
  <c r="R318" i="26"/>
  <c r="R320" i="26"/>
  <c r="R323" i="26"/>
  <c r="R325" i="26"/>
  <c r="R327" i="26"/>
  <c r="R329" i="26"/>
  <c r="R332" i="26"/>
  <c r="R334" i="26"/>
  <c r="R337" i="26"/>
  <c r="R339" i="26"/>
  <c r="R12" i="26"/>
  <c r="Q8" i="8"/>
  <c r="R8" i="27" s="1"/>
  <c r="R7" i="27"/>
  <c r="Q7" i="26"/>
  <c r="Q8" i="26"/>
  <c r="Q9" i="26"/>
  <c r="Q10" i="26"/>
  <c r="Q11" i="26"/>
  <c r="Q13" i="26"/>
  <c r="Q14" i="26"/>
  <c r="Q15" i="26"/>
  <c r="Q16" i="26"/>
  <c r="Q17" i="26"/>
  <c r="Q18" i="26"/>
  <c r="Q19" i="26"/>
  <c r="Q20" i="26"/>
  <c r="Q21" i="26"/>
  <c r="Q22" i="26"/>
  <c r="Q23" i="26"/>
  <c r="Q24" i="26"/>
  <c r="Q25" i="26"/>
  <c r="Q26" i="26"/>
  <c r="Q27" i="26"/>
  <c r="Q28" i="26"/>
  <c r="Q29" i="26"/>
  <c r="Q30" i="26"/>
  <c r="Q31" i="26"/>
  <c r="Q32" i="26"/>
  <c r="Q33" i="26"/>
  <c r="Q34" i="26"/>
  <c r="Q35" i="26"/>
  <c r="Q36" i="26"/>
  <c r="Q37" i="26"/>
  <c r="Q38" i="26"/>
  <c r="Q39" i="26"/>
  <c r="Q40" i="26"/>
  <c r="Q41" i="26"/>
  <c r="Q42" i="26"/>
  <c r="Q43" i="26"/>
  <c r="Q44" i="26"/>
  <c r="Q45" i="26"/>
  <c r="Q46" i="26"/>
  <c r="Q47" i="26"/>
  <c r="Q48" i="26"/>
  <c r="Q49" i="26"/>
  <c r="Q50" i="26"/>
  <c r="Q51" i="26"/>
  <c r="Q52" i="26"/>
  <c r="Q53" i="26"/>
  <c r="Q54" i="26"/>
  <c r="Q55" i="26"/>
  <c r="Q56" i="26"/>
  <c r="Q57" i="26"/>
  <c r="Q58" i="26"/>
  <c r="Q59" i="26"/>
  <c r="Q60" i="26"/>
  <c r="Q61" i="26"/>
  <c r="Q62" i="26"/>
  <c r="Q63" i="26"/>
  <c r="Q64" i="26"/>
  <c r="Q65" i="26"/>
  <c r="Q66" i="26"/>
  <c r="Q67" i="26"/>
  <c r="Q68" i="26"/>
  <c r="Q69" i="26"/>
  <c r="Q70" i="26"/>
  <c r="Q71" i="26"/>
  <c r="Q72" i="26"/>
  <c r="Q73" i="26"/>
  <c r="Q74" i="26"/>
  <c r="Q75" i="26"/>
  <c r="Q76" i="26"/>
  <c r="Q77" i="26"/>
  <c r="Q78" i="26"/>
  <c r="Q79" i="26"/>
  <c r="Q80" i="26"/>
  <c r="Q81" i="26"/>
  <c r="Q82" i="26"/>
  <c r="Q83" i="26"/>
  <c r="Q84" i="26"/>
  <c r="Q85" i="26"/>
  <c r="Q86" i="26"/>
  <c r="Q87" i="26"/>
  <c r="Q88" i="26"/>
  <c r="Q89" i="26"/>
  <c r="Q90" i="26"/>
  <c r="Q91" i="26"/>
  <c r="Q92" i="26"/>
  <c r="Q93" i="26"/>
  <c r="Q94" i="26"/>
  <c r="Q95" i="26"/>
  <c r="Q96" i="26"/>
  <c r="Q97" i="26"/>
  <c r="Q98" i="26"/>
  <c r="Q99" i="26"/>
  <c r="Q100" i="26"/>
  <c r="Q101" i="26"/>
  <c r="Q102" i="26"/>
  <c r="Q103" i="26"/>
  <c r="Q104" i="26"/>
  <c r="Q105" i="26"/>
  <c r="Q106" i="26"/>
  <c r="Q107" i="26"/>
  <c r="Q108" i="26"/>
  <c r="Q109" i="26"/>
  <c r="Q110" i="26"/>
  <c r="Q111" i="26"/>
  <c r="Q112" i="26"/>
  <c r="Q113" i="26"/>
  <c r="Q114" i="26"/>
  <c r="Q115" i="26"/>
  <c r="Q116" i="26"/>
  <c r="Q117" i="26"/>
  <c r="Q118" i="26"/>
  <c r="Q119" i="26"/>
  <c r="Q120" i="26"/>
  <c r="Q121" i="26"/>
  <c r="Q122" i="26"/>
  <c r="Q123" i="26"/>
  <c r="Q124" i="26"/>
  <c r="Q125" i="26"/>
  <c r="Q127" i="26"/>
  <c r="Q129" i="26"/>
  <c r="Q131" i="26"/>
  <c r="Q133" i="26"/>
  <c r="Q135" i="26"/>
  <c r="Q137" i="26"/>
  <c r="Q139" i="26"/>
  <c r="Q141" i="26"/>
  <c r="Q143" i="26"/>
  <c r="Q145" i="26"/>
  <c r="Q147" i="26"/>
  <c r="Q149" i="26"/>
  <c r="Q151" i="26"/>
  <c r="Q153" i="26"/>
  <c r="Q155" i="26"/>
  <c r="Q157" i="26"/>
  <c r="Q159" i="26"/>
  <c r="Q161" i="26"/>
  <c r="Q163" i="26"/>
  <c r="Q165" i="26"/>
  <c r="Q167" i="26"/>
  <c r="Q169" i="26"/>
  <c r="Q171" i="26"/>
  <c r="Q126" i="26"/>
  <c r="Q128" i="26"/>
  <c r="Q130" i="26"/>
  <c r="Q132" i="26"/>
  <c r="Q134" i="26"/>
  <c r="Q136" i="26"/>
  <c r="Q138" i="26"/>
  <c r="Q140" i="26"/>
  <c r="Q142" i="26"/>
  <c r="Q144" i="26"/>
  <c r="Q146" i="26"/>
  <c r="Q148" i="26"/>
  <c r="Q150" i="26"/>
  <c r="Q152" i="26"/>
  <c r="Q154" i="26"/>
  <c r="Q156" i="26"/>
  <c r="Q158" i="26"/>
  <c r="Q160" i="26"/>
  <c r="Q162" i="26"/>
  <c r="Q164" i="26"/>
  <c r="Q166" i="26"/>
  <c r="Q168" i="26"/>
  <c r="Q170" i="26"/>
  <c r="Q172" i="26"/>
  <c r="Q173" i="26"/>
  <c r="Q174" i="26"/>
  <c r="Q175" i="26"/>
  <c r="Q176" i="26"/>
  <c r="Q177" i="26"/>
  <c r="Q178" i="26"/>
  <c r="Q179" i="26"/>
  <c r="Q180" i="26"/>
  <c r="Q181" i="26"/>
  <c r="Q182" i="26"/>
  <c r="Q183" i="26"/>
  <c r="Q184" i="26"/>
  <c r="Q185" i="26"/>
  <c r="Q186" i="26"/>
  <c r="Q187" i="26"/>
  <c r="Q188" i="26"/>
  <c r="Q189" i="26"/>
  <c r="Q190" i="26"/>
  <c r="Q191" i="26"/>
  <c r="Q192" i="26"/>
  <c r="Q193" i="26"/>
  <c r="Q194" i="26"/>
  <c r="Q195" i="26"/>
  <c r="Q196" i="26"/>
  <c r="Q197" i="26"/>
  <c r="Q198" i="26"/>
  <c r="Q199" i="26"/>
  <c r="Q200" i="26"/>
  <c r="Q201" i="26"/>
  <c r="Q202" i="26"/>
  <c r="Q203" i="26"/>
  <c r="Q204" i="26"/>
  <c r="Q205" i="26"/>
  <c r="Q206" i="26"/>
  <c r="Q207" i="26"/>
  <c r="Q208" i="26"/>
  <c r="Q209" i="26"/>
  <c r="Q210" i="26"/>
  <c r="Q211" i="26"/>
  <c r="Q212" i="26"/>
  <c r="Q213" i="26"/>
  <c r="Q214" i="26"/>
  <c r="Q215" i="26"/>
  <c r="Q216" i="26"/>
  <c r="Q217" i="26"/>
  <c r="Q218" i="26"/>
  <c r="Q219" i="26"/>
  <c r="Q220" i="26"/>
  <c r="Q221" i="26"/>
  <c r="Q222" i="26"/>
  <c r="Q223" i="26"/>
  <c r="Q224" i="26"/>
  <c r="Q225" i="26"/>
  <c r="Q226" i="26"/>
  <c r="Q227" i="26"/>
  <c r="Q228" i="26"/>
  <c r="Q229" i="26"/>
  <c r="Q230" i="26"/>
  <c r="Q231" i="26"/>
  <c r="Q232" i="26"/>
  <c r="Q233" i="26"/>
  <c r="Q234" i="26"/>
  <c r="Q235" i="26"/>
  <c r="Q236" i="26"/>
  <c r="Q237" i="26"/>
  <c r="Q238" i="26"/>
  <c r="Q239" i="26"/>
  <c r="Q240" i="26"/>
  <c r="Q241" i="26"/>
  <c r="Q242" i="26"/>
  <c r="Q243" i="26"/>
  <c r="Q244" i="26"/>
  <c r="Q245" i="26"/>
  <c r="Q246" i="26"/>
  <c r="Q247" i="26"/>
  <c r="Q248" i="26"/>
  <c r="Q249" i="26"/>
  <c r="Q250" i="26"/>
  <c r="Q251" i="26"/>
  <c r="Q252" i="26"/>
  <c r="Q253" i="26"/>
  <c r="Q254" i="26"/>
  <c r="Q255" i="26"/>
  <c r="Q256" i="26"/>
  <c r="Q257" i="26"/>
  <c r="Q258" i="26"/>
  <c r="Q259" i="26"/>
  <c r="Q260" i="26"/>
  <c r="Q261" i="26"/>
  <c r="Q262" i="26"/>
  <c r="Q263" i="26"/>
  <c r="Q264" i="26"/>
  <c r="Q265" i="26"/>
  <c r="Q266" i="26"/>
  <c r="Q267" i="26"/>
  <c r="Q268" i="26"/>
  <c r="Q269" i="26"/>
  <c r="Q270" i="26"/>
  <c r="Q271" i="26"/>
  <c r="Q272" i="26"/>
  <c r="Q273" i="26"/>
  <c r="Q274" i="26"/>
  <c r="Q275" i="26"/>
  <c r="Q276" i="26"/>
  <c r="Q277" i="26"/>
  <c r="Q278" i="26"/>
  <c r="Q279" i="26"/>
  <c r="Q280" i="26"/>
  <c r="Q281" i="26"/>
  <c r="Q282" i="26"/>
  <c r="Q283" i="26"/>
  <c r="Q284" i="26"/>
  <c r="Q285" i="26"/>
  <c r="Q286" i="26"/>
  <c r="Q287" i="26"/>
  <c r="Q288" i="26"/>
  <c r="Q289" i="26"/>
  <c r="Q290" i="26"/>
  <c r="Q291" i="26"/>
  <c r="Q292" i="26"/>
  <c r="Q293" i="26"/>
  <c r="Q294" i="26"/>
  <c r="Q295" i="26"/>
  <c r="Q296" i="26"/>
  <c r="Q297" i="26"/>
  <c r="Q298" i="26"/>
  <c r="Q299" i="26"/>
  <c r="Q300" i="26"/>
  <c r="Q301" i="26"/>
  <c r="Q302" i="26"/>
  <c r="Q303" i="26"/>
  <c r="Q304" i="26"/>
  <c r="Q305" i="26"/>
  <c r="Q306" i="26"/>
  <c r="Q307" i="26"/>
  <c r="Q308" i="26"/>
  <c r="Q309" i="26"/>
  <c r="Q310" i="26"/>
  <c r="Q311" i="26"/>
  <c r="Q312" i="26"/>
  <c r="Q313" i="26"/>
  <c r="Q314" i="26"/>
  <c r="Q315" i="26"/>
  <c r="Q316" i="26"/>
  <c r="Q317" i="26"/>
  <c r="Q318" i="26"/>
  <c r="Q319" i="26"/>
  <c r="Q320" i="26"/>
  <c r="Q321" i="26"/>
  <c r="Q322" i="26"/>
  <c r="Q323" i="26"/>
  <c r="Q324" i="26"/>
  <c r="Q325" i="26"/>
  <c r="Q326" i="26"/>
  <c r="Q327" i="26"/>
  <c r="Q328" i="26"/>
  <c r="Q331" i="26"/>
  <c r="Q335" i="26"/>
  <c r="Q338" i="26"/>
  <c r="Q340" i="26"/>
  <c r="Q329" i="26"/>
  <c r="Q330" i="26"/>
  <c r="Q332" i="26"/>
  <c r="Q333" i="26"/>
  <c r="Q334" i="26"/>
  <c r="Q336" i="26"/>
  <c r="Q337" i="26"/>
  <c r="Q339" i="26"/>
  <c r="Q12" i="26"/>
  <c r="F7" i="7"/>
  <c r="J13" i="25"/>
  <c r="X13" i="25"/>
  <c r="P7" i="25"/>
  <c r="P11" i="24"/>
  <c r="P9" i="24"/>
  <c r="P16" i="24"/>
  <c r="Q14" i="25"/>
  <c r="M7" i="20"/>
  <c r="M13" i="24" s="1"/>
  <c r="M13" i="25"/>
  <c r="H10" i="25"/>
  <c r="L7" i="25"/>
  <c r="L11" i="24"/>
  <c r="L9" i="24"/>
  <c r="L16" i="24"/>
  <c r="L15" i="24"/>
  <c r="U12" i="25"/>
  <c r="H15" i="25"/>
  <c r="Q13" i="25"/>
  <c r="X15" i="25"/>
  <c r="W12" i="25"/>
  <c r="L12" i="24"/>
  <c r="L12" i="25"/>
  <c r="K14" i="25"/>
  <c r="L14" i="24"/>
  <c r="L14" i="25"/>
  <c r="K10" i="25"/>
  <c r="Q10" i="25"/>
  <c r="L10" i="24"/>
  <c r="L10" i="25"/>
  <c r="J10" i="25"/>
  <c r="P10" i="24"/>
  <c r="W10" i="25"/>
  <c r="M10" i="25"/>
  <c r="I13" i="25"/>
  <c r="P13" i="24"/>
  <c r="P13" i="25"/>
  <c r="G331" i="8"/>
  <c r="V272" i="8"/>
  <c r="W272" i="27" s="1"/>
  <c r="G36" i="8"/>
  <c r="H36" i="27" s="1"/>
  <c r="V332" i="8"/>
  <c r="W332" i="27" s="1"/>
  <c r="O10" i="20"/>
  <c r="U10" i="20"/>
  <c r="U15" i="20"/>
  <c r="F15" i="20" s="1"/>
  <c r="O39" i="20" s="1"/>
  <c r="O13" i="20"/>
  <c r="O15" i="25"/>
  <c r="X12" i="25"/>
  <c r="W13" i="25"/>
  <c r="Q15" i="25"/>
  <c r="M14" i="25"/>
  <c r="J14" i="25"/>
  <c r="X14" i="25"/>
  <c r="V13" i="25"/>
  <c r="V10" i="25"/>
  <c r="V12" i="25"/>
  <c r="W15" i="25"/>
  <c r="P15" i="24"/>
  <c r="P15" i="25"/>
  <c r="I10" i="25"/>
  <c r="K12" i="25"/>
  <c r="M12" i="25"/>
  <c r="P12" i="25"/>
  <c r="P12" i="24"/>
  <c r="O12" i="20"/>
  <c r="P14" i="24"/>
  <c r="Q12" i="25"/>
  <c r="L13" i="24"/>
  <c r="L13" i="25"/>
  <c r="J12" i="25"/>
  <c r="H12" i="20"/>
  <c r="H13" i="20"/>
  <c r="F9" i="7"/>
  <c r="G271" i="8"/>
  <c r="H271" i="27" s="1"/>
  <c r="D12" i="9"/>
  <c r="D8" i="9" s="1"/>
  <c r="G86" i="9"/>
  <c r="K86" i="9"/>
  <c r="V86" i="9"/>
  <c r="H86" i="9"/>
  <c r="N86" i="9"/>
  <c r="U86" i="9"/>
  <c r="I86" i="9"/>
  <c r="T86" i="9"/>
  <c r="J86" i="9"/>
  <c r="Q86" i="9"/>
  <c r="X86" i="9"/>
  <c r="O86" i="9"/>
  <c r="Z86" i="9"/>
  <c r="S86" i="9"/>
  <c r="M86" i="9"/>
  <c r="M8" i="9"/>
  <c r="S8" i="9"/>
  <c r="J89" i="9"/>
  <c r="Q89" i="9"/>
  <c r="X89" i="9"/>
  <c r="G89" i="9"/>
  <c r="K89" i="9"/>
  <c r="T89" i="9"/>
  <c r="H89" i="9"/>
  <c r="N89" i="9"/>
  <c r="U89" i="9"/>
  <c r="I89" i="9"/>
  <c r="O89" i="9"/>
  <c r="V89" i="9"/>
  <c r="Z89" i="9"/>
  <c r="F89" i="9"/>
  <c r="F8" i="9"/>
  <c r="J95" i="9"/>
  <c r="Q95" i="9"/>
  <c r="X95" i="9"/>
  <c r="G95" i="9"/>
  <c r="K95" i="9"/>
  <c r="T95" i="9"/>
  <c r="H95" i="9"/>
  <c r="N95" i="9"/>
  <c r="U95" i="9"/>
  <c r="I95" i="9"/>
  <c r="O95" i="9"/>
  <c r="V95" i="9"/>
  <c r="Z95" i="9"/>
  <c r="J91" i="9"/>
  <c r="Q91" i="9"/>
  <c r="X91" i="9"/>
  <c r="G91" i="9"/>
  <c r="K91" i="9"/>
  <c r="T91" i="9"/>
  <c r="H91" i="9"/>
  <c r="N91" i="9"/>
  <c r="U91" i="9"/>
  <c r="I91" i="9"/>
  <c r="O91" i="9"/>
  <c r="V91" i="9"/>
  <c r="Z91" i="9"/>
  <c r="F91" i="9"/>
  <c r="F95" i="9"/>
  <c r="I87" i="9"/>
  <c r="O87" i="9"/>
  <c r="V87" i="9"/>
  <c r="H87" i="9"/>
  <c r="N87" i="9"/>
  <c r="U87" i="9"/>
  <c r="G87" i="9"/>
  <c r="K87" i="9"/>
  <c r="T87" i="9"/>
  <c r="J87" i="9"/>
  <c r="Q87" i="9"/>
  <c r="X87" i="9"/>
  <c r="Z87" i="9"/>
  <c r="S87" i="9"/>
  <c r="M87" i="9"/>
  <c r="M91" i="9"/>
  <c r="M89" i="9"/>
  <c r="S89" i="9"/>
  <c r="S95" i="9"/>
  <c r="J94" i="9"/>
  <c r="Q94" i="9"/>
  <c r="X94" i="9"/>
  <c r="G94" i="9"/>
  <c r="K94" i="9"/>
  <c r="T94" i="9"/>
  <c r="H94" i="9"/>
  <c r="N94" i="9"/>
  <c r="U94" i="9"/>
  <c r="I94" i="9"/>
  <c r="O94" i="9"/>
  <c r="V94" i="9"/>
  <c r="Z94" i="9"/>
  <c r="F94" i="9"/>
  <c r="O96" i="9"/>
  <c r="G96" i="9"/>
  <c r="X96" i="9"/>
  <c r="T96" i="9"/>
  <c r="J96" i="9"/>
  <c r="V96" i="9"/>
  <c r="N96" i="9"/>
  <c r="K96" i="9"/>
  <c r="Q96" i="9"/>
  <c r="H96" i="9"/>
  <c r="U96" i="9"/>
  <c r="I96" i="9"/>
  <c r="Z96" i="9"/>
  <c r="F96" i="9"/>
  <c r="S96" i="9"/>
  <c r="M94" i="9"/>
  <c r="M95" i="9"/>
  <c r="K90" i="9"/>
  <c r="T90" i="9"/>
  <c r="H90" i="9"/>
  <c r="N90" i="9"/>
  <c r="U90" i="9"/>
  <c r="I90" i="9"/>
  <c r="O90" i="9"/>
  <c r="V90" i="9"/>
  <c r="J90" i="9"/>
  <c r="Q90" i="9"/>
  <c r="X90" i="9"/>
  <c r="G90" i="9"/>
  <c r="Z90" i="9"/>
  <c r="M90" i="9"/>
  <c r="F90" i="9"/>
  <c r="J92" i="9"/>
  <c r="Q92" i="9"/>
  <c r="X92" i="9"/>
  <c r="G92" i="9"/>
  <c r="K92" i="9"/>
  <c r="T92" i="9"/>
  <c r="H92" i="9"/>
  <c r="N92" i="9"/>
  <c r="U92" i="9"/>
  <c r="I92" i="9"/>
  <c r="O92" i="9"/>
  <c r="V92" i="9"/>
  <c r="Z92" i="9"/>
  <c r="M92" i="9"/>
  <c r="S92" i="9"/>
  <c r="F86" i="9"/>
  <c r="J93" i="9"/>
  <c r="Q93" i="9"/>
  <c r="X93" i="9"/>
  <c r="G93" i="9"/>
  <c r="K93" i="9"/>
  <c r="T93" i="9"/>
  <c r="H93" i="9"/>
  <c r="N93" i="9"/>
  <c r="U93" i="9"/>
  <c r="I93" i="9"/>
  <c r="O93" i="9"/>
  <c r="V93" i="9"/>
  <c r="M93" i="9"/>
  <c r="S93" i="9"/>
  <c r="Z93" i="9"/>
  <c r="S91" i="9"/>
  <c r="X7" i="20"/>
  <c r="X13" i="24" s="1"/>
  <c r="O14" i="20"/>
  <c r="Q7" i="20"/>
  <c r="Q13" i="24" s="1"/>
  <c r="U13" i="20"/>
  <c r="J7" i="8"/>
  <c r="W7" i="8"/>
  <c r="J7" i="20"/>
  <c r="J13" i="24" s="1"/>
  <c r="I9" i="8"/>
  <c r="J9" i="27" s="1"/>
  <c r="P7" i="8"/>
  <c r="V9" i="8"/>
  <c r="W9" i="27" s="1"/>
  <c r="I332" i="8"/>
  <c r="J332" i="27" s="1"/>
  <c r="I272" i="8"/>
  <c r="J272" i="27" s="1"/>
  <c r="X296" i="26" l="1"/>
  <c r="X302" i="26"/>
  <c r="X233" i="26"/>
  <c r="X177" i="26"/>
  <c r="X8" i="8"/>
  <c r="Y8" i="27" s="1"/>
  <c r="X12" i="26"/>
  <c r="X266" i="26"/>
  <c r="X334" i="26"/>
  <c r="X242" i="26"/>
  <c r="X163" i="26"/>
  <c r="Y312" i="26"/>
  <c r="X306" i="26"/>
  <c r="X284" i="26"/>
  <c r="X249" i="26"/>
  <c r="X220" i="26"/>
  <c r="X323" i="26"/>
  <c r="X272" i="26"/>
  <c r="X207" i="26"/>
  <c r="X151" i="26"/>
  <c r="X118" i="26"/>
  <c r="X22" i="26"/>
  <c r="Y269" i="26"/>
  <c r="X312" i="26"/>
  <c r="X301" i="26"/>
  <c r="X292" i="26"/>
  <c r="X275" i="26"/>
  <c r="X257" i="26"/>
  <c r="X241" i="26"/>
  <c r="X226" i="26"/>
  <c r="X338" i="26"/>
  <c r="X330" i="26"/>
  <c r="X314" i="26"/>
  <c r="X288" i="26"/>
  <c r="X258" i="26"/>
  <c r="X225" i="26"/>
  <c r="X191" i="26"/>
  <c r="X164" i="26"/>
  <c r="X200" i="26"/>
  <c r="X134" i="26"/>
  <c r="X102" i="26"/>
  <c r="X54" i="26"/>
  <c r="Y232" i="26"/>
  <c r="Y98" i="26"/>
  <c r="K148" i="26"/>
  <c r="Y339" i="26"/>
  <c r="Y280" i="26"/>
  <c r="Y333" i="26"/>
  <c r="Y205" i="26"/>
  <c r="Y133" i="26"/>
  <c r="G332" i="8"/>
  <c r="H332" i="27" s="1"/>
  <c r="H331" i="27"/>
  <c r="X287" i="26"/>
  <c r="X280" i="26"/>
  <c r="X271" i="26"/>
  <c r="X262" i="26"/>
  <c r="X253" i="26"/>
  <c r="X245" i="26"/>
  <c r="X238" i="26"/>
  <c r="X229" i="26"/>
  <c r="X222" i="26"/>
  <c r="X218" i="26"/>
  <c r="X336" i="26"/>
  <c r="X332" i="26"/>
  <c r="X327" i="26"/>
  <c r="X319" i="26"/>
  <c r="X309" i="26"/>
  <c r="X295" i="26"/>
  <c r="X279" i="26"/>
  <c r="X265" i="26"/>
  <c r="X251" i="26"/>
  <c r="X234" i="26"/>
  <c r="X213" i="26"/>
  <c r="X199" i="26"/>
  <c r="X184" i="26"/>
  <c r="X170" i="26"/>
  <c r="X158" i="26"/>
  <c r="X139" i="26"/>
  <c r="X183" i="26"/>
  <c r="X144" i="26"/>
  <c r="X126" i="26"/>
  <c r="X110" i="26"/>
  <c r="X94" i="26"/>
  <c r="X70" i="26"/>
  <c r="X38" i="26"/>
  <c r="Y328" i="26"/>
  <c r="Y296" i="26"/>
  <c r="Y264" i="26"/>
  <c r="Y200" i="26"/>
  <c r="Y301" i="26"/>
  <c r="Y237" i="26"/>
  <c r="Y162" i="26"/>
  <c r="Y34" i="26"/>
  <c r="Y69" i="26"/>
  <c r="K338" i="26"/>
  <c r="K275" i="26"/>
  <c r="L283" i="26"/>
  <c r="X7" i="26"/>
  <c r="X9" i="26"/>
  <c r="X18" i="26"/>
  <c r="X26" i="26"/>
  <c r="X34" i="26"/>
  <c r="X42" i="26"/>
  <c r="X50" i="26"/>
  <c r="X58" i="26"/>
  <c r="X66" i="26"/>
  <c r="X74" i="26"/>
  <c r="X82" i="26"/>
  <c r="X88" i="26"/>
  <c r="X92" i="26"/>
  <c r="X96" i="26"/>
  <c r="X100" i="26"/>
  <c r="X104" i="26"/>
  <c r="X108" i="26"/>
  <c r="X112" i="26"/>
  <c r="X116" i="26"/>
  <c r="X120" i="26"/>
  <c r="X124" i="26"/>
  <c r="X128" i="26"/>
  <c r="X132" i="26"/>
  <c r="X136" i="26"/>
  <c r="X141" i="26"/>
  <c r="X148" i="26"/>
  <c r="X157" i="26"/>
  <c r="X168" i="26"/>
  <c r="X178" i="26"/>
  <c r="X188" i="26"/>
  <c r="X196" i="26"/>
  <c r="X204" i="26"/>
  <c r="X214" i="26"/>
  <c r="X145" i="26"/>
  <c r="X149" i="26"/>
  <c r="X153" i="26"/>
  <c r="X156" i="26"/>
  <c r="X159" i="26"/>
  <c r="X162" i="26"/>
  <c r="X166" i="26"/>
  <c r="X169" i="26"/>
  <c r="X172" i="26"/>
  <c r="X176" i="26"/>
  <c r="X179" i="26"/>
  <c r="X182" i="26"/>
  <c r="X186" i="26"/>
  <c r="X189" i="26"/>
  <c r="X192" i="26"/>
  <c r="X197" i="26"/>
  <c r="X201" i="26"/>
  <c r="X205" i="26"/>
  <c r="X208" i="26"/>
  <c r="X212" i="26"/>
  <c r="X215" i="26"/>
  <c r="X223" i="26"/>
  <c r="X228" i="26"/>
  <c r="X232" i="26"/>
  <c r="X236" i="26"/>
  <c r="X240" i="26"/>
  <c r="X244" i="26"/>
  <c r="X248" i="26"/>
  <c r="X252" i="26"/>
  <c r="X256" i="26"/>
  <c r="X259" i="26"/>
  <c r="X263" i="26"/>
  <c r="X267" i="26"/>
  <c r="X270" i="26"/>
  <c r="X274" i="26"/>
  <c r="X278" i="26"/>
  <c r="X281" i="26"/>
  <c r="X286" i="26"/>
  <c r="X290" i="26"/>
  <c r="X293" i="26"/>
  <c r="X297" i="26"/>
  <c r="X300" i="26"/>
  <c r="X303" i="26"/>
  <c r="X307" i="26"/>
  <c r="X310" i="26"/>
  <c r="X313" i="26"/>
  <c r="X316" i="26"/>
  <c r="X318" i="26"/>
  <c r="X320" i="26"/>
  <c r="X322" i="26"/>
  <c r="X324" i="26"/>
  <c r="X326" i="26"/>
  <c r="X328" i="26"/>
  <c r="X315" i="26"/>
  <c r="X308" i="26"/>
  <c r="X304" i="26"/>
  <c r="X299" i="26"/>
  <c r="X294" i="26"/>
  <c r="X289" i="26"/>
  <c r="X285" i="26"/>
  <c r="X282" i="26"/>
  <c r="X277" i="26"/>
  <c r="X273" i="26"/>
  <c r="X269" i="26"/>
  <c r="X264" i="26"/>
  <c r="X260" i="26"/>
  <c r="X255" i="26"/>
  <c r="X250" i="26"/>
  <c r="X246" i="26"/>
  <c r="X243" i="26"/>
  <c r="X239" i="26"/>
  <c r="X235" i="26"/>
  <c r="X231" i="26"/>
  <c r="X227" i="26"/>
  <c r="X224" i="26"/>
  <c r="X221" i="26"/>
  <c r="X219" i="26"/>
  <c r="X339" i="26"/>
  <c r="X337" i="26"/>
  <c r="X335" i="26"/>
  <c r="X333" i="26"/>
  <c r="X331" i="26"/>
  <c r="X329" i="26"/>
  <c r="X325" i="26"/>
  <c r="X321" i="26"/>
  <c r="X317" i="26"/>
  <c r="X311" i="26"/>
  <c r="X305" i="26"/>
  <c r="X298" i="26"/>
  <c r="X291" i="26"/>
  <c r="X283" i="26"/>
  <c r="X276" i="26"/>
  <c r="X268" i="26"/>
  <c r="X261" i="26"/>
  <c r="X254" i="26"/>
  <c r="X247" i="26"/>
  <c r="X237" i="26"/>
  <c r="X230" i="26"/>
  <c r="X217" i="26"/>
  <c r="X210" i="26"/>
  <c r="X203" i="26"/>
  <c r="X195" i="26"/>
  <c r="X187" i="26"/>
  <c r="X181" i="26"/>
  <c r="X174" i="26"/>
  <c r="X167" i="26"/>
  <c r="X161" i="26"/>
  <c r="X154" i="26"/>
  <c r="X147" i="26"/>
  <c r="X209" i="26"/>
  <c r="X193" i="26"/>
  <c r="X173" i="26"/>
  <c r="X152" i="26"/>
  <c r="X138" i="26"/>
  <c r="X130" i="26"/>
  <c r="X122" i="26"/>
  <c r="X114" i="26"/>
  <c r="X106" i="26"/>
  <c r="X98" i="26"/>
  <c r="X90" i="26"/>
  <c r="X78" i="26"/>
  <c r="X62" i="26"/>
  <c r="X46" i="26"/>
  <c r="X30" i="26"/>
  <c r="X14" i="26"/>
  <c r="O7" i="27"/>
  <c r="K307" i="26"/>
  <c r="K226" i="26"/>
  <c r="K20" i="26"/>
  <c r="L161" i="26"/>
  <c r="X84" i="26"/>
  <c r="X80" i="26"/>
  <c r="X76" i="26"/>
  <c r="X72" i="26"/>
  <c r="X68" i="26"/>
  <c r="X64" i="26"/>
  <c r="X60" i="26"/>
  <c r="X56" i="26"/>
  <c r="X52" i="26"/>
  <c r="X48" i="26"/>
  <c r="X44" i="26"/>
  <c r="X40" i="26"/>
  <c r="X36" i="26"/>
  <c r="X32" i="26"/>
  <c r="X28" i="26"/>
  <c r="X24" i="26"/>
  <c r="X20" i="26"/>
  <c r="X16" i="26"/>
  <c r="X11" i="26"/>
  <c r="X340" i="26"/>
  <c r="X8" i="26"/>
  <c r="X10" i="26"/>
  <c r="X13" i="26"/>
  <c r="X15" i="26"/>
  <c r="X17" i="26"/>
  <c r="X19" i="26"/>
  <c r="X21" i="26"/>
  <c r="X23" i="26"/>
  <c r="X25" i="26"/>
  <c r="X27" i="26"/>
  <c r="X29" i="26"/>
  <c r="X31" i="26"/>
  <c r="X33" i="26"/>
  <c r="X35" i="26"/>
  <c r="X37" i="26"/>
  <c r="X39" i="26"/>
  <c r="X41" i="26"/>
  <c r="X43" i="26"/>
  <c r="X45" i="26"/>
  <c r="X47" i="26"/>
  <c r="X49" i="26"/>
  <c r="X51" i="26"/>
  <c r="X53" i="26"/>
  <c r="X55" i="26"/>
  <c r="X57" i="26"/>
  <c r="X59" i="26"/>
  <c r="X61" i="26"/>
  <c r="X63" i="26"/>
  <c r="X65" i="26"/>
  <c r="X67" i="26"/>
  <c r="X69" i="26"/>
  <c r="X71" i="26"/>
  <c r="X73" i="26"/>
  <c r="X75" i="26"/>
  <c r="X77" i="26"/>
  <c r="X79" i="26"/>
  <c r="X81" i="26"/>
  <c r="X83" i="26"/>
  <c r="X85" i="26"/>
  <c r="X87" i="26"/>
  <c r="X89" i="26"/>
  <c r="X91" i="26"/>
  <c r="X93" i="26"/>
  <c r="X95" i="26"/>
  <c r="X97" i="26"/>
  <c r="X99" i="26"/>
  <c r="X101" i="26"/>
  <c r="X103" i="26"/>
  <c r="X105" i="26"/>
  <c r="X107" i="26"/>
  <c r="X109" i="26"/>
  <c r="X111" i="26"/>
  <c r="X113" i="26"/>
  <c r="X115" i="26"/>
  <c r="X117" i="26"/>
  <c r="X119" i="26"/>
  <c r="X121" i="26"/>
  <c r="X123" i="26"/>
  <c r="X125" i="26"/>
  <c r="X127" i="26"/>
  <c r="X129" i="26"/>
  <c r="X131" i="26"/>
  <c r="X133" i="26"/>
  <c r="X135" i="26"/>
  <c r="X137" i="26"/>
  <c r="X140" i="26"/>
  <c r="X142" i="26"/>
  <c r="X146" i="26"/>
  <c r="X150" i="26"/>
  <c r="X155" i="26"/>
  <c r="X160" i="26"/>
  <c r="X165" i="26"/>
  <c r="X171" i="26"/>
  <c r="X175" i="26"/>
  <c r="X180" i="26"/>
  <c r="X185" i="26"/>
  <c r="X190" i="26"/>
  <c r="X194" i="26"/>
  <c r="X198" i="26"/>
  <c r="X202" i="26"/>
  <c r="X206" i="26"/>
  <c r="X211" i="26"/>
  <c r="X216" i="26"/>
  <c r="X143" i="26"/>
  <c r="L10" i="26"/>
  <c r="K325" i="26"/>
  <c r="K291" i="26"/>
  <c r="K258" i="26"/>
  <c r="K194" i="26"/>
  <c r="K84" i="26"/>
  <c r="Y336" i="26"/>
  <c r="Y320" i="26"/>
  <c r="Y304" i="26"/>
  <c r="Y288" i="26"/>
  <c r="Y272" i="26"/>
  <c r="Y248" i="26"/>
  <c r="Y216" i="26"/>
  <c r="Y184" i="26"/>
  <c r="Y317" i="26"/>
  <c r="Y285" i="26"/>
  <c r="Y253" i="26"/>
  <c r="Y221" i="26"/>
  <c r="Y189" i="26"/>
  <c r="Y130" i="26"/>
  <c r="Y66" i="26"/>
  <c r="Y165" i="26"/>
  <c r="Y101" i="26"/>
  <c r="Y37" i="26"/>
  <c r="Y256" i="26"/>
  <c r="Y240" i="26"/>
  <c r="Y224" i="26"/>
  <c r="Y208" i="26"/>
  <c r="Y192" i="26"/>
  <c r="Y176" i="26"/>
  <c r="Y325" i="26"/>
  <c r="Y309" i="26"/>
  <c r="Y293" i="26"/>
  <c r="Y277" i="26"/>
  <c r="Y261" i="26"/>
  <c r="Y245" i="26"/>
  <c r="Y229" i="26"/>
  <c r="Y213" i="26"/>
  <c r="Y197" i="26"/>
  <c r="Y179" i="26"/>
  <c r="Y146" i="26"/>
  <c r="Y114" i="26"/>
  <c r="Y82" i="26"/>
  <c r="Y50" i="26"/>
  <c r="Y18" i="26"/>
  <c r="Y149" i="26"/>
  <c r="Y117" i="26"/>
  <c r="Y85" i="26"/>
  <c r="Y53" i="26"/>
  <c r="Y21" i="26"/>
  <c r="K324" i="26"/>
  <c r="K316" i="26"/>
  <c r="K299" i="26"/>
  <c r="K283" i="26"/>
  <c r="K267" i="26"/>
  <c r="K242" i="26"/>
  <c r="K210" i="26"/>
  <c r="K178" i="26"/>
  <c r="K116" i="26"/>
  <c r="K52" i="26"/>
  <c r="K331" i="26"/>
  <c r="K334" i="26"/>
  <c r="K320" i="26"/>
  <c r="K311" i="26"/>
  <c r="K303" i="26"/>
  <c r="K295" i="26"/>
  <c r="K287" i="26"/>
  <c r="K279" i="26"/>
  <c r="K271" i="26"/>
  <c r="K263" i="26"/>
  <c r="K250" i="26"/>
  <c r="K234" i="26"/>
  <c r="K218" i="26"/>
  <c r="K202" i="26"/>
  <c r="K186" i="26"/>
  <c r="K164" i="26"/>
  <c r="K132" i="26"/>
  <c r="K100" i="26"/>
  <c r="K68" i="26"/>
  <c r="K36" i="26"/>
  <c r="Y340" i="26"/>
  <c r="Y332" i="26"/>
  <c r="Y324" i="26"/>
  <c r="Y316" i="26"/>
  <c r="Y308" i="26"/>
  <c r="Y300" i="26"/>
  <c r="Y292" i="26"/>
  <c r="Y284" i="26"/>
  <c r="Y276" i="26"/>
  <c r="Y268" i="26"/>
  <c r="Y260" i="26"/>
  <c r="Y252" i="26"/>
  <c r="Y244" i="26"/>
  <c r="Y236" i="26"/>
  <c r="Y228" i="26"/>
  <c r="Y220" i="26"/>
  <c r="Y212" i="26"/>
  <c r="Y204" i="26"/>
  <c r="Y196" i="26"/>
  <c r="Y188" i="26"/>
  <c r="Y180" i="26"/>
  <c r="Y172" i="26"/>
  <c r="Y329" i="26"/>
  <c r="Y321" i="26"/>
  <c r="Y313" i="26"/>
  <c r="Y305" i="26"/>
  <c r="Y297" i="26"/>
  <c r="Y289" i="26"/>
  <c r="Y281" i="26"/>
  <c r="Y273" i="26"/>
  <c r="Y265" i="26"/>
  <c r="Y257" i="26"/>
  <c r="Y249" i="26"/>
  <c r="Y241" i="26"/>
  <c r="Y233" i="26"/>
  <c r="Y225" i="26"/>
  <c r="Y217" i="26"/>
  <c r="Y209" i="26"/>
  <c r="Y201" i="26"/>
  <c r="Y193" i="26"/>
  <c r="Y185" i="26"/>
  <c r="Y170" i="26"/>
  <c r="Y154" i="26"/>
  <c r="Y138" i="26"/>
  <c r="Y122" i="26"/>
  <c r="Y106" i="26"/>
  <c r="Y90" i="26"/>
  <c r="Y74" i="26"/>
  <c r="Y58" i="26"/>
  <c r="Y42" i="26"/>
  <c r="Y26" i="26"/>
  <c r="Y8" i="26"/>
  <c r="Y157" i="26"/>
  <c r="Y141" i="26"/>
  <c r="Y125" i="26"/>
  <c r="Y109" i="26"/>
  <c r="Y93" i="26"/>
  <c r="Y77" i="26"/>
  <c r="Y61" i="26"/>
  <c r="Y45" i="26"/>
  <c r="Y29" i="26"/>
  <c r="N295" i="26"/>
  <c r="Y7" i="26"/>
  <c r="Y11" i="26"/>
  <c r="Y15" i="26"/>
  <c r="Y19" i="26"/>
  <c r="Y23" i="26"/>
  <c r="Y27" i="26"/>
  <c r="Y31" i="26"/>
  <c r="Y35" i="26"/>
  <c r="Y39" i="26"/>
  <c r="Y43" i="26"/>
  <c r="Y47" i="26"/>
  <c r="Y51" i="26"/>
  <c r="Y55" i="26"/>
  <c r="Y59" i="26"/>
  <c r="Y63" i="26"/>
  <c r="Y67" i="26"/>
  <c r="Y71" i="26"/>
  <c r="Y75" i="26"/>
  <c r="Y79" i="26"/>
  <c r="Y83" i="26"/>
  <c r="Y87" i="26"/>
  <c r="Y91" i="26"/>
  <c r="Y95" i="26"/>
  <c r="Y99" i="26"/>
  <c r="Y103" i="26"/>
  <c r="Y107" i="26"/>
  <c r="Y111" i="26"/>
  <c r="Y115" i="26"/>
  <c r="Y119" i="26"/>
  <c r="Y123" i="26"/>
  <c r="Y127" i="26"/>
  <c r="Y131" i="26"/>
  <c r="Y135" i="26"/>
  <c r="Y139" i="26"/>
  <c r="Y143" i="26"/>
  <c r="Y147" i="26"/>
  <c r="Y151" i="26"/>
  <c r="Y155" i="26"/>
  <c r="Y159" i="26"/>
  <c r="Y163" i="26"/>
  <c r="Y167" i="26"/>
  <c r="Y171" i="26"/>
  <c r="Y10" i="26"/>
  <c r="Y16" i="26"/>
  <c r="Y20" i="26"/>
  <c r="Y24" i="26"/>
  <c r="Y28" i="26"/>
  <c r="Y32" i="26"/>
  <c r="Y36" i="26"/>
  <c r="Y40" i="26"/>
  <c r="Y44" i="26"/>
  <c r="Y48" i="26"/>
  <c r="Y52" i="26"/>
  <c r="Y56" i="26"/>
  <c r="Y60" i="26"/>
  <c r="Y64" i="26"/>
  <c r="Y68" i="26"/>
  <c r="Y72" i="26"/>
  <c r="Y76" i="26"/>
  <c r="Y80" i="26"/>
  <c r="Y84" i="26"/>
  <c r="Y88" i="26"/>
  <c r="Y92" i="26"/>
  <c r="Y96" i="26"/>
  <c r="Y100" i="26"/>
  <c r="Y104" i="26"/>
  <c r="Y108" i="26"/>
  <c r="Y112" i="26"/>
  <c r="Y116" i="26"/>
  <c r="Y120" i="26"/>
  <c r="Y124" i="26"/>
  <c r="Y128" i="26"/>
  <c r="Y132" i="26"/>
  <c r="Y136" i="26"/>
  <c r="Y140" i="26"/>
  <c r="Y144" i="26"/>
  <c r="Y148" i="26"/>
  <c r="Y152" i="26"/>
  <c r="Y156" i="26"/>
  <c r="Y160" i="26"/>
  <c r="Y164" i="26"/>
  <c r="Y168" i="26"/>
  <c r="Y173" i="26"/>
  <c r="Y177" i="26"/>
  <c r="Y181" i="26"/>
  <c r="Y8" i="8"/>
  <c r="Z8" i="27" s="1"/>
  <c r="Y12" i="26"/>
  <c r="Y337" i="26"/>
  <c r="Y338" i="26"/>
  <c r="Y334" i="26"/>
  <c r="Y330" i="26"/>
  <c r="Y326" i="26"/>
  <c r="Y322" i="26"/>
  <c r="Y318" i="26"/>
  <c r="Y314" i="26"/>
  <c r="Y310" i="26"/>
  <c r="Y306" i="26"/>
  <c r="Y302" i="26"/>
  <c r="Y298" i="26"/>
  <c r="Y294" i="26"/>
  <c r="Y290" i="26"/>
  <c r="Y286" i="26"/>
  <c r="Y282" i="26"/>
  <c r="Y278" i="26"/>
  <c r="Y274" i="26"/>
  <c r="Y270" i="26"/>
  <c r="Y266" i="26"/>
  <c r="Y262" i="26"/>
  <c r="Y258" i="26"/>
  <c r="Y254" i="26"/>
  <c r="Y250" i="26"/>
  <c r="Y246" i="26"/>
  <c r="Y242" i="26"/>
  <c r="Y238" i="26"/>
  <c r="Y234" i="26"/>
  <c r="Y230" i="26"/>
  <c r="Y226" i="26"/>
  <c r="Y222" i="26"/>
  <c r="Y218" i="26"/>
  <c r="Y214" i="26"/>
  <c r="Y210" i="26"/>
  <c r="Y206" i="26"/>
  <c r="Y202" i="26"/>
  <c r="Y198" i="26"/>
  <c r="Y194" i="26"/>
  <c r="Y190" i="26"/>
  <c r="Y186" i="26"/>
  <c r="Y182" i="26"/>
  <c r="Y178" i="26"/>
  <c r="Y174" i="26"/>
  <c r="Y335" i="26"/>
  <c r="Y331" i="26"/>
  <c r="Y327" i="26"/>
  <c r="Y323" i="26"/>
  <c r="Y319" i="26"/>
  <c r="Y315" i="26"/>
  <c r="Y311" i="26"/>
  <c r="Y307" i="26"/>
  <c r="Y303" i="26"/>
  <c r="Y299" i="26"/>
  <c r="Y295" i="26"/>
  <c r="Y291" i="26"/>
  <c r="Y287" i="26"/>
  <c r="Y283" i="26"/>
  <c r="Y279" i="26"/>
  <c r="Y275" i="26"/>
  <c r="Y271" i="26"/>
  <c r="Y267" i="26"/>
  <c r="Y263" i="26"/>
  <c r="Y259" i="26"/>
  <c r="Y255" i="26"/>
  <c r="Y251" i="26"/>
  <c r="Y247" i="26"/>
  <c r="Y243" i="26"/>
  <c r="Y239" i="26"/>
  <c r="Y235" i="26"/>
  <c r="Y231" i="26"/>
  <c r="Y227" i="26"/>
  <c r="Y223" i="26"/>
  <c r="Y219" i="26"/>
  <c r="Y215" i="26"/>
  <c r="Y211" i="26"/>
  <c r="Y207" i="26"/>
  <c r="Y203" i="26"/>
  <c r="Y199" i="26"/>
  <c r="Y195" i="26"/>
  <c r="Y191" i="26"/>
  <c r="Y187" i="26"/>
  <c r="Y183" i="26"/>
  <c r="Y175" i="26"/>
  <c r="Y166" i="26"/>
  <c r="Y158" i="26"/>
  <c r="Y150" i="26"/>
  <c r="Y142" i="26"/>
  <c r="Y134" i="26"/>
  <c r="Y126" i="26"/>
  <c r="Y118" i="26"/>
  <c r="Y110" i="26"/>
  <c r="Y102" i="26"/>
  <c r="Y94" i="26"/>
  <c r="Y86" i="26"/>
  <c r="Y78" i="26"/>
  <c r="Y70" i="26"/>
  <c r="Y62" i="26"/>
  <c r="Y54" i="26"/>
  <c r="Y46" i="26"/>
  <c r="Y38" i="26"/>
  <c r="Y30" i="26"/>
  <c r="Y22" i="26"/>
  <c r="Y14" i="26"/>
  <c r="Y169" i="26"/>
  <c r="Y161" i="26"/>
  <c r="Y153" i="26"/>
  <c r="Y145" i="26"/>
  <c r="Y137" i="26"/>
  <c r="Y129" i="26"/>
  <c r="Y121" i="26"/>
  <c r="Y113" i="26"/>
  <c r="Y105" i="26"/>
  <c r="Y97" i="26"/>
  <c r="Y89" i="26"/>
  <c r="Y81" i="26"/>
  <c r="Y73" i="26"/>
  <c r="Y65" i="26"/>
  <c r="Y57" i="26"/>
  <c r="Y49" i="26"/>
  <c r="Y41" i="26"/>
  <c r="Y33" i="26"/>
  <c r="Y25" i="26"/>
  <c r="Y17" i="26"/>
  <c r="Y9" i="26"/>
  <c r="K335" i="26"/>
  <c r="K328" i="26"/>
  <c r="K339" i="26"/>
  <c r="K329" i="26"/>
  <c r="K322" i="26"/>
  <c r="K318" i="26"/>
  <c r="K313" i="26"/>
  <c r="K309" i="26"/>
  <c r="K305" i="26"/>
  <c r="K301" i="26"/>
  <c r="K297" i="26"/>
  <c r="K293" i="26"/>
  <c r="K289" i="26"/>
  <c r="K285" i="26"/>
  <c r="K281" i="26"/>
  <c r="K277" i="26"/>
  <c r="K273" i="26"/>
  <c r="K269" i="26"/>
  <c r="K265" i="26"/>
  <c r="K261" i="26"/>
  <c r="K254" i="26"/>
  <c r="K246" i="26"/>
  <c r="K238" i="26"/>
  <c r="K230" i="26"/>
  <c r="K222" i="26"/>
  <c r="K214" i="26"/>
  <c r="K206" i="26"/>
  <c r="K198" i="26"/>
  <c r="K190" i="26"/>
  <c r="K182" i="26"/>
  <c r="K172" i="26"/>
  <c r="K156" i="26"/>
  <c r="K140" i="26"/>
  <c r="K124" i="26"/>
  <c r="K108" i="26"/>
  <c r="K92" i="26"/>
  <c r="K76" i="26"/>
  <c r="K60" i="26"/>
  <c r="K44" i="26"/>
  <c r="K28" i="26"/>
  <c r="N276" i="26"/>
  <c r="L245" i="26"/>
  <c r="L158" i="26"/>
  <c r="L214" i="26"/>
  <c r="N330" i="26"/>
  <c r="N231" i="26"/>
  <c r="N116" i="26"/>
  <c r="N327" i="26"/>
  <c r="N263" i="26"/>
  <c r="N189" i="26"/>
  <c r="N212" i="26"/>
  <c r="N133" i="26"/>
  <c r="K340" i="26"/>
  <c r="L7" i="27"/>
  <c r="K9" i="26"/>
  <c r="K14" i="26"/>
  <c r="K18" i="26"/>
  <c r="K22" i="26"/>
  <c r="K26" i="26"/>
  <c r="K30" i="26"/>
  <c r="K34" i="26"/>
  <c r="K38" i="26"/>
  <c r="K42" i="26"/>
  <c r="K46" i="26"/>
  <c r="K50" i="26"/>
  <c r="K54" i="26"/>
  <c r="K58" i="26"/>
  <c r="K62" i="26"/>
  <c r="K66" i="26"/>
  <c r="K70" i="26"/>
  <c r="K74" i="26"/>
  <c r="K78" i="26"/>
  <c r="K82" i="26"/>
  <c r="K86" i="26"/>
  <c r="K90" i="26"/>
  <c r="K94" i="26"/>
  <c r="K98" i="26"/>
  <c r="K102" i="26"/>
  <c r="K106" i="26"/>
  <c r="K110" i="26"/>
  <c r="K114" i="26"/>
  <c r="K118" i="26"/>
  <c r="K122" i="26"/>
  <c r="K126" i="26"/>
  <c r="K130" i="26"/>
  <c r="K134" i="26"/>
  <c r="K138" i="26"/>
  <c r="K142" i="26"/>
  <c r="K146" i="26"/>
  <c r="K150" i="26"/>
  <c r="K154" i="26"/>
  <c r="K158" i="26"/>
  <c r="K162" i="26"/>
  <c r="K166" i="26"/>
  <c r="K170" i="26"/>
  <c r="K174" i="26"/>
  <c r="K177" i="26"/>
  <c r="K179" i="26"/>
  <c r="K181" i="26"/>
  <c r="K183" i="26"/>
  <c r="K185" i="26"/>
  <c r="K187" i="26"/>
  <c r="K189" i="26"/>
  <c r="K191" i="26"/>
  <c r="K193" i="26"/>
  <c r="K195" i="26"/>
  <c r="K197" i="26"/>
  <c r="K199" i="26"/>
  <c r="K201" i="26"/>
  <c r="K203" i="26"/>
  <c r="K205" i="26"/>
  <c r="K207" i="26"/>
  <c r="K209" i="26"/>
  <c r="K211" i="26"/>
  <c r="K213" i="26"/>
  <c r="K215" i="26"/>
  <c r="K217" i="26"/>
  <c r="K219" i="26"/>
  <c r="K221" i="26"/>
  <c r="K223" i="26"/>
  <c r="K225" i="26"/>
  <c r="K227" i="26"/>
  <c r="K229" i="26"/>
  <c r="K231" i="26"/>
  <c r="K233" i="26"/>
  <c r="K235" i="26"/>
  <c r="K237" i="26"/>
  <c r="K239" i="26"/>
  <c r="K241" i="26"/>
  <c r="K243" i="26"/>
  <c r="K245" i="26"/>
  <c r="K247" i="26"/>
  <c r="K249" i="26"/>
  <c r="K251" i="26"/>
  <c r="K253" i="26"/>
  <c r="K255" i="26"/>
  <c r="K257" i="26"/>
  <c r="K259" i="26"/>
  <c r="K8" i="8"/>
  <c r="L8" i="27" s="1"/>
  <c r="K12" i="26"/>
  <c r="K336" i="26"/>
  <c r="K333" i="26"/>
  <c r="K330" i="26"/>
  <c r="K326" i="26"/>
  <c r="K314" i="26"/>
  <c r="K337" i="26"/>
  <c r="K332" i="26"/>
  <c r="K327" i="26"/>
  <c r="K323" i="26"/>
  <c r="K321" i="26"/>
  <c r="K319" i="26"/>
  <c r="K317" i="26"/>
  <c r="K315" i="26"/>
  <c r="K312" i="26"/>
  <c r="K310" i="26"/>
  <c r="K308" i="26"/>
  <c r="K306" i="26"/>
  <c r="K304" i="26"/>
  <c r="K302" i="26"/>
  <c r="K300" i="26"/>
  <c r="K298" i="26"/>
  <c r="K296" i="26"/>
  <c r="K294" i="26"/>
  <c r="K292" i="26"/>
  <c r="K290" i="26"/>
  <c r="K288" i="26"/>
  <c r="K286" i="26"/>
  <c r="K284" i="26"/>
  <c r="K282" i="26"/>
  <c r="K280" i="26"/>
  <c r="K278" i="26"/>
  <c r="K276" i="26"/>
  <c r="K274" i="26"/>
  <c r="K272" i="26"/>
  <c r="K270" i="26"/>
  <c r="K268" i="26"/>
  <c r="K266" i="26"/>
  <c r="K264" i="26"/>
  <c r="K262" i="26"/>
  <c r="K260" i="26"/>
  <c r="K256" i="26"/>
  <c r="K252" i="26"/>
  <c r="K248" i="26"/>
  <c r="K244" i="26"/>
  <c r="K240" i="26"/>
  <c r="K236" i="26"/>
  <c r="K232" i="26"/>
  <c r="K228" i="26"/>
  <c r="K224" i="26"/>
  <c r="K220" i="26"/>
  <c r="K216" i="26"/>
  <c r="K212" i="26"/>
  <c r="K208" i="26"/>
  <c r="K204" i="26"/>
  <c r="K200" i="26"/>
  <c r="K196" i="26"/>
  <c r="K192" i="26"/>
  <c r="K188" i="26"/>
  <c r="K184" i="26"/>
  <c r="K180" i="26"/>
  <c r="K176" i="26"/>
  <c r="K168" i="26"/>
  <c r="K160" i="26"/>
  <c r="K152" i="26"/>
  <c r="K144" i="26"/>
  <c r="K136" i="26"/>
  <c r="K128" i="26"/>
  <c r="K120" i="26"/>
  <c r="K112" i="26"/>
  <c r="K104" i="26"/>
  <c r="K96" i="26"/>
  <c r="K88" i="26"/>
  <c r="K80" i="26"/>
  <c r="K72" i="26"/>
  <c r="K64" i="26"/>
  <c r="K56" i="26"/>
  <c r="K48" i="26"/>
  <c r="K40" i="26"/>
  <c r="K32" i="26"/>
  <c r="K24" i="26"/>
  <c r="K16" i="26"/>
  <c r="K7" i="26"/>
  <c r="N8" i="8"/>
  <c r="O8" i="27" s="1"/>
  <c r="N306" i="26"/>
  <c r="N311" i="26"/>
  <c r="N279" i="26"/>
  <c r="N247" i="26"/>
  <c r="N215" i="26"/>
  <c r="N324" i="26"/>
  <c r="N244" i="26"/>
  <c r="N165" i="26"/>
  <c r="N52" i="26"/>
  <c r="N69" i="26"/>
  <c r="N12" i="26"/>
  <c r="N318" i="26"/>
  <c r="N335" i="26"/>
  <c r="N319" i="26"/>
  <c r="N303" i="26"/>
  <c r="N287" i="26"/>
  <c r="N271" i="26"/>
  <c r="N255" i="26"/>
  <c r="N239" i="26"/>
  <c r="N223" i="26"/>
  <c r="N205" i="26"/>
  <c r="N171" i="26"/>
  <c r="N292" i="26"/>
  <c r="N260" i="26"/>
  <c r="N228" i="26"/>
  <c r="N196" i="26"/>
  <c r="N148" i="26"/>
  <c r="N84" i="26"/>
  <c r="N20" i="26"/>
  <c r="N101" i="26"/>
  <c r="N37" i="26"/>
  <c r="L309" i="26"/>
  <c r="L181" i="26"/>
  <c r="L219" i="26"/>
  <c r="L94" i="26"/>
  <c r="L278" i="26"/>
  <c r="L128" i="26"/>
  <c r="M7" i="27"/>
  <c r="N336" i="26"/>
  <c r="N322" i="26"/>
  <c r="N312" i="26"/>
  <c r="N339" i="26"/>
  <c r="N331" i="26"/>
  <c r="N323" i="26"/>
  <c r="N315" i="26"/>
  <c r="N307" i="26"/>
  <c r="N299" i="26"/>
  <c r="N291" i="26"/>
  <c r="N283" i="26"/>
  <c r="N275" i="26"/>
  <c r="N267" i="26"/>
  <c r="N259" i="26"/>
  <c r="N251" i="26"/>
  <c r="N243" i="26"/>
  <c r="N235" i="26"/>
  <c r="N227" i="26"/>
  <c r="N219" i="26"/>
  <c r="N211" i="26"/>
  <c r="N197" i="26"/>
  <c r="N181" i="26"/>
  <c r="N155" i="26"/>
  <c r="N300" i="26"/>
  <c r="N284" i="26"/>
  <c r="N268" i="26"/>
  <c r="N252" i="26"/>
  <c r="N236" i="26"/>
  <c r="N220" i="26"/>
  <c r="N204" i="26"/>
  <c r="N186" i="26"/>
  <c r="N164" i="26"/>
  <c r="N132" i="26"/>
  <c r="N100" i="26"/>
  <c r="N68" i="26"/>
  <c r="N36" i="26"/>
  <c r="N149" i="26"/>
  <c r="N117" i="26"/>
  <c r="N85" i="26"/>
  <c r="N53" i="26"/>
  <c r="N21" i="26"/>
  <c r="L12" i="26"/>
  <c r="L277" i="26"/>
  <c r="L213" i="26"/>
  <c r="L315" i="26"/>
  <c r="L251" i="26"/>
  <c r="L187" i="26"/>
  <c r="L126" i="26"/>
  <c r="L62" i="26"/>
  <c r="L310" i="26"/>
  <c r="L246" i="26"/>
  <c r="L182" i="26"/>
  <c r="L64" i="26"/>
  <c r="L97" i="26"/>
  <c r="L325" i="26"/>
  <c r="L293" i="26"/>
  <c r="L261" i="26"/>
  <c r="L229" i="26"/>
  <c r="L197" i="26"/>
  <c r="L331" i="26"/>
  <c r="L299" i="26"/>
  <c r="L267" i="26"/>
  <c r="L235" i="26"/>
  <c r="L203" i="26"/>
  <c r="L173" i="26"/>
  <c r="L142" i="26"/>
  <c r="L110" i="26"/>
  <c r="L78" i="26"/>
  <c r="L42" i="26"/>
  <c r="L326" i="26"/>
  <c r="L294" i="26"/>
  <c r="L262" i="26"/>
  <c r="L230" i="26"/>
  <c r="L198" i="26"/>
  <c r="L160" i="26"/>
  <c r="L96" i="26"/>
  <c r="L32" i="26"/>
  <c r="L129" i="26"/>
  <c r="L65" i="26"/>
  <c r="N340" i="26"/>
  <c r="N334" i="26"/>
  <c r="N328" i="26"/>
  <c r="N320" i="26"/>
  <c r="N314" i="26"/>
  <c r="N308" i="26"/>
  <c r="N304" i="26"/>
  <c r="N337" i="26"/>
  <c r="N333" i="26"/>
  <c r="N329" i="26"/>
  <c r="N325" i="26"/>
  <c r="N321" i="26"/>
  <c r="N317" i="26"/>
  <c r="N313" i="26"/>
  <c r="N309" i="26"/>
  <c r="N305" i="26"/>
  <c r="N301" i="26"/>
  <c r="N297" i="26"/>
  <c r="N293" i="26"/>
  <c r="N289" i="26"/>
  <c r="N285" i="26"/>
  <c r="N281" i="26"/>
  <c r="N277" i="26"/>
  <c r="N273" i="26"/>
  <c r="N269" i="26"/>
  <c r="N265" i="26"/>
  <c r="N261" i="26"/>
  <c r="N257" i="26"/>
  <c r="N253" i="26"/>
  <c r="N249" i="26"/>
  <c r="N245" i="26"/>
  <c r="N241" i="26"/>
  <c r="N237" i="26"/>
  <c r="N233" i="26"/>
  <c r="N229" i="26"/>
  <c r="N225" i="26"/>
  <c r="N221" i="26"/>
  <c r="N217" i="26"/>
  <c r="N213" i="26"/>
  <c r="N209" i="26"/>
  <c r="N201" i="26"/>
  <c r="N193" i="26"/>
  <c r="N185" i="26"/>
  <c r="N177" i="26"/>
  <c r="N163" i="26"/>
  <c r="N332" i="26"/>
  <c r="N310" i="26"/>
  <c r="N296" i="26"/>
  <c r="N288" i="26"/>
  <c r="N280" i="26"/>
  <c r="N272" i="26"/>
  <c r="N264" i="26"/>
  <c r="N256" i="26"/>
  <c r="N248" i="26"/>
  <c r="N240" i="26"/>
  <c r="N232" i="26"/>
  <c r="N224" i="26"/>
  <c r="N216" i="26"/>
  <c r="N208" i="26"/>
  <c r="N200" i="26"/>
  <c r="N192" i="26"/>
  <c r="N178" i="26"/>
  <c r="N172" i="26"/>
  <c r="N156" i="26"/>
  <c r="N140" i="26"/>
  <c r="N124" i="26"/>
  <c r="N108" i="26"/>
  <c r="N92" i="26"/>
  <c r="N76" i="26"/>
  <c r="N60" i="26"/>
  <c r="N44" i="26"/>
  <c r="N28" i="26"/>
  <c r="N10" i="26"/>
  <c r="N141" i="26"/>
  <c r="N125" i="26"/>
  <c r="N109" i="26"/>
  <c r="N93" i="26"/>
  <c r="N77" i="26"/>
  <c r="N61" i="26"/>
  <c r="N45" i="26"/>
  <c r="N29" i="26"/>
  <c r="P8" i="8"/>
  <c r="Q8" i="27" s="1"/>
  <c r="L333" i="26"/>
  <c r="L317" i="26"/>
  <c r="L301" i="26"/>
  <c r="L285" i="26"/>
  <c r="L269" i="26"/>
  <c r="L253" i="26"/>
  <c r="L237" i="26"/>
  <c r="L221" i="26"/>
  <c r="L205" i="26"/>
  <c r="L189" i="26"/>
  <c r="L339" i="26"/>
  <c r="L323" i="26"/>
  <c r="L307" i="26"/>
  <c r="L291" i="26"/>
  <c r="L275" i="26"/>
  <c r="L259" i="26"/>
  <c r="L243" i="26"/>
  <c r="L227" i="26"/>
  <c r="L211" i="26"/>
  <c r="L195" i="26"/>
  <c r="L179" i="26"/>
  <c r="L166" i="26"/>
  <c r="L150" i="26"/>
  <c r="L134" i="26"/>
  <c r="L118" i="26"/>
  <c r="L102" i="26"/>
  <c r="L86" i="26"/>
  <c r="L70" i="26"/>
  <c r="L54" i="26"/>
  <c r="L26" i="26"/>
  <c r="L334" i="26"/>
  <c r="L318" i="26"/>
  <c r="L302" i="26"/>
  <c r="L286" i="26"/>
  <c r="L270" i="26"/>
  <c r="L254" i="26"/>
  <c r="L238" i="26"/>
  <c r="L222" i="26"/>
  <c r="L206" i="26"/>
  <c r="L190" i="26"/>
  <c r="L174" i="26"/>
  <c r="L144" i="26"/>
  <c r="L112" i="26"/>
  <c r="L80" i="26"/>
  <c r="L48" i="26"/>
  <c r="L16" i="26"/>
  <c r="L145" i="26"/>
  <c r="L113" i="26"/>
  <c r="L81" i="26"/>
  <c r="L7" i="26"/>
  <c r="L13" i="26"/>
  <c r="L29" i="26"/>
  <c r="L45" i="26"/>
  <c r="L61" i="26"/>
  <c r="L69" i="26"/>
  <c r="L77" i="26"/>
  <c r="L85" i="26"/>
  <c r="L93" i="26"/>
  <c r="L101" i="26"/>
  <c r="L109" i="26"/>
  <c r="L117" i="26"/>
  <c r="L125" i="26"/>
  <c r="L133" i="26"/>
  <c r="L141" i="26"/>
  <c r="L149" i="26"/>
  <c r="L157" i="26"/>
  <c r="L165" i="26"/>
  <c r="L8" i="26"/>
  <c r="L20" i="26"/>
  <c r="L28" i="26"/>
  <c r="L36" i="26"/>
  <c r="L44" i="26"/>
  <c r="L52" i="26"/>
  <c r="L60" i="26"/>
  <c r="L68" i="26"/>
  <c r="L76" i="26"/>
  <c r="L84" i="26"/>
  <c r="L92" i="26"/>
  <c r="L100" i="26"/>
  <c r="L108" i="26"/>
  <c r="L116" i="26"/>
  <c r="L124" i="26"/>
  <c r="L132" i="26"/>
  <c r="L140" i="26"/>
  <c r="L148" i="26"/>
  <c r="L156" i="26"/>
  <c r="L164" i="26"/>
  <c r="L172" i="26"/>
  <c r="L176" i="26"/>
  <c r="L180" i="26"/>
  <c r="L184" i="26"/>
  <c r="L188" i="26"/>
  <c r="L192" i="26"/>
  <c r="L196" i="26"/>
  <c r="L200" i="26"/>
  <c r="L204" i="26"/>
  <c r="L208" i="26"/>
  <c r="L212" i="26"/>
  <c r="L216" i="26"/>
  <c r="L220" i="26"/>
  <c r="L224" i="26"/>
  <c r="L228" i="26"/>
  <c r="L232" i="26"/>
  <c r="L236" i="26"/>
  <c r="L240" i="26"/>
  <c r="L244" i="26"/>
  <c r="L248" i="26"/>
  <c r="L252" i="26"/>
  <c r="L256" i="26"/>
  <c r="L260" i="26"/>
  <c r="L264" i="26"/>
  <c r="L268" i="26"/>
  <c r="L272" i="26"/>
  <c r="L276" i="26"/>
  <c r="L280" i="26"/>
  <c r="L284" i="26"/>
  <c r="L288" i="26"/>
  <c r="L292" i="26"/>
  <c r="L296" i="26"/>
  <c r="L300" i="26"/>
  <c r="L304" i="26"/>
  <c r="L308" i="26"/>
  <c r="L312" i="26"/>
  <c r="L316" i="26"/>
  <c r="L320" i="26"/>
  <c r="L324" i="26"/>
  <c r="L328" i="26"/>
  <c r="L332" i="26"/>
  <c r="L336" i="26"/>
  <c r="L340" i="26"/>
  <c r="L14" i="26"/>
  <c r="L22" i="26"/>
  <c r="L30" i="26"/>
  <c r="L38" i="26"/>
  <c r="L46" i="26"/>
  <c r="L8" i="8"/>
  <c r="M8" i="27" s="1"/>
  <c r="L337" i="26"/>
  <c r="L329" i="26"/>
  <c r="L321" i="26"/>
  <c r="L313" i="26"/>
  <c r="L305" i="26"/>
  <c r="L297" i="26"/>
  <c r="L289" i="26"/>
  <c r="L281" i="26"/>
  <c r="L273" i="26"/>
  <c r="L265" i="26"/>
  <c r="L257" i="26"/>
  <c r="L249" i="26"/>
  <c r="L241" i="26"/>
  <c r="L233" i="26"/>
  <c r="L225" i="26"/>
  <c r="L217" i="26"/>
  <c r="L209" i="26"/>
  <c r="L201" i="26"/>
  <c r="L193" i="26"/>
  <c r="L185" i="26"/>
  <c r="L177" i="26"/>
  <c r="L335" i="26"/>
  <c r="L327" i="26"/>
  <c r="L319" i="26"/>
  <c r="L311" i="26"/>
  <c r="L303" i="26"/>
  <c r="L295" i="26"/>
  <c r="L287" i="26"/>
  <c r="L279" i="26"/>
  <c r="L271" i="26"/>
  <c r="L263" i="26"/>
  <c r="L255" i="26"/>
  <c r="L247" i="26"/>
  <c r="L239" i="26"/>
  <c r="L231" i="26"/>
  <c r="L223" i="26"/>
  <c r="L215" i="26"/>
  <c r="L207" i="26"/>
  <c r="L199" i="26"/>
  <c r="L191" i="26"/>
  <c r="L183" i="26"/>
  <c r="L175" i="26"/>
  <c r="L170" i="26"/>
  <c r="L162" i="26"/>
  <c r="L154" i="26"/>
  <c r="L146" i="26"/>
  <c r="L138" i="26"/>
  <c r="L130" i="26"/>
  <c r="L122" i="26"/>
  <c r="L114" i="26"/>
  <c r="L106" i="26"/>
  <c r="L98" i="26"/>
  <c r="L90" i="26"/>
  <c r="L82" i="26"/>
  <c r="L74" i="26"/>
  <c r="L66" i="26"/>
  <c r="L58" i="26"/>
  <c r="L50" i="26"/>
  <c r="L34" i="26"/>
  <c r="L18" i="26"/>
  <c r="L338" i="26"/>
  <c r="L330" i="26"/>
  <c r="L322" i="26"/>
  <c r="L314" i="26"/>
  <c r="L306" i="26"/>
  <c r="L298" i="26"/>
  <c r="L290" i="26"/>
  <c r="L282" i="26"/>
  <c r="L274" i="26"/>
  <c r="L266" i="26"/>
  <c r="L258" i="26"/>
  <c r="L250" i="26"/>
  <c r="L242" i="26"/>
  <c r="L234" i="26"/>
  <c r="L226" i="26"/>
  <c r="L218" i="26"/>
  <c r="L210" i="26"/>
  <c r="L202" i="26"/>
  <c r="L194" i="26"/>
  <c r="L186" i="26"/>
  <c r="L178" i="26"/>
  <c r="L168" i="26"/>
  <c r="L152" i="26"/>
  <c r="L136" i="26"/>
  <c r="L120" i="26"/>
  <c r="L104" i="26"/>
  <c r="L88" i="26"/>
  <c r="L72" i="26"/>
  <c r="L56" i="26"/>
  <c r="L40" i="26"/>
  <c r="L24" i="26"/>
  <c r="L169" i="26"/>
  <c r="L153" i="26"/>
  <c r="L137" i="26"/>
  <c r="L121" i="26"/>
  <c r="L105" i="26"/>
  <c r="L89" i="26"/>
  <c r="L73" i="26"/>
  <c r="L53" i="26"/>
  <c r="L21" i="26"/>
  <c r="L57" i="26"/>
  <c r="L49" i="26"/>
  <c r="L41" i="26"/>
  <c r="L33" i="26"/>
  <c r="L25" i="26"/>
  <c r="L17" i="26"/>
  <c r="L9" i="26"/>
  <c r="L171" i="26"/>
  <c r="L167" i="26"/>
  <c r="L163" i="26"/>
  <c r="L159" i="26"/>
  <c r="L155" i="26"/>
  <c r="L151" i="26"/>
  <c r="L147" i="26"/>
  <c r="L143" i="26"/>
  <c r="L139" i="26"/>
  <c r="L135" i="26"/>
  <c r="L131" i="26"/>
  <c r="L127" i="26"/>
  <c r="L123" i="26"/>
  <c r="L119" i="26"/>
  <c r="L115" i="26"/>
  <c r="L111" i="26"/>
  <c r="L107" i="26"/>
  <c r="L103" i="26"/>
  <c r="L99" i="26"/>
  <c r="L95" i="26"/>
  <c r="L91" i="26"/>
  <c r="L87" i="26"/>
  <c r="L83" i="26"/>
  <c r="L79" i="26"/>
  <c r="L75" i="26"/>
  <c r="L71" i="26"/>
  <c r="L67" i="26"/>
  <c r="L63" i="26"/>
  <c r="L59" i="26"/>
  <c r="L55" i="26"/>
  <c r="L51" i="26"/>
  <c r="L47" i="26"/>
  <c r="L43" i="26"/>
  <c r="L39" i="26"/>
  <c r="L35" i="26"/>
  <c r="L31" i="26"/>
  <c r="L27" i="26"/>
  <c r="L23" i="26"/>
  <c r="L19" i="26"/>
  <c r="L15" i="26"/>
  <c r="L11" i="26"/>
  <c r="N9" i="26"/>
  <c r="N17" i="26"/>
  <c r="N25" i="26"/>
  <c r="N33" i="26"/>
  <c r="N41" i="26"/>
  <c r="N49" i="26"/>
  <c r="N57" i="26"/>
  <c r="N65" i="26"/>
  <c r="N73" i="26"/>
  <c r="N81" i="26"/>
  <c r="N89" i="26"/>
  <c r="N97" i="26"/>
  <c r="N105" i="26"/>
  <c r="N113" i="26"/>
  <c r="N121" i="26"/>
  <c r="N129" i="26"/>
  <c r="N137" i="26"/>
  <c r="N145" i="26"/>
  <c r="N153" i="26"/>
  <c r="N16" i="26"/>
  <c r="N24" i="26"/>
  <c r="N32" i="26"/>
  <c r="N40" i="26"/>
  <c r="N48" i="26"/>
  <c r="N56" i="26"/>
  <c r="N64" i="26"/>
  <c r="N72" i="26"/>
  <c r="N80" i="26"/>
  <c r="N88" i="26"/>
  <c r="N96" i="26"/>
  <c r="N104" i="26"/>
  <c r="N112" i="26"/>
  <c r="N120" i="26"/>
  <c r="N128" i="26"/>
  <c r="N136" i="26"/>
  <c r="N144" i="26"/>
  <c r="N152" i="26"/>
  <c r="N160" i="26"/>
  <c r="N168" i="26"/>
  <c r="N157" i="26"/>
  <c r="N173" i="26"/>
  <c r="N182" i="26"/>
  <c r="N190" i="26"/>
  <c r="N194" i="26"/>
  <c r="N198" i="26"/>
  <c r="N202" i="26"/>
  <c r="N206" i="26"/>
  <c r="N210" i="26"/>
  <c r="N214" i="26"/>
  <c r="N218" i="26"/>
  <c r="N222" i="26"/>
  <c r="N226" i="26"/>
  <c r="N230" i="26"/>
  <c r="N234" i="26"/>
  <c r="N238" i="26"/>
  <c r="N242" i="26"/>
  <c r="N246" i="26"/>
  <c r="N250" i="26"/>
  <c r="N254" i="26"/>
  <c r="N258" i="26"/>
  <c r="N262" i="26"/>
  <c r="N266" i="26"/>
  <c r="N270" i="26"/>
  <c r="N274" i="26"/>
  <c r="N278" i="26"/>
  <c r="N282" i="26"/>
  <c r="N286" i="26"/>
  <c r="N290" i="26"/>
  <c r="N294" i="26"/>
  <c r="N298" i="26"/>
  <c r="N302" i="26"/>
  <c r="N316" i="26"/>
  <c r="N326" i="26"/>
  <c r="N338" i="26"/>
  <c r="N159" i="26"/>
  <c r="N167" i="26"/>
  <c r="N175" i="26"/>
  <c r="N179" i="26"/>
  <c r="N183" i="26"/>
  <c r="N187" i="26"/>
  <c r="N191" i="26"/>
  <c r="N195" i="26"/>
  <c r="N199" i="26"/>
  <c r="N203" i="26"/>
  <c r="N207" i="26"/>
  <c r="N7" i="26"/>
  <c r="N11" i="26"/>
  <c r="N15" i="26"/>
  <c r="N19" i="26"/>
  <c r="N23" i="26"/>
  <c r="N27" i="26"/>
  <c r="N31" i="26"/>
  <c r="N35" i="26"/>
  <c r="N39" i="26"/>
  <c r="N43" i="26"/>
  <c r="N47" i="26"/>
  <c r="N51" i="26"/>
  <c r="N55" i="26"/>
  <c r="N59" i="26"/>
  <c r="N63" i="26"/>
  <c r="N67" i="26"/>
  <c r="N71" i="26"/>
  <c r="N75" i="26"/>
  <c r="N79" i="26"/>
  <c r="N83" i="26"/>
  <c r="N87" i="26"/>
  <c r="N91" i="26"/>
  <c r="N95" i="26"/>
  <c r="N99" i="26"/>
  <c r="N103" i="26"/>
  <c r="N107" i="26"/>
  <c r="N111" i="26"/>
  <c r="N115" i="26"/>
  <c r="N119" i="26"/>
  <c r="N123" i="26"/>
  <c r="N127" i="26"/>
  <c r="N131" i="26"/>
  <c r="N135" i="26"/>
  <c r="N139" i="26"/>
  <c r="N143" i="26"/>
  <c r="N147" i="26"/>
  <c r="N151" i="26"/>
  <c r="N8" i="26"/>
  <c r="N14" i="26"/>
  <c r="N18" i="26"/>
  <c r="N22" i="26"/>
  <c r="N26" i="26"/>
  <c r="N30" i="26"/>
  <c r="N34" i="26"/>
  <c r="N38" i="26"/>
  <c r="N42" i="26"/>
  <c r="N46" i="26"/>
  <c r="N50" i="26"/>
  <c r="N54" i="26"/>
  <c r="N58" i="26"/>
  <c r="N62" i="26"/>
  <c r="N66" i="26"/>
  <c r="N70" i="26"/>
  <c r="N74" i="26"/>
  <c r="N78" i="26"/>
  <c r="N82" i="26"/>
  <c r="N86" i="26"/>
  <c r="N90" i="26"/>
  <c r="N94" i="26"/>
  <c r="N98" i="26"/>
  <c r="N102" i="26"/>
  <c r="N106" i="26"/>
  <c r="N110" i="26"/>
  <c r="N114" i="26"/>
  <c r="N118" i="26"/>
  <c r="N122" i="26"/>
  <c r="N126" i="26"/>
  <c r="N130" i="26"/>
  <c r="N134" i="26"/>
  <c r="N138" i="26"/>
  <c r="N142" i="26"/>
  <c r="N146" i="26"/>
  <c r="N150" i="26"/>
  <c r="N154" i="26"/>
  <c r="N158" i="26"/>
  <c r="N162" i="26"/>
  <c r="N166" i="26"/>
  <c r="N170" i="26"/>
  <c r="N174" i="26"/>
  <c r="N161" i="26"/>
  <c r="N169" i="26"/>
  <c r="N176" i="26"/>
  <c r="N180" i="26"/>
  <c r="N184" i="26"/>
  <c r="N188" i="26"/>
  <c r="K175" i="26"/>
  <c r="K173" i="26"/>
  <c r="K171" i="26"/>
  <c r="K169" i="26"/>
  <c r="K167" i="26"/>
  <c r="K165" i="26"/>
  <c r="K163" i="26"/>
  <c r="K161" i="26"/>
  <c r="K159" i="26"/>
  <c r="K157" i="26"/>
  <c r="K155" i="26"/>
  <c r="K153" i="26"/>
  <c r="K151" i="26"/>
  <c r="K149" i="26"/>
  <c r="K147" i="26"/>
  <c r="K145" i="26"/>
  <c r="K143" i="26"/>
  <c r="K141" i="26"/>
  <c r="K139" i="26"/>
  <c r="K137" i="26"/>
  <c r="K135" i="26"/>
  <c r="K133" i="26"/>
  <c r="K131" i="26"/>
  <c r="K129" i="26"/>
  <c r="K127" i="26"/>
  <c r="K125" i="26"/>
  <c r="K123" i="26"/>
  <c r="K121" i="26"/>
  <c r="K119" i="26"/>
  <c r="K117" i="26"/>
  <c r="K115" i="26"/>
  <c r="K113" i="26"/>
  <c r="K111" i="26"/>
  <c r="K109" i="26"/>
  <c r="K107" i="26"/>
  <c r="K105" i="26"/>
  <c r="K103" i="26"/>
  <c r="K101" i="26"/>
  <c r="K99" i="26"/>
  <c r="K97" i="26"/>
  <c r="K95" i="26"/>
  <c r="K93" i="26"/>
  <c r="K91" i="26"/>
  <c r="K89" i="26"/>
  <c r="K87" i="26"/>
  <c r="K85" i="26"/>
  <c r="K83" i="26"/>
  <c r="K81" i="26"/>
  <c r="K79" i="26"/>
  <c r="K77" i="26"/>
  <c r="K75" i="26"/>
  <c r="K73" i="26"/>
  <c r="K71" i="26"/>
  <c r="K69" i="26"/>
  <c r="K67" i="26"/>
  <c r="K65" i="26"/>
  <c r="K63" i="26"/>
  <c r="K61" i="26"/>
  <c r="K59" i="26"/>
  <c r="K57" i="26"/>
  <c r="K55" i="26"/>
  <c r="K53" i="26"/>
  <c r="K51" i="26"/>
  <c r="K49" i="26"/>
  <c r="K47" i="26"/>
  <c r="K45" i="26"/>
  <c r="K43" i="26"/>
  <c r="K41" i="26"/>
  <c r="K39" i="26"/>
  <c r="K37" i="26"/>
  <c r="K35" i="26"/>
  <c r="K33" i="26"/>
  <c r="K31" i="26"/>
  <c r="K29" i="26"/>
  <c r="K27" i="26"/>
  <c r="K25" i="26"/>
  <c r="K23" i="26"/>
  <c r="K21" i="26"/>
  <c r="K19" i="26"/>
  <c r="K17" i="26"/>
  <c r="K15" i="26"/>
  <c r="K13" i="26"/>
  <c r="K10" i="26"/>
  <c r="K8" i="26"/>
  <c r="W8" i="8"/>
  <c r="X8" i="27" s="1"/>
  <c r="X7" i="27"/>
  <c r="W8" i="26"/>
  <c r="W10" i="26"/>
  <c r="W14" i="26"/>
  <c r="W16" i="26"/>
  <c r="W18" i="26"/>
  <c r="W20" i="26"/>
  <c r="W22" i="26"/>
  <c r="W24" i="26"/>
  <c r="W26" i="26"/>
  <c r="W28" i="26"/>
  <c r="W30" i="26"/>
  <c r="W32" i="26"/>
  <c r="W34" i="26"/>
  <c r="W36" i="26"/>
  <c r="W38" i="26"/>
  <c r="W40" i="26"/>
  <c r="W42" i="26"/>
  <c r="W44" i="26"/>
  <c r="W46" i="26"/>
  <c r="W48" i="26"/>
  <c r="W50" i="26"/>
  <c r="W52" i="26"/>
  <c r="W54" i="26"/>
  <c r="W56" i="26"/>
  <c r="W58" i="26"/>
  <c r="W60" i="26"/>
  <c r="W62" i="26"/>
  <c r="W64" i="26"/>
  <c r="W66" i="26"/>
  <c r="W68" i="26"/>
  <c r="W70" i="26"/>
  <c r="W72" i="26"/>
  <c r="W74" i="26"/>
  <c r="W76" i="26"/>
  <c r="W78" i="26"/>
  <c r="W80" i="26"/>
  <c r="W82" i="26"/>
  <c r="W84" i="26"/>
  <c r="W86" i="26"/>
  <c r="W88" i="26"/>
  <c r="W89" i="26"/>
  <c r="W90" i="26"/>
  <c r="W91" i="26"/>
  <c r="W92" i="26"/>
  <c r="W93" i="26"/>
  <c r="W94" i="26"/>
  <c r="W95" i="26"/>
  <c r="W96" i="26"/>
  <c r="W97" i="26"/>
  <c r="W98" i="26"/>
  <c r="W99" i="26"/>
  <c r="W100" i="26"/>
  <c r="W101" i="26"/>
  <c r="W102" i="26"/>
  <c r="W103" i="26"/>
  <c r="W104" i="26"/>
  <c r="W105" i="26"/>
  <c r="W106" i="26"/>
  <c r="W107" i="26"/>
  <c r="W108" i="26"/>
  <c r="W109" i="26"/>
  <c r="W110" i="26"/>
  <c r="W111" i="26"/>
  <c r="W112" i="26"/>
  <c r="W113" i="26"/>
  <c r="W114" i="26"/>
  <c r="W115" i="26"/>
  <c r="W116" i="26"/>
  <c r="W117" i="26"/>
  <c r="W118" i="26"/>
  <c r="W119" i="26"/>
  <c r="W120" i="26"/>
  <c r="W121" i="26"/>
  <c r="W122" i="26"/>
  <c r="W123" i="26"/>
  <c r="W124" i="26"/>
  <c r="W125" i="26"/>
  <c r="W126" i="26"/>
  <c r="W127" i="26"/>
  <c r="W128" i="26"/>
  <c r="W129" i="26"/>
  <c r="W130" i="26"/>
  <c r="W131" i="26"/>
  <c r="W132" i="26"/>
  <c r="W7" i="26"/>
  <c r="W9" i="26"/>
  <c r="W11" i="26"/>
  <c r="W13" i="26"/>
  <c r="W15" i="26"/>
  <c r="W17" i="26"/>
  <c r="W19" i="26"/>
  <c r="W21" i="26"/>
  <c r="W23" i="26"/>
  <c r="W25" i="26"/>
  <c r="W27" i="26"/>
  <c r="W29" i="26"/>
  <c r="W31" i="26"/>
  <c r="W33" i="26"/>
  <c r="W35" i="26"/>
  <c r="W37" i="26"/>
  <c r="W39" i="26"/>
  <c r="W41" i="26"/>
  <c r="W43" i="26"/>
  <c r="W45" i="26"/>
  <c r="W47" i="26"/>
  <c r="W49" i="26"/>
  <c r="W51" i="26"/>
  <c r="W53" i="26"/>
  <c r="W55" i="26"/>
  <c r="W57" i="26"/>
  <c r="W59" i="26"/>
  <c r="W61" i="26"/>
  <c r="W63" i="26"/>
  <c r="W65" i="26"/>
  <c r="W67" i="26"/>
  <c r="W69" i="26"/>
  <c r="W71" i="26"/>
  <c r="W73" i="26"/>
  <c r="W75" i="26"/>
  <c r="W77" i="26"/>
  <c r="W79" i="26"/>
  <c r="W81" i="26"/>
  <c r="W83" i="26"/>
  <c r="W85" i="26"/>
  <c r="W87" i="26"/>
  <c r="W133" i="26"/>
  <c r="W134" i="26"/>
  <c r="W135" i="26"/>
  <c r="W136" i="26"/>
  <c r="W137" i="26"/>
  <c r="W138" i="26"/>
  <c r="W139" i="26"/>
  <c r="W140" i="26"/>
  <c r="W141" i="26"/>
  <c r="W142" i="26"/>
  <c r="W143" i="26"/>
  <c r="W144" i="26"/>
  <c r="W145" i="26"/>
  <c r="W146" i="26"/>
  <c r="W147" i="26"/>
  <c r="W148" i="26"/>
  <c r="W149" i="26"/>
  <c r="W150" i="26"/>
  <c r="W151" i="26"/>
  <c r="W152" i="26"/>
  <c r="W153" i="26"/>
  <c r="W154" i="26"/>
  <c r="W155" i="26"/>
  <c r="W156" i="26"/>
  <c r="W157" i="26"/>
  <c r="W158" i="26"/>
  <c r="W159" i="26"/>
  <c r="W160" i="26"/>
  <c r="W161" i="26"/>
  <c r="W162" i="26"/>
  <c r="W163" i="26"/>
  <c r="W164" i="26"/>
  <c r="W165" i="26"/>
  <c r="W166" i="26"/>
  <c r="W167" i="26"/>
  <c r="W168" i="26"/>
  <c r="W169" i="26"/>
  <c r="W170" i="26"/>
  <c r="W171" i="26"/>
  <c r="W172" i="26"/>
  <c r="W173" i="26"/>
  <c r="W174" i="26"/>
  <c r="W175" i="26"/>
  <c r="W176" i="26"/>
  <c r="W177" i="26"/>
  <c r="W178" i="26"/>
  <c r="W179" i="26"/>
  <c r="W180" i="26"/>
  <c r="W181" i="26"/>
  <c r="W182" i="26"/>
  <c r="W183" i="26"/>
  <c r="W184" i="26"/>
  <c r="W185" i="26"/>
  <c r="W186" i="26"/>
  <c r="W187" i="26"/>
  <c r="W188" i="26"/>
  <c r="W189" i="26"/>
  <c r="W190" i="26"/>
  <c r="W191" i="26"/>
  <c r="W192" i="26"/>
  <c r="W193" i="26"/>
  <c r="W194" i="26"/>
  <c r="W195" i="26"/>
  <c r="W196" i="26"/>
  <c r="W197" i="26"/>
  <c r="W198" i="26"/>
  <c r="W199" i="26"/>
  <c r="W200" i="26"/>
  <c r="W201" i="26"/>
  <c r="W202" i="26"/>
  <c r="W203" i="26"/>
  <c r="W204" i="26"/>
  <c r="W205" i="26"/>
  <c r="W206" i="26"/>
  <c r="W207" i="26"/>
  <c r="W208" i="26"/>
  <c r="W209" i="26"/>
  <c r="W210" i="26"/>
  <c r="W211" i="26"/>
  <c r="W212" i="26"/>
  <c r="W213" i="26"/>
  <c r="W214" i="26"/>
  <c r="W215" i="26"/>
  <c r="W216" i="26"/>
  <c r="W217" i="26"/>
  <c r="W218" i="26"/>
  <c r="W219" i="26"/>
  <c r="W220" i="26"/>
  <c r="W221" i="26"/>
  <c r="W222" i="26"/>
  <c r="W223" i="26"/>
  <c r="W224" i="26"/>
  <c r="W225" i="26"/>
  <c r="W226" i="26"/>
  <c r="W227" i="26"/>
  <c r="W228" i="26"/>
  <c r="W229" i="26"/>
  <c r="W230" i="26"/>
  <c r="W231" i="26"/>
  <c r="W232" i="26"/>
  <c r="W233" i="26"/>
  <c r="W234" i="26"/>
  <c r="W235" i="26"/>
  <c r="W236" i="26"/>
  <c r="W237" i="26"/>
  <c r="W238" i="26"/>
  <c r="W239" i="26"/>
  <c r="W240" i="26"/>
  <c r="W241" i="26"/>
  <c r="W242" i="26"/>
  <c r="W243" i="26"/>
  <c r="W244" i="26"/>
  <c r="W245" i="26"/>
  <c r="W246" i="26"/>
  <c r="W247" i="26"/>
  <c r="W248" i="26"/>
  <c r="W249" i="26"/>
  <c r="W250" i="26"/>
  <c r="W251" i="26"/>
  <c r="W252" i="26"/>
  <c r="W253" i="26"/>
  <c r="W254" i="26"/>
  <c r="W255" i="26"/>
  <c r="W256" i="26"/>
  <c r="W257" i="26"/>
  <c r="W258" i="26"/>
  <c r="W259" i="26"/>
  <c r="W260" i="26"/>
  <c r="W261" i="26"/>
  <c r="W262" i="26"/>
  <c r="W263" i="26"/>
  <c r="W264" i="26"/>
  <c r="W265" i="26"/>
  <c r="W266" i="26"/>
  <c r="W267" i="26"/>
  <c r="W268" i="26"/>
  <c r="W269" i="26"/>
  <c r="W270" i="26"/>
  <c r="W271" i="26"/>
  <c r="W272" i="26"/>
  <c r="W273" i="26"/>
  <c r="W274" i="26"/>
  <c r="W275" i="26"/>
  <c r="W276" i="26"/>
  <c r="W277" i="26"/>
  <c r="W278" i="26"/>
  <c r="W279" i="26"/>
  <c r="W280" i="26"/>
  <c r="W281" i="26"/>
  <c r="W282" i="26"/>
  <c r="W283" i="26"/>
  <c r="W284" i="26"/>
  <c r="W285" i="26"/>
  <c r="W286" i="26"/>
  <c r="W287" i="26"/>
  <c r="W288" i="26"/>
  <c r="W289" i="26"/>
  <c r="W290" i="26"/>
  <c r="W291" i="26"/>
  <c r="W292" i="26"/>
  <c r="W293" i="26"/>
  <c r="W294" i="26"/>
  <c r="W295" i="26"/>
  <c r="W296" i="26"/>
  <c r="W297" i="26"/>
  <c r="W298" i="26"/>
  <c r="W299" i="26"/>
  <c r="W300" i="26"/>
  <c r="W301" i="26"/>
  <c r="W302" i="26"/>
  <c r="W303" i="26"/>
  <c r="W304" i="26"/>
  <c r="W305" i="26"/>
  <c r="W306" i="26"/>
  <c r="W307" i="26"/>
  <c r="W308" i="26"/>
  <c r="W309" i="26"/>
  <c r="W310" i="26"/>
  <c r="W311" i="26"/>
  <c r="W312" i="26"/>
  <c r="W313" i="26"/>
  <c r="W314" i="26"/>
  <c r="W315" i="26"/>
  <c r="W316" i="26"/>
  <c r="W317" i="26"/>
  <c r="W318" i="26"/>
  <c r="W319" i="26"/>
  <c r="W320" i="26"/>
  <c r="W321" i="26"/>
  <c r="W322" i="26"/>
  <c r="W323" i="26"/>
  <c r="W324" i="26"/>
  <c r="W325" i="26"/>
  <c r="W326" i="26"/>
  <c r="W327" i="26"/>
  <c r="W328" i="26"/>
  <c r="W329" i="26"/>
  <c r="W330" i="26"/>
  <c r="W331" i="26"/>
  <c r="W332" i="26"/>
  <c r="W333" i="26"/>
  <c r="W334" i="26"/>
  <c r="W335" i="26"/>
  <c r="W336" i="26"/>
  <c r="W337" i="26"/>
  <c r="W338" i="26"/>
  <c r="W339" i="26"/>
  <c r="W340" i="26"/>
  <c r="W12" i="26"/>
  <c r="Q7" i="27"/>
  <c r="P8" i="26"/>
  <c r="P9" i="26"/>
  <c r="P10" i="26"/>
  <c r="P11"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79" i="26"/>
  <c r="P80" i="26"/>
  <c r="P81" i="26"/>
  <c r="P82" i="26"/>
  <c r="P83" i="26"/>
  <c r="P84" i="26"/>
  <c r="P85" i="26"/>
  <c r="P86" i="26"/>
  <c r="P88" i="26"/>
  <c r="P87" i="26"/>
  <c r="P89" i="26"/>
  <c r="P90" i="26"/>
  <c r="P91" i="26"/>
  <c r="P92" i="26"/>
  <c r="P93" i="26"/>
  <c r="P94" i="26"/>
  <c r="P95" i="26"/>
  <c r="P96" i="26"/>
  <c r="P97" i="26"/>
  <c r="P98" i="26"/>
  <c r="P99" i="26"/>
  <c r="P100" i="26"/>
  <c r="P101" i="26"/>
  <c r="P102" i="26"/>
  <c r="P103" i="26"/>
  <c r="P104" i="26"/>
  <c r="P105" i="26"/>
  <c r="P106" i="26"/>
  <c r="P107" i="26"/>
  <c r="P108" i="26"/>
  <c r="P109" i="26"/>
  <c r="P110" i="26"/>
  <c r="P111" i="26"/>
  <c r="P112" i="26"/>
  <c r="P113" i="26"/>
  <c r="P114" i="26"/>
  <c r="P115" i="26"/>
  <c r="P116" i="26"/>
  <c r="P117" i="26"/>
  <c r="P118" i="26"/>
  <c r="P119" i="26"/>
  <c r="P120" i="26"/>
  <c r="P121" i="26"/>
  <c r="P122" i="26"/>
  <c r="P123" i="26"/>
  <c r="P124" i="26"/>
  <c r="P125" i="26"/>
  <c r="P126" i="26"/>
  <c r="P127" i="26"/>
  <c r="P128" i="26"/>
  <c r="P129" i="26"/>
  <c r="P130" i="26"/>
  <c r="P131" i="26"/>
  <c r="P132" i="26"/>
  <c r="P133" i="26"/>
  <c r="P134" i="26"/>
  <c r="P135" i="26"/>
  <c r="P136" i="26"/>
  <c r="P137" i="26"/>
  <c r="P138" i="26"/>
  <c r="P139" i="26"/>
  <c r="P140" i="26"/>
  <c r="P141" i="26"/>
  <c r="P142" i="26"/>
  <c r="P143" i="26"/>
  <c r="P144" i="26"/>
  <c r="P145" i="26"/>
  <c r="P146" i="26"/>
  <c r="P147" i="26"/>
  <c r="P148" i="26"/>
  <c r="P149" i="26"/>
  <c r="P150" i="26"/>
  <c r="P151" i="26"/>
  <c r="P152" i="26"/>
  <c r="P153" i="26"/>
  <c r="P154" i="26"/>
  <c r="P155" i="26"/>
  <c r="P156" i="26"/>
  <c r="P157" i="26"/>
  <c r="P158" i="26"/>
  <c r="P159" i="26"/>
  <c r="P160" i="26"/>
  <c r="P161" i="26"/>
  <c r="P162" i="26"/>
  <c r="P163" i="26"/>
  <c r="P164" i="26"/>
  <c r="P165" i="26"/>
  <c r="P166" i="26"/>
  <c r="P167" i="26"/>
  <c r="P168" i="26"/>
  <c r="P169" i="26"/>
  <c r="P170" i="26"/>
  <c r="P171" i="26"/>
  <c r="P172" i="26"/>
  <c r="P173" i="26"/>
  <c r="P174" i="26"/>
  <c r="P175" i="26"/>
  <c r="P176" i="26"/>
  <c r="P177" i="26"/>
  <c r="P178" i="26"/>
  <c r="P179" i="26"/>
  <c r="P180" i="26"/>
  <c r="P181" i="26"/>
  <c r="P182" i="26"/>
  <c r="P183" i="26"/>
  <c r="P184" i="26"/>
  <c r="P185" i="26"/>
  <c r="P186" i="26"/>
  <c r="P187" i="26"/>
  <c r="P188" i="26"/>
  <c r="P189" i="26"/>
  <c r="P190" i="26"/>
  <c r="P191" i="26"/>
  <c r="P192" i="26"/>
  <c r="P193" i="26"/>
  <c r="P194" i="26"/>
  <c r="P195" i="26"/>
  <c r="P196" i="26"/>
  <c r="P197" i="26"/>
  <c r="P198" i="26"/>
  <c r="P199" i="26"/>
  <c r="P200" i="26"/>
  <c r="P201" i="26"/>
  <c r="P202" i="26"/>
  <c r="P203" i="26"/>
  <c r="P204" i="26"/>
  <c r="P205" i="26"/>
  <c r="P206" i="26"/>
  <c r="P207" i="26"/>
  <c r="P208" i="26"/>
  <c r="P209" i="26"/>
  <c r="P210" i="26"/>
  <c r="P211" i="26"/>
  <c r="P212" i="26"/>
  <c r="P213" i="26"/>
  <c r="P214" i="26"/>
  <c r="P215" i="26"/>
  <c r="P216" i="26"/>
  <c r="P217" i="26"/>
  <c r="P218" i="26"/>
  <c r="P219" i="26"/>
  <c r="P220" i="26"/>
  <c r="P221" i="26"/>
  <c r="P222" i="26"/>
  <c r="P223" i="26"/>
  <c r="P224" i="26"/>
  <c r="P225" i="26"/>
  <c r="P226" i="26"/>
  <c r="P227" i="26"/>
  <c r="P228" i="26"/>
  <c r="P229" i="26"/>
  <c r="P230" i="26"/>
  <c r="P231" i="26"/>
  <c r="P232" i="26"/>
  <c r="P233" i="26"/>
  <c r="P234" i="26"/>
  <c r="P235" i="26"/>
  <c r="P236" i="26"/>
  <c r="P237" i="26"/>
  <c r="P238" i="26"/>
  <c r="P239" i="26"/>
  <c r="P240" i="26"/>
  <c r="P241" i="26"/>
  <c r="P242" i="26"/>
  <c r="P243" i="26"/>
  <c r="P244" i="26"/>
  <c r="P245" i="26"/>
  <c r="P246" i="26"/>
  <c r="P247" i="26"/>
  <c r="P248" i="26"/>
  <c r="P249" i="26"/>
  <c r="P250" i="26"/>
  <c r="P251" i="26"/>
  <c r="P252" i="26"/>
  <c r="P253" i="26"/>
  <c r="P254" i="26"/>
  <c r="P255" i="26"/>
  <c r="P256" i="26"/>
  <c r="P257" i="26"/>
  <c r="P258" i="26"/>
  <c r="P259" i="26"/>
  <c r="P260" i="26"/>
  <c r="P261" i="26"/>
  <c r="P262" i="26"/>
  <c r="P263" i="26"/>
  <c r="P264" i="26"/>
  <c r="P265" i="26"/>
  <c r="P266" i="26"/>
  <c r="P267" i="26"/>
  <c r="P268" i="26"/>
  <c r="P269" i="26"/>
  <c r="P270" i="26"/>
  <c r="P271" i="26"/>
  <c r="P272" i="26"/>
  <c r="P273" i="26"/>
  <c r="P274" i="26"/>
  <c r="P275" i="26"/>
  <c r="P276" i="26"/>
  <c r="P277" i="26"/>
  <c r="P278" i="26"/>
  <c r="P279" i="26"/>
  <c r="P280" i="26"/>
  <c r="P281" i="26"/>
  <c r="P282" i="26"/>
  <c r="P283" i="26"/>
  <c r="P284" i="26"/>
  <c r="P285" i="26"/>
  <c r="P286" i="26"/>
  <c r="P287" i="26"/>
  <c r="P288" i="26"/>
  <c r="P290" i="26"/>
  <c r="P292" i="26"/>
  <c r="P294" i="26"/>
  <c r="P296" i="26"/>
  <c r="P298" i="26"/>
  <c r="P300" i="26"/>
  <c r="P302" i="26"/>
  <c r="P304" i="26"/>
  <c r="P306" i="26"/>
  <c r="P308" i="26"/>
  <c r="P310" i="26"/>
  <c r="P312" i="26"/>
  <c r="P314" i="26"/>
  <c r="P316" i="26"/>
  <c r="P318" i="26"/>
  <c r="P340" i="26"/>
  <c r="P289" i="26"/>
  <c r="P291" i="26"/>
  <c r="P293" i="26"/>
  <c r="P295" i="26"/>
  <c r="P297" i="26"/>
  <c r="P299" i="26"/>
  <c r="P301" i="26"/>
  <c r="P303" i="26"/>
  <c r="P305" i="26"/>
  <c r="P307" i="26"/>
  <c r="P309" i="26"/>
  <c r="P311" i="26"/>
  <c r="P313" i="26"/>
  <c r="P315" i="26"/>
  <c r="P317" i="26"/>
  <c r="P319" i="26"/>
  <c r="P320" i="26"/>
  <c r="P321" i="26"/>
  <c r="P322" i="26"/>
  <c r="P323" i="26"/>
  <c r="P324" i="26"/>
  <c r="P325" i="26"/>
  <c r="P326" i="26"/>
  <c r="P327" i="26"/>
  <c r="P328" i="26"/>
  <c r="P329" i="26"/>
  <c r="P330" i="26"/>
  <c r="P331" i="26"/>
  <c r="P332" i="26"/>
  <c r="P333" i="26"/>
  <c r="P334" i="26"/>
  <c r="P335" i="26"/>
  <c r="P336" i="26"/>
  <c r="P337" i="26"/>
  <c r="P338" i="26"/>
  <c r="P339" i="26"/>
  <c r="P7" i="26"/>
  <c r="P12" i="26"/>
  <c r="I7" i="8"/>
  <c r="K7" i="27"/>
  <c r="J7" i="26"/>
  <c r="J9" i="26"/>
  <c r="J11" i="26"/>
  <c r="J13" i="26"/>
  <c r="J15" i="26"/>
  <c r="J17" i="26"/>
  <c r="J19" i="26"/>
  <c r="J21" i="26"/>
  <c r="J23" i="26"/>
  <c r="J25" i="26"/>
  <c r="J27" i="26"/>
  <c r="J29" i="26"/>
  <c r="J31" i="26"/>
  <c r="J33" i="26"/>
  <c r="J35" i="26"/>
  <c r="J37" i="26"/>
  <c r="J39" i="26"/>
  <c r="J41" i="26"/>
  <c r="J43" i="26"/>
  <c r="J45" i="26"/>
  <c r="J47" i="26"/>
  <c r="J49" i="26"/>
  <c r="J51" i="26"/>
  <c r="J53" i="26"/>
  <c r="J55" i="26"/>
  <c r="J57" i="26"/>
  <c r="J8" i="26"/>
  <c r="J10" i="26"/>
  <c r="J14" i="26"/>
  <c r="J16" i="26"/>
  <c r="J18" i="26"/>
  <c r="J20" i="26"/>
  <c r="J22" i="26"/>
  <c r="J24" i="26"/>
  <c r="J26" i="26"/>
  <c r="J28" i="26"/>
  <c r="J30" i="26"/>
  <c r="J32" i="26"/>
  <c r="J34" i="26"/>
  <c r="J36" i="26"/>
  <c r="J38" i="26"/>
  <c r="J40" i="26"/>
  <c r="J42" i="26"/>
  <c r="J44" i="26"/>
  <c r="J46" i="26"/>
  <c r="J48" i="26"/>
  <c r="J50" i="26"/>
  <c r="J52" i="26"/>
  <c r="J54" i="26"/>
  <c r="J58" i="26"/>
  <c r="J59" i="26"/>
  <c r="J61" i="26"/>
  <c r="J63" i="26"/>
  <c r="J65" i="26"/>
  <c r="J67" i="26"/>
  <c r="J69" i="26"/>
  <c r="J71" i="26"/>
  <c r="J73" i="26"/>
  <c r="J75" i="26"/>
  <c r="J77" i="26"/>
  <c r="J79" i="26"/>
  <c r="J81" i="26"/>
  <c r="J83" i="26"/>
  <c r="J85" i="26"/>
  <c r="J87" i="26"/>
  <c r="J89" i="26"/>
  <c r="J91" i="26"/>
  <c r="J93" i="26"/>
  <c r="J95" i="26"/>
  <c r="J97" i="26"/>
  <c r="J99" i="26"/>
  <c r="J101" i="26"/>
  <c r="J103" i="26"/>
  <c r="J105" i="26"/>
  <c r="J107" i="26"/>
  <c r="J109" i="26"/>
  <c r="J111" i="26"/>
  <c r="J56" i="26"/>
  <c r="J60" i="26"/>
  <c r="J62" i="26"/>
  <c r="J64" i="26"/>
  <c r="J66" i="26"/>
  <c r="J68" i="26"/>
  <c r="J70" i="26"/>
  <c r="J72" i="26"/>
  <c r="J74" i="26"/>
  <c r="J76" i="26"/>
  <c r="J78" i="26"/>
  <c r="J80" i="26"/>
  <c r="J82" i="26"/>
  <c r="J84" i="26"/>
  <c r="J86" i="26"/>
  <c r="J88" i="26"/>
  <c r="J90" i="26"/>
  <c r="J92" i="26"/>
  <c r="J94" i="26"/>
  <c r="J96" i="26"/>
  <c r="J98" i="26"/>
  <c r="J100" i="26"/>
  <c r="J102" i="26"/>
  <c r="J104" i="26"/>
  <c r="J106" i="26"/>
  <c r="J108" i="26"/>
  <c r="J110" i="26"/>
  <c r="J112" i="26"/>
  <c r="J114" i="26"/>
  <c r="J116" i="26"/>
  <c r="J118" i="26"/>
  <c r="J120" i="26"/>
  <c r="J122" i="26"/>
  <c r="J124" i="26"/>
  <c r="J126" i="26"/>
  <c r="J128" i="26"/>
  <c r="J130" i="26"/>
  <c r="J132" i="26"/>
  <c r="J134" i="26"/>
  <c r="J136" i="26"/>
  <c r="J138" i="26"/>
  <c r="J140" i="26"/>
  <c r="J142" i="26"/>
  <c r="J144" i="26"/>
  <c r="J146" i="26"/>
  <c r="J148" i="26"/>
  <c r="J150" i="26"/>
  <c r="J152" i="26"/>
  <c r="J154" i="26"/>
  <c r="J156" i="26"/>
  <c r="J158" i="26"/>
  <c r="J160" i="26"/>
  <c r="J162" i="26"/>
  <c r="J164" i="26"/>
  <c r="J166" i="26"/>
  <c r="J168" i="26"/>
  <c r="J170" i="26"/>
  <c r="J172" i="26"/>
  <c r="J174" i="26"/>
  <c r="J176" i="26"/>
  <c r="J178" i="26"/>
  <c r="J180" i="26"/>
  <c r="J182" i="26"/>
  <c r="J184" i="26"/>
  <c r="J186" i="26"/>
  <c r="J188" i="26"/>
  <c r="J190" i="26"/>
  <c r="J192" i="26"/>
  <c r="J194" i="26"/>
  <c r="J196" i="26"/>
  <c r="J198" i="26"/>
  <c r="J200" i="26"/>
  <c r="J202" i="26"/>
  <c r="J204" i="26"/>
  <c r="J206" i="26"/>
  <c r="J208" i="26"/>
  <c r="J210" i="26"/>
  <c r="J212" i="26"/>
  <c r="J214" i="26"/>
  <c r="J216" i="26"/>
  <c r="J218" i="26"/>
  <c r="J220" i="26"/>
  <c r="J222" i="26"/>
  <c r="J224" i="26"/>
  <c r="J113" i="26"/>
  <c r="J115" i="26"/>
  <c r="J117" i="26"/>
  <c r="J119" i="26"/>
  <c r="J121" i="26"/>
  <c r="J123" i="26"/>
  <c r="J125" i="26"/>
  <c r="J127" i="26"/>
  <c r="J129" i="26"/>
  <c r="J131" i="26"/>
  <c r="J133" i="26"/>
  <c r="J135" i="26"/>
  <c r="J137" i="26"/>
  <c r="J139" i="26"/>
  <c r="J141" i="26"/>
  <c r="J143" i="26"/>
  <c r="J145" i="26"/>
  <c r="J147" i="26"/>
  <c r="J149" i="26"/>
  <c r="J151" i="26"/>
  <c r="J153" i="26"/>
  <c r="J155" i="26"/>
  <c r="J157" i="26"/>
  <c r="J159" i="26"/>
  <c r="J161" i="26"/>
  <c r="J163" i="26"/>
  <c r="J165" i="26"/>
  <c r="J167" i="26"/>
  <c r="J169" i="26"/>
  <c r="J171" i="26"/>
  <c r="J173" i="26"/>
  <c r="J175" i="26"/>
  <c r="J177" i="26"/>
  <c r="J179" i="26"/>
  <c r="J181" i="26"/>
  <c r="J183" i="26"/>
  <c r="J185" i="26"/>
  <c r="J187" i="26"/>
  <c r="J189" i="26"/>
  <c r="J191" i="26"/>
  <c r="J193" i="26"/>
  <c r="J195" i="26"/>
  <c r="J197" i="26"/>
  <c r="J199" i="26"/>
  <c r="J201" i="26"/>
  <c r="J203" i="26"/>
  <c r="J205" i="26"/>
  <c r="J207" i="26"/>
  <c r="J209" i="26"/>
  <c r="J211" i="26"/>
  <c r="J213" i="26"/>
  <c r="J215" i="26"/>
  <c r="J217" i="26"/>
  <c r="J219" i="26"/>
  <c r="J221" i="26"/>
  <c r="J223" i="26"/>
  <c r="J225" i="26"/>
  <c r="J227" i="26"/>
  <c r="J229" i="26"/>
  <c r="J231" i="26"/>
  <c r="J233" i="26"/>
  <c r="J235" i="26"/>
  <c r="J237" i="26"/>
  <c r="J239" i="26"/>
  <c r="J241" i="26"/>
  <c r="J243" i="26"/>
  <c r="J245" i="26"/>
  <c r="J247" i="26"/>
  <c r="J249" i="26"/>
  <c r="J251" i="26"/>
  <c r="J253" i="26"/>
  <c r="J255" i="26"/>
  <c r="J257" i="26"/>
  <c r="J259" i="26"/>
  <c r="J261" i="26"/>
  <c r="J263" i="26"/>
  <c r="J265" i="26"/>
  <c r="J267" i="26"/>
  <c r="J269" i="26"/>
  <c r="J271" i="26"/>
  <c r="J273" i="26"/>
  <c r="J275" i="26"/>
  <c r="J277" i="26"/>
  <c r="J279" i="26"/>
  <c r="J281" i="26"/>
  <c r="J283" i="26"/>
  <c r="J285" i="26"/>
  <c r="J287" i="26"/>
  <c r="J289" i="26"/>
  <c r="J291" i="26"/>
  <c r="J293" i="26"/>
  <c r="J295" i="26"/>
  <c r="J297" i="26"/>
  <c r="J299" i="26"/>
  <c r="J301" i="26"/>
  <c r="J303" i="26"/>
  <c r="J305" i="26"/>
  <c r="J307" i="26"/>
  <c r="J309" i="26"/>
  <c r="J311" i="26"/>
  <c r="J313" i="26"/>
  <c r="J315" i="26"/>
  <c r="J317" i="26"/>
  <c r="J319" i="26"/>
  <c r="J321" i="26"/>
  <c r="J323" i="26"/>
  <c r="J325" i="26"/>
  <c r="J327" i="26"/>
  <c r="J329" i="26"/>
  <c r="J331" i="26"/>
  <c r="J333" i="26"/>
  <c r="J335" i="26"/>
  <c r="J337" i="26"/>
  <c r="J226" i="26"/>
  <c r="J228" i="26"/>
  <c r="J230" i="26"/>
  <c r="J232" i="26"/>
  <c r="J234" i="26"/>
  <c r="J236" i="26"/>
  <c r="J238" i="26"/>
  <c r="J240" i="26"/>
  <c r="J242" i="26"/>
  <c r="J244" i="26"/>
  <c r="J246" i="26"/>
  <c r="J248" i="26"/>
  <c r="J250" i="26"/>
  <c r="J252" i="26"/>
  <c r="J254" i="26"/>
  <c r="J256" i="26"/>
  <c r="J258" i="26"/>
  <c r="J260" i="26"/>
  <c r="J262" i="26"/>
  <c r="J264" i="26"/>
  <c r="J266" i="26"/>
  <c r="J268" i="26"/>
  <c r="J270" i="26"/>
  <c r="J272" i="26"/>
  <c r="J274" i="26"/>
  <c r="J276" i="26"/>
  <c r="J278" i="26"/>
  <c r="J280" i="26"/>
  <c r="J282" i="26"/>
  <c r="J284" i="26"/>
  <c r="J286" i="26"/>
  <c r="J288" i="26"/>
  <c r="J290" i="26"/>
  <c r="J292" i="26"/>
  <c r="J294" i="26"/>
  <c r="J296" i="26"/>
  <c r="J298" i="26"/>
  <c r="J300" i="26"/>
  <c r="J302" i="26"/>
  <c r="J304" i="26"/>
  <c r="J306" i="26"/>
  <c r="J308" i="26"/>
  <c r="J310" i="26"/>
  <c r="J312" i="26"/>
  <c r="J314" i="26"/>
  <c r="J316" i="26"/>
  <c r="J318" i="26"/>
  <c r="J320" i="26"/>
  <c r="J322" i="26"/>
  <c r="J324" i="26"/>
  <c r="J326" i="26"/>
  <c r="J328" i="26"/>
  <c r="J330" i="26"/>
  <c r="J332" i="26"/>
  <c r="J334" i="26"/>
  <c r="J336" i="26"/>
  <c r="J338" i="26"/>
  <c r="J340" i="26"/>
  <c r="J339" i="26"/>
  <c r="J12" i="26"/>
  <c r="M14" i="24"/>
  <c r="M12" i="24"/>
  <c r="M10" i="24"/>
  <c r="V7" i="8"/>
  <c r="F10" i="20"/>
  <c r="Z34" i="20" s="1"/>
  <c r="I14" i="25"/>
  <c r="O14" i="25"/>
  <c r="F15" i="25"/>
  <c r="G272" i="8"/>
  <c r="H272" i="27" s="1"/>
  <c r="K13" i="25"/>
  <c r="X14" i="24"/>
  <c r="Q15" i="24"/>
  <c r="O13" i="25"/>
  <c r="K7" i="20"/>
  <c r="O10" i="25"/>
  <c r="V14" i="25"/>
  <c r="U13" i="25"/>
  <c r="H13" i="25"/>
  <c r="J7" i="25"/>
  <c r="J11" i="24"/>
  <c r="J16" i="24"/>
  <c r="J9" i="24"/>
  <c r="J15" i="24"/>
  <c r="Q7" i="25"/>
  <c r="Q11" i="24"/>
  <c r="Q16" i="24"/>
  <c r="Q9" i="24"/>
  <c r="X7" i="25"/>
  <c r="X9" i="24"/>
  <c r="X11" i="24"/>
  <c r="X16" i="24"/>
  <c r="X10" i="24"/>
  <c r="F10" i="25"/>
  <c r="H12" i="25"/>
  <c r="J12" i="24"/>
  <c r="Q12" i="24"/>
  <c r="O12" i="25"/>
  <c r="J14" i="24"/>
  <c r="X12" i="24"/>
  <c r="U15" i="25"/>
  <c r="U10" i="25"/>
  <c r="W14" i="25"/>
  <c r="W7" i="20"/>
  <c r="J10" i="24"/>
  <c r="Q10" i="24"/>
  <c r="X15" i="24"/>
  <c r="F12" i="20"/>
  <c r="M7" i="25"/>
  <c r="M9" i="24"/>
  <c r="M11" i="24"/>
  <c r="M16" i="24"/>
  <c r="M15" i="24"/>
  <c r="Q14" i="24"/>
  <c r="J8" i="8"/>
  <c r="K8" i="27" s="1"/>
  <c r="G9" i="8"/>
  <c r="H9" i="27" s="1"/>
  <c r="F13" i="20"/>
  <c r="U37" i="20" s="1"/>
  <c r="S80" i="9"/>
  <c r="X84" i="9"/>
  <c r="Q84" i="9"/>
  <c r="N84" i="9"/>
  <c r="T84" i="9"/>
  <c r="H84" i="9"/>
  <c r="J84" i="9"/>
  <c r="G84" i="9"/>
  <c r="K84" i="9"/>
  <c r="O84" i="9"/>
  <c r="I84" i="9"/>
  <c r="V84" i="9"/>
  <c r="U84" i="9"/>
  <c r="Z84" i="9"/>
  <c r="F80" i="9"/>
  <c r="F84" i="9"/>
  <c r="S84" i="9"/>
  <c r="M84" i="9"/>
  <c r="U39" i="20"/>
  <c r="O7" i="20"/>
  <c r="Z39" i="20"/>
  <c r="S39" i="20"/>
  <c r="M39" i="20"/>
  <c r="L39" i="20"/>
  <c r="V39" i="20"/>
  <c r="I39" i="20"/>
  <c r="AB39" i="20"/>
  <c r="J39" i="20"/>
  <c r="K39" i="20"/>
  <c r="Q39" i="20"/>
  <c r="H39" i="20"/>
  <c r="X39" i="20"/>
  <c r="P39" i="20"/>
  <c r="W39" i="20"/>
  <c r="V7" i="20"/>
  <c r="U14" i="20"/>
  <c r="H14" i="20"/>
  <c r="I7" i="20"/>
  <c r="I8" i="8" l="1"/>
  <c r="J8" i="27" s="1"/>
  <c r="V8" i="8"/>
  <c r="W8" i="27" s="1"/>
  <c r="G7" i="8"/>
  <c r="G23" i="26" s="1"/>
  <c r="W7" i="27"/>
  <c r="V8" i="26"/>
  <c r="V9" i="26"/>
  <c r="V10" i="26"/>
  <c r="V11" i="26"/>
  <c r="V13" i="26"/>
  <c r="V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40"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7" i="26"/>
  <c r="V12" i="26"/>
  <c r="J7" i="27"/>
  <c r="I8" i="26"/>
  <c r="I10" i="26"/>
  <c r="I14" i="26"/>
  <c r="I16" i="26"/>
  <c r="I18" i="26"/>
  <c r="I20" i="26"/>
  <c r="I22" i="26"/>
  <c r="I24" i="26"/>
  <c r="I26" i="26"/>
  <c r="I28" i="26"/>
  <c r="I30" i="26"/>
  <c r="I32" i="26"/>
  <c r="I34" i="26"/>
  <c r="I36" i="26"/>
  <c r="I38" i="26"/>
  <c r="I40" i="26"/>
  <c r="I42" i="26"/>
  <c r="I44" i="26"/>
  <c r="I46" i="26"/>
  <c r="I48" i="26"/>
  <c r="I50" i="26"/>
  <c r="I52" i="26"/>
  <c r="I54" i="26"/>
  <c r="I56" i="26"/>
  <c r="I58" i="26"/>
  <c r="I9" i="26"/>
  <c r="I11" i="26"/>
  <c r="I13" i="26"/>
  <c r="I15" i="26"/>
  <c r="I17" i="26"/>
  <c r="I19" i="26"/>
  <c r="I21" i="26"/>
  <c r="I23" i="26"/>
  <c r="I25" i="26"/>
  <c r="I27" i="26"/>
  <c r="I29" i="26"/>
  <c r="I31" i="26"/>
  <c r="I33" i="26"/>
  <c r="I35" i="26"/>
  <c r="I37" i="26"/>
  <c r="I39" i="26"/>
  <c r="I41" i="26"/>
  <c r="I43" i="26"/>
  <c r="I45" i="26"/>
  <c r="I47" i="26"/>
  <c r="I49" i="26"/>
  <c r="I51" i="26"/>
  <c r="I53" i="26"/>
  <c r="I57" i="26"/>
  <c r="I60" i="26"/>
  <c r="I62" i="26"/>
  <c r="I64" i="26"/>
  <c r="I66" i="26"/>
  <c r="I68" i="26"/>
  <c r="I70" i="26"/>
  <c r="I72" i="26"/>
  <c r="I74" i="26"/>
  <c r="I76" i="26"/>
  <c r="I78" i="26"/>
  <c r="I80" i="26"/>
  <c r="I82" i="26"/>
  <c r="I84" i="26"/>
  <c r="I86" i="26"/>
  <c r="I88" i="26"/>
  <c r="I90" i="26"/>
  <c r="I92" i="26"/>
  <c r="I94" i="26"/>
  <c r="I96" i="26"/>
  <c r="I98" i="26"/>
  <c r="I100" i="26"/>
  <c r="I102" i="26"/>
  <c r="I104" i="26"/>
  <c r="I106" i="26"/>
  <c r="I108" i="26"/>
  <c r="I110" i="26"/>
  <c r="I112" i="26"/>
  <c r="I55" i="26"/>
  <c r="I59" i="26"/>
  <c r="I61" i="26"/>
  <c r="I63" i="26"/>
  <c r="I65" i="26"/>
  <c r="I67" i="26"/>
  <c r="I69" i="26"/>
  <c r="I71" i="26"/>
  <c r="I73" i="26"/>
  <c r="I75" i="26"/>
  <c r="I77" i="26"/>
  <c r="I79" i="26"/>
  <c r="I81" i="26"/>
  <c r="I83" i="26"/>
  <c r="I85" i="26"/>
  <c r="I87" i="26"/>
  <c r="I89" i="26"/>
  <c r="I91" i="26"/>
  <c r="I93" i="26"/>
  <c r="I95" i="26"/>
  <c r="I97" i="26"/>
  <c r="I99" i="26"/>
  <c r="I101" i="26"/>
  <c r="I103" i="26"/>
  <c r="I105" i="26"/>
  <c r="I107" i="26"/>
  <c r="I109" i="26"/>
  <c r="I111" i="26"/>
  <c r="I113" i="26"/>
  <c r="I115" i="26"/>
  <c r="I117" i="26"/>
  <c r="I119" i="26"/>
  <c r="I121" i="26"/>
  <c r="I123" i="26"/>
  <c r="I125" i="26"/>
  <c r="I127" i="26"/>
  <c r="I129" i="26"/>
  <c r="I131" i="26"/>
  <c r="I133" i="26"/>
  <c r="I135" i="26"/>
  <c r="I137" i="26"/>
  <c r="I139" i="26"/>
  <c r="I141" i="26"/>
  <c r="I143" i="26"/>
  <c r="I145" i="26"/>
  <c r="I147" i="26"/>
  <c r="I149" i="26"/>
  <c r="I151" i="26"/>
  <c r="I153" i="26"/>
  <c r="I155" i="26"/>
  <c r="I157" i="26"/>
  <c r="I159" i="26"/>
  <c r="I161" i="26"/>
  <c r="I163" i="26"/>
  <c r="I165" i="26"/>
  <c r="I167" i="26"/>
  <c r="I169" i="26"/>
  <c r="I171" i="26"/>
  <c r="I173" i="26"/>
  <c r="I175" i="26"/>
  <c r="I177" i="26"/>
  <c r="I179" i="26"/>
  <c r="I181" i="26"/>
  <c r="I183" i="26"/>
  <c r="I185" i="26"/>
  <c r="I187" i="26"/>
  <c r="I189" i="26"/>
  <c r="I191" i="26"/>
  <c r="I193" i="26"/>
  <c r="I195" i="26"/>
  <c r="I197" i="26"/>
  <c r="I199" i="26"/>
  <c r="I201" i="26"/>
  <c r="I203" i="26"/>
  <c r="I205" i="26"/>
  <c r="I207" i="26"/>
  <c r="I209" i="26"/>
  <c r="I211" i="26"/>
  <c r="I213" i="26"/>
  <c r="I215" i="26"/>
  <c r="I217" i="26"/>
  <c r="I219" i="26"/>
  <c r="I221" i="26"/>
  <c r="I223" i="26"/>
  <c r="I225" i="26"/>
  <c r="I114" i="26"/>
  <c r="I116" i="26"/>
  <c r="I118" i="26"/>
  <c r="I120" i="26"/>
  <c r="I122" i="26"/>
  <c r="I124" i="26"/>
  <c r="I126" i="26"/>
  <c r="I128" i="26"/>
  <c r="I130" i="26"/>
  <c r="I132" i="26"/>
  <c r="I134" i="26"/>
  <c r="I136" i="26"/>
  <c r="I138" i="26"/>
  <c r="I140" i="26"/>
  <c r="I142" i="26"/>
  <c r="I144" i="26"/>
  <c r="I146" i="26"/>
  <c r="I148" i="26"/>
  <c r="I150" i="26"/>
  <c r="I152" i="26"/>
  <c r="I154" i="26"/>
  <c r="I156" i="26"/>
  <c r="I158" i="26"/>
  <c r="I160" i="26"/>
  <c r="I162" i="26"/>
  <c r="I164" i="26"/>
  <c r="I166" i="26"/>
  <c r="I168" i="26"/>
  <c r="I170" i="26"/>
  <c r="I172" i="26"/>
  <c r="I174" i="26"/>
  <c r="I176" i="26"/>
  <c r="I178" i="26"/>
  <c r="I180" i="26"/>
  <c r="I182" i="26"/>
  <c r="I184" i="26"/>
  <c r="I186" i="26"/>
  <c r="I188" i="26"/>
  <c r="I190" i="26"/>
  <c r="I192" i="26"/>
  <c r="I194" i="26"/>
  <c r="I196" i="26"/>
  <c r="I198" i="26"/>
  <c r="I200" i="26"/>
  <c r="I202" i="26"/>
  <c r="I204" i="26"/>
  <c r="I206" i="26"/>
  <c r="I208" i="26"/>
  <c r="I210" i="26"/>
  <c r="I212" i="26"/>
  <c r="I214" i="26"/>
  <c r="I216" i="26"/>
  <c r="I218" i="26"/>
  <c r="I220" i="26"/>
  <c r="I222" i="26"/>
  <c r="I224" i="26"/>
  <c r="I226" i="26"/>
  <c r="I228" i="26"/>
  <c r="I230" i="26"/>
  <c r="I232" i="26"/>
  <c r="I234" i="26"/>
  <c r="I236" i="26"/>
  <c r="I238" i="26"/>
  <c r="I240" i="26"/>
  <c r="I242" i="26"/>
  <c r="I244" i="26"/>
  <c r="I246" i="26"/>
  <c r="I248" i="26"/>
  <c r="I250" i="26"/>
  <c r="I252" i="26"/>
  <c r="I254" i="26"/>
  <c r="I256" i="26"/>
  <c r="I258" i="26"/>
  <c r="I260" i="26"/>
  <c r="I262" i="26"/>
  <c r="I264" i="26"/>
  <c r="I266" i="26"/>
  <c r="I268" i="26"/>
  <c r="I270" i="26"/>
  <c r="I272" i="26"/>
  <c r="I274" i="26"/>
  <c r="I276" i="26"/>
  <c r="I278" i="26"/>
  <c r="I280" i="26"/>
  <c r="I282" i="26"/>
  <c r="I284" i="26"/>
  <c r="I286" i="26"/>
  <c r="I288" i="26"/>
  <c r="I290" i="26"/>
  <c r="I292" i="26"/>
  <c r="I294" i="26"/>
  <c r="I296" i="26"/>
  <c r="I298" i="26"/>
  <c r="I300" i="26"/>
  <c r="I302" i="26"/>
  <c r="I304" i="26"/>
  <c r="I306" i="26"/>
  <c r="I308" i="26"/>
  <c r="I310" i="26"/>
  <c r="I312" i="26"/>
  <c r="I314" i="26"/>
  <c r="I316" i="26"/>
  <c r="I318" i="26"/>
  <c r="I320" i="26"/>
  <c r="I322" i="26"/>
  <c r="I324" i="26"/>
  <c r="I326" i="26"/>
  <c r="I328" i="26"/>
  <c r="I330" i="26"/>
  <c r="I332" i="26"/>
  <c r="I334" i="26"/>
  <c r="I336" i="26"/>
  <c r="I338" i="26"/>
  <c r="I227" i="26"/>
  <c r="I229" i="26"/>
  <c r="I231" i="26"/>
  <c r="I233" i="26"/>
  <c r="I235" i="26"/>
  <c r="I237" i="26"/>
  <c r="I239" i="26"/>
  <c r="I241" i="26"/>
  <c r="I243" i="26"/>
  <c r="I245" i="26"/>
  <c r="I247" i="26"/>
  <c r="I249" i="26"/>
  <c r="I251" i="26"/>
  <c r="I253" i="26"/>
  <c r="I255" i="26"/>
  <c r="I257" i="26"/>
  <c r="I259" i="26"/>
  <c r="I261" i="26"/>
  <c r="I263" i="26"/>
  <c r="I265" i="26"/>
  <c r="I267" i="26"/>
  <c r="I269" i="26"/>
  <c r="I271" i="26"/>
  <c r="I273" i="26"/>
  <c r="I275" i="26"/>
  <c r="I277" i="26"/>
  <c r="I279" i="26"/>
  <c r="I281" i="26"/>
  <c r="I283" i="26"/>
  <c r="I285" i="26"/>
  <c r="I287" i="26"/>
  <c r="I289" i="26"/>
  <c r="I291" i="26"/>
  <c r="I293" i="26"/>
  <c r="I295" i="26"/>
  <c r="I297" i="26"/>
  <c r="I299" i="26"/>
  <c r="I301" i="26"/>
  <c r="I303" i="26"/>
  <c r="I305" i="26"/>
  <c r="I307" i="26"/>
  <c r="I309" i="26"/>
  <c r="I311" i="26"/>
  <c r="I313" i="26"/>
  <c r="I315" i="26"/>
  <c r="I317" i="26"/>
  <c r="I319" i="26"/>
  <c r="I321" i="26"/>
  <c r="I323" i="26"/>
  <c r="I325" i="26"/>
  <c r="I327" i="26"/>
  <c r="I329" i="26"/>
  <c r="I331" i="26"/>
  <c r="I333" i="26"/>
  <c r="I335" i="26"/>
  <c r="I337" i="26"/>
  <c r="I339" i="26"/>
  <c r="I340" i="26"/>
  <c r="I7" i="26"/>
  <c r="I12" i="26"/>
  <c r="J34" i="20"/>
  <c r="I34" i="20"/>
  <c r="H34" i="20"/>
  <c r="U34" i="20"/>
  <c r="K34" i="20"/>
  <c r="W34" i="20"/>
  <c r="AB34" i="20"/>
  <c r="X34" i="20"/>
  <c r="O34" i="20"/>
  <c r="M34" i="20"/>
  <c r="L34" i="20"/>
  <c r="V34" i="20"/>
  <c r="Q34" i="20"/>
  <c r="S34" i="20"/>
  <c r="P34" i="20"/>
  <c r="I7" i="25"/>
  <c r="I16" i="24"/>
  <c r="I11" i="24"/>
  <c r="I9" i="24"/>
  <c r="I15" i="24"/>
  <c r="I12" i="24"/>
  <c r="I10" i="24"/>
  <c r="I13" i="24"/>
  <c r="U7" i="20"/>
  <c r="U14" i="24" s="1"/>
  <c r="U14" i="25"/>
  <c r="O7" i="25"/>
  <c r="O9" i="24"/>
  <c r="O16" i="24"/>
  <c r="O11" i="24"/>
  <c r="O15" i="24"/>
  <c r="O12" i="24"/>
  <c r="O13" i="24"/>
  <c r="I14" i="24"/>
  <c r="H14" i="25"/>
  <c r="V7" i="25"/>
  <c r="V16" i="24"/>
  <c r="V9" i="24"/>
  <c r="V11" i="24"/>
  <c r="V15" i="24"/>
  <c r="V10" i="24"/>
  <c r="V13" i="24"/>
  <c r="V12" i="24"/>
  <c r="H37" i="20"/>
  <c r="F13" i="25"/>
  <c r="H36" i="20"/>
  <c r="F12" i="25"/>
  <c r="U36" i="20"/>
  <c r="Z36" i="20"/>
  <c r="X36" i="20"/>
  <c r="M36" i="20"/>
  <c r="K36" i="20"/>
  <c r="Q36" i="20"/>
  <c r="L36" i="20"/>
  <c r="O36" i="20"/>
  <c r="S36" i="20"/>
  <c r="W36" i="20"/>
  <c r="P36" i="20"/>
  <c r="J36" i="20"/>
  <c r="V36" i="20"/>
  <c r="I36" i="20"/>
  <c r="W7" i="25"/>
  <c r="W11" i="24"/>
  <c r="W16" i="24"/>
  <c r="W9" i="24"/>
  <c r="W12" i="24"/>
  <c r="W10" i="24"/>
  <c r="W15" i="24"/>
  <c r="W13" i="24"/>
  <c r="W14" i="24"/>
  <c r="V14" i="24"/>
  <c r="O10" i="24"/>
  <c r="K7" i="25"/>
  <c r="K9" i="24"/>
  <c r="K16" i="24"/>
  <c r="K11" i="24"/>
  <c r="K15" i="24"/>
  <c r="K14" i="24"/>
  <c r="K10" i="24"/>
  <c r="K12" i="24"/>
  <c r="K13" i="24"/>
  <c r="O14" i="24"/>
  <c r="F14" i="20"/>
  <c r="M80" i="9"/>
  <c r="X80" i="9"/>
  <c r="Q80" i="9"/>
  <c r="J80" i="9"/>
  <c r="N80" i="9"/>
  <c r="Z80" i="9"/>
  <c r="I80" i="9"/>
  <c r="K80" i="9"/>
  <c r="G80" i="9"/>
  <c r="H80" i="9"/>
  <c r="T80" i="9"/>
  <c r="U80" i="9"/>
  <c r="V80" i="9"/>
  <c r="O80" i="9"/>
  <c r="Z37" i="20"/>
  <c r="S37" i="20"/>
  <c r="AB37" i="20"/>
  <c r="W37" i="20"/>
  <c r="Q37" i="20"/>
  <c r="L37" i="20"/>
  <c r="I37" i="20"/>
  <c r="V37" i="20"/>
  <c r="P37" i="20"/>
  <c r="K37" i="20"/>
  <c r="O37" i="20"/>
  <c r="J37" i="20"/>
  <c r="X37" i="20"/>
  <c r="M37" i="20"/>
  <c r="H7" i="20"/>
  <c r="F11" i="6"/>
  <c r="F33" i="6"/>
  <c r="F21" i="6"/>
  <c r="F20" i="6"/>
  <c r="F17" i="6"/>
  <c r="F16" i="6"/>
  <c r="F13" i="6"/>
  <c r="F34" i="6"/>
  <c r="F12" i="6"/>
  <c r="F37" i="6"/>
  <c r="F38" i="6"/>
  <c r="F36" i="6"/>
  <c r="F19" i="6"/>
  <c r="F18" i="6"/>
  <c r="F15" i="6"/>
  <c r="F14" i="6"/>
  <c r="F35" i="6"/>
  <c r="F39" i="6"/>
  <c r="H7" i="27" l="1"/>
  <c r="G8" i="8"/>
  <c r="H8" i="27" s="1"/>
  <c r="G333" i="26"/>
  <c r="G205" i="26"/>
  <c r="G282" i="26"/>
  <c r="G269" i="26"/>
  <c r="G196" i="26"/>
  <c r="G314" i="26"/>
  <c r="G250" i="26"/>
  <c r="G301" i="26"/>
  <c r="G237" i="26"/>
  <c r="G147" i="26"/>
  <c r="G132" i="26"/>
  <c r="G330" i="26"/>
  <c r="G298" i="26"/>
  <c r="G266" i="26"/>
  <c r="G234" i="26"/>
  <c r="G317" i="26"/>
  <c r="G285" i="26"/>
  <c r="G253" i="26"/>
  <c r="G221" i="26"/>
  <c r="G179" i="26"/>
  <c r="G115" i="26"/>
  <c r="G164" i="26"/>
  <c r="G100" i="26"/>
  <c r="G68" i="26"/>
  <c r="G338" i="26"/>
  <c r="G322" i="26"/>
  <c r="G306" i="26"/>
  <c r="G290" i="26"/>
  <c r="G274" i="26"/>
  <c r="G258" i="26"/>
  <c r="G242" i="26"/>
  <c r="G226" i="26"/>
  <c r="G325" i="26"/>
  <c r="G309" i="26"/>
  <c r="G293" i="26"/>
  <c r="G277" i="26"/>
  <c r="G261" i="26"/>
  <c r="G245" i="26"/>
  <c r="G229" i="26"/>
  <c r="G213" i="26"/>
  <c r="G195" i="26"/>
  <c r="G163" i="26"/>
  <c r="G131" i="26"/>
  <c r="G212" i="26"/>
  <c r="G180" i="26"/>
  <c r="G148" i="26"/>
  <c r="G116" i="26"/>
  <c r="G84" i="26"/>
  <c r="G89" i="26"/>
  <c r="G20" i="26"/>
  <c r="G109" i="26"/>
  <c r="G52" i="26"/>
  <c r="G39" i="26"/>
  <c r="G7" i="26"/>
  <c r="G334" i="26"/>
  <c r="G326" i="26"/>
  <c r="G318" i="26"/>
  <c r="G310" i="26"/>
  <c r="G302" i="26"/>
  <c r="G294" i="26"/>
  <c r="G286" i="26"/>
  <c r="G278" i="26"/>
  <c r="G270" i="26"/>
  <c r="G262" i="26"/>
  <c r="G254" i="26"/>
  <c r="G246" i="26"/>
  <c r="G238" i="26"/>
  <c r="G230" i="26"/>
  <c r="G337" i="26"/>
  <c r="G329" i="26"/>
  <c r="G321" i="26"/>
  <c r="G313" i="26"/>
  <c r="G305" i="26"/>
  <c r="G297" i="26"/>
  <c r="G289" i="26"/>
  <c r="G281" i="26"/>
  <c r="G273" i="26"/>
  <c r="G265" i="26"/>
  <c r="G257" i="26"/>
  <c r="G249" i="26"/>
  <c r="G241" i="26"/>
  <c r="G233" i="26"/>
  <c r="G225" i="26"/>
  <c r="G217" i="26"/>
  <c r="G209" i="26"/>
  <c r="G201" i="26"/>
  <c r="G187" i="26"/>
  <c r="G171" i="26"/>
  <c r="G155" i="26"/>
  <c r="G139" i="26"/>
  <c r="G123" i="26"/>
  <c r="G220" i="26"/>
  <c r="G204" i="26"/>
  <c r="G188" i="26"/>
  <c r="G172" i="26"/>
  <c r="G156" i="26"/>
  <c r="G140" i="26"/>
  <c r="G124" i="26"/>
  <c r="G108" i="26"/>
  <c r="G92" i="26"/>
  <c r="G76" i="26"/>
  <c r="G60" i="26"/>
  <c r="G101" i="26"/>
  <c r="G73" i="26"/>
  <c r="G36" i="26"/>
  <c r="G55" i="26"/>
  <c r="G9" i="26"/>
  <c r="G11" i="26"/>
  <c r="G19" i="26"/>
  <c r="G27" i="26"/>
  <c r="G35" i="26"/>
  <c r="G43" i="26"/>
  <c r="G51" i="26"/>
  <c r="G59" i="26"/>
  <c r="G16" i="26"/>
  <c r="G24" i="26"/>
  <c r="G32" i="26"/>
  <c r="G40" i="26"/>
  <c r="G48" i="26"/>
  <c r="G61" i="26"/>
  <c r="G69" i="26"/>
  <c r="G77" i="26"/>
  <c r="G85" i="26"/>
  <c r="G93" i="26"/>
  <c r="G99" i="26"/>
  <c r="G103" i="26"/>
  <c r="G107" i="26"/>
  <c r="G111" i="26"/>
  <c r="G58" i="26"/>
  <c r="G62" i="26"/>
  <c r="G66" i="26"/>
  <c r="G70" i="26"/>
  <c r="G74" i="26"/>
  <c r="G78" i="26"/>
  <c r="G82" i="26"/>
  <c r="G86" i="26"/>
  <c r="G90" i="26"/>
  <c r="G94" i="26"/>
  <c r="G98" i="26"/>
  <c r="G102" i="26"/>
  <c r="G106" i="26"/>
  <c r="G110" i="26"/>
  <c r="G114" i="26"/>
  <c r="G118" i="26"/>
  <c r="G122" i="26"/>
  <c r="G126" i="26"/>
  <c r="G130" i="26"/>
  <c r="G134" i="26"/>
  <c r="G138" i="26"/>
  <c r="G142" i="26"/>
  <c r="G146" i="26"/>
  <c r="G150" i="26"/>
  <c r="G154" i="26"/>
  <c r="G158" i="26"/>
  <c r="G162" i="26"/>
  <c r="G166" i="26"/>
  <c r="G170" i="26"/>
  <c r="G174" i="26"/>
  <c r="G178" i="26"/>
  <c r="G182" i="26"/>
  <c r="G186" i="26"/>
  <c r="G190" i="26"/>
  <c r="G194" i="26"/>
  <c r="G198" i="26"/>
  <c r="G202" i="26"/>
  <c r="G206" i="26"/>
  <c r="G210" i="26"/>
  <c r="G214" i="26"/>
  <c r="G218" i="26"/>
  <c r="G222" i="26"/>
  <c r="G113" i="26"/>
  <c r="G117" i="26"/>
  <c r="G121" i="26"/>
  <c r="G125" i="26"/>
  <c r="G129" i="26"/>
  <c r="G133" i="26"/>
  <c r="G137" i="26"/>
  <c r="G141" i="26"/>
  <c r="G145" i="26"/>
  <c r="G149" i="26"/>
  <c r="G153" i="26"/>
  <c r="G157" i="26"/>
  <c r="G161" i="26"/>
  <c r="G165" i="26"/>
  <c r="G169" i="26"/>
  <c r="G173" i="26"/>
  <c r="G177" i="26"/>
  <c r="G181" i="26"/>
  <c r="G185" i="26"/>
  <c r="G189" i="26"/>
  <c r="G193" i="26"/>
  <c r="G197" i="26"/>
  <c r="G12" i="26"/>
  <c r="G340" i="26"/>
  <c r="G336" i="26"/>
  <c r="G332" i="26"/>
  <c r="G328" i="26"/>
  <c r="G324" i="26"/>
  <c r="G320" i="26"/>
  <c r="G316" i="26"/>
  <c r="G312" i="26"/>
  <c r="G308" i="26"/>
  <c r="G304" i="26"/>
  <c r="G300" i="26"/>
  <c r="G296" i="26"/>
  <c r="G292" i="26"/>
  <c r="G288" i="26"/>
  <c r="G284" i="26"/>
  <c r="G280" i="26"/>
  <c r="G276" i="26"/>
  <c r="G272" i="26"/>
  <c r="G268" i="26"/>
  <c r="G264" i="26"/>
  <c r="G260" i="26"/>
  <c r="G256" i="26"/>
  <c r="G252" i="26"/>
  <c r="G248" i="26"/>
  <c r="G244" i="26"/>
  <c r="G240" i="26"/>
  <c r="G236" i="26"/>
  <c r="G232" i="26"/>
  <c r="G228" i="26"/>
  <c r="G339" i="26"/>
  <c r="G335" i="26"/>
  <c r="G331" i="26"/>
  <c r="G327" i="26"/>
  <c r="G323" i="26"/>
  <c r="G319" i="26"/>
  <c r="G315" i="26"/>
  <c r="G311" i="26"/>
  <c r="G307" i="26"/>
  <c r="G303" i="26"/>
  <c r="G299" i="26"/>
  <c r="G295" i="26"/>
  <c r="G291" i="26"/>
  <c r="G287" i="26"/>
  <c r="G283" i="26"/>
  <c r="G279" i="26"/>
  <c r="G275" i="26"/>
  <c r="G271" i="26"/>
  <c r="G267" i="26"/>
  <c r="G263" i="26"/>
  <c r="G259" i="26"/>
  <c r="G255" i="26"/>
  <c r="G251" i="26"/>
  <c r="G247" i="26"/>
  <c r="G243" i="26"/>
  <c r="G239" i="26"/>
  <c r="G235" i="26"/>
  <c r="G231" i="26"/>
  <c r="G227" i="26"/>
  <c r="G223" i="26"/>
  <c r="G219" i="26"/>
  <c r="G215" i="26"/>
  <c r="G211" i="26"/>
  <c r="G207" i="26"/>
  <c r="G203" i="26"/>
  <c r="G199" i="26"/>
  <c r="G191" i="26"/>
  <c r="G183" i="26"/>
  <c r="G175" i="26"/>
  <c r="G167" i="26"/>
  <c r="G159" i="26"/>
  <c r="G151" i="26"/>
  <c r="G143" i="26"/>
  <c r="G135" i="26"/>
  <c r="G127" i="26"/>
  <c r="G119" i="26"/>
  <c r="G224" i="26"/>
  <c r="G216" i="26"/>
  <c r="G208" i="26"/>
  <c r="G200" i="26"/>
  <c r="G192" i="26"/>
  <c r="G184" i="26"/>
  <c r="G176" i="26"/>
  <c r="G168" i="26"/>
  <c r="G160" i="26"/>
  <c r="G152" i="26"/>
  <c r="G144" i="26"/>
  <c r="G136" i="26"/>
  <c r="G128" i="26"/>
  <c r="G120" i="26"/>
  <c r="G112" i="26"/>
  <c r="G104" i="26"/>
  <c r="G96" i="26"/>
  <c r="G88" i="26"/>
  <c r="G80" i="26"/>
  <c r="G72" i="26"/>
  <c r="G64" i="26"/>
  <c r="G54" i="26"/>
  <c r="G105" i="26"/>
  <c r="G97" i="26"/>
  <c r="G81" i="26"/>
  <c r="G65" i="26"/>
  <c r="G44" i="26"/>
  <c r="G28" i="26"/>
  <c r="G10" i="26"/>
  <c r="G47" i="26"/>
  <c r="G31" i="26"/>
  <c r="G15" i="26"/>
  <c r="G95" i="26"/>
  <c r="G91" i="26"/>
  <c r="G87" i="26"/>
  <c r="G83" i="26"/>
  <c r="G79" i="26"/>
  <c r="G75" i="26"/>
  <c r="G71" i="26"/>
  <c r="G67" i="26"/>
  <c r="G63" i="26"/>
  <c r="G56" i="26"/>
  <c r="G50" i="26"/>
  <c r="G46" i="26"/>
  <c r="G42" i="26"/>
  <c r="G38" i="26"/>
  <c r="G34" i="26"/>
  <c r="G30" i="26"/>
  <c r="G26" i="26"/>
  <c r="G22" i="26"/>
  <c r="G18" i="26"/>
  <c r="G14" i="26"/>
  <c r="G8" i="26"/>
  <c r="G57" i="26"/>
  <c r="G53" i="26"/>
  <c r="G49" i="26"/>
  <c r="G45" i="26"/>
  <c r="G41" i="26"/>
  <c r="G37" i="26"/>
  <c r="G33" i="26"/>
  <c r="G29" i="26"/>
  <c r="G25" i="26"/>
  <c r="G21" i="26"/>
  <c r="G17" i="26"/>
  <c r="G13" i="26"/>
  <c r="F7" i="20"/>
  <c r="F14" i="24" s="1"/>
  <c r="F14" i="25"/>
  <c r="H7" i="25"/>
  <c r="H9" i="24"/>
  <c r="H11" i="24"/>
  <c r="H16" i="24"/>
  <c r="H10" i="24"/>
  <c r="H15" i="24"/>
  <c r="H13" i="24"/>
  <c r="H12" i="24"/>
  <c r="H14" i="24"/>
  <c r="U7" i="25"/>
  <c r="U9" i="24"/>
  <c r="U16" i="24"/>
  <c r="U11" i="24"/>
  <c r="U12" i="24"/>
  <c r="U13" i="24"/>
  <c r="U15" i="24"/>
  <c r="U10" i="24"/>
  <c r="H38" i="20"/>
  <c r="Z38" i="20"/>
  <c r="S38" i="20"/>
  <c r="AB38" i="20"/>
  <c r="J38" i="20"/>
  <c r="P38" i="20"/>
  <c r="K38" i="20"/>
  <c r="M38" i="20"/>
  <c r="X38" i="20"/>
  <c r="L38" i="20"/>
  <c r="W38" i="20"/>
  <c r="Q38" i="20"/>
  <c r="I38" i="20"/>
  <c r="O38" i="20"/>
  <c r="V38" i="20"/>
  <c r="U38" i="20"/>
  <c r="F32" i="6"/>
  <c r="D30" i="6"/>
  <c r="F30" i="6" s="1"/>
  <c r="F10" i="6"/>
  <c r="D8" i="6"/>
  <c r="F8" i="6" s="1"/>
  <c r="AC95" i="8"/>
  <c r="AC92" i="8"/>
  <c r="AD92" i="27" s="1"/>
  <c r="AC94" i="8"/>
  <c r="AD94" i="27" s="1"/>
  <c r="AC93" i="8"/>
  <c r="AD93" i="27" s="1"/>
  <c r="AC78" i="8"/>
  <c r="AD78" i="27" s="1"/>
  <c r="AC80" i="8"/>
  <c r="AD80" i="27" s="1"/>
  <c r="AC86" i="8"/>
  <c r="AD86" i="27" s="1"/>
  <c r="AC90" i="8"/>
  <c r="AD90" i="27" s="1"/>
  <c r="AC53" i="8"/>
  <c r="AD53" i="27" s="1"/>
  <c r="AC55" i="8"/>
  <c r="AD55" i="27" s="1"/>
  <c r="AC75" i="8"/>
  <c r="AD75" i="27" s="1"/>
  <c r="AC79" i="8"/>
  <c r="AD79" i="27" s="1"/>
  <c r="AC60" i="8"/>
  <c r="AD60" i="27" s="1"/>
  <c r="AC83" i="8"/>
  <c r="AD83" i="27" s="1"/>
  <c r="AC84" i="8"/>
  <c r="AD84" i="27" s="1"/>
  <c r="AC52" i="8"/>
  <c r="AD52" i="27" s="1"/>
  <c r="AC69" i="8"/>
  <c r="AD69" i="27" s="1"/>
  <c r="AC70" i="8"/>
  <c r="AD70" i="27" s="1"/>
  <c r="AC58" i="8"/>
  <c r="AD58" i="27" s="1"/>
  <c r="AC59" i="8"/>
  <c r="AD59" i="27" s="1"/>
  <c r="AC62" i="8"/>
  <c r="AD62" i="27" s="1"/>
  <c r="AC54" i="8"/>
  <c r="AD54" i="27" s="1"/>
  <c r="AC73" i="8"/>
  <c r="AD73" i="27" s="1"/>
  <c r="AC81" i="8"/>
  <c r="AD81" i="27" s="1"/>
  <c r="AC77" i="8"/>
  <c r="AD77" i="27" s="1"/>
  <c r="AC66" i="8"/>
  <c r="AD66" i="27" s="1"/>
  <c r="AC57" i="8"/>
  <c r="AD57" i="27" s="1"/>
  <c r="AC74" i="8"/>
  <c r="AD74" i="27" s="1"/>
  <c r="AC68" i="8"/>
  <c r="AD68" i="27" s="1"/>
  <c r="AC71" i="8"/>
  <c r="AD71" i="27" s="1"/>
  <c r="AC87" i="8"/>
  <c r="AD87" i="27" s="1"/>
  <c r="AC67" i="8"/>
  <c r="AD67" i="27" s="1"/>
  <c r="AC89" i="8"/>
  <c r="AD89" i="27" s="1"/>
  <c r="AC63" i="8"/>
  <c r="AD63" i="27" s="1"/>
  <c r="AC76" i="8"/>
  <c r="AD76" i="27" s="1"/>
  <c r="AC72" i="8"/>
  <c r="AD72" i="27" s="1"/>
  <c r="AC85" i="8"/>
  <c r="AD85" i="27" s="1"/>
  <c r="AC64" i="8"/>
  <c r="AD64" i="27" s="1"/>
  <c r="AC88" i="8"/>
  <c r="AD88" i="27" s="1"/>
  <c r="AC65" i="8"/>
  <c r="AD65" i="27" s="1"/>
  <c r="AC56" i="8"/>
  <c r="AD56" i="27" s="1"/>
  <c r="AC61" i="8"/>
  <c r="AD61" i="27" s="1"/>
  <c r="AC91" i="8"/>
  <c r="AD91" i="27" s="1"/>
  <c r="AD95" i="27" l="1"/>
  <c r="H31" i="20"/>
  <c r="F7" i="25"/>
  <c r="F9" i="24"/>
  <c r="F11" i="24"/>
  <c r="F16" i="24"/>
  <c r="F15" i="24"/>
  <c r="F10" i="24"/>
  <c r="F13" i="24"/>
  <c r="F12" i="24"/>
  <c r="Z31" i="20"/>
  <c r="S31" i="20"/>
  <c r="M31" i="20"/>
  <c r="K31" i="20"/>
  <c r="P31" i="20"/>
  <c r="W31" i="20"/>
  <c r="L31" i="20"/>
  <c r="Q31" i="20"/>
  <c r="X31" i="20"/>
  <c r="J31" i="20"/>
  <c r="U31" i="20"/>
  <c r="V31" i="20"/>
  <c r="I31" i="20"/>
  <c r="O31" i="20"/>
  <c r="AC96" i="8"/>
  <c r="AD96" i="27" l="1"/>
  <c r="AC7" i="8"/>
  <c r="AD8" i="27" l="1"/>
  <c r="AD7" i="27"/>
  <c r="AC7" i="26"/>
  <c r="AC9" i="26"/>
  <c r="AC13" i="26"/>
  <c r="AC15" i="26"/>
  <c r="AC17" i="26"/>
  <c r="AC19" i="26"/>
  <c r="AC21" i="26"/>
  <c r="AC23" i="26"/>
  <c r="AC25" i="26"/>
  <c r="AC29" i="26"/>
  <c r="AC31" i="26"/>
  <c r="AC33" i="26"/>
  <c r="AC35" i="26"/>
  <c r="AC37" i="26"/>
  <c r="AC39" i="26"/>
  <c r="AC43" i="26"/>
  <c r="AC45" i="26"/>
  <c r="AC47" i="26"/>
  <c r="AC49" i="26"/>
  <c r="AC51" i="26"/>
  <c r="AC53" i="26"/>
  <c r="AC55" i="26"/>
  <c r="AC57" i="26"/>
  <c r="AC59" i="26"/>
  <c r="AC61" i="26"/>
  <c r="AC63" i="26"/>
  <c r="AC65" i="26"/>
  <c r="AC67" i="26"/>
  <c r="AC69" i="26"/>
  <c r="AC71" i="26"/>
  <c r="AC73" i="26"/>
  <c r="AC75" i="26"/>
  <c r="AC77" i="26"/>
  <c r="AC79" i="26"/>
  <c r="AC81" i="26"/>
  <c r="AC83" i="26"/>
  <c r="AC85" i="26"/>
  <c r="AC89" i="26"/>
  <c r="AC91" i="26"/>
  <c r="AC93" i="26"/>
  <c r="AC95" i="26"/>
  <c r="AC97" i="26"/>
  <c r="AC99" i="26"/>
  <c r="AC101" i="26"/>
  <c r="AC103" i="26"/>
  <c r="AC105" i="26"/>
  <c r="AC107" i="26"/>
  <c r="AC109" i="26"/>
  <c r="AC111" i="26"/>
  <c r="AC113" i="26"/>
  <c r="AC115" i="26"/>
  <c r="AC117" i="26"/>
  <c r="AC119" i="26"/>
  <c r="AC121" i="26"/>
  <c r="AC123" i="26"/>
  <c r="AC125" i="26"/>
  <c r="AC127" i="26"/>
  <c r="AC129" i="26"/>
  <c r="AC131" i="26"/>
  <c r="AC133" i="26"/>
  <c r="AC135" i="26"/>
  <c r="AC137" i="26"/>
  <c r="AC139" i="26"/>
  <c r="AC141" i="26"/>
  <c r="AC143" i="26"/>
  <c r="AC145" i="26"/>
  <c r="AC147" i="26"/>
  <c r="AC149" i="26"/>
  <c r="AC151" i="26"/>
  <c r="AC153" i="26"/>
  <c r="AC155" i="26"/>
  <c r="AC157" i="26"/>
  <c r="AC159" i="26"/>
  <c r="AC161" i="26"/>
  <c r="AC163" i="26"/>
  <c r="AC8" i="26"/>
  <c r="AC10" i="26"/>
  <c r="AC14" i="26"/>
  <c r="AC16" i="26"/>
  <c r="AC18" i="26"/>
  <c r="AC20" i="26"/>
  <c r="AC22" i="26"/>
  <c r="AC24" i="26"/>
  <c r="AC28" i="26"/>
  <c r="AC30" i="26"/>
  <c r="AC32" i="26"/>
  <c r="AC34" i="26"/>
  <c r="AC36" i="26"/>
  <c r="AC38" i="26"/>
  <c r="AC40" i="26"/>
  <c r="AC44" i="26"/>
  <c r="AC46" i="26"/>
  <c r="AC48" i="26"/>
  <c r="AC50" i="26"/>
  <c r="AC52" i="26"/>
  <c r="AC54" i="26"/>
  <c r="AC56" i="26"/>
  <c r="AC58" i="26"/>
  <c r="AC60" i="26"/>
  <c r="AC62" i="26"/>
  <c r="AC64" i="26"/>
  <c r="AC66" i="26"/>
  <c r="AC68" i="26"/>
  <c r="AC70" i="26"/>
  <c r="AC72" i="26"/>
  <c r="AC74" i="26"/>
  <c r="AC76" i="26"/>
  <c r="AC78" i="26"/>
  <c r="AC80" i="26"/>
  <c r="AC82" i="26"/>
  <c r="AC84" i="26"/>
  <c r="AC88" i="26"/>
  <c r="AC90" i="26"/>
  <c r="AC92" i="26"/>
  <c r="AC94" i="26"/>
  <c r="AC96" i="26"/>
  <c r="AC98" i="26"/>
  <c r="AC100" i="26"/>
  <c r="AC102" i="26"/>
  <c r="AC104" i="26"/>
  <c r="AC106" i="26"/>
  <c r="AC108" i="26"/>
  <c r="AC110" i="26"/>
  <c r="AC112" i="26"/>
  <c r="AC114" i="26"/>
  <c r="AC116" i="26"/>
  <c r="AC118" i="26"/>
  <c r="AC120" i="26"/>
  <c r="AC122" i="26"/>
  <c r="AC124" i="26"/>
  <c r="AC126" i="26"/>
  <c r="AC128" i="26"/>
  <c r="AC130" i="26"/>
  <c r="AC132" i="26"/>
  <c r="AC134" i="26"/>
  <c r="AC136" i="26"/>
  <c r="AC138" i="26"/>
  <c r="AC140" i="26"/>
  <c r="AC142" i="26"/>
  <c r="AC144" i="26"/>
  <c r="AC146" i="26"/>
  <c r="AC148" i="26"/>
  <c r="AC150" i="26"/>
  <c r="AC152" i="26"/>
  <c r="AC154" i="26"/>
  <c r="AC156" i="26"/>
  <c r="AC158" i="26"/>
  <c r="AC160" i="26"/>
  <c r="AC162" i="26"/>
  <c r="AC164" i="26"/>
  <c r="AC166" i="26"/>
  <c r="AC168" i="26"/>
  <c r="AC170" i="26"/>
  <c r="AC172" i="26"/>
  <c r="AC174" i="26"/>
  <c r="AC165" i="26"/>
  <c r="AC169" i="26"/>
  <c r="AC173" i="26"/>
  <c r="AC176" i="26"/>
  <c r="AC178" i="26"/>
  <c r="AC180" i="26"/>
  <c r="AC182" i="26"/>
  <c r="AC184" i="26"/>
  <c r="AC186" i="26"/>
  <c r="AC188" i="26"/>
  <c r="AC190" i="26"/>
  <c r="AC192" i="26"/>
  <c r="AC194" i="26"/>
  <c r="AC196" i="26"/>
  <c r="AC198" i="26"/>
  <c r="AC200" i="26"/>
  <c r="AC202" i="26"/>
  <c r="AC204" i="26"/>
  <c r="AC206" i="26"/>
  <c r="AC208" i="26"/>
  <c r="AC210" i="26"/>
  <c r="AC212" i="26"/>
  <c r="AC214" i="26"/>
  <c r="AC216" i="26"/>
  <c r="AC218" i="26"/>
  <c r="AC220" i="26"/>
  <c r="AC222" i="26"/>
  <c r="AC224" i="26"/>
  <c r="AC226" i="26"/>
  <c r="AC228" i="26"/>
  <c r="AC230" i="26"/>
  <c r="AC232" i="26"/>
  <c r="AC234" i="26"/>
  <c r="AC236" i="26"/>
  <c r="AC238" i="26"/>
  <c r="AC240" i="26"/>
  <c r="AC242" i="26"/>
  <c r="AC244" i="26"/>
  <c r="AC246" i="26"/>
  <c r="AC248" i="26"/>
  <c r="AC250" i="26"/>
  <c r="AC252" i="26"/>
  <c r="AC254" i="26"/>
  <c r="AC256" i="26"/>
  <c r="AC258" i="26"/>
  <c r="AC260" i="26"/>
  <c r="AC264" i="26"/>
  <c r="AC266" i="26"/>
  <c r="AC268" i="26"/>
  <c r="AC270" i="26"/>
  <c r="AC272" i="26"/>
  <c r="AC274" i="26"/>
  <c r="AC276" i="26"/>
  <c r="AC278" i="26"/>
  <c r="AC280" i="26"/>
  <c r="AC282" i="26"/>
  <c r="AC284" i="26"/>
  <c r="AC286" i="26"/>
  <c r="AC288" i="26"/>
  <c r="AC290" i="26"/>
  <c r="AC292" i="26"/>
  <c r="AC294" i="26"/>
  <c r="AC296" i="26"/>
  <c r="AC300" i="26"/>
  <c r="AC302" i="26"/>
  <c r="AC304" i="26"/>
  <c r="AC306" i="26"/>
  <c r="AC308" i="26"/>
  <c r="AC310" i="26"/>
  <c r="AC312" i="26"/>
  <c r="AC316" i="26"/>
  <c r="AC320" i="26"/>
  <c r="AC324" i="26"/>
  <c r="AC328" i="26"/>
  <c r="AC334" i="26"/>
  <c r="AC338" i="26"/>
  <c r="AC167" i="26"/>
  <c r="AC171" i="26"/>
  <c r="AC175" i="26"/>
  <c r="AC177" i="26"/>
  <c r="AC179" i="26"/>
  <c r="AC181" i="26"/>
  <c r="AC183" i="26"/>
  <c r="AC185" i="26"/>
  <c r="AC187" i="26"/>
  <c r="AC189" i="26"/>
  <c r="AC191" i="26"/>
  <c r="AC193" i="26"/>
  <c r="AC195" i="26"/>
  <c r="AC197" i="26"/>
  <c r="AC199" i="26"/>
  <c r="AC201" i="26"/>
  <c r="AC203" i="26"/>
  <c r="AC205" i="26"/>
  <c r="AC207" i="26"/>
  <c r="AC209" i="26"/>
  <c r="AC211" i="26"/>
  <c r="AC213" i="26"/>
  <c r="AC215" i="26"/>
  <c r="AC217" i="26"/>
  <c r="AC219" i="26"/>
  <c r="AC221" i="26"/>
  <c r="AC223" i="26"/>
  <c r="AC225" i="26"/>
  <c r="AC227" i="26"/>
  <c r="AC229" i="26"/>
  <c r="AC231" i="26"/>
  <c r="AC233" i="26"/>
  <c r="AC235" i="26"/>
  <c r="AC237" i="26"/>
  <c r="AC239" i="26"/>
  <c r="AC241" i="26"/>
  <c r="AC243" i="26"/>
  <c r="AC245" i="26"/>
  <c r="AC247" i="26"/>
  <c r="AC249" i="26"/>
  <c r="AC251" i="26"/>
  <c r="AC253" i="26"/>
  <c r="AC255" i="26"/>
  <c r="AC257" i="26"/>
  <c r="AC259" i="26"/>
  <c r="AC261" i="26"/>
  <c r="AC265" i="26"/>
  <c r="AC267" i="26"/>
  <c r="AC269" i="26"/>
  <c r="AC271" i="26"/>
  <c r="AC273" i="26"/>
  <c r="AC275" i="26"/>
  <c r="AC277" i="26"/>
  <c r="AC279" i="26"/>
  <c r="AC281" i="26"/>
  <c r="AC283" i="26"/>
  <c r="AC285" i="26"/>
  <c r="AC287" i="26"/>
  <c r="AC289" i="26"/>
  <c r="AC291" i="26"/>
  <c r="AC293" i="26"/>
  <c r="AC295" i="26"/>
  <c r="AC297" i="26"/>
  <c r="AC299" i="26"/>
  <c r="AC301" i="26"/>
  <c r="AC303" i="26"/>
  <c r="AC305" i="26"/>
  <c r="AC307" i="26"/>
  <c r="AC309" i="26"/>
  <c r="AC311" i="26"/>
  <c r="AC313" i="26"/>
  <c r="AC315" i="26"/>
  <c r="AC317" i="26"/>
  <c r="AC319" i="26"/>
  <c r="AC321" i="26"/>
  <c r="AC325" i="26"/>
  <c r="AC327" i="26"/>
  <c r="AC329" i="26"/>
  <c r="AC331" i="26"/>
  <c r="AC335" i="26"/>
  <c r="AC337" i="26"/>
  <c r="AC298" i="26"/>
  <c r="AC314" i="26"/>
  <c r="AC318" i="26"/>
  <c r="AC326" i="26"/>
  <c r="AC330" i="26"/>
  <c r="AC336" i="26"/>
  <c r="AC41" i="26"/>
  <c r="AC11" i="26"/>
  <c r="AC339" i="26"/>
  <c r="AC340" i="26"/>
  <c r="AC12" i="26"/>
  <c r="AC42" i="26"/>
  <c r="AC26" i="26"/>
  <c r="AC332" i="26"/>
  <c r="AC262" i="26"/>
  <c r="AC322" i="26"/>
  <c r="AC323" i="26"/>
  <c r="AC27" i="26"/>
  <c r="AC333" i="26"/>
  <c r="AC263" i="26"/>
  <c r="AC86" i="26"/>
  <c r="AC87" i="26"/>
  <c r="AB12" i="25"/>
  <c r="AB7" i="20"/>
  <c r="AB36" i="20"/>
  <c r="AB31" i="20" l="1"/>
  <c r="AB7" i="25"/>
  <c r="AB9" i="24"/>
  <c r="AB11" i="24"/>
  <c r="AB16" i="24"/>
  <c r="AB13" i="24"/>
  <c r="AB14" i="24"/>
  <c r="AB15" i="24"/>
  <c r="AB10" i="24"/>
  <c r="AB12" i="24"/>
  <c r="H352" i="27"/>
</calcChain>
</file>

<file path=xl/sharedStrings.xml><?xml version="1.0" encoding="utf-8"?>
<sst xmlns="http://schemas.openxmlformats.org/spreadsheetml/2006/main" count="8241" uniqueCount="980">
  <si>
    <t>Totaal</t>
  </si>
  <si>
    <t>-</t>
  </si>
  <si>
    <t>GM0010</t>
  </si>
  <si>
    <t>GM0014</t>
  </si>
  <si>
    <t>GM0024</t>
  </si>
  <si>
    <t>GM0034</t>
  </si>
  <si>
    <t>GM0037</t>
  </si>
  <si>
    <t>GM0047</t>
  </si>
  <si>
    <t>GM0050</t>
  </si>
  <si>
    <t>GM0059</t>
  </si>
  <si>
    <t>GM0060</t>
  </si>
  <si>
    <t>GM0072</t>
  </si>
  <si>
    <t>GM0074</t>
  </si>
  <si>
    <t>GM0080</t>
  </si>
  <si>
    <t>GM0085</t>
  </si>
  <si>
    <t>GM0086</t>
  </si>
  <si>
    <t>GM0088</t>
  </si>
  <si>
    <t>GM0090</t>
  </si>
  <si>
    <t>GM0093</t>
  </si>
  <si>
    <t>GM0096</t>
  </si>
  <si>
    <t>GM0098</t>
  </si>
  <si>
    <t>GM0106</t>
  </si>
  <si>
    <t>GM0109</t>
  </si>
  <si>
    <t>GM0114</t>
  </si>
  <si>
    <t>GM0118</t>
  </si>
  <si>
    <t>GM0119</t>
  </si>
  <si>
    <t>GM0141</t>
  </si>
  <si>
    <t>GM0147</t>
  </si>
  <si>
    <t>GM0148</t>
  </si>
  <si>
    <t>GM0150</t>
  </si>
  <si>
    <t>GM0153</t>
  </si>
  <si>
    <t>GM0158</t>
  </si>
  <si>
    <t>GM0160</t>
  </si>
  <si>
    <t>GM0163</t>
  </si>
  <si>
    <t>GM0164</t>
  </si>
  <si>
    <t>GM0166</t>
  </si>
  <si>
    <t>GM0171</t>
  </si>
  <si>
    <t>GM0173</t>
  </si>
  <si>
    <t>GM0177</t>
  </si>
  <si>
    <t>GM0180</t>
  </si>
  <si>
    <t>GM0183</t>
  </si>
  <si>
    <t>GM0184</t>
  </si>
  <si>
    <t>GM0189</t>
  </si>
  <si>
    <t>GM0193</t>
  </si>
  <si>
    <t>GM0197</t>
  </si>
  <si>
    <t>GM0200</t>
  </si>
  <si>
    <t>GM0202</t>
  </si>
  <si>
    <t>GM0209</t>
  </si>
  <si>
    <t>GM0213</t>
  </si>
  <si>
    <t>GM0214</t>
  </si>
  <si>
    <t>GM0216</t>
  </si>
  <si>
    <t>GM0221</t>
  </si>
  <si>
    <t>GM0225</t>
  </si>
  <si>
    <t>GM0226</t>
  </si>
  <si>
    <t>GM0228</t>
  </si>
  <si>
    <t>GM0230</t>
  </si>
  <si>
    <t>GM0232</t>
  </si>
  <si>
    <t>GM0233</t>
  </si>
  <si>
    <t>GM0244</t>
  </si>
  <si>
    <t>GM0252</t>
  </si>
  <si>
    <t>GM0262</t>
  </si>
  <si>
    <t>GM0263</t>
  </si>
  <si>
    <t>GM0267</t>
  </si>
  <si>
    <t>GM0268</t>
  </si>
  <si>
    <t>GM0269</t>
  </si>
  <si>
    <t>GM0273</t>
  </si>
  <si>
    <t>GM0274</t>
  </si>
  <si>
    <t>GM0275</t>
  </si>
  <si>
    <t>GM0277</t>
  </si>
  <si>
    <t>GM0279</t>
  </si>
  <si>
    <t>GM0281</t>
  </si>
  <si>
    <t>GM0285</t>
  </si>
  <si>
    <t>GM0289</t>
  </si>
  <si>
    <t>GM0293</t>
  </si>
  <si>
    <t>GM0294</t>
  </si>
  <si>
    <t>GM0296</t>
  </si>
  <si>
    <t>GM0297</t>
  </si>
  <si>
    <t>GM0299</t>
  </si>
  <si>
    <t>GM0301</t>
  </si>
  <si>
    <t>GM0302</t>
  </si>
  <si>
    <t>GM0303</t>
  </si>
  <si>
    <t>GM0307</t>
  </si>
  <si>
    <t>GM0308</t>
  </si>
  <si>
    <t>GM0310</t>
  </si>
  <si>
    <t>GM0312</t>
  </si>
  <si>
    <t>GM0313</t>
  </si>
  <si>
    <t>GM0317</t>
  </si>
  <si>
    <t>GM0321</t>
  </si>
  <si>
    <t>GM0327</t>
  </si>
  <si>
    <t>GM0331</t>
  </si>
  <si>
    <t>GM0340</t>
  </si>
  <si>
    <t>GM0342</t>
  </si>
  <si>
    <t>GM0344</t>
  </si>
  <si>
    <t>GM0345</t>
  </si>
  <si>
    <t>GM0351</t>
  </si>
  <si>
    <t>GM0352</t>
  </si>
  <si>
    <t>GM0353</t>
  </si>
  <si>
    <t>GM0356</t>
  </si>
  <si>
    <t>GM0358</t>
  </si>
  <si>
    <t>GM0361</t>
  </si>
  <si>
    <t>GM0362</t>
  </si>
  <si>
    <t>GM0363</t>
  </si>
  <si>
    <t>GM0370</t>
  </si>
  <si>
    <t>GM0373</t>
  </si>
  <si>
    <t>GM0375</t>
  </si>
  <si>
    <t>GM0376</t>
  </si>
  <si>
    <t>GM0377</t>
  </si>
  <si>
    <t>GM0384</t>
  </si>
  <si>
    <t>GM0385</t>
  </si>
  <si>
    <t>GM0388</t>
  </si>
  <si>
    <t>GM0392</t>
  </si>
  <si>
    <t>GM0394</t>
  </si>
  <si>
    <t>GM0396</t>
  </si>
  <si>
    <t>GM0397</t>
  </si>
  <si>
    <t>GM0398</t>
  </si>
  <si>
    <t>GM0399</t>
  </si>
  <si>
    <t>GM0400</t>
  </si>
  <si>
    <t>GM0405</t>
  </si>
  <si>
    <t>GM0406</t>
  </si>
  <si>
    <t>GM0415</t>
  </si>
  <si>
    <t>GM0416</t>
  </si>
  <si>
    <t>GM0417</t>
  </si>
  <si>
    <t>GM0420</t>
  </si>
  <si>
    <t>GM0431</t>
  </si>
  <si>
    <t>GM0432</t>
  </si>
  <si>
    <t>GM0439</t>
  </si>
  <si>
    <t>GM0441</t>
  </si>
  <si>
    <t>GM0448</t>
  </si>
  <si>
    <t>GM0453</t>
  </si>
  <si>
    <t>GM0457</t>
  </si>
  <si>
    <t>GM0473</t>
  </si>
  <si>
    <t>GM0479</t>
  </si>
  <si>
    <t>GM0482</t>
  </si>
  <si>
    <t>GM0484</t>
  </si>
  <si>
    <t>GM0489</t>
  </si>
  <si>
    <t>GM0498</t>
  </si>
  <si>
    <t>GM0501</t>
  </si>
  <si>
    <t>GM0502</t>
  </si>
  <si>
    <t>GM0503</t>
  </si>
  <si>
    <t>GM0505</t>
  </si>
  <si>
    <t>GM0512</t>
  </si>
  <si>
    <t>GM0518</t>
  </si>
  <si>
    <t>GM0523</t>
  </si>
  <si>
    <t>GM0531</t>
  </si>
  <si>
    <t>GM0532</t>
  </si>
  <si>
    <t>GM0534</t>
  </si>
  <si>
    <t>GM0537</t>
  </si>
  <si>
    <t>GM0542</t>
  </si>
  <si>
    <t>GM0546</t>
  </si>
  <si>
    <t>GM0547</t>
  </si>
  <si>
    <t>GM0553</t>
  </si>
  <si>
    <t>GM0556</t>
  </si>
  <si>
    <t>GM0569</t>
  </si>
  <si>
    <t>GM0575</t>
  </si>
  <si>
    <t>GM0579</t>
  </si>
  <si>
    <t>GM0589</t>
  </si>
  <si>
    <t>GM0597</t>
  </si>
  <si>
    <t>GM0599</t>
  </si>
  <si>
    <t>GM0603</t>
  </si>
  <si>
    <t>GM0606</t>
  </si>
  <si>
    <t>GM0610</t>
  </si>
  <si>
    <t>GM0613</t>
  </si>
  <si>
    <t>GM0614</t>
  </si>
  <si>
    <t>GM0622</t>
  </si>
  <si>
    <t>GM0626</t>
  </si>
  <si>
    <t>GM0627</t>
  </si>
  <si>
    <t>GM0629</t>
  </si>
  <si>
    <t>GM0632</t>
  </si>
  <si>
    <t>GM0637</t>
  </si>
  <si>
    <t>GM0638</t>
  </si>
  <si>
    <t>GM0642</t>
  </si>
  <si>
    <t>GM0654</t>
  </si>
  <si>
    <t>GM0668</t>
  </si>
  <si>
    <t>GM0677</t>
  </si>
  <si>
    <t>GM0678</t>
  </si>
  <si>
    <t>GM0687</t>
  </si>
  <si>
    <t>GM0703</t>
  </si>
  <si>
    <t>GM0715</t>
  </si>
  <si>
    <t>GM0716</t>
  </si>
  <si>
    <t>GM0717</t>
  </si>
  <si>
    <t>GM0718</t>
  </si>
  <si>
    <t>GM0736</t>
  </si>
  <si>
    <t>GM0737</t>
  </si>
  <si>
    <t>GM0743</t>
  </si>
  <si>
    <t>GM0744</t>
  </si>
  <si>
    <t>GM0753</t>
  </si>
  <si>
    <t>GM0755</t>
  </si>
  <si>
    <t>GM0756</t>
  </si>
  <si>
    <t>GM0757</t>
  </si>
  <si>
    <t>GM0758</t>
  </si>
  <si>
    <t>GM0762</t>
  </si>
  <si>
    <t>GM0765</t>
  </si>
  <si>
    <t>GM0770</t>
  </si>
  <si>
    <t>GM0772</t>
  </si>
  <si>
    <t>GM0777</t>
  </si>
  <si>
    <t>GM0779</t>
  </si>
  <si>
    <t>GM0784</t>
  </si>
  <si>
    <t>GM0785</t>
  </si>
  <si>
    <t>GM0786</t>
  </si>
  <si>
    <t>GM0788</t>
  </si>
  <si>
    <t>GM0794</t>
  </si>
  <si>
    <t>GM0796</t>
  </si>
  <si>
    <t>GM0797</t>
  </si>
  <si>
    <t>GM0798</t>
  </si>
  <si>
    <t>GM0809</t>
  </si>
  <si>
    <t>GM0820</t>
  </si>
  <si>
    <t>GM0823</t>
  </si>
  <si>
    <t>GM0826</t>
  </si>
  <si>
    <t>GM0840</t>
  </si>
  <si>
    <t>GM0845</t>
  </si>
  <si>
    <t>GM0847</t>
  </si>
  <si>
    <t>GM0848</t>
  </si>
  <si>
    <t>GM0851</t>
  </si>
  <si>
    <t>GM0852</t>
  </si>
  <si>
    <t>GM0856</t>
  </si>
  <si>
    <t>GM0858</t>
  </si>
  <si>
    <t>GM0865</t>
  </si>
  <si>
    <t>GM0866</t>
  </si>
  <si>
    <t>GM0867</t>
  </si>
  <si>
    <t>GM0873</t>
  </si>
  <si>
    <t>GM0879</t>
  </si>
  <si>
    <t>GM0880</t>
  </si>
  <si>
    <t>GM0882</t>
  </si>
  <si>
    <t>GM0888</t>
  </si>
  <si>
    <t>GM0889</t>
  </si>
  <si>
    <t>GM0899</t>
  </si>
  <si>
    <t>GM0907</t>
  </si>
  <si>
    <t>GM0928</t>
  </si>
  <si>
    <t>GM0935</t>
  </si>
  <si>
    <t>GM0938</t>
  </si>
  <si>
    <t>GM0944</t>
  </si>
  <si>
    <t>GM0946</t>
  </si>
  <si>
    <t>GM0957</t>
  </si>
  <si>
    <t>GM0965</t>
  </si>
  <si>
    <t>GM0971</t>
  </si>
  <si>
    <t>GM0981</t>
  </si>
  <si>
    <t>GM0983</t>
  </si>
  <si>
    <t>GM0986</t>
  </si>
  <si>
    <t>GM0988</t>
  </si>
  <si>
    <t>GM0994</t>
  </si>
  <si>
    <t>GM0995</t>
  </si>
  <si>
    <t>GM1507</t>
  </si>
  <si>
    <t>GM1509</t>
  </si>
  <si>
    <t>GM1525</t>
  </si>
  <si>
    <t>GM1586</t>
  </si>
  <si>
    <t>GM1598</t>
  </si>
  <si>
    <t>GM1621</t>
  </si>
  <si>
    <t>GM1640</t>
  </si>
  <si>
    <t>GM1641</t>
  </si>
  <si>
    <t>GM1652</t>
  </si>
  <si>
    <t>GM1655</t>
  </si>
  <si>
    <t>GM1658</t>
  </si>
  <si>
    <t>GM1659</t>
  </si>
  <si>
    <t>GM1667</t>
  </si>
  <si>
    <t>GM1669</t>
  </si>
  <si>
    <t>GM1674</t>
  </si>
  <si>
    <t>GM1676</t>
  </si>
  <si>
    <t>GM1680</t>
  </si>
  <si>
    <t>GM1681</t>
  </si>
  <si>
    <t>GM1684</t>
  </si>
  <si>
    <t>GM1685</t>
  </si>
  <si>
    <t>GM1690</t>
  </si>
  <si>
    <t>GM1696</t>
  </si>
  <si>
    <t>GM1699</t>
  </si>
  <si>
    <t>GM1702</t>
  </si>
  <si>
    <t>GM1705</t>
  </si>
  <si>
    <t>GM1706</t>
  </si>
  <si>
    <t>GM1708</t>
  </si>
  <si>
    <t>GM1709</t>
  </si>
  <si>
    <t>GM1711</t>
  </si>
  <si>
    <t>GM1714</t>
  </si>
  <si>
    <t>GM1719</t>
  </si>
  <si>
    <t>GM1721</t>
  </si>
  <si>
    <t>GM1723</t>
  </si>
  <si>
    <t>GM1724</t>
  </si>
  <si>
    <t>GM1728</t>
  </si>
  <si>
    <t>GM1729</t>
  </si>
  <si>
    <t>GM1730</t>
  </si>
  <si>
    <t>GM1731</t>
  </si>
  <si>
    <t>GM1734</t>
  </si>
  <si>
    <t>GM1740</t>
  </si>
  <si>
    <t>GM1742</t>
  </si>
  <si>
    <t>GM1771</t>
  </si>
  <si>
    <t>GM1773</t>
  </si>
  <si>
    <t>GM1774</t>
  </si>
  <si>
    <t>GM1783</t>
  </si>
  <si>
    <t>GM1842</t>
  </si>
  <si>
    <t>GM1859</t>
  </si>
  <si>
    <t>GM1876</t>
  </si>
  <si>
    <t>GM1883</t>
  </si>
  <si>
    <t>GM1884</t>
  </si>
  <si>
    <t>GM1891</t>
  </si>
  <si>
    <t>GM1892</t>
  </si>
  <si>
    <t>GM1894</t>
  </si>
  <si>
    <t>GM1895</t>
  </si>
  <si>
    <t>GM1896</t>
  </si>
  <si>
    <t>GM1900</t>
  </si>
  <si>
    <t>GM1901</t>
  </si>
  <si>
    <t>GM1903</t>
  </si>
  <si>
    <t>GM1911</t>
  </si>
  <si>
    <t>GM1916</t>
  </si>
  <si>
    <t>GM1924</t>
  </si>
  <si>
    <t>GM1926</t>
  </si>
  <si>
    <t>GM1930</t>
  </si>
  <si>
    <t>GM1931</t>
  </si>
  <si>
    <t>GM1940</t>
  </si>
  <si>
    <t>GM1942</t>
  </si>
  <si>
    <t>GM1945</t>
  </si>
  <si>
    <t>GM1948</t>
  </si>
  <si>
    <t>GM1950</t>
  </si>
  <si>
    <t>GM1954</t>
  </si>
  <si>
    <t>GM1955</t>
  </si>
  <si>
    <t>GM1959</t>
  </si>
  <si>
    <t>GM1960</t>
  </si>
  <si>
    <t>GM1963</t>
  </si>
  <si>
    <t>GM1966</t>
  </si>
  <si>
    <t>GM1969</t>
  </si>
  <si>
    <t>GM1970</t>
  </si>
  <si>
    <t>GM1978</t>
  </si>
  <si>
    <t>Code</t>
  </si>
  <si>
    <t>Naam</t>
  </si>
  <si>
    <t>Provincie</t>
  </si>
  <si>
    <t>GM0003</t>
  </si>
  <si>
    <t>Appingedam</t>
  </si>
  <si>
    <t>Groningen</t>
  </si>
  <si>
    <t>Delfzijl</t>
  </si>
  <si>
    <t>Loppersum</t>
  </si>
  <si>
    <t>Almere</t>
  </si>
  <si>
    <t>Flevoland</t>
  </si>
  <si>
    <t>Stadskanaal</t>
  </si>
  <si>
    <t>Veendam</t>
  </si>
  <si>
    <t>Zeewolde</t>
  </si>
  <si>
    <t>Achtkarspelen</t>
  </si>
  <si>
    <t>Friesland</t>
  </si>
  <si>
    <t>Ameland</t>
  </si>
  <si>
    <t>Harlingen</t>
  </si>
  <si>
    <t>Heerenveen</t>
  </si>
  <si>
    <t>Leeuwarden</t>
  </si>
  <si>
    <t>Ooststellingwerf</t>
  </si>
  <si>
    <t>Opsterland</t>
  </si>
  <si>
    <t>Schiermonnikoog</t>
  </si>
  <si>
    <t>Smallingerland</t>
  </si>
  <si>
    <t>Terschelling</t>
  </si>
  <si>
    <t>Vlieland</t>
  </si>
  <si>
    <t>Weststellingwerf</t>
  </si>
  <si>
    <t>Assen</t>
  </si>
  <si>
    <t>Drenthe</t>
  </si>
  <si>
    <t>Coevorden</t>
  </si>
  <si>
    <t>Emmen</t>
  </si>
  <si>
    <t>Hoogeveen</t>
  </si>
  <si>
    <t>Meppel</t>
  </si>
  <si>
    <t>Almelo</t>
  </si>
  <si>
    <t>Overijssel</t>
  </si>
  <si>
    <t>Borne</t>
  </si>
  <si>
    <t>Dalfsen</t>
  </si>
  <si>
    <t>Deventer</t>
  </si>
  <si>
    <t>Enschede</t>
  </si>
  <si>
    <t>Haaksbergen</t>
  </si>
  <si>
    <t>Hardenberg</t>
  </si>
  <si>
    <t>Hellendoorn</t>
  </si>
  <si>
    <t>Hengelo</t>
  </si>
  <si>
    <t>Kampen</t>
  </si>
  <si>
    <t>GM0168</t>
  </si>
  <si>
    <t>Losser</t>
  </si>
  <si>
    <t>Noordoostpolder</t>
  </si>
  <si>
    <t>Oldenzaal</t>
  </si>
  <si>
    <t>GM0175</t>
  </si>
  <si>
    <t>Ommen</t>
  </si>
  <si>
    <t>Raalte</t>
  </si>
  <si>
    <t>Staphorst</t>
  </si>
  <si>
    <t>Tubbergen</t>
  </si>
  <si>
    <t>Urk</t>
  </si>
  <si>
    <t>Wierden</t>
  </si>
  <si>
    <t>Zwolle</t>
  </si>
  <si>
    <t>Aalten</t>
  </si>
  <si>
    <t>Gelderland</t>
  </si>
  <si>
    <t>Apeldoorn</t>
  </si>
  <si>
    <t>Arnhem</t>
  </si>
  <si>
    <t>GM0203</t>
  </si>
  <si>
    <t>Barneveld</t>
  </si>
  <si>
    <t>Beuningen</t>
  </si>
  <si>
    <t>Brummen</t>
  </si>
  <si>
    <t>Buren</t>
  </si>
  <si>
    <t>Culemborg</t>
  </si>
  <si>
    <t>Doesburg</t>
  </si>
  <si>
    <t>GM0222</t>
  </si>
  <si>
    <t>Doetinchem</t>
  </si>
  <si>
    <t>Druten</t>
  </si>
  <si>
    <t>Duiven</t>
  </si>
  <si>
    <t>Ede</t>
  </si>
  <si>
    <t>Elburg</t>
  </si>
  <si>
    <t>Epe</t>
  </si>
  <si>
    <t>Ermelo</t>
  </si>
  <si>
    <t>GM0243</t>
  </si>
  <si>
    <t>Harderwijk</t>
  </si>
  <si>
    <t>Hattem</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</si>
  <si>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</si>
  <si>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</si>
  <si>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</si>
  <si>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</si>
  <si>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</si>
  <si>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</si>
  <si>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</si>
  <si>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</si>
  <si>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</si>
  <si>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</si>
  <si>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</si>
  <si>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</si>
  <si>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</si>
  <si>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</si>
  <si>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</si>
  <si>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</si>
  <si>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</si>
  <si>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</si>
  <si>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</si>
  <si>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</si>
  <si>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</si>
  <si>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</si>
  <si>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Amersfoort</t>
  </si>
  <si>
    <t>Utrecht</t>
  </si>
  <si>
    <t>Baarn</t>
  </si>
  <si>
    <t>De Bilt</t>
  </si>
  <si>
    <t>Bunnik</t>
  </si>
  <si>
    <t>Bunschoten</t>
  </si>
  <si>
    <t>Eemnes</t>
  </si>
  <si>
    <t>Houten</t>
  </si>
  <si>
    <t>Leusden</t>
  </si>
  <si>
    <t>Lopik</t>
  </si>
  <si>
    <t>GM0335</t>
  </si>
  <si>
    <t>Montfoort</t>
  </si>
  <si>
    <t>Rhenen</t>
  </si>
  <si>
    <t>Soest</t>
  </si>
  <si>
    <t>Veenendaal</t>
  </si>
  <si>
    <t>Woudenberg</t>
  </si>
  <si>
    <t>Wijk bij Duurstede</t>
  </si>
  <si>
    <t>IJsselstein</t>
  </si>
  <si>
    <t>GM0355</t>
  </si>
  <si>
    <t>Zeist</t>
  </si>
  <si>
    <t>Nieuwegein</t>
  </si>
  <si>
    <t>Aalsmeer</t>
  </si>
  <si>
    <t>Noord-Holland</t>
  </si>
  <si>
    <t>Alkmaar</t>
  </si>
  <si>
    <t>Amstelveen</t>
  </si>
  <si>
    <t>Amsterdam</t>
  </si>
  <si>
    <t>Beemster</t>
  </si>
  <si>
    <t>Bergen (NH.)</t>
  </si>
  <si>
    <t>Beverwijk</t>
  </si>
  <si>
    <t>Blaricum</t>
  </si>
  <si>
    <t>Bloemendaal</t>
  </si>
  <si>
    <t>Diemen</t>
  </si>
  <si>
    <t>Edam-Volendam</t>
  </si>
  <si>
    <t>Enkhuizen</t>
  </si>
  <si>
    <t>Haarlem</t>
  </si>
  <si>
    <t>Haarlemmermeer</t>
  </si>
  <si>
    <t>Heemskerk</t>
  </si>
  <si>
    <t>Heemstede</t>
  </si>
  <si>
    <t>Heerhugowaard</t>
  </si>
  <si>
    <t>Heiloo</t>
  </si>
  <si>
    <t>Den Helder</t>
  </si>
  <si>
    <t>GM0402</t>
  </si>
  <si>
    <t>Hilversum</t>
  </si>
  <si>
    <t>Hoorn</t>
  </si>
  <si>
    <t>Huizen</t>
  </si>
  <si>
    <t>Landsmeer</t>
  </si>
  <si>
    <t>Langedijk</t>
  </si>
  <si>
    <t>Laren</t>
  </si>
  <si>
    <t>Medemblik</t>
  </si>
  <si>
    <t>Oostzaan</t>
  </si>
  <si>
    <t>Opmeer</t>
  </si>
  <si>
    <t>Purmerend</t>
  </si>
  <si>
    <t>Schagen</t>
  </si>
  <si>
    <t>Texel</t>
  </si>
  <si>
    <t>Velsen</t>
  </si>
  <si>
    <t>Weesp</t>
  </si>
  <si>
    <t>Zandvoort</t>
  </si>
  <si>
    <t>Zaanstad</t>
  </si>
  <si>
    <t>Alblasserdam</t>
  </si>
  <si>
    <t>Zuid-Holland</t>
  </si>
  <si>
    <t>Alphen aan den Rijn</t>
  </si>
  <si>
    <t>Barendrecht</t>
  </si>
  <si>
    <t>Drechterland</t>
  </si>
  <si>
    <t>Brielle</t>
  </si>
  <si>
    <t>Capelle aan den IJssel</t>
  </si>
  <si>
    <t>Delft</t>
  </si>
  <si>
    <t>Dordrecht</t>
  </si>
  <si>
    <t>Gorinchem</t>
  </si>
  <si>
    <t>'s-Gravenhage</t>
  </si>
  <si>
    <t>Hardinxveld-Giessendam</t>
  </si>
  <si>
    <t>Hendrik-Ido-Ambacht</t>
  </si>
  <si>
    <t>Stede Broec</t>
  </si>
  <si>
    <t>Hillegom</t>
  </si>
  <si>
    <t>Katwijk</t>
  </si>
  <si>
    <t>Krimpen aan den IJssel</t>
  </si>
  <si>
    <t>Leiden</t>
  </si>
  <si>
    <t>Leiderdorp</t>
  </si>
  <si>
    <t>Lisse</t>
  </si>
  <si>
    <t>Maassluis</t>
  </si>
  <si>
    <t>Nieuwkoop</t>
  </si>
  <si>
    <t>Noordwijk</t>
  </si>
  <si>
    <t>Oegstgeest</t>
  </si>
  <si>
    <t>Oudewater</t>
  </si>
  <si>
    <t>GM0590</t>
  </si>
  <si>
    <t>Papendrecht</t>
  </si>
  <si>
    <t>Ridderkerk</t>
  </si>
  <si>
    <t>Rotterdam</t>
  </si>
  <si>
    <t>Rijswijk</t>
  </si>
  <si>
    <t>Schiedam</t>
  </si>
  <si>
    <t>Sliedrecht</t>
  </si>
  <si>
    <t>Albrandswaard</t>
  </si>
  <si>
    <t>Westvoorne</t>
  </si>
  <si>
    <t>Vlaardingen</t>
  </si>
  <si>
    <t>Voorschoten</t>
  </si>
  <si>
    <t>Waddinxveen</t>
  </si>
  <si>
    <t>Wassenaar</t>
  </si>
  <si>
    <t>Woerden</t>
  </si>
  <si>
    <t>Zoetermeer</t>
  </si>
  <si>
    <t>Zoeterwoude</t>
  </si>
  <si>
    <t>Zwijndrecht</t>
  </si>
  <si>
    <t>Borsele</t>
  </si>
  <si>
    <t>Zeeland</t>
  </si>
  <si>
    <t>GM0664</t>
  </si>
  <si>
    <t>Goes</t>
  </si>
  <si>
    <t>West Maas en Waal</t>
  </si>
  <si>
    <t>Hulst</t>
  </si>
  <si>
    <t>Kapelle</t>
  </si>
  <si>
    <t>Middelburg</t>
  </si>
  <si>
    <t>Reimerswaal</t>
  </si>
  <si>
    <t>Terneuzen</t>
  </si>
  <si>
    <t>Tholen</t>
  </si>
  <si>
    <t>Veere</t>
  </si>
  <si>
    <t>Vlissingen</t>
  </si>
  <si>
    <t>De Ronde Venen</t>
  </si>
  <si>
    <t>Tytsjerksteradiel</t>
  </si>
  <si>
    <t>Asten</t>
  </si>
  <si>
    <t>Noord-Brabant</t>
  </si>
  <si>
    <t>Baarle-Nassau</t>
  </si>
  <si>
    <t>Best</t>
  </si>
  <si>
    <t>Boekel</t>
  </si>
  <si>
    <t>Boxmeer</t>
  </si>
  <si>
    <t>Boxtel</t>
  </si>
  <si>
    <t>Breda</t>
  </si>
  <si>
    <t>Deurne</t>
  </si>
  <si>
    <t>Pekela</t>
  </si>
  <si>
    <t>Eersel</t>
  </si>
  <si>
    <t>Eindhoven</t>
  </si>
  <si>
    <t>Etten-Leur</t>
  </si>
  <si>
    <t>Geertruidenberg</t>
  </si>
  <si>
    <t>Gilze en Rijen</t>
  </si>
  <si>
    <t>Goirle</t>
  </si>
  <si>
    <t>Grave</t>
  </si>
  <si>
    <t>Haaren</t>
  </si>
  <si>
    <t>Helmond</t>
  </si>
  <si>
    <t>'s-Hertogenbosch</t>
  </si>
  <si>
    <t>Heusden</t>
  </si>
  <si>
    <t>Hilvarenbeek</t>
  </si>
  <si>
    <t>Loon op Zand</t>
  </si>
  <si>
    <t>GM0815</t>
  </si>
  <si>
    <t>Mill en Sint Hubert</t>
  </si>
  <si>
    <t>Nuenen c.a.</t>
  </si>
  <si>
    <t>Oirschot</t>
  </si>
  <si>
    <t>Oosterhout</t>
  </si>
  <si>
    <t>GM0828</t>
  </si>
  <si>
    <t>Oss</t>
  </si>
  <si>
    <t>Rucphen</t>
  </si>
  <si>
    <t>Sint-Michielsgestel</t>
  </si>
  <si>
    <t>Someren</t>
  </si>
  <si>
    <t>Son en Breugel</t>
  </si>
  <si>
    <t>Steenbergen</t>
  </si>
  <si>
    <t>Waterland</t>
  </si>
  <si>
    <t>GM0855</t>
  </si>
  <si>
    <t>Tilburg</t>
  </si>
  <si>
    <t>Uden</t>
  </si>
  <si>
    <t>Valkenswaard</t>
  </si>
  <si>
    <t>GM0861</t>
  </si>
  <si>
    <t>Veldhoven</t>
  </si>
  <si>
    <t>Vught</t>
  </si>
  <si>
    <t>Waalre</t>
  </si>
  <si>
    <t>Waalwijk</t>
  </si>
  <si>
    <t>Woensdrecht</t>
  </si>
  <si>
    <t>Zundert</t>
  </si>
  <si>
    <t>Wormerland</t>
  </si>
  <si>
    <t>Landgraaf</t>
  </si>
  <si>
    <t>Limburg</t>
  </si>
  <si>
    <t>Beek</t>
  </si>
  <si>
    <t>Beesel</t>
  </si>
  <si>
    <t>GM0893</t>
  </si>
  <si>
    <t>Bergen (L.)</t>
  </si>
  <si>
    <t>Brunssum</t>
  </si>
  <si>
    <t>Gennep</t>
  </si>
  <si>
    <t>GM0917</t>
  </si>
  <si>
    <t>Heerlen</t>
  </si>
  <si>
    <t>Kerkrade</t>
  </si>
  <si>
    <t>Maastricht</t>
  </si>
  <si>
    <t>Meerssen</t>
  </si>
  <si>
    <t>Mook en Middelaar</t>
  </si>
  <si>
    <t>Nederweert</t>
  </si>
  <si>
    <t>Roermond</t>
  </si>
  <si>
    <t>Simpelveld</t>
  </si>
  <si>
    <t>Stein</t>
  </si>
  <si>
    <t>Vaals</t>
  </si>
  <si>
    <t>Venlo</t>
  </si>
  <si>
    <t>GM0984</t>
  </si>
  <si>
    <t>Venray</t>
  </si>
  <si>
    <t>Voerendaal</t>
  </si>
  <si>
    <t>Weert</t>
  </si>
  <si>
    <t>Valkenburg aan de Geul</t>
  </si>
  <si>
    <t>Lelystad</t>
  </si>
  <si>
    <t>Horst aan de Maas</t>
  </si>
  <si>
    <t>Oude IJsselstreek</t>
  </si>
  <si>
    <t>Teylingen</t>
  </si>
  <si>
    <t>GM1581</t>
  </si>
  <si>
    <t>Utrechtse Heuvelrug</t>
  </si>
  <si>
    <t>Oost Gelre</t>
  </si>
  <si>
    <t>Koggenland</t>
  </si>
  <si>
    <t>Lansingerland</t>
  </si>
  <si>
    <t>Leudal</t>
  </si>
  <si>
    <t>Maasgouw</t>
  </si>
  <si>
    <t>Gemert-Bakel</t>
  </si>
  <si>
    <t>Halderberge</t>
  </si>
  <si>
    <t>Heeze-Leende</t>
  </si>
  <si>
    <t>Laarbeek</t>
  </si>
  <si>
    <t>Reusel-De Mierden</t>
  </si>
  <si>
    <t>Roerdalen</t>
  </si>
  <si>
    <t>Roosendaal</t>
  </si>
  <si>
    <t>Schouwen-Duiveland</t>
  </si>
  <si>
    <t>Aa en Hunze</t>
  </si>
  <si>
    <t>Borger-Odoorn</t>
  </si>
  <si>
    <t>Cuijk</t>
  </si>
  <si>
    <t>Landerd</t>
  </si>
  <si>
    <t>De Wolden</t>
  </si>
  <si>
    <t>Wijdemeren</t>
  </si>
  <si>
    <t>Noordenveld</t>
  </si>
  <si>
    <t>GM1700</t>
  </si>
  <si>
    <t>Twenterand</t>
  </si>
  <si>
    <t>GM1701</t>
  </si>
  <si>
    <t>Westerveld</t>
  </si>
  <si>
    <t>Sint Anthonis</t>
  </si>
  <si>
    <t>Lingewaard</t>
  </si>
  <si>
    <t>Cranendonck</t>
  </si>
  <si>
    <t>Steenwijkerland</t>
  </si>
  <si>
    <t>Moerdijk</t>
  </si>
  <si>
    <t>Echt-Susteren</t>
  </si>
  <si>
    <t>Sluis</t>
  </si>
  <si>
    <t>Drimmelen</t>
  </si>
  <si>
    <t>Bernheze</t>
  </si>
  <si>
    <t>Alphen-Chaam</t>
  </si>
  <si>
    <t>Bergeijk</t>
  </si>
  <si>
    <t>Bladel</t>
  </si>
  <si>
    <t>Gulpen-Wittem</t>
  </si>
  <si>
    <t>Tynaarlo</t>
  </si>
  <si>
    <t>Midden-Drenthe</t>
  </si>
  <si>
    <t>Overbetuwe</t>
  </si>
  <si>
    <t>GM1735</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</si>
  <si>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</si>
  <si>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</si>
  <si>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</si>
  <si>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</si>
  <si>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</si>
  <si>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</si>
  <si>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</si>
  <si>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</si>
  <si>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</si>
  <si>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</si>
  <si>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</si>
  <si>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</si>
  <si>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</si>
  <si>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</si>
  <si>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</si>
  <si>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</si>
  <si>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</si>
  <si>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</si>
  <si>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</si>
  <si>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</si>
  <si>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GM1904</t>
  </si>
  <si>
    <t>Stichtse Vecht</t>
  </si>
  <si>
    <t>Hollands Kroon</t>
  </si>
  <si>
    <t>Leidschendam-Voorburg</t>
  </si>
  <si>
    <t>Goeree-Overflakkee</t>
  </si>
  <si>
    <t>Pijnacker-Nootdorp</t>
  </si>
  <si>
    <t>Nissewaard</t>
  </si>
  <si>
    <t>Krimpenerwaard</t>
  </si>
  <si>
    <t>De Fryske Marren</t>
  </si>
  <si>
    <t>Gooise Meren</t>
  </si>
  <si>
    <t>Berg en Dal</t>
  </si>
  <si>
    <t>Meierijstad</t>
  </si>
  <si>
    <t>GM1949</t>
  </si>
  <si>
    <t>Waadhoeke</t>
  </si>
  <si>
    <t>Westerwolde</t>
  </si>
  <si>
    <t>GM1952</t>
  </si>
  <si>
    <t>Midden-Groningen</t>
  </si>
  <si>
    <t>Beekdaelen</t>
  </si>
  <si>
    <t>Montferland</t>
  </si>
  <si>
    <t>Altena</t>
  </si>
  <si>
    <t>West Betuwe</t>
  </si>
  <si>
    <t>GM1961</t>
  </si>
  <si>
    <t>Vijfheerenlanden</t>
  </si>
  <si>
    <t>Hoeksche Waard</t>
  </si>
  <si>
    <t>Het Hogeland</t>
  </si>
  <si>
    <t>Westerkwartier</t>
  </si>
  <si>
    <t>Noardeast-Fryslân</t>
  </si>
  <si>
    <t>Molenlanden</t>
  </si>
  <si>
    <t>Jaar</t>
  </si>
  <si>
    <t>Respons</t>
  </si>
  <si>
    <t>Aantal</t>
  </si>
  <si>
    <t>Totaal 5</t>
  </si>
  <si>
    <t>Totaal Drenthe</t>
  </si>
  <si>
    <t>Totaal Flevoland</t>
  </si>
  <si>
    <t>Totaal Gelderland</t>
  </si>
  <si>
    <t>Totaal Groningen</t>
  </si>
  <si>
    <t>Totaal Limburg</t>
  </si>
  <si>
    <t>Totaal Noord-Brabant</t>
  </si>
  <si>
    <t>Totaal Noord-Holland</t>
  </si>
  <si>
    <t>Totaal Overijssel</t>
  </si>
  <si>
    <t>Totaal Utrecht</t>
  </si>
  <si>
    <t>Totaal Zeeland</t>
  </si>
  <si>
    <t>Totaal Zuid-Holland</t>
  </si>
  <si>
    <t>Nederland</t>
  </si>
  <si>
    <t>Bijraming</t>
  </si>
  <si>
    <t>Cultuurpresentatie, cultuurproductie en cultuurparticipatie</t>
  </si>
  <si>
    <t>Musea</t>
  </si>
  <si>
    <t>Cultureel erfgoed</t>
  </si>
  <si>
    <t>Media</t>
  </si>
  <si>
    <t>Tabel 1</t>
  </si>
  <si>
    <t xml:space="preserve">Totaal </t>
  </si>
  <si>
    <t>Percentage</t>
  </si>
  <si>
    <t>Bron: CBS.</t>
  </si>
  <si>
    <t>Per provincie</t>
  </si>
  <si>
    <t>Per grootteklasse</t>
  </si>
  <si>
    <t>1 - meer dan 250 duizend inwoners</t>
  </si>
  <si>
    <t>2 - 150 tot 250 duizend inwoners</t>
  </si>
  <si>
    <t>3 - 100 tot 150 duizend inwoners</t>
  </si>
  <si>
    <t>4 - 50 tot 100 duizend inwoners</t>
  </si>
  <si>
    <t>5 - 20 tot 50 duizend inwoners</t>
  </si>
  <si>
    <t>6 - 10 tot 20 duizend inwoners</t>
  </si>
  <si>
    <t>7 - 5 tot 10 duizend inwoners</t>
  </si>
  <si>
    <t>8 - minder dan 5000 inwoners</t>
  </si>
  <si>
    <t>Tabel 3</t>
  </si>
  <si>
    <t>Gemeenten en provincies | Respons detaillering cultuurlasten 2019</t>
  </si>
  <si>
    <t>Totaal provincies</t>
  </si>
  <si>
    <t>Overige taakvelden</t>
  </si>
  <si>
    <t>5.3.1 -Podiumkunsten</t>
  </si>
  <si>
    <t>5.3.2 - Beeldende kunst en vormgeving</t>
  </si>
  <si>
    <t>5.3.3 - Kunst- en cultuureducatie</t>
  </si>
  <si>
    <t>5.3.4 - Film en video</t>
  </si>
  <si>
    <t>5.3.5 - Overig</t>
  </si>
  <si>
    <t>5.4.1 - Musea</t>
  </si>
  <si>
    <t>5.4.2 - Historische archieven</t>
  </si>
  <si>
    <t>5.4 - Totaal</t>
  </si>
  <si>
    <t>5.3 - Totaal</t>
  </si>
  <si>
    <t>5.5. - Totaal</t>
  </si>
  <si>
    <t>5.6 - Totaal</t>
  </si>
  <si>
    <t>5.6.1 - Bibliotheken</t>
  </si>
  <si>
    <t>5.6.3 - Lokale pers en omroep</t>
  </si>
  <si>
    <t>5.6.4 - Overig</t>
  </si>
  <si>
    <t>Totalen</t>
  </si>
  <si>
    <t>Totaal 6</t>
  </si>
  <si>
    <t>Totaal gemeenten</t>
  </si>
  <si>
    <t>Tabel 4</t>
  </si>
  <si>
    <t>Gemeenten | Details onderzoek detaillering cultuurlasten 2019 naar grootteklasse</t>
  </si>
  <si>
    <t>Gemeenten | Details onderzoek detaillering cultuurlasten 2019 naar provincie</t>
  </si>
  <si>
    <t>Grootteklasse</t>
  </si>
  <si>
    <t>Totaal 1</t>
  </si>
  <si>
    <t>Totaal 2</t>
  </si>
  <si>
    <t>Totaal 3</t>
  </si>
  <si>
    <t>Totaal 4</t>
  </si>
  <si>
    <t>Totaal 7</t>
  </si>
  <si>
    <t>Totaal 8</t>
  </si>
  <si>
    <t>GM</t>
  </si>
  <si>
    <t>Tabel 5</t>
  </si>
  <si>
    <t>PV0001</t>
  </si>
  <si>
    <t>PV0002</t>
  </si>
  <si>
    <t>PV0003</t>
  </si>
  <si>
    <t>PV0004</t>
  </si>
  <si>
    <t>PV0005</t>
  </si>
  <si>
    <t>PV0006</t>
  </si>
  <si>
    <t>PV0007</t>
  </si>
  <si>
    <t>PV0008</t>
  </si>
  <si>
    <t>PV0009</t>
  </si>
  <si>
    <t>PV0010</t>
  </si>
  <si>
    <t>PV0011</t>
  </si>
  <si>
    <t>PV0012</t>
  </si>
  <si>
    <t>Totaal Fryslan</t>
  </si>
  <si>
    <t>Cultuur</t>
  </si>
  <si>
    <t>Maatschappij (voor zover bibliotheken en lokale pers en omroep)</t>
  </si>
  <si>
    <t>Overige cultuurlasten</t>
  </si>
  <si>
    <t>7.1 - Totaal</t>
  </si>
  <si>
    <t>7.1.1 -Podiumkunsten</t>
  </si>
  <si>
    <t>7.1.2 - Beeldende kunst en vormgeving</t>
  </si>
  <si>
    <t>7.1.3 - Kunst- en cultuureducatie</t>
  </si>
  <si>
    <t>7.1.4 - Film en video</t>
  </si>
  <si>
    <t>7.1.5 - Musea</t>
  </si>
  <si>
    <t>7.1.6 - Historische archieven</t>
  </si>
  <si>
    <t>7.1.7 - Cultureel erfgoed</t>
  </si>
  <si>
    <t>7.1.8 - Overig</t>
  </si>
  <si>
    <t>7.2 - Totaal</t>
  </si>
  <si>
    <t>7.2.1 - Bibliotheken</t>
  </si>
  <si>
    <t>7.2.2 - Lokale pers en omroep</t>
  </si>
  <si>
    <t>Fryslan</t>
  </si>
  <si>
    <t>7.9.1 - Totaal</t>
  </si>
  <si>
    <t>7.1.8 en 7.9.1 - Overig</t>
  </si>
  <si>
    <t>5.3 t/ 5.6 - Totaal</t>
  </si>
  <si>
    <t>7.1 t/m 7.9 - Totaal</t>
  </si>
  <si>
    <t>Cultuurinkomsten</t>
  </si>
  <si>
    <t>Provincies | Details onderzoek detaillering cultuurlasten 2019 en 2017</t>
  </si>
  <si>
    <t>Bijraming detail</t>
  </si>
  <si>
    <t>Tabel 2</t>
  </si>
  <si>
    <t>Gemeenten en provincies | Totalen naar provincie, detaillering cultuurlasten 2019 en 2017</t>
  </si>
  <si>
    <t>Gemeenten | Totalen detaillering naar grootteklasse, cultuurlasten 2019 en 2017</t>
  </si>
  <si>
    <t>Gemeenten (in dzd euro's)</t>
  </si>
  <si>
    <t>Totalen inclusief bijraming ( in dzd euro's)</t>
  </si>
  <si>
    <t>Provincies (in dzd euro's)</t>
  </si>
  <si>
    <t>Toelichting</t>
  </si>
  <si>
    <t xml:space="preserve">5.3 - Cultuurpresentatie, cultuurproductie en cultuurparticipatie </t>
  </si>
  <si>
    <t xml:space="preserve">Tot dit taakveld behoren niet: </t>
  </si>
  <si>
    <t xml:space="preserve">- musea en oudheidkamers horen thuis onder taakveld 5.4; </t>
  </si>
  <si>
    <t xml:space="preserve">- onderhoud en beheer van kunstwerken in de openbare ruimte horen thuis onder taakveld 5.7 als onderdeel van groenonderhoud; </t>
  </si>
  <si>
    <t>- historische gebouwen en objecten met historische waarde horen thuis onder taakveld 5.5.</t>
  </si>
  <si>
    <t>- letteren behoren te worden onderscheiden en te worden ondergebracht bij bibliotheken 5.6</t>
  </si>
  <si>
    <t xml:space="preserve">5.4 - Musea </t>
  </si>
  <si>
    <t xml:space="preserve">Tot dit taakveld behoren activiteiten gericht op het verwerven, behouden, wetenschappelijk onderzoeken en presenteren van kunst en cultuur: </t>
  </si>
  <si>
    <t xml:space="preserve">- musea, exposities; inclusief verzamelingen en expositieruimten (exclusief actuele beeldende kunst, die behoort onder 5.3)   </t>
  </si>
  <si>
    <t xml:space="preserve">- historische archieven. </t>
  </si>
  <si>
    <t xml:space="preserve">- archieven voor reguliere werkzaamheden horen onder taakveld 0.4; </t>
  </si>
  <si>
    <t xml:space="preserve">- historische gebouwen, beschermde stads- en dorpsgezichten horen onder taakveld 5.5. </t>
  </si>
  <si>
    <t xml:space="preserve">5.5 - Cultureel erfgoed </t>
  </si>
  <si>
    <t xml:space="preserve">Tot dit taakveld behoren taken gericht op conserveren en voor publiek toegankelijk maken van cultureel erfgoed: </t>
  </si>
  <si>
    <t>- historische gebouwen, beschermde stads- en dorpsgezichten en overige objecten met historische waarde in de publieke ruimte; inclusief industrieel erfgoed;</t>
  </si>
  <si>
    <t xml:space="preserve">- subsidie, beheer, onderhoud, toezicht en handhaven van cultureel erfgoed, waaronder immaterieel cultureel erfgoed, archeologische monumenten en terreinen; </t>
  </si>
  <si>
    <t>- het (digitaal) zichtbaar maken van cultuurhistorische waarden;</t>
  </si>
  <si>
    <t xml:space="preserve">5.6 - Media </t>
  </si>
  <si>
    <t xml:space="preserve">Tot dit taakveld behoren de zorg voor fysieke en elektronische cultuurdragers: </t>
  </si>
  <si>
    <t xml:space="preserve">- lokale pers, lokale omroep; </t>
  </si>
  <si>
    <t>- lokale informatievoorziening (bijvoorbeeld m.b.v. ICT);</t>
  </si>
  <si>
    <t>- overkoepelende organen.</t>
  </si>
  <si>
    <t>Taakvelden en detaillering van de taakvelden provincies</t>
  </si>
  <si>
    <t>7.1 - Cultuur</t>
  </si>
  <si>
    <t>7.2 - Maatschappij</t>
  </si>
  <si>
    <t>Tot dit taakveld behoren de taken op het gebied van maatschappij waaronder:</t>
  </si>
  <si>
    <t>Tot dit taakveld behoort niet:</t>
  </si>
  <si>
    <t xml:space="preserve">-          eigen bibliotheek (onderdeel van bedrijfsvoering taakveld 0.6) </t>
  </si>
  <si>
    <t>7.9 - Cultuur en maatschappij, overige baten en lasten</t>
  </si>
  <si>
    <t>Tot dit taakveld behoren de overige taken op het gebied van cultuur en maatschappij.</t>
  </si>
  <si>
    <t>Gemeenten (in %)</t>
  </si>
  <si>
    <t>Totalen inclusief bijraming ( in %)</t>
  </si>
  <si>
    <t>Provincies (in %)</t>
  </si>
  <si>
    <t>Tabel 6</t>
  </si>
  <si>
    <t>Inwoners</t>
  </si>
  <si>
    <t>Tabel 7</t>
  </si>
  <si>
    <t>Gemeenten | Detaillering naar grootteklasse als percentage van het totaal, cultuurlasten 2019 en 2017</t>
  </si>
  <si>
    <t>Tabel 8,</t>
  </si>
  <si>
    <t>Gemeenten | Ontwikkeling 2017-2019 detaillering naar grootteklasse, cultuurlasten 2019 en 2017</t>
  </si>
  <si>
    <t>CPI</t>
  </si>
  <si>
    <t>Recreatie en Cultuur</t>
  </si>
  <si>
    <t>2017-2019</t>
  </si>
  <si>
    <t>Tabel 9</t>
  </si>
  <si>
    <t>Gemeenten | Detaillering naar gemeente als percentage van het totaal, cultuurlasten 2019 en 2017</t>
  </si>
  <si>
    <t>Details per grootteklasse (in %)</t>
  </si>
  <si>
    <t>Tabel 10</t>
  </si>
  <si>
    <t>Details per grootteklasse (in euro per inwoner)</t>
  </si>
  <si>
    <t>Gemeenten | Details onderzoek detaillering cultuurlasten 2019 naar grootteklasse in euro per inwoner</t>
  </si>
  <si>
    <t>s-Hertogenbosch</t>
  </si>
  <si>
    <t>s-Gravenhage</t>
  </si>
  <si>
    <t>Onderzoek detaillering cultuurlasten 2019</t>
  </si>
  <si>
    <t>Gemeenten en provincies</t>
  </si>
  <si>
    <t>CBS, Team decentrale overheden</t>
  </si>
  <si>
    <t>September 2020</t>
  </si>
  <si>
    <t>Inhoud</t>
  </si>
  <si>
    <t>Werkblad</t>
  </si>
  <si>
    <t>Toelichting bij de tabellen</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</si>
  <si>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</si>
  <si>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</si>
  <si>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</si>
  <si>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</si>
  <si>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</si>
  <si>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</si>
  <si>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</si>
  <si>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2017 - 2018 = 2017 tot en met 2018</t>
  </si>
  <si>
    <t>2017/2018 = het gemiddelde over de jaren 2017 tot en met 2018</t>
  </si>
  <si>
    <t>2017/’18 = oogstjaar, boekjaar, schooljaar enz., beginnend in 2017 en eindigend in 2018</t>
  </si>
  <si>
    <t>2015/’16–2017/’18 = oogstjaar, boekjaar enz., 2015/’16 tot en met 2017/’18</t>
  </si>
  <si>
    <t>In geval van afronding kan het voorkomen dat het weergegeven totaal niet overeenstemt met de som</t>
  </si>
  <si>
    <t>van de getallen.</t>
  </si>
  <si>
    <t xml:space="preserve">Vragen over deze publicatie kunnen gestuurd worden aan het CBS onder vermelding van projectnummer PR**. </t>
  </si>
  <si>
    <t>Ons e-mailadres is maatwerk@cbs.nl.</t>
  </si>
  <si>
    <t>Inleiding</t>
  </si>
  <si>
    <t xml:space="preserve">Op verzoek van het ministerie van Onderwijs, Cultuur en Wetenschap (OCW) heeft het CBS een onderzoek uitgevoerd waarin de cultuurlasten uit de jaarrekening 2019 van gemeenten en provincies in meer detail zijn uitgevraagd dan in de reguliere uitvraag Iv3 (Informatie voor derden) het geval is. De aanleiding voor dit onderzoek is dat de reguliere Iv3-uitvraag voor het ministerie en andere overheden niet voldoende detail biedt om hun beleid op te baseren en te evalueren. In het onderzoek is gemeenten gevraagd voor de jaarrekening 2019 de lasten te detailleren die in de reguliere uitvraag Iv3 geboekt worden op de taakvelden 5.3 ‘Cultuurprestatie, cultuurproductie en cultuurparticipatie’, 5.4 ‘Musea’, 5.5 ‘Cultureel Erfgoed’ en 5.6 ‘Media’. Provincies is gevraagd de posten te detailleren die in de reguliere uitvraag geboekt worden onder 7.1 “Cultuur”, 7.2 “Maatschappij” (voor zover bibliotheken en lokale pers en omroep) 7.9 “Cultuur en maatschappij overige lasten” (voor zover betrekking hebbend op cultuur). Vanuit de reguliere uitvraag Iv3 zijn voor gemeenten ook de cultuurbaten in het onderzoek meegenomen die geboekt zijn op de posten 5.3 t/m 5.6 en voor provincies de cultuurbaten die zijn opgenomen onder de post 7.1. </t>
  </si>
  <si>
    <t>Over de tabellen</t>
  </si>
  <si>
    <t xml:space="preserve">In tabel 1 wordt per grootteklassegroep en per provincie de respons getoond. </t>
  </si>
  <si>
    <t>In tabel 2 staan per cultuurtaakveld de lasten geaggregeerd naar provincie voor de jaren 2017 en 2019. Ook staan in deze tabel de uitkomsten van de afzonderlijke provincies en de sommatie van gemeenten en provincies. 
De uitkomsten staan zowel in duizenden euro's als in verhoudingsgetallen.</t>
  </si>
  <si>
    <t>In tabel 3 staan per cultuurtaakveld de lasten geaggregeerd naar grootteklasse voor de jaren 2017 en 2019. 
De uitkomsten staan zowel in duizenden euro's als in verhoudingsgetallen.</t>
  </si>
  <si>
    <t>In tabel 4 staan per cultuurtaakveld de lasten van gemeenten naar provincie voor de jaren 2017 en 2019 die hebben gerespondeerd op dit onderzoek. Voor gemeenten die niet hebben gerespondeerd is bijgeraamd (uit de jaarrekening Iv3 en is de verhouding van de reponderende gemeenten uit dezelfde provincie gezet).
De uitkomsten zijn in duizenden euro's.</t>
  </si>
  <si>
    <t>In tabel 5 staan per cultuurtaakveld de lasten van gemeenten naar grootteklasse voor de jaren 2017 en 2019 die hebben gerespondeerd op dit onderzoek. Voor gemeenten die niet hebben gerespondeerd is bijgeraamd (uit de jaarrekening Iv3 en is de verhouding van de reponderende gemeenten uit dezelfde provincie gezet).
De uitkomsten zijn in duizenden euro's.</t>
  </si>
  <si>
    <t>In tabel 6 staan per cultuurtaakveld de lasten van provincies voor de jaren 2017 en 2019 die hebben gerespondeerd op dit onderzoek. Voor gemeenten die niet hebben gerespondeerd is bijgeraamd (uit de jaarrekening Iv3 en is de verhouding van de reponderende gemeenten uit dezelfde provincie gezet).
De uitkomsten zijn in duizenden euro's.</t>
  </si>
  <si>
    <t>Populatie</t>
  </si>
  <si>
    <t>Gemeenten van het jaar 2019. Voor 2017 is dezelfde populatie aangehouden. Dat wil zeggen dat fusiegemeenten zijn ingeteld bij de gemeente waar zij in 2019 onderdeel vanuit maakte. Indien een gemeente is opgesplitst naar meerdere gemeenten, zijn de lasten naar inwonertal gesplitst.</t>
  </si>
  <si>
    <t>Variabelen</t>
  </si>
  <si>
    <t>Taakvelden</t>
  </si>
  <si>
    <t>Gemeentelijke taakvelden zoals opgenomen in het Iv3-informatievoorschrift 2020. Voor meer informatie zie:</t>
  </si>
  <si>
    <t>https://vraagbaakiv3gemeenten.nl/files/2020-03/iv3-informatievoorschrift-2020-gemeenten-en-gemeenschappelijke-regelingen.pdf</t>
  </si>
  <si>
    <r>
      <t>Tot dit taakveld behoren activiteiten ter bevordering van beeldende kunst, muziek, dans, toneel, film en</t>
    </r>
    <r>
      <rPr>
        <sz val="10"/>
        <color rgb="FFFFFF00"/>
        <rFont val="Arial"/>
        <family val="2"/>
      </rPr>
      <t xml:space="preserve"> </t>
    </r>
    <r>
      <rPr>
        <sz val="10"/>
        <color theme="1"/>
        <rFont val="Arial"/>
        <family val="2"/>
      </rPr>
      <t>volkscultuur</t>
    </r>
    <r>
      <rPr>
        <sz val="10"/>
        <color rgb="FF000000"/>
        <rFont val="Arial"/>
        <family val="2"/>
      </rPr>
      <t xml:space="preserve">: </t>
    </r>
  </si>
  <si>
    <r>
      <t xml:space="preserve">- subsidiëren van podia voor muziek, dans en toneel; hiertoe behoren ook poppodia, schouwburgen en concertzalen; </t>
    </r>
    <r>
      <rPr>
        <sz val="10"/>
        <color rgb="FFFF0000"/>
        <rFont val="Arial"/>
        <family val="2"/>
      </rPr>
      <t>5.3.1 Podiumkunsten</t>
    </r>
  </si>
  <si>
    <r>
      <t xml:space="preserve">- subsidiëren professionele gezelschappen voor muziek, dans en toneel;  </t>
    </r>
    <r>
      <rPr>
        <sz val="10"/>
        <color rgb="FFFF0000"/>
        <rFont val="Arial"/>
        <family val="2"/>
      </rPr>
      <t>5.3.1 Podiumkunsten</t>
    </r>
  </si>
  <si>
    <r>
      <t xml:space="preserve">- accommodaties voor beeldende kunst; exclusief musea en expositieruimten voor niet-hedendaagse kunst; inclusief broedplaatsen en ateliers, presentatie-instellingen voor beeldende kunst en centra voor </t>
    </r>
    <r>
      <rPr>
        <sz val="10"/>
        <color rgb="FFFF0000"/>
        <rFont val="Arial"/>
        <family val="2"/>
      </rPr>
      <t xml:space="preserve"> </t>
    </r>
  </si>
  <si>
    <r>
      <t xml:space="preserve">professionele beeldende kunst, en </t>
    </r>
    <r>
      <rPr>
        <b/>
        <sz val="10"/>
        <rFont val="Arial"/>
        <family val="2"/>
      </rPr>
      <t>(VERPLAATST VAN 5.6) artotheken en kunstuitleencentra</t>
    </r>
    <r>
      <rPr>
        <sz val="10"/>
        <color rgb="FF000000"/>
        <rFont val="Arial"/>
        <family val="2"/>
      </rPr>
      <t xml:space="preserve">; </t>
    </r>
    <r>
      <rPr>
        <sz val="10"/>
        <color rgb="FFFF0000"/>
        <rFont val="Arial"/>
        <family val="2"/>
      </rPr>
      <t>5.3.2 Beeldende kunst en vormgeving</t>
    </r>
  </si>
  <si>
    <r>
      <t xml:space="preserve">- subsidies voor professionele beeldend kunstenaars en projecten; inclusief geldprijzen, tentoonstellingen en nascholing; </t>
    </r>
    <r>
      <rPr>
        <sz val="10"/>
        <color rgb="FFFF0000"/>
        <rFont val="Arial"/>
        <family val="2"/>
      </rPr>
      <t>5.3.2 Beeldende kunst en vormgeving</t>
    </r>
  </si>
  <si>
    <r>
      <t xml:space="preserve">- kunstaankopen waaronder kunstwerken in de openbare ruimte; </t>
    </r>
    <r>
      <rPr>
        <sz val="10"/>
        <color rgb="FFFF0000"/>
        <rFont val="Arial"/>
        <family val="2"/>
      </rPr>
      <t>5.3.2 Beeldende kunst en vormgeving</t>
    </r>
  </si>
  <si>
    <r>
      <t xml:space="preserve">- subsidiëren van cultuuruitingen op het gebied van film en video, waaronder bioscopen, filmtheaters en filmhuizen; </t>
    </r>
    <r>
      <rPr>
        <sz val="10"/>
        <color rgb="FFFF0000"/>
        <rFont val="Arial"/>
        <family val="2"/>
      </rPr>
      <t>5.3.4 Film en Video</t>
    </r>
  </si>
  <si>
    <r>
      <t xml:space="preserve">- kunstzinnige vorming en cultuureducatie, bevorderen van een educatief aanbod; </t>
    </r>
    <r>
      <rPr>
        <sz val="10"/>
        <color rgb="FFFF0000"/>
        <rFont val="Arial"/>
        <family val="2"/>
      </rPr>
      <t>5.3.3 Kunst- en cultuureducatie</t>
    </r>
  </si>
  <si>
    <r>
      <t xml:space="preserve">- subsidies aan verenigingen voor amateurkunstbeoefening (waaronder toneel, muziek, dans, beeldend, film, </t>
    </r>
    <r>
      <rPr>
        <sz val="10"/>
        <color theme="1"/>
        <rFont val="Arial"/>
        <family val="2"/>
      </rPr>
      <t>volkscultuur</t>
    </r>
    <r>
      <rPr>
        <sz val="10"/>
        <color rgb="FF000000"/>
        <rFont val="Arial"/>
        <family val="2"/>
      </rPr>
      <t xml:space="preserve"> etc); </t>
    </r>
    <r>
      <rPr>
        <sz val="10"/>
        <color rgb="FFFF0000"/>
        <rFont val="Arial"/>
        <family val="2"/>
      </rPr>
      <t>5.3.1 Podiumkunsten, 5.3.2 Beeldende kunst en vormgeving, 5.3.4 Film en video, 5.3.5 Overig</t>
    </r>
  </si>
  <si>
    <r>
      <t xml:space="preserve">- subsidies ten behoeve van cultuuruitingen op het gebied van architectuur, vormgeving en mode; </t>
    </r>
    <r>
      <rPr>
        <sz val="10"/>
        <color rgb="FFFF0000"/>
        <rFont val="Arial"/>
        <family val="2"/>
      </rPr>
      <t>5.3.2 Beeldende kunst en vormgeving, 5.3.4 Overig</t>
    </r>
  </si>
  <si>
    <r>
      <t xml:space="preserve">- culturele manifestaties waaronder herdenkingen; </t>
    </r>
    <r>
      <rPr>
        <sz val="10"/>
        <color rgb="FFFF0000"/>
        <rFont val="Arial"/>
        <family val="2"/>
      </rPr>
      <t>5.3.4 Overig (wellicht ook 5.3.1 Podiumkunsten, 5.3.2 Beeldende kunst en vormgeving)</t>
    </r>
  </si>
  <si>
    <r>
      <t xml:space="preserve">- overkoepelende organen voor kunstbeoefening. </t>
    </r>
    <r>
      <rPr>
        <sz val="10"/>
        <color rgb="FFFF0000"/>
        <rFont val="Arial"/>
        <family val="2"/>
      </rPr>
      <t>5.3.1 Podiumkunsten, 5.3.2 Beeldende kunst en vormgeving, 5.3.4 Overig</t>
    </r>
  </si>
  <si>
    <r>
      <t xml:space="preserve">(- </t>
    </r>
    <r>
      <rPr>
        <b/>
        <sz val="10"/>
        <color rgb="FF000000"/>
        <rFont val="Arial"/>
        <family val="2"/>
      </rPr>
      <t xml:space="preserve">VERPLAATSEN NAAR 5.5 </t>
    </r>
    <r>
      <rPr>
        <b/>
        <u/>
        <sz val="10"/>
        <color rgb="FF000000"/>
        <rFont val="Arial"/>
        <family val="2"/>
      </rPr>
      <t>archeologie, heemkunde</t>
    </r>
    <r>
      <rPr>
        <b/>
        <sz val="10"/>
        <color rgb="FF000000"/>
        <rFont val="Arial"/>
        <family val="2"/>
      </rPr>
      <t>;</t>
    </r>
    <r>
      <rPr>
        <sz val="10"/>
        <color rgb="FF000000"/>
        <rFont val="Arial"/>
        <family val="2"/>
      </rPr>
      <t xml:space="preserve"> het gaat hier om de beoefening, inclusief erfgoedorganisaties, oudheidkundige kringen en verenigingen.) </t>
    </r>
  </si>
  <si>
    <r>
      <t xml:space="preserve">- </t>
    </r>
    <r>
      <rPr>
        <b/>
        <sz val="10"/>
        <color rgb="FF000000"/>
        <rFont val="Arial"/>
        <family val="2"/>
      </rPr>
      <t xml:space="preserve">VERPLAATST VAN 5.4 </t>
    </r>
    <r>
      <rPr>
        <b/>
        <u/>
        <sz val="10"/>
        <color rgb="FF000000"/>
        <rFont val="Arial"/>
        <family val="2"/>
      </rPr>
      <t>archeologie, heemkunde</t>
    </r>
    <r>
      <rPr>
        <b/>
        <sz val="10"/>
        <color rgb="FF000000"/>
        <rFont val="Arial"/>
        <family val="2"/>
      </rPr>
      <t>; het gaat hier om de beoefening, inclusief erfgoedorganisaties, oudheidkundige kringen en verenigingen.</t>
    </r>
  </si>
  <si>
    <r>
      <t>- bibliotheken, (</t>
    </r>
    <r>
      <rPr>
        <b/>
        <sz val="10"/>
        <color rgb="FF000000"/>
        <rFont val="Arial"/>
        <family val="2"/>
      </rPr>
      <t>verplaatsen naar 5.3</t>
    </r>
    <r>
      <rPr>
        <sz val="10"/>
        <color rgb="FF000000"/>
        <rFont val="Arial"/>
        <family val="2"/>
      </rPr>
      <t xml:space="preserve"> </t>
    </r>
    <r>
      <rPr>
        <b/>
        <u/>
        <sz val="10"/>
        <color rgb="FF000000"/>
        <rFont val="Arial"/>
        <family val="2"/>
      </rPr>
      <t>artotheek)</t>
    </r>
    <r>
      <rPr>
        <b/>
        <sz val="10"/>
        <color rgb="FF000000"/>
        <rFont val="Arial"/>
        <family val="2"/>
      </rPr>
      <t>,</t>
    </r>
    <r>
      <rPr>
        <sz val="10"/>
        <color rgb="FF000000"/>
        <rFont val="Arial"/>
        <family val="2"/>
      </rPr>
      <t xml:space="preserve"> videotheek; </t>
    </r>
  </si>
  <si>
    <r>
      <t xml:space="preserve">-          bevordering van beeldende kunst, muziek, dans en toneel;  </t>
    </r>
    <r>
      <rPr>
        <sz val="10"/>
        <color rgb="FFFF0000"/>
        <rFont val="Arial"/>
        <family val="2"/>
      </rPr>
      <t>7.1.1 - Podiumkunsten, 7.1.2 - Beelde kunst en vormgeving, 7.1.3 - Kunst- en cultuureducatie of 7.1.4 - Film en video</t>
    </r>
  </si>
  <si>
    <r>
      <t xml:space="preserve">-          subsidies aan verenigingen voor amateurkunstbeoefening (waaronder toneel, muziek, dans, beeldend, film, volkscultuur etc);  </t>
    </r>
    <r>
      <rPr>
        <sz val="10"/>
        <color rgb="FFFF0000"/>
        <rFont val="Arial"/>
        <family val="2"/>
      </rPr>
      <t>7.1.1 - Podiumkunsten, 7.1.2 - Beelde kunst en vormgeving, 7.1.3 - Kunst- en cultuureducatie of 7.1.4 - Film en video</t>
    </r>
  </si>
  <si>
    <r>
      <t xml:space="preserve">-          musea: verwerven, behouden, wetenschappelijk onderzoeken en presenteren van kunst en cultuur; </t>
    </r>
    <r>
      <rPr>
        <sz val="10"/>
        <color rgb="FFFF0000"/>
        <rFont val="Arial"/>
        <family val="2"/>
      </rPr>
      <t>7.1.5 - Musea of 7.1.6 - Historische archieven</t>
    </r>
  </si>
  <si>
    <r>
      <t xml:space="preserve">-          letterkunde en talen (waaronder Friese taal, wet gebruik Friese taal); </t>
    </r>
    <r>
      <rPr>
        <sz val="10"/>
        <color rgb="FFFF0000"/>
        <rFont val="Arial"/>
        <family val="2"/>
      </rPr>
      <t>7.1.7 - Cultureel erfgoed</t>
    </r>
  </si>
  <si>
    <r>
      <t xml:space="preserve">-          instandhouding, restauratie en herbestemming monumenten;  </t>
    </r>
    <r>
      <rPr>
        <sz val="10"/>
        <color rgb="FFFF0000"/>
        <rFont val="Arial"/>
        <family val="2"/>
      </rPr>
      <t>7.1.7 - Cultureel erfgoed</t>
    </r>
  </si>
  <si>
    <r>
      <t xml:space="preserve">-          bijdrage aan provinciale ondersteuningsinstelling bibliotheken (wet stelsel openbare bibliotheekvoorzieningen); </t>
    </r>
    <r>
      <rPr>
        <sz val="10"/>
        <color rgb="FFFF0000"/>
        <rFont val="Arial"/>
        <family val="2"/>
      </rPr>
      <t>7.2.1 - Bibliotheken</t>
    </r>
  </si>
  <si>
    <r>
      <t xml:space="preserve">-          bijdrage lokale pers en omroep; </t>
    </r>
    <r>
      <rPr>
        <sz val="10"/>
        <color rgb="FFFF0000"/>
        <rFont val="Arial"/>
        <family val="2"/>
      </rPr>
      <t>7.2.2 - Lokale pers en omroep</t>
    </r>
  </si>
  <si>
    <t>Grootteklassegroep</t>
  </si>
  <si>
    <t>1 - gemeenten met 250 000 inwoners of meer per 1 januari 2020</t>
  </si>
  <si>
    <t>2 - gemeenten met 150 000 tot 250 000 inwoners per 1 januari 2020</t>
  </si>
  <si>
    <t>3 - gemeenten met 100 000 tot 150 000 inwoners per 1 januari 2020</t>
  </si>
  <si>
    <t>4 - gemeenten met 50 000 tot 100 000 inwoners per 1 januari 2020</t>
  </si>
  <si>
    <t>5 - gemeenten met 20 000 tot 50 000 inwoners per 1 januari 2020</t>
  </si>
  <si>
    <t>6-8 - gemeenten met minder dan 20 000 inwoners per 1 januari 2020</t>
  </si>
  <si>
    <t>Aandachtspunten bij de cijfers</t>
  </si>
  <si>
    <t>Correcties</t>
  </si>
  <si>
    <t>Bijraming van eenheden</t>
  </si>
  <si>
    <t>Indien een eenheid niet heeft gereageerd, heeft het CBS hiervoor bijgeraamd. Hiervoor worden de randen van taakvelden uit de jaarrekening 2019 gebruikt. Indien deze niet voorhanden was, is de begroting 2019 hiervoor gebruikt. Bijgeraamde eenheden worden niet individueel getoond in de tabel, maar aggregeerd naar grootteklasse en provincie.</t>
  </si>
  <si>
    <t>Risico's</t>
  </si>
  <si>
    <t>Afkortingen</t>
  </si>
  <si>
    <t>Bron</t>
  </si>
  <si>
    <t>Onderzoek detaillering cultuurlasten 2019 en 2017, gemeenten en provincies</t>
  </si>
  <si>
    <t>Algemene beschrijving</t>
  </si>
  <si>
    <t>Bij dit onderzoek wordt gevraagd naar een specificatie van de Iv3-cultuurtaakvelden.</t>
  </si>
  <si>
    <t>Leverancier</t>
  </si>
  <si>
    <t>Integraal of steekproef</t>
  </si>
  <si>
    <t>Integraal</t>
  </si>
  <si>
    <t>Periodiciteit</t>
  </si>
  <si>
    <t>Niet periodiek</t>
  </si>
  <si>
    <t>Bijzonderheden</t>
  </si>
  <si>
    <t>Iv3-jaar gemeenten</t>
  </si>
  <si>
    <t>De statistieken over de financiën van gemeenten geven een kwantitatieve beschrijving van de baten en lasten naar beleidsterreinen (taakvelden), economische categorie (kosten- en opbrengstsoorten) en de opbrengsten uit heffingen van de gemeenten. De statistieken zijn samengesteld op basis van de administratieve gegevens.</t>
  </si>
  <si>
    <t>Gemeenten</t>
  </si>
  <si>
    <t>Per Jaar</t>
  </si>
  <si>
    <t>Iv3-begrotings gemeenten</t>
  </si>
  <si>
    <t>Per jaar</t>
  </si>
  <si>
    <t>Tabel 8</t>
  </si>
  <si>
    <t>In tabel 7 staan per cultuurtaakveld de lasten als percentage van het taakveldtotaal geaggregeerd naar grootteklasse voor de jaren 2017 en 2019. 
De uitkomsten staan in verhoudingsgetallen.</t>
  </si>
  <si>
    <t>In tabel 8 staan per cultuurtaakveld de ontwikkeling per grootteklasse ten opzichte van de uitkomsten uit het jaar 2017.</t>
  </si>
  <si>
    <t>In tabel 9 staan per cultuurtaakveld de lasten van gemeenten naar grootteklasse voor de jaren 2017 en 2019 die hebben gerespondeerd op dit onderzoek ten opzichte van de waarde van totaal Nederland voor het specifieke taakveld.
De uitkomsten staan in verhoudingsgetallen.</t>
  </si>
  <si>
    <t>Details per provincie (in dzd euro's)</t>
  </si>
  <si>
    <t>Details per grootteklasse (in dzd euro's)</t>
  </si>
  <si>
    <t>In de "Rapportage detallering cultuurlasten gemeenten en provincies 2019" wordt een verdere toelichting gegeven.</t>
  </si>
  <si>
    <t>Cultuurbaten (uit Iv3 2019)</t>
  </si>
  <si>
    <t>Cultuurlasten</t>
  </si>
  <si>
    <t>In tabel 10 staan per cultuurtaakveld de lasten van gemeenten naar grootteklasse voor de jaren 2017 en 2019 die hebben gerespondeerd op dit onderzoek in euro's per inwoner.
Voor 2017 is de voor 2019 geldende gemeentepopulatie genomen met de inwoneraantallen voor het jaar 2017.</t>
  </si>
  <si>
    <t>Cultuurbaten (uit Iv3 jaar)</t>
  </si>
  <si>
    <t>Cultuurlasten 5.3 t/m 5.6</t>
  </si>
  <si>
    <t>Cultuurbaten</t>
  </si>
  <si>
    <t>In de uitvraag van 2019 expliciet is aangegeven de lasten van musea voor actuele beeldende kunst op te nemen onder 5.3.2 ‘Beeldende kunst en vormgeving’. Bij het onderzoek naar 2017 was dit nog niet het geval.</t>
  </si>
  <si>
    <t>Gemeenten | Details onderzoek detaillering cultuurlasten 2019 naar grootteklasse in euro's per inwoner</t>
  </si>
  <si>
    <t>Tabel 11</t>
  </si>
  <si>
    <t>Gemeenten | Details onderzoek detaillering cultuurlasten 2017 en 2019 ten opzichte van de totale lasten voor bestemming en mutaties reserves</t>
  </si>
  <si>
    <t>Cultuuruitgaven</t>
  </si>
  <si>
    <t>Totaal lasten voor bestemming</t>
  </si>
  <si>
    <t>Totalen (in %)</t>
  </si>
  <si>
    <t>Tabel 12</t>
  </si>
  <si>
    <t>Details per provincie</t>
  </si>
  <si>
    <t>Provincies | Details onderzoek detaillering cultuurlasten 2017 en 2019 ten opzichte van de totale lasten voor bestemming en mutaties reserves</t>
  </si>
  <si>
    <t>In tabel 11 staan per cultuurtaakveld de lasten van gemeenten ten opzichte van het lastentotaal voor bestemming van reserves voor de jaren 2017 en 2019 die hebben gerespondeerd op dit onderzoek.
Voor 2017 is de voor 2019 geldende gemeentepopulatie genomen met de lastentotaal voor het jaar 2017.</t>
  </si>
  <si>
    <t>In tabel 12 staan per cultuurtaakveld de lasten van provincies ten opzichte van het lastentotaal voor bestemming van reserves voor de jaren 2017 en 2019 die hebben gerespondeerd op dit onderzoek.</t>
  </si>
  <si>
    <t>De uitkomsten zijn niet gecorrigeerd voor inflatie. Het algemene consumentenprijsindexcijfer lag in 2019 4,3 procent hoger dan in 2017. De prijzen van de bestedingscategorie “recreatie en cultuur” die onderdeel vormt van het consumentenprijsindexcijfer, vielen in 2019 ongeveer 2,6 procent hoger uit dan in 2017. Onder tabel 8 vindt u deze cijfers in meer detail.</t>
  </si>
  <si>
    <t>Amateurkunst en festivals zijn opgenomen bij de discipline waartoe zij behoren. Bij multidisciplinair aanbod is opname onder de rubriek 'overige' mogelijk.</t>
  </si>
  <si>
    <t>De groeicijfers per gemeentelijke GK kunnen sterk beïnvloed worden door incidentele lasten (in een enkele gemeente) in een van de jaren of veranderingen in wijze van administreren/verstrekken van subsidies. Bij de kleinere GK’s kunnen mutaties met op landelijke niveau gezien kleine bedragen al zorgen dragen voor grote percentuele ontwikkelingen bij de betreffende  GK.</t>
  </si>
  <si>
    <t>We gebruiken hier de totale lasten voor bestemming en mutaties reserves omdat deze het meest zuiver betrekking hebben op de lasten van het desbetreffende jaar.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</si>
</sst>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 #,##0_ ;_ * \-#,##0_ ;_ * &quot;-&quot;??_ ;_ @_ "/>
    <numFmt numFmtId="165" formatCode="#\ ###\ ###\ ###\ ###\ ###\ ##0"/>
    <numFmt numFmtId="166" formatCode="0.0%"/>
    <numFmt numFmtId="167" formatCode="_(* #,##0.00_);_(* \(#,##0.00\);_(* &quot;-&quot;??_);_(@_)"/>
    <numFmt numFmtId="168" formatCode="0.0"/>
  </numFmts>
  <fonts count="28" x14ac:knownFonts="1">
    <font>
      <sz val="11"/>
      <color theme="1"/>
      <name val="Calibri"/>
      <family val="2"/>
      <scheme val="minor"/>
    </font>
    <font>
      <sz val="11"/>
      <color theme="1"/>
      <name val="Calibri"/>
      <family val="2"/>
      <scheme val="minor"/>
    </font>
    <font>
      <sz val="10"/>
      <name val="Arial"/>
      <family val="2"/>
    </font>
    <font>
      <b/>
      <sz val="8"/>
      <color theme="1"/>
      <name val="Arial"/>
      <family val="2"/>
    </font>
    <font>
      <sz val="8"/>
      <color theme="1"/>
      <name val="Arial"/>
      <family val="2"/>
    </font>
    <font>
      <i/>
      <sz val="8"/>
      <name val="Arial"/>
      <family val="2"/>
    </font>
    <font>
      <sz val="8"/>
      <color indexed="8"/>
      <name val="Arial"/>
      <family val="2"/>
    </font>
    <font>
      <b/>
      <sz val="8"/>
      <color indexed="8"/>
      <name val="Arial"/>
      <family val="2"/>
    </font>
    <font>
      <sz val="8"/>
      <color theme="0"/>
      <name val="Arial"/>
      <family val="2"/>
    </font>
    <font>
      <i/>
      <sz val="8"/>
      <color theme="1"/>
      <name val="Arial"/>
      <family val="2"/>
    </font>
    <font>
      <b/>
      <sz val="12"/>
      <name val="Arial"/>
      <family val="2"/>
    </font>
    <font>
      <sz val="8"/>
      <name val="Arial"/>
      <family val="2"/>
    </font>
    <font>
      <sz val="10"/>
      <color rgb="FF0070C0"/>
      <name val="Arial"/>
      <family val="2"/>
    </font>
    <font>
      <sz val="8"/>
      <color rgb="FF0070C0"/>
      <name val="Arial"/>
      <family val="2"/>
    </font>
    <font>
      <i/>
      <sz val="10"/>
      <name val="Arial"/>
      <family val="2"/>
    </font>
    <font>
      <sz val="10"/>
      <color rgb="FFFF0000"/>
      <name val="Arial"/>
      <family val="2"/>
    </font>
    <font>
      <b/>
      <sz val="8"/>
      <name val="Helvetica"/>
      <family val="2"/>
    </font>
    <font>
      <sz val="8"/>
      <name val="Helvetica"/>
      <family val="2"/>
    </font>
    <font>
      <b/>
      <i/>
      <sz val="11"/>
      <name val="Arial"/>
      <family val="2"/>
    </font>
    <font>
      <sz val="10"/>
      <color indexed="10"/>
      <name val="Arial"/>
      <family val="2"/>
    </font>
    <font>
      <u/>
      <sz val="10"/>
      <color theme="10"/>
      <name val="Arial"/>
      <family val="2"/>
    </font>
    <font>
      <b/>
      <sz val="10"/>
      <color rgb="FF000000"/>
      <name val="Arial"/>
      <family val="2"/>
    </font>
    <font>
      <sz val="10"/>
      <color rgb="FF000000"/>
      <name val="Arial"/>
      <family val="2"/>
    </font>
    <font>
      <sz val="10"/>
      <color rgb="FFFFFF00"/>
      <name val="Arial"/>
      <family val="2"/>
    </font>
    <font>
      <sz val="10"/>
      <color theme="1"/>
      <name val="Arial"/>
      <family val="2"/>
    </font>
    <font>
      <b/>
      <sz val="10"/>
      <name val="Arial"/>
      <family val="2"/>
    </font>
    <font>
      <i/>
      <sz val="10"/>
      <color rgb="FF000000"/>
      <name val="Arial"/>
      <family val="2"/>
    </font>
    <font>
      <b/>
      <u/>
      <sz val="10"/>
      <color rgb="FF000000"/>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s>
  <borders count="10">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167" fontId="2" fillId="0" borderId="0" applyFont="0" applyFill="0" applyBorder="0" applyAlignment="0" applyProtection="0"/>
    <xf numFmtId="0" fontId="20" fillId="0" borderId="0" applyNumberFormat="0" applyFill="0" applyBorder="0" applyAlignment="0" applyProtection="0"/>
    <xf numFmtId="0" fontId="2" fillId="0" borderId="0"/>
    <xf numFmtId="0" fontId="1" fillId="0" borderId="0"/>
  </cellStyleXfs>
  <cellXfs count="149">
    <xf numFmtId="0" fontId="0" fillId="0" borderId="0" xfId="0"/>
    <xf numFmtId="0" fontId="3" fillId="2" borderId="0" xfId="4" applyFont="1" applyFill="1" applyBorder="1"/>
    <xf numFmtId="0" fontId="4" fillId="2" borderId="0" xfId="4" applyFont="1" applyFill="1" applyBorder="1"/>
    <xf numFmtId="0" fontId="4" fillId="2" borderId="1" xfId="4" applyFont="1" applyFill="1" applyBorder="1"/>
    <xf numFmtId="0" fontId="4" fillId="2" borderId="2" xfId="4" applyFont="1" applyFill="1" applyBorder="1" applyAlignment="1">
      <alignment vertical="top" wrapText="1"/>
    </xf>
    <xf numFmtId="0" fontId="4" fillId="2" borderId="3" xfId="4" applyFont="1" applyFill="1" applyBorder="1" applyAlignment="1">
      <alignment horizontal="right" vertical="top" wrapText="1"/>
    </xf>
    <xf numFmtId="0" fontId="4" fillId="2" borderId="3" xfId="4" applyFont="1" applyFill="1" applyBorder="1"/>
    <xf numFmtId="0" fontId="4" fillId="2" borderId="0" xfId="4" applyFont="1" applyFill="1" applyBorder="1" applyAlignment="1">
      <alignment horizontal="right" vertical="top" wrapText="1"/>
    </xf>
    <xf numFmtId="0" fontId="5" fillId="3" borderId="3" xfId="0" applyFont="1" applyFill="1" applyBorder="1" applyAlignment="1">
      <alignment horizontal="left" vertical="top"/>
    </xf>
    <xf numFmtId="0" fontId="4" fillId="2" borderId="0" xfId="4" applyFont="1" applyFill="1"/>
    <xf numFmtId="0" fontId="3" fillId="2" borderId="0" xfId="4" applyFont="1" applyFill="1" applyAlignment="1">
      <alignment horizontal="left"/>
    </xf>
    <xf numFmtId="165" fontId="3" fillId="2" borderId="0" xfId="5" applyNumberFormat="1" applyFont="1" applyFill="1" applyBorder="1" applyAlignment="1">
      <alignment vertical="center"/>
    </xf>
    <xf numFmtId="49" fontId="6" fillId="2" borderId="0" xfId="7" applyNumberFormat="1" applyFont="1" applyFill="1" applyBorder="1" applyAlignment="1">
      <alignment horizontal="left" vertical="top" wrapText="1"/>
    </xf>
    <xf numFmtId="165" fontId="4" fillId="2" borderId="0" xfId="9" applyNumberFormat="1" applyFont="1" applyFill="1" applyBorder="1" applyAlignment="1">
      <alignment vertical="center"/>
    </xf>
    <xf numFmtId="165" fontId="3" fillId="2" borderId="0" xfId="9" applyNumberFormat="1" applyFont="1" applyFill="1" applyBorder="1" applyAlignment="1">
      <alignment vertical="center"/>
    </xf>
    <xf numFmtId="0" fontId="4" fillId="2" borderId="0" xfId="4" applyFont="1" applyFill="1" applyAlignment="1">
      <alignment wrapText="1"/>
    </xf>
    <xf numFmtId="165" fontId="4" fillId="2" borderId="0" xfId="8" applyNumberFormat="1" applyFont="1" applyFill="1" applyBorder="1" applyAlignment="1">
      <alignment horizontal="right" vertical="center"/>
    </xf>
    <xf numFmtId="9" fontId="3" fillId="2" borderId="0" xfId="2" applyFont="1" applyFill="1" applyBorder="1" applyAlignment="1">
      <alignment vertical="center"/>
    </xf>
    <xf numFmtId="9" fontId="4" fillId="2" borderId="0" xfId="2" applyFont="1" applyFill="1" applyBorder="1" applyAlignment="1">
      <alignment vertical="center"/>
    </xf>
    <xf numFmtId="165" fontId="4" fillId="2" borderId="3" xfId="8" applyNumberFormat="1" applyFont="1" applyFill="1" applyBorder="1" applyAlignment="1">
      <alignment horizontal="right" vertical="center"/>
    </xf>
    <xf numFmtId="0" fontId="4" fillId="2" borderId="0" xfId="4" applyFont="1" applyFill="1" applyAlignment="1"/>
    <xf numFmtId="0" fontId="6" fillId="2" borderId="0" xfId="10" applyFont="1" applyFill="1" applyBorder="1" applyAlignment="1">
      <alignment horizontal="left"/>
    </xf>
    <xf numFmtId="0" fontId="4" fillId="2" borderId="0" xfId="0" applyFont="1" applyFill="1"/>
    <xf numFmtId="0" fontId="4" fillId="2" borderId="2" xfId="4" applyFont="1" applyFill="1" applyBorder="1"/>
    <xf numFmtId="0" fontId="4" fillId="2" borderId="3" xfId="4" applyFont="1" applyFill="1" applyBorder="1" applyAlignment="1">
      <alignment horizontal="right" vertical="top"/>
    </xf>
    <xf numFmtId="0" fontId="3" fillId="2" borderId="3" xfId="4" applyFont="1" applyFill="1" applyBorder="1"/>
    <xf numFmtId="0" fontId="8" fillId="2" borderId="0" xfId="4" applyFont="1" applyFill="1" applyBorder="1"/>
    <xf numFmtId="0" fontId="4" fillId="2" borderId="2" xfId="4" applyFont="1" applyFill="1" applyBorder="1" applyAlignment="1">
      <alignment vertical="top"/>
    </xf>
    <xf numFmtId="0" fontId="4" fillId="2" borderId="1" xfId="4" applyFont="1" applyFill="1" applyBorder="1" applyAlignment="1">
      <alignment vertical="top" wrapText="1"/>
    </xf>
    <xf numFmtId="49" fontId="7" fillId="2" borderId="0" xfId="7" applyNumberFormat="1" applyFont="1" applyFill="1" applyBorder="1" applyAlignment="1">
      <alignment horizontal="left" vertical="top" wrapText="1"/>
    </xf>
    <xf numFmtId="0" fontId="4" fillId="2" borderId="0" xfId="4" applyFont="1" applyFill="1" applyBorder="1" applyAlignment="1">
      <alignment horizontal="left" vertical="top" wrapText="1"/>
    </xf>
    <xf numFmtId="0" fontId="4" fillId="2" borderId="3" xfId="0" applyFont="1" applyFill="1" applyBorder="1"/>
    <xf numFmtId="0" fontId="4" fillId="2" borderId="3"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0" xfId="0" applyFont="1" applyFill="1" applyBorder="1"/>
    <xf numFmtId="0" fontId="4" fillId="2" borderId="1" xfId="4" applyFont="1" applyFill="1" applyBorder="1" applyAlignment="1">
      <alignment horizontal="left" vertical="top" wrapText="1"/>
    </xf>
    <xf numFmtId="0" fontId="4" fillId="2" borderId="0" xfId="0" applyFont="1" applyFill="1" applyBorder="1" applyAlignment="1">
      <alignment horizontal="left"/>
    </xf>
    <xf numFmtId="0" fontId="4" fillId="2" borderId="3" xfId="4" applyFont="1" applyFill="1" applyBorder="1" applyAlignment="1">
      <alignment horizontal="left" wrapText="1"/>
    </xf>
    <xf numFmtId="0" fontId="3" fillId="2" borderId="0" xfId="0" applyFont="1" applyFill="1"/>
    <xf numFmtId="164" fontId="3" fillId="2" borderId="0" xfId="1" applyNumberFormat="1" applyFont="1" applyFill="1"/>
    <xf numFmtId="164" fontId="4" fillId="2" borderId="0" xfId="1" applyNumberFormat="1" applyFont="1" applyFill="1"/>
    <xf numFmtId="0" fontId="9" fillId="2" borderId="3" xfId="0" applyFont="1" applyFill="1" applyBorder="1"/>
    <xf numFmtId="164" fontId="4" fillId="2" borderId="3" xfId="0" applyNumberFormat="1" applyFont="1" applyFill="1" applyBorder="1"/>
    <xf numFmtId="0" fontId="4" fillId="2" borderId="2" xfId="4" applyFont="1" applyFill="1" applyBorder="1" applyAlignment="1">
      <alignment horizontal="left" vertical="top" wrapText="1"/>
    </xf>
    <xf numFmtId="0" fontId="4" fillId="2" borderId="3" xfId="4" applyFont="1" applyFill="1" applyBorder="1" applyAlignment="1">
      <alignment horizontal="left" vertical="top" wrapText="1"/>
    </xf>
    <xf numFmtId="0" fontId="4" fillId="2" borderId="0" xfId="0" applyFont="1" applyFill="1" applyAlignment="1">
      <alignment horizontal="left"/>
    </xf>
    <xf numFmtId="0" fontId="3" fillId="2" borderId="0" xfId="0" applyFont="1" applyFill="1" applyAlignment="1">
      <alignment horizontal="left"/>
    </xf>
    <xf numFmtId="0" fontId="4" fillId="2" borderId="2" xfId="4" applyFont="1" applyFill="1" applyBorder="1" applyAlignment="1">
      <alignment horizontal="left" vertical="top" wrapText="1"/>
    </xf>
    <xf numFmtId="0" fontId="4" fillId="2" borderId="3" xfId="4" applyFont="1" applyFill="1" applyBorder="1" applyAlignment="1">
      <alignment horizontal="left" vertical="top" wrapText="1"/>
    </xf>
    <xf numFmtId="164" fontId="4" fillId="2" borderId="3" xfId="1" applyNumberFormat="1" applyFont="1" applyFill="1" applyBorder="1"/>
    <xf numFmtId="0" fontId="4" fillId="2" borderId="1" xfId="0" applyFont="1" applyFill="1" applyBorder="1"/>
    <xf numFmtId="164" fontId="4" fillId="2" borderId="3" xfId="1" applyNumberFormat="1" applyFont="1" applyFill="1" applyBorder="1" applyAlignment="1">
      <alignment horizontal="left" vertical="top" wrapText="1"/>
    </xf>
    <xf numFmtId="164" fontId="4" fillId="2" borderId="3" xfId="1" applyNumberFormat="1" applyFont="1" applyFill="1" applyBorder="1" applyAlignment="1">
      <alignment horizontal="left" vertical="top"/>
    </xf>
    <xf numFmtId="0" fontId="4" fillId="2" borderId="0" xfId="4" applyFont="1" applyFill="1" applyBorder="1" applyAlignment="1">
      <alignment vertical="top" wrapText="1"/>
    </xf>
    <xf numFmtId="0" fontId="4" fillId="2" borderId="2" xfId="0" applyFont="1" applyFill="1" applyBorder="1"/>
    <xf numFmtId="164" fontId="9" fillId="2" borderId="3" xfId="0" applyNumberFormat="1" applyFont="1" applyFill="1" applyBorder="1"/>
    <xf numFmtId="164" fontId="4" fillId="2" borderId="0" xfId="0" applyNumberFormat="1" applyFont="1" applyFill="1"/>
    <xf numFmtId="0" fontId="4" fillId="2" borderId="2" xfId="4" applyFont="1" applyFill="1" applyBorder="1" applyAlignment="1">
      <alignment horizontal="left" vertical="top" wrapText="1"/>
    </xf>
    <xf numFmtId="164" fontId="4" fillId="2" borderId="0" xfId="1" applyNumberFormat="1" applyFont="1" applyFill="1" applyBorder="1"/>
    <xf numFmtId="164" fontId="4" fillId="2" borderId="2" xfId="1" applyNumberFormat="1" applyFont="1" applyFill="1" applyBorder="1" applyAlignment="1">
      <alignment horizontal="left" vertical="top" wrapText="1"/>
    </xf>
    <xf numFmtId="164" fontId="9" fillId="2" borderId="3" xfId="1" applyNumberFormat="1" applyFont="1" applyFill="1" applyBorder="1"/>
    <xf numFmtId="0" fontId="4" fillId="2" borderId="1" xfId="0" applyFont="1" applyFill="1" applyBorder="1" applyAlignment="1">
      <alignment horizontal="left"/>
    </xf>
    <xf numFmtId="0" fontId="8" fillId="2" borderId="3" xfId="4" applyFont="1" applyFill="1" applyBorder="1"/>
    <xf numFmtId="9" fontId="4" fillId="2" borderId="0" xfId="2" applyFont="1" applyFill="1"/>
    <xf numFmtId="9" fontId="4" fillId="2" borderId="0" xfId="2" applyFont="1" applyFill="1" applyBorder="1"/>
    <xf numFmtId="0" fontId="3" fillId="2" borderId="3" xfId="0" applyFont="1" applyFill="1" applyBorder="1"/>
    <xf numFmtId="0" fontId="4" fillId="2" borderId="2" xfId="4" applyFont="1" applyFill="1" applyBorder="1" applyAlignment="1">
      <alignment horizontal="left" vertical="top" wrapText="1"/>
    </xf>
    <xf numFmtId="0" fontId="4" fillId="2" borderId="3" xfId="4" applyFont="1" applyFill="1" applyBorder="1" applyAlignment="1">
      <alignment horizontal="left" vertical="top" wrapText="1"/>
    </xf>
    <xf numFmtId="166" fontId="4" fillId="2" borderId="0" xfId="2" applyNumberFormat="1" applyFont="1" applyFill="1"/>
    <xf numFmtId="166" fontId="4" fillId="2" borderId="0" xfId="1" applyNumberFormat="1" applyFont="1" applyFill="1"/>
    <xf numFmtId="164" fontId="4" fillId="2" borderId="1" xfId="1" applyNumberFormat="1" applyFont="1" applyFill="1" applyBorder="1" applyAlignment="1">
      <alignment vertical="top" wrapText="1"/>
    </xf>
    <xf numFmtId="164" fontId="4" fillId="2" borderId="3" xfId="1" applyNumberFormat="1" applyFont="1" applyFill="1" applyBorder="1" applyAlignment="1">
      <alignment horizontal="left" wrapText="1"/>
    </xf>
    <xf numFmtId="164" fontId="3" fillId="2" borderId="0" xfId="1" applyNumberFormat="1" applyFont="1" applyFill="1" applyAlignment="1">
      <alignment horizontal="left"/>
    </xf>
    <xf numFmtId="0" fontId="4" fillId="2" borderId="0" xfId="0" quotePrefix="1" applyFont="1" applyFill="1"/>
    <xf numFmtId="0" fontId="10" fillId="3" borderId="0" xfId="3" applyFont="1" applyFill="1"/>
    <xf numFmtId="0" fontId="2" fillId="3" borderId="0" xfId="3" applyFill="1"/>
    <xf numFmtId="167" fontId="0" fillId="3" borderId="0" xfId="11" applyFont="1" applyFill="1"/>
    <xf numFmtId="0" fontId="2" fillId="3" borderId="0" xfId="3" applyFont="1" applyFill="1"/>
    <xf numFmtId="49" fontId="2" fillId="3" borderId="0" xfId="3" applyNumberFormat="1" applyFont="1" applyFill="1" applyAlignment="1">
      <alignment horizontal="left"/>
    </xf>
    <xf numFmtId="0" fontId="2" fillId="3" borderId="0" xfId="3" applyFont="1" applyFill="1" applyAlignment="1"/>
    <xf numFmtId="0" fontId="11" fillId="3" borderId="0" xfId="3" applyFont="1" applyFill="1" applyAlignment="1"/>
    <xf numFmtId="0" fontId="2" fillId="3" borderId="0" xfId="3" applyFill="1" applyAlignment="1"/>
    <xf numFmtId="0" fontId="12" fillId="3" borderId="0" xfId="3" applyFont="1" applyFill="1" applyAlignment="1"/>
    <xf numFmtId="0" fontId="13" fillId="3" borderId="0" xfId="3" applyFont="1" applyFill="1" applyAlignment="1"/>
    <xf numFmtId="0" fontId="12" fillId="3" borderId="0" xfId="3" applyFont="1" applyFill="1"/>
    <xf numFmtId="0" fontId="14" fillId="3" borderId="0" xfId="3" applyFont="1" applyFill="1" applyAlignment="1"/>
    <xf numFmtId="0" fontId="2" fillId="3" borderId="0" xfId="3" applyFont="1" applyFill="1" applyAlignment="1">
      <alignment horizontal="left"/>
    </xf>
    <xf numFmtId="0" fontId="15" fillId="3" borderId="0" xfId="3" applyFont="1" applyFill="1" applyAlignment="1"/>
    <xf numFmtId="0" fontId="17" fillId="4" borderId="0" xfId="3" applyFont="1" applyFill="1" applyAlignment="1">
      <alignment vertical="center"/>
    </xf>
    <xf numFmtId="0" fontId="2" fillId="4" borderId="0" xfId="3" applyFont="1" applyFill="1" applyAlignment="1">
      <alignment vertical="center"/>
    </xf>
    <xf numFmtId="0" fontId="11" fillId="0" borderId="0" xfId="3" applyFont="1"/>
    <xf numFmtId="0" fontId="11" fillId="2" borderId="0" xfId="3" applyFont="1" applyFill="1"/>
    <xf numFmtId="0" fontId="2" fillId="2" borderId="0" xfId="3" applyFill="1"/>
    <xf numFmtId="0" fontId="10" fillId="2" borderId="0" xfId="3" applyFont="1" applyFill="1" applyAlignment="1">
      <alignment horizontal="left" vertical="top" wrapText="1"/>
    </xf>
    <xf numFmtId="0" fontId="18" fillId="2" borderId="0" xfId="3" applyFont="1" applyFill="1" applyAlignment="1">
      <alignment horizontal="left" vertical="top" wrapText="1"/>
    </xf>
    <xf numFmtId="0" fontId="2" fillId="2" borderId="0" xfId="3" applyFont="1" applyFill="1" applyAlignment="1">
      <alignment vertical="top" wrapText="1"/>
    </xf>
    <xf numFmtId="0" fontId="2" fillId="2" borderId="0" xfId="3" applyFill="1" applyAlignment="1">
      <alignment horizontal="left" vertical="top" wrapText="1"/>
    </xf>
    <xf numFmtId="0" fontId="14" fillId="2" borderId="0" xfId="3" applyFont="1" applyFill="1" applyAlignment="1">
      <alignment horizontal="left" vertical="top" wrapText="1"/>
    </xf>
    <xf numFmtId="0" fontId="2" fillId="2" borderId="0" xfId="3" applyFont="1" applyFill="1" applyAlignment="1">
      <alignment horizontal="left" vertical="top" wrapText="1"/>
    </xf>
    <xf numFmtId="49" fontId="2" fillId="2" borderId="0" xfId="3" applyNumberFormat="1" applyFont="1" applyFill="1" applyAlignment="1">
      <alignment vertical="center" wrapText="1"/>
    </xf>
    <xf numFmtId="49" fontId="2" fillId="2" borderId="0" xfId="3" applyNumberFormat="1" applyFont="1" applyFill="1" applyAlignment="1">
      <alignment vertical="top" wrapText="1"/>
    </xf>
    <xf numFmtId="49" fontId="14" fillId="2" borderId="0" xfId="3" applyNumberFormat="1" applyFont="1" applyFill="1" applyAlignment="1">
      <alignment vertical="top" wrapText="1"/>
    </xf>
    <xf numFmtId="49" fontId="2" fillId="2" borderId="0" xfId="3" applyNumberFormat="1" applyFont="1" applyFill="1" applyAlignment="1">
      <alignment horizontal="left" vertical="top" wrapText="1"/>
    </xf>
    <xf numFmtId="49" fontId="14" fillId="2" borderId="0" xfId="3" applyNumberFormat="1" applyFont="1" applyFill="1" applyAlignment="1">
      <alignment horizontal="left" vertical="top" wrapText="1"/>
    </xf>
    <xf numFmtId="0" fontId="12" fillId="2" borderId="0" xfId="3" applyFont="1" applyFill="1" applyAlignment="1">
      <alignment horizontal="left" vertical="top" wrapText="1"/>
    </xf>
    <xf numFmtId="0" fontId="19" fillId="3" borderId="0" xfId="3" applyFont="1" applyFill="1" applyAlignment="1">
      <alignment vertical="top" wrapText="1"/>
    </xf>
    <xf numFmtId="0" fontId="20" fillId="2" borderId="0" xfId="12" applyFill="1" applyAlignment="1">
      <alignment horizontal="left" vertical="top" wrapText="1"/>
    </xf>
    <xf numFmtId="0" fontId="21" fillId="2" borderId="0" xfId="3" applyFont="1" applyFill="1" applyAlignment="1">
      <alignment vertical="center" wrapText="1"/>
    </xf>
    <xf numFmtId="0" fontId="22" fillId="2" borderId="0" xfId="3" applyFont="1" applyFill="1" applyAlignment="1">
      <alignment vertical="center" wrapText="1"/>
    </xf>
    <xf numFmtId="0" fontId="15" fillId="3" borderId="0" xfId="3" applyFont="1" applyFill="1"/>
    <xf numFmtId="0" fontId="22" fillId="2" borderId="0" xfId="3" quotePrefix="1" applyFont="1" applyFill="1" applyAlignment="1">
      <alignment vertical="center" wrapText="1"/>
    </xf>
    <xf numFmtId="0" fontId="26" fillId="2" borderId="0" xfId="3" applyFont="1" applyFill="1" applyAlignment="1">
      <alignment vertical="center" wrapText="1"/>
    </xf>
    <xf numFmtId="0" fontId="2" fillId="2" borderId="0" xfId="3" applyFont="1" applyFill="1" applyAlignment="1">
      <alignment wrapText="1"/>
    </xf>
    <xf numFmtId="0" fontId="2" fillId="2" borderId="0" xfId="3" applyFont="1" applyFill="1"/>
    <xf numFmtId="0" fontId="25" fillId="2" borderId="0" xfId="3" applyFont="1" applyFill="1" applyAlignment="1">
      <alignment wrapText="1"/>
    </xf>
    <xf numFmtId="0" fontId="25" fillId="2" borderId="0" xfId="3" applyFont="1" applyFill="1" applyAlignment="1">
      <alignment vertical="top" wrapText="1"/>
    </xf>
    <xf numFmtId="0" fontId="2" fillId="2" borderId="0" xfId="3" quotePrefix="1" applyFont="1" applyFill="1" applyAlignment="1">
      <alignment vertical="top" wrapText="1"/>
    </xf>
    <xf numFmtId="0" fontId="2" fillId="2" borderId="0" xfId="3" quotePrefix="1" applyFont="1" applyFill="1" applyAlignment="1">
      <alignment horizontal="left" vertical="top" wrapText="1"/>
    </xf>
    <xf numFmtId="0" fontId="10" fillId="2" borderId="0" xfId="13" applyFont="1" applyFill="1" applyBorder="1" applyAlignment="1">
      <alignment horizontal="left" vertical="top" wrapText="1"/>
    </xf>
    <xf numFmtId="0" fontId="2" fillId="2" borderId="0" xfId="13" applyFont="1" applyFill="1" applyAlignment="1">
      <alignment horizontal="left" wrapText="1"/>
    </xf>
    <xf numFmtId="0" fontId="2" fillId="2" borderId="0" xfId="13" applyFont="1" applyFill="1" applyAlignment="1">
      <alignment wrapText="1"/>
    </xf>
    <xf numFmtId="0" fontId="25" fillId="3" borderId="4" xfId="14" applyFont="1" applyFill="1" applyBorder="1" applyAlignment="1">
      <alignment horizontal="left" vertical="top" wrapText="1"/>
    </xf>
    <xf numFmtId="0" fontId="25" fillId="3" borderId="5" xfId="3" applyFont="1" applyFill="1" applyBorder="1" applyAlignment="1">
      <alignment horizontal="left" vertical="top" wrapText="1"/>
    </xf>
    <xf numFmtId="0" fontId="2" fillId="3" borderId="6" xfId="14" applyFont="1" applyFill="1" applyBorder="1" applyAlignment="1">
      <alignment horizontal="left" vertical="top" wrapText="1"/>
    </xf>
    <xf numFmtId="0" fontId="2" fillId="2" borderId="7" xfId="3" applyFont="1" applyFill="1" applyBorder="1" applyAlignment="1">
      <alignment horizontal="left" vertical="top" wrapText="1"/>
    </xf>
    <xf numFmtId="0" fontId="2" fillId="3" borderId="6" xfId="13" applyFont="1" applyFill="1" applyBorder="1" applyAlignment="1">
      <alignment horizontal="left" vertical="top" wrapText="1"/>
    </xf>
    <xf numFmtId="0" fontId="2" fillId="3" borderId="8" xfId="14" applyFont="1" applyFill="1" applyBorder="1" applyAlignment="1">
      <alignment horizontal="left" vertical="top" wrapText="1"/>
    </xf>
    <xf numFmtId="0" fontId="2" fillId="2" borderId="9" xfId="3" applyFont="1" applyFill="1" applyBorder="1" applyAlignment="1">
      <alignment horizontal="left" vertical="top" wrapText="1"/>
    </xf>
    <xf numFmtId="0" fontId="18" fillId="2" borderId="0" xfId="13" applyFont="1" applyFill="1" applyAlignment="1">
      <alignment horizontal="left" vertical="top" wrapText="1"/>
    </xf>
    <xf numFmtId="0" fontId="2" fillId="3" borderId="7" xfId="13" applyFont="1" applyFill="1" applyBorder="1" applyAlignment="1">
      <alignment horizontal="justify" vertical="top" wrapText="1"/>
    </xf>
    <xf numFmtId="0" fontId="2" fillId="2" borderId="0" xfId="13" applyFont="1" applyFill="1" applyBorder="1" applyAlignment="1">
      <alignment wrapText="1"/>
    </xf>
    <xf numFmtId="0" fontId="2" fillId="2" borderId="0" xfId="13" applyFont="1" applyFill="1" applyAlignment="1">
      <alignment horizontal="left" vertical="top" wrapText="1"/>
    </xf>
    <xf numFmtId="0" fontId="4" fillId="2" borderId="3" xfId="4" applyFont="1" applyFill="1" applyBorder="1" applyAlignment="1">
      <alignment horizontal="left" vertical="top" wrapText="1"/>
    </xf>
    <xf numFmtId="0" fontId="4" fillId="2" borderId="2" xfId="4" applyFont="1" applyFill="1" applyBorder="1" applyAlignment="1">
      <alignment horizontal="left" vertical="top" wrapText="1"/>
    </xf>
    <xf numFmtId="168" fontId="4" fillId="2" borderId="0" xfId="0" applyNumberFormat="1" applyFont="1" applyFill="1"/>
    <xf numFmtId="166" fontId="4" fillId="2" borderId="0" xfId="0" applyNumberFormat="1" applyFont="1" applyFill="1"/>
    <xf numFmtId="9" fontId="4" fillId="2" borderId="0" xfId="2" applyNumberFormat="1" applyFont="1" applyFill="1"/>
    <xf numFmtId="9" fontId="4" fillId="2" borderId="0" xfId="2" applyNumberFormat="1" applyFont="1" applyFill="1" applyBorder="1"/>
    <xf numFmtId="166" fontId="4" fillId="2" borderId="3" xfId="2" applyNumberFormat="1" applyFont="1" applyFill="1" applyBorder="1"/>
    <xf numFmtId="166" fontId="9" fillId="2" borderId="3" xfId="2" applyNumberFormat="1" applyFont="1" applyFill="1" applyBorder="1"/>
    <xf numFmtId="166" fontId="3" fillId="2" borderId="0" xfId="2" applyNumberFormat="1" applyFont="1" applyFill="1" applyAlignment="1">
      <alignment horizontal="left"/>
    </xf>
    <xf numFmtId="0" fontId="24" fillId="0" borderId="0" xfId="0" applyFont="1" applyAlignment="1">
      <alignment wrapText="1"/>
    </xf>
    <xf numFmtId="9" fontId="4" fillId="2" borderId="0" xfId="1" applyNumberFormat="1" applyFont="1" applyFill="1"/>
    <xf numFmtId="0" fontId="17" fillId="4" borderId="0" xfId="3" applyFont="1" applyFill="1" applyAlignment="1">
      <alignment vertical="center"/>
    </xf>
    <xf numFmtId="0" fontId="16" fillId="4" borderId="0" xfId="3" applyFont="1" applyFill="1" applyAlignment="1">
      <alignment vertical="center"/>
    </xf>
    <xf numFmtId="0" fontId="4" fillId="2" borderId="3" xfId="4" applyFont="1" applyFill="1" applyBorder="1" applyAlignment="1">
      <alignment horizontal="left" vertical="top" wrapText="1"/>
    </xf>
    <xf numFmtId="164" fontId="4" fillId="2" borderId="2" xfId="1" applyNumberFormat="1" applyFont="1" applyFill="1" applyBorder="1" applyAlignment="1">
      <alignment wrapText="1"/>
    </xf>
    <xf numFmtId="0" fontId="4" fillId="2" borderId="2" xfId="4" applyFont="1" applyFill="1" applyBorder="1" applyAlignment="1">
      <alignment horizontal="left" vertical="top" wrapText="1"/>
    </xf>
  </cellXfs>
  <cellStyles count="15">
    <cellStyle name="Hyperlink" xfId="12" builtinId="8"/>
    <cellStyle name="Komma" xfId="1" builtinId="3"/>
    <cellStyle name="Komma 2" xfId="11"/>
    <cellStyle name="Procent" xfId="2" builtinId="5"/>
    <cellStyle name="Standaard" xfId="0" builtinId="0"/>
    <cellStyle name="Standaard 2" xfId="3"/>
    <cellStyle name="Standaard 2 2" xfId="13"/>
    <cellStyle name="Standaard 3" xfId="4"/>
    <cellStyle name="Standaard 4" xfId="14"/>
    <cellStyle name="Standaard_Blad1" xfId="10"/>
    <cellStyle name="Standaard_Blad2" xfId="7"/>
    <cellStyle name="style1499936711542" xfId="6"/>
    <cellStyle name="style1499936711557" xfId="5"/>
    <cellStyle name="style1499936711635" xfId="8"/>
    <cellStyle name="style1499936711651" xfId="9"/>
  </cellStyles>
  <dxfs count="8">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raagbaakiv3gemeenten.nl/files/2020-03/iv3-informatievoorschrift-2020-gemeenten-en-gemeenschappelijke-regelinge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3:A29"/>
  <sheetViews>
    <sheetView zoomScaleNormal="100" workbookViewId="0"/>
  </sheetViews>
  <sheetFormatPr defaultColWidth="8.85546875" defaultRowHeight="12.75" x14ac:dyDescent="0.2"/>
  <cols>
    <col min="1" max="11" width="9.140625" style="76" customWidth="1"/>
    <col min="12" max="16384" width="8.85546875" style="76"/>
  </cols>
  <sheetData>
    <row r="3" spans="1:1" ht="15.75" x14ac:dyDescent="0.25">
      <c r="A3" s="75" t="s">
        <v>862</v>
      </c>
    </row>
    <row r="4" spans="1:1" ht="15.75" x14ac:dyDescent="0.25">
      <c r="A4" s="75" t="s">
        <v>863</v>
      </c>
    </row>
    <row r="5" spans="1:1" s="77" customFormat="1" ht="15" x14ac:dyDescent="0.25"/>
    <row r="6" spans="1:1" s="77" customFormat="1" ht="15" x14ac:dyDescent="0.25"/>
    <row r="7" spans="1:1" s="77" customFormat="1" ht="15" x14ac:dyDescent="0.25"/>
    <row r="8" spans="1:1" s="77" customFormat="1" ht="15" x14ac:dyDescent="0.25"/>
    <row r="9" spans="1:1" s="77" customFormat="1" ht="15" x14ac:dyDescent="0.25"/>
    <row r="28" spans="1:1" x14ac:dyDescent="0.2">
      <c r="A28" s="78" t="s">
        <v>864</v>
      </c>
    </row>
    <row r="29" spans="1:1" x14ac:dyDescent="0.2">
      <c r="A29" s="79" t="s">
        <v>865</v>
      </c>
    </row>
  </sheetData>
  <pageMargins left="0.75" right="0.75" top="1" bottom="1" header="0.5" footer="0.5"/>
  <pageSetup paperSize="9" scale="6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pageSetUpPr fitToPage="1"/>
  </sheetPr>
  <dimension ref="A1:AB404"/>
  <sheetViews>
    <sheetView zoomScaleNormal="100" workbookViewId="0"/>
  </sheetViews>
  <sheetFormatPr defaultRowHeight="11.25" x14ac:dyDescent="0.2"/>
  <cols>
    <col min="1" max="1" width="9.140625" style="22"/>
    <col min="2" max="2" width="7.140625" style="22" customWidth="1"/>
    <col min="3" max="3" width="12.140625" style="22" customWidth="1"/>
    <col min="4" max="4" width="2.28515625" style="22" customWidth="1"/>
    <col min="5" max="5" width="8.42578125" style="39" customWidth="1"/>
    <col min="6" max="6" width="2.140625" style="39" customWidth="1"/>
    <col min="7" max="7" width="8.42578125" style="39" customWidth="1"/>
    <col min="8" max="15" width="8.42578125" style="22" customWidth="1"/>
    <col min="16" max="16" width="2.140625" style="22" customWidth="1"/>
    <col min="17" max="17" width="8.42578125" style="39" customWidth="1"/>
    <col min="18" max="19" width="8.42578125" style="22" customWidth="1"/>
    <col min="20" max="20" width="2.140625" style="22" customWidth="1"/>
    <col min="21" max="21" width="8.42578125" style="39" customWidth="1"/>
    <col min="22" max="22" width="2.140625" style="39" customWidth="1"/>
    <col min="23" max="23" width="8.42578125" style="22" customWidth="1"/>
    <col min="24" max="24" width="2.28515625" style="22" customWidth="1"/>
    <col min="25" max="25" width="8.42578125" style="22" customWidth="1"/>
    <col min="26" max="26" width="2.28515625" style="22" customWidth="1"/>
    <col min="27" max="27" width="8.42578125" style="22" customWidth="1"/>
    <col min="28" max="16384" width="9.140625" style="22"/>
  </cols>
  <sheetData>
    <row r="1" spans="1:28" x14ac:dyDescent="0.2">
      <c r="A1" s="1" t="s">
        <v>845</v>
      </c>
      <c r="B1" s="1"/>
      <c r="C1" s="2"/>
      <c r="D1" s="2"/>
      <c r="E1" s="2"/>
      <c r="F1" s="2"/>
      <c r="G1" s="2"/>
      <c r="H1" s="2"/>
      <c r="I1" s="2"/>
      <c r="J1" s="2"/>
      <c r="K1" s="2"/>
      <c r="L1" s="2"/>
      <c r="M1" s="2"/>
      <c r="N1" s="2"/>
      <c r="O1" s="2"/>
      <c r="P1" s="2"/>
      <c r="Q1" s="2"/>
      <c r="R1" s="2"/>
      <c r="S1" s="2"/>
      <c r="T1" s="2"/>
      <c r="U1" s="2"/>
      <c r="V1" s="2"/>
      <c r="W1" s="2"/>
      <c r="X1" s="2"/>
      <c r="Y1" s="2"/>
      <c r="Z1" s="2"/>
      <c r="AA1" s="2"/>
      <c r="AB1" s="2"/>
    </row>
    <row r="2" spans="1:28" x14ac:dyDescent="0.2">
      <c r="A2" s="25" t="s">
        <v>803</v>
      </c>
      <c r="B2" s="25"/>
      <c r="C2" s="2"/>
      <c r="D2" s="2"/>
      <c r="E2" s="2"/>
      <c r="F2" s="2"/>
      <c r="G2" s="2"/>
      <c r="H2" s="2"/>
      <c r="I2" s="26">
        <v>1</v>
      </c>
      <c r="J2" s="31"/>
      <c r="K2" s="31"/>
      <c r="L2" s="31"/>
      <c r="M2" s="31"/>
      <c r="N2" s="31"/>
      <c r="O2" s="31"/>
      <c r="P2" s="31"/>
      <c r="Q2" s="22"/>
      <c r="S2" s="31"/>
      <c r="T2" s="31"/>
      <c r="U2" s="31"/>
      <c r="V2" s="31"/>
      <c r="W2" s="31"/>
      <c r="X2" s="31"/>
      <c r="Y2" s="31"/>
      <c r="Z2" s="31"/>
      <c r="AA2" s="31"/>
    </row>
    <row r="3" spans="1:28" ht="35.25" customHeight="1" x14ac:dyDescent="0.2">
      <c r="A3" s="27"/>
      <c r="B3" s="27"/>
      <c r="C3" s="4"/>
      <c r="D3" s="28"/>
      <c r="E3" s="44" t="s">
        <v>959</v>
      </c>
      <c r="F3" s="36"/>
      <c r="G3" s="148" t="s">
        <v>782</v>
      </c>
      <c r="H3" s="148"/>
      <c r="I3" s="148"/>
      <c r="J3" s="148"/>
      <c r="K3" s="148"/>
      <c r="L3" s="148"/>
      <c r="M3" s="44"/>
      <c r="N3" s="44"/>
      <c r="O3" s="44"/>
      <c r="P3" s="37"/>
      <c r="Q3" s="148" t="s">
        <v>783</v>
      </c>
      <c r="R3" s="148"/>
      <c r="S3" s="146"/>
      <c r="T3" s="30"/>
      <c r="U3" s="32" t="s">
        <v>784</v>
      </c>
      <c r="V3" s="33"/>
      <c r="W3" s="34" t="s">
        <v>739</v>
      </c>
      <c r="X3" s="33"/>
      <c r="Y3" s="44" t="s">
        <v>802</v>
      </c>
      <c r="AA3" s="58" t="s">
        <v>961</v>
      </c>
    </row>
    <row r="4" spans="1:28" ht="45" customHeight="1" x14ac:dyDescent="0.2">
      <c r="A4" s="38" t="s">
        <v>701</v>
      </c>
      <c r="B4" s="38" t="s">
        <v>319</v>
      </c>
      <c r="C4" s="38" t="s">
        <v>320</v>
      </c>
      <c r="D4" s="5"/>
      <c r="E4" s="45" t="s">
        <v>0</v>
      </c>
      <c r="F4" s="45"/>
      <c r="G4" s="45" t="s">
        <v>785</v>
      </c>
      <c r="H4" s="45" t="s">
        <v>786</v>
      </c>
      <c r="I4" s="45" t="s">
        <v>787</v>
      </c>
      <c r="J4" s="45" t="s">
        <v>788</v>
      </c>
      <c r="K4" s="45" t="s">
        <v>789</v>
      </c>
      <c r="L4" s="45" t="s">
        <v>790</v>
      </c>
      <c r="M4" s="45" t="s">
        <v>791</v>
      </c>
      <c r="N4" s="45" t="s">
        <v>792</v>
      </c>
      <c r="O4" s="45" t="s">
        <v>793</v>
      </c>
      <c r="P4" s="45"/>
      <c r="Q4" s="45" t="s">
        <v>794</v>
      </c>
      <c r="R4" s="45" t="s">
        <v>795</v>
      </c>
      <c r="S4" s="45" t="s">
        <v>796</v>
      </c>
      <c r="T4" s="45"/>
      <c r="U4" s="45" t="s">
        <v>798</v>
      </c>
      <c r="V4" s="45"/>
      <c r="W4" s="32" t="s">
        <v>0</v>
      </c>
      <c r="X4" s="32"/>
      <c r="Y4" s="32" t="s">
        <v>0</v>
      </c>
      <c r="Z4" s="31"/>
      <c r="AA4" s="45" t="s">
        <v>785</v>
      </c>
    </row>
    <row r="5" spans="1:28" x14ac:dyDescent="0.2">
      <c r="E5" s="22"/>
      <c r="F5" s="22"/>
      <c r="G5" s="22"/>
      <c r="Q5" s="22"/>
      <c r="U5" s="22"/>
      <c r="V5" s="22"/>
    </row>
    <row r="6" spans="1:28" x14ac:dyDescent="0.2">
      <c r="C6" s="42" t="s">
        <v>754</v>
      </c>
      <c r="D6" s="31"/>
      <c r="E6" s="42"/>
      <c r="F6" s="31"/>
      <c r="G6" s="31"/>
      <c r="H6" s="31"/>
      <c r="I6" s="31"/>
      <c r="J6" s="31"/>
      <c r="K6" s="31"/>
      <c r="L6" s="31"/>
      <c r="M6" s="31"/>
      <c r="N6" s="31"/>
      <c r="O6" s="31"/>
      <c r="P6" s="31"/>
      <c r="Q6" s="31"/>
      <c r="R6" s="31"/>
      <c r="S6" s="31"/>
      <c r="T6" s="31"/>
      <c r="U6" s="31"/>
      <c r="V6" s="31"/>
      <c r="W6" s="31"/>
      <c r="X6" s="31"/>
      <c r="Y6" s="31"/>
      <c r="Z6" s="31"/>
      <c r="AA6" s="43"/>
    </row>
    <row r="7" spans="1:28" x14ac:dyDescent="0.2">
      <c r="A7" s="46">
        <v>2019</v>
      </c>
      <c r="C7" s="22" t="s">
        <v>738</v>
      </c>
      <c r="E7" s="41">
        <f t="shared" ref="E7:E8" si="0">SUM(G7,Q7,U7)</f>
        <v>348261.25932999997</v>
      </c>
      <c r="F7" s="41"/>
      <c r="G7" s="41">
        <f>SUM(H7:O7)</f>
        <v>296617.21273999999</v>
      </c>
      <c r="H7" s="41">
        <f>SUM(H11:H22)</f>
        <v>38088.928290000003</v>
      </c>
      <c r="I7" s="41">
        <f t="shared" ref="I7:O7" si="1">SUM(I11:I22)</f>
        <v>6462.476275</v>
      </c>
      <c r="J7" s="41">
        <f t="shared" si="1"/>
        <v>14783.496160000001</v>
      </c>
      <c r="K7" s="41">
        <f t="shared" si="1"/>
        <v>4777.5301749999999</v>
      </c>
      <c r="L7" s="41">
        <f t="shared" si="1"/>
        <v>46842.356650000002</v>
      </c>
      <c r="M7" s="41">
        <f t="shared" si="1"/>
        <v>12538.741</v>
      </c>
      <c r="N7" s="41">
        <f t="shared" si="1"/>
        <v>141266.69250999999</v>
      </c>
      <c r="O7" s="41">
        <f t="shared" si="1"/>
        <v>31856.991679999999</v>
      </c>
      <c r="P7" s="41"/>
      <c r="Q7" s="41">
        <f>SUM(R7:S7)</f>
        <v>46898.147000000004</v>
      </c>
      <c r="R7" s="41">
        <f t="shared" ref="R7:S7" si="2">SUM(R11:R22)</f>
        <v>44746.147000000004</v>
      </c>
      <c r="S7" s="41">
        <f t="shared" si="2"/>
        <v>2152</v>
      </c>
      <c r="T7" s="41"/>
      <c r="U7" s="41">
        <f t="shared" ref="U7" si="3">SUM(U11:U22)</f>
        <v>4745.89959</v>
      </c>
      <c r="V7" s="41"/>
      <c r="W7" s="41">
        <f t="shared" ref="W7" si="4">SUM(W11:W22)</f>
        <v>0</v>
      </c>
      <c r="X7" s="41"/>
      <c r="Y7" s="41">
        <f>SUM(AA7:AA7)</f>
        <v>16400.096799999999</v>
      </c>
      <c r="Z7" s="35"/>
      <c r="AA7" s="41">
        <f t="shared" ref="AA7" si="5">SUM(AA11:AA22)</f>
        <v>16400.096799999999</v>
      </c>
    </row>
    <row r="8" spans="1:28" x14ac:dyDescent="0.2">
      <c r="A8" s="46">
        <v>2017</v>
      </c>
      <c r="C8" s="22" t="s">
        <v>738</v>
      </c>
      <c r="E8" s="41">
        <f t="shared" si="0"/>
        <v>301502.04573999997</v>
      </c>
      <c r="F8" s="41"/>
      <c r="G8" s="41">
        <f>SUM(H8:O8)</f>
        <v>246056.48874999999</v>
      </c>
      <c r="H8" s="41">
        <f>SUM(H24:H35)</f>
        <v>26359.517089999998</v>
      </c>
      <c r="I8" s="41">
        <f t="shared" ref="I8:O8" si="6">SUM(I24:I35)</f>
        <v>4854.3370199999999</v>
      </c>
      <c r="J8" s="41">
        <f t="shared" si="6"/>
        <v>17108.271799999999</v>
      </c>
      <c r="K8" s="41">
        <f t="shared" si="6"/>
        <v>3251.0721700000004</v>
      </c>
      <c r="L8" s="41">
        <f t="shared" si="6"/>
        <v>46794.72496</v>
      </c>
      <c r="M8" s="41">
        <f t="shared" si="6"/>
        <v>15962.09468</v>
      </c>
      <c r="N8" s="41">
        <f t="shared" si="6"/>
        <v>102401.63507999999</v>
      </c>
      <c r="O8" s="41">
        <f t="shared" si="6"/>
        <v>29324.835950000001</v>
      </c>
      <c r="P8" s="41"/>
      <c r="Q8" s="41">
        <f t="shared" ref="Q8" si="7">SUM(R8:S8)</f>
        <v>46028.252989999994</v>
      </c>
      <c r="R8" s="41">
        <f>SUM(R24:R35)</f>
        <v>44025.199239999994</v>
      </c>
      <c r="S8" s="41">
        <f>SUM(S24:S35)</f>
        <v>2003.05375</v>
      </c>
      <c r="T8" s="41"/>
      <c r="U8" s="41">
        <f>SUM(U24:U35)</f>
        <v>9417.3040000000001</v>
      </c>
      <c r="V8" s="41"/>
      <c r="W8" s="41">
        <f>SUM(W24:W35)</f>
        <v>0</v>
      </c>
      <c r="X8" s="41"/>
      <c r="Y8" s="41">
        <f>SUM(AA8:AA8)</f>
        <v>16834.129199999999</v>
      </c>
      <c r="Z8" s="35"/>
      <c r="AA8" s="41">
        <f>SUM(AA24:AA35)</f>
        <v>16834.129199999999</v>
      </c>
    </row>
    <row r="9" spans="1:28" x14ac:dyDescent="0.2">
      <c r="C9" s="31"/>
      <c r="D9" s="31"/>
      <c r="E9" s="31"/>
      <c r="F9" s="31"/>
      <c r="G9" s="31"/>
      <c r="H9" s="31"/>
      <c r="I9" s="31"/>
      <c r="J9" s="31"/>
      <c r="K9" s="31"/>
      <c r="L9" s="31"/>
      <c r="M9" s="31"/>
      <c r="N9" s="31"/>
      <c r="O9" s="31"/>
      <c r="P9" s="31"/>
      <c r="Q9" s="31"/>
      <c r="R9" s="31"/>
      <c r="S9" s="31"/>
      <c r="T9" s="31"/>
      <c r="U9" s="31"/>
      <c r="V9" s="31"/>
      <c r="W9" s="31"/>
      <c r="X9" s="31"/>
      <c r="Y9" s="31"/>
      <c r="Z9" s="31"/>
      <c r="AA9" s="31"/>
    </row>
    <row r="10" spans="1:28" x14ac:dyDescent="0.2">
      <c r="A10" s="42" t="s">
        <v>955</v>
      </c>
      <c r="B10" s="42"/>
      <c r="C10" s="31"/>
      <c r="D10" s="31"/>
      <c r="E10" s="42"/>
      <c r="F10" s="31"/>
      <c r="G10" s="31"/>
      <c r="H10" s="31"/>
      <c r="I10" s="31"/>
      <c r="J10" s="31"/>
      <c r="K10" s="31"/>
      <c r="L10" s="31"/>
      <c r="M10" s="31"/>
      <c r="N10" s="31"/>
      <c r="O10" s="31"/>
      <c r="P10" s="31"/>
      <c r="Q10" s="31"/>
      <c r="R10" s="31"/>
      <c r="S10" s="31"/>
      <c r="T10" s="31"/>
      <c r="U10" s="31"/>
      <c r="V10" s="31"/>
      <c r="W10" s="31"/>
      <c r="X10" s="31"/>
      <c r="Y10" s="31"/>
      <c r="Z10" s="55"/>
      <c r="AA10" s="42"/>
    </row>
    <row r="11" spans="1:28" x14ac:dyDescent="0.2">
      <c r="A11" s="46">
        <v>2019</v>
      </c>
      <c r="B11" s="22" t="s">
        <v>769</v>
      </c>
      <c r="C11" s="22" t="s">
        <v>324</v>
      </c>
      <c r="E11" s="41">
        <f>SUM(G11,Q11,U11)</f>
        <v>24214</v>
      </c>
      <c r="F11" s="41"/>
      <c r="G11" s="41">
        <f>SUM(H11:O11)</f>
        <v>21987</v>
      </c>
      <c r="H11" s="41">
        <v>1048</v>
      </c>
      <c r="I11" s="41">
        <v>14</v>
      </c>
      <c r="J11" s="41">
        <v>911</v>
      </c>
      <c r="K11" s="41">
        <v>173</v>
      </c>
      <c r="L11" s="41">
        <v>1451</v>
      </c>
      <c r="M11" s="41">
        <v>900</v>
      </c>
      <c r="N11" s="41">
        <v>13656</v>
      </c>
      <c r="O11" s="41">
        <v>3834</v>
      </c>
      <c r="P11" s="41"/>
      <c r="Q11" s="41">
        <f>SUM(R11:S11)</f>
        <v>2227</v>
      </c>
      <c r="R11" s="41">
        <v>2133</v>
      </c>
      <c r="S11" s="41">
        <v>94</v>
      </c>
      <c r="T11" s="41"/>
      <c r="U11" s="41">
        <v>0</v>
      </c>
      <c r="V11" s="41"/>
      <c r="W11" s="41"/>
      <c r="X11" s="41"/>
      <c r="Y11" s="41">
        <f t="shared" ref="Y11:Y22" si="8">SUM(AA11:AA11)</f>
        <v>2509</v>
      </c>
      <c r="AA11" s="41">
        <v>2509</v>
      </c>
    </row>
    <row r="12" spans="1:28" x14ac:dyDescent="0.2">
      <c r="A12" s="46">
        <v>2019</v>
      </c>
      <c r="B12" s="22" t="s">
        <v>770</v>
      </c>
      <c r="C12" s="22" t="s">
        <v>797</v>
      </c>
      <c r="E12" s="41">
        <f t="shared" ref="E12:E22" si="9">SUM(G12,Q12,U12)</f>
        <v>38351</v>
      </c>
      <c r="F12" s="41"/>
      <c r="G12" s="41">
        <f t="shared" ref="G12:G21" si="10">SUM(H12:O12)</f>
        <v>34473</v>
      </c>
      <c r="H12" s="41">
        <v>2341</v>
      </c>
      <c r="I12" s="41">
        <v>151</v>
      </c>
      <c r="J12" s="41">
        <v>442</v>
      </c>
      <c r="K12" s="41">
        <v>647</v>
      </c>
      <c r="L12" s="41">
        <v>5120</v>
      </c>
      <c r="M12" s="41">
        <v>4302</v>
      </c>
      <c r="N12" s="41">
        <v>11949</v>
      </c>
      <c r="O12" s="41">
        <v>9521</v>
      </c>
      <c r="P12" s="41"/>
      <c r="Q12" s="41">
        <f t="shared" ref="Q12:Q22" si="11">SUM(R12:S12)</f>
        <v>3878</v>
      </c>
      <c r="R12" s="41">
        <v>3212</v>
      </c>
      <c r="S12" s="41">
        <v>666</v>
      </c>
      <c r="T12" s="41"/>
      <c r="U12" s="41">
        <v>0</v>
      </c>
      <c r="V12" s="41"/>
      <c r="W12" s="41"/>
      <c r="X12" s="41"/>
      <c r="Y12" s="41">
        <f t="shared" si="8"/>
        <v>2567</v>
      </c>
      <c r="AA12" s="41">
        <v>2567</v>
      </c>
    </row>
    <row r="13" spans="1:28" x14ac:dyDescent="0.2">
      <c r="A13" s="46">
        <v>2019</v>
      </c>
      <c r="B13" s="22" t="s">
        <v>771</v>
      </c>
      <c r="C13" s="22" t="s">
        <v>346</v>
      </c>
      <c r="E13" s="41">
        <f t="shared" si="9"/>
        <v>20930</v>
      </c>
      <c r="F13" s="41"/>
      <c r="G13" s="41">
        <f t="shared" si="10"/>
        <v>17331</v>
      </c>
      <c r="H13" s="41">
        <v>2005</v>
      </c>
      <c r="I13" s="41">
        <v>255</v>
      </c>
      <c r="J13" s="41">
        <v>1898</v>
      </c>
      <c r="K13" s="41">
        <v>0</v>
      </c>
      <c r="L13" s="41">
        <v>6622</v>
      </c>
      <c r="M13" s="41">
        <v>485</v>
      </c>
      <c r="N13" s="41">
        <v>3217</v>
      </c>
      <c r="O13" s="41">
        <v>2849</v>
      </c>
      <c r="P13" s="41"/>
      <c r="Q13" s="41">
        <f t="shared" si="11"/>
        <v>3599</v>
      </c>
      <c r="R13" s="41">
        <v>3532</v>
      </c>
      <c r="S13" s="41">
        <v>67</v>
      </c>
      <c r="T13" s="41"/>
      <c r="U13" s="41">
        <v>0</v>
      </c>
      <c r="V13" s="41"/>
      <c r="W13" s="41"/>
      <c r="X13" s="41"/>
      <c r="Y13" s="41">
        <f t="shared" si="8"/>
        <v>1440</v>
      </c>
      <c r="AA13" s="41">
        <v>1440</v>
      </c>
    </row>
    <row r="14" spans="1:28" x14ac:dyDescent="0.2">
      <c r="A14" s="46">
        <v>2019</v>
      </c>
      <c r="B14" s="22" t="s">
        <v>772</v>
      </c>
      <c r="C14" s="22" t="s">
        <v>352</v>
      </c>
      <c r="E14" s="41">
        <f t="shared" si="9"/>
        <v>19079</v>
      </c>
      <c r="F14" s="41"/>
      <c r="G14" s="41">
        <f t="shared" si="10"/>
        <v>15524</v>
      </c>
      <c r="H14" s="41">
        <v>4393</v>
      </c>
      <c r="I14" s="41">
        <v>654</v>
      </c>
      <c r="J14" s="41">
        <v>1228</v>
      </c>
      <c r="K14" s="41">
        <v>61</v>
      </c>
      <c r="L14" s="41">
        <v>1740</v>
      </c>
      <c r="M14" s="41">
        <v>2495</v>
      </c>
      <c r="N14" s="41">
        <v>4634</v>
      </c>
      <c r="O14" s="41">
        <v>319</v>
      </c>
      <c r="P14" s="41"/>
      <c r="Q14" s="41">
        <f t="shared" si="11"/>
        <v>3396</v>
      </c>
      <c r="R14" s="41">
        <v>3396</v>
      </c>
      <c r="S14" s="41">
        <v>0</v>
      </c>
      <c r="T14" s="41"/>
      <c r="U14" s="41">
        <v>159</v>
      </c>
      <c r="V14" s="41"/>
      <c r="W14" s="41"/>
      <c r="X14" s="41"/>
      <c r="Y14" s="41">
        <f t="shared" si="8"/>
        <v>12</v>
      </c>
      <c r="AA14" s="41">
        <v>12</v>
      </c>
    </row>
    <row r="15" spans="1:28" x14ac:dyDescent="0.2">
      <c r="A15" s="46">
        <v>2019</v>
      </c>
      <c r="B15" s="22" t="s">
        <v>773</v>
      </c>
      <c r="C15" s="22" t="s">
        <v>375</v>
      </c>
      <c r="E15" s="41">
        <f t="shared" si="9"/>
        <v>54506</v>
      </c>
      <c r="F15" s="41"/>
      <c r="G15" s="41">
        <f t="shared" si="10"/>
        <v>43271</v>
      </c>
      <c r="H15" s="41">
        <v>4456</v>
      </c>
      <c r="I15" s="41">
        <v>712</v>
      </c>
      <c r="J15" s="41">
        <v>1154</v>
      </c>
      <c r="K15" s="41">
        <v>0</v>
      </c>
      <c r="L15" s="41">
        <v>2396</v>
      </c>
      <c r="M15" s="41">
        <v>156</v>
      </c>
      <c r="N15" s="41">
        <v>31272</v>
      </c>
      <c r="O15" s="41">
        <v>3125</v>
      </c>
      <c r="P15" s="41"/>
      <c r="Q15" s="41">
        <f t="shared" si="11"/>
        <v>8428</v>
      </c>
      <c r="R15" s="41">
        <v>7178</v>
      </c>
      <c r="S15" s="41">
        <v>1250</v>
      </c>
      <c r="T15" s="41"/>
      <c r="U15" s="41">
        <v>2807</v>
      </c>
      <c r="V15" s="41"/>
      <c r="W15" s="41"/>
      <c r="X15" s="41"/>
      <c r="Y15" s="41">
        <f t="shared" si="8"/>
        <v>89</v>
      </c>
      <c r="AA15" s="41">
        <v>89</v>
      </c>
    </row>
    <row r="16" spans="1:28" x14ac:dyDescent="0.2">
      <c r="A16" s="46">
        <v>2019</v>
      </c>
      <c r="B16" s="22" t="s">
        <v>774</v>
      </c>
      <c r="C16" s="22" t="s">
        <v>419</v>
      </c>
      <c r="E16" s="41">
        <f t="shared" si="9"/>
        <v>27526</v>
      </c>
      <c r="F16" s="41"/>
      <c r="G16" s="41">
        <f t="shared" si="10"/>
        <v>24311</v>
      </c>
      <c r="H16" s="41">
        <v>849</v>
      </c>
      <c r="I16" s="41">
        <v>0</v>
      </c>
      <c r="J16" s="41">
        <v>1604</v>
      </c>
      <c r="K16" s="41">
        <v>46</v>
      </c>
      <c r="L16" s="41">
        <v>0</v>
      </c>
      <c r="M16" s="41">
        <v>713</v>
      </c>
      <c r="N16" s="41">
        <v>16605</v>
      </c>
      <c r="O16" s="41">
        <v>4494</v>
      </c>
      <c r="P16" s="41"/>
      <c r="Q16" s="41">
        <f t="shared" si="11"/>
        <v>2572</v>
      </c>
      <c r="R16" s="41">
        <v>2572</v>
      </c>
      <c r="S16" s="41">
        <v>0</v>
      </c>
      <c r="T16" s="41"/>
      <c r="U16" s="41">
        <v>643</v>
      </c>
      <c r="V16" s="41"/>
      <c r="W16" s="41"/>
      <c r="X16" s="41"/>
      <c r="Y16" s="41">
        <f t="shared" si="8"/>
        <v>2944</v>
      </c>
      <c r="AA16" s="41">
        <v>2944</v>
      </c>
    </row>
    <row r="17" spans="1:28" x14ac:dyDescent="0.2">
      <c r="A17" s="46">
        <v>2019</v>
      </c>
      <c r="B17" s="22" t="s">
        <v>775</v>
      </c>
      <c r="C17" s="22" t="s">
        <v>440</v>
      </c>
      <c r="E17" s="41">
        <f t="shared" si="9"/>
        <v>13561</v>
      </c>
      <c r="F17" s="41"/>
      <c r="G17" s="41">
        <f t="shared" si="10"/>
        <v>10846</v>
      </c>
      <c r="H17" s="41">
        <v>0</v>
      </c>
      <c r="I17" s="41">
        <v>0</v>
      </c>
      <c r="J17" s="41">
        <v>0</v>
      </c>
      <c r="K17" s="41">
        <v>0</v>
      </c>
      <c r="L17" s="41">
        <v>0</v>
      </c>
      <c r="M17" s="41">
        <v>1344</v>
      </c>
      <c r="N17" s="41">
        <v>7500</v>
      </c>
      <c r="O17" s="41">
        <v>2002</v>
      </c>
      <c r="P17" s="41"/>
      <c r="Q17" s="41">
        <f t="shared" si="11"/>
        <v>2715</v>
      </c>
      <c r="R17" s="41">
        <v>2715</v>
      </c>
      <c r="S17" s="41">
        <v>0</v>
      </c>
      <c r="T17" s="41"/>
      <c r="U17" s="41">
        <v>0</v>
      </c>
      <c r="V17" s="41"/>
      <c r="W17" s="41"/>
      <c r="X17" s="41"/>
      <c r="Y17" s="41">
        <f t="shared" si="8"/>
        <v>30</v>
      </c>
      <c r="AA17" s="41">
        <v>30</v>
      </c>
    </row>
    <row r="18" spans="1:28" x14ac:dyDescent="0.2">
      <c r="A18" s="46">
        <v>2019</v>
      </c>
      <c r="B18" s="22" t="s">
        <v>776</v>
      </c>
      <c r="C18" s="22" t="s">
        <v>477</v>
      </c>
      <c r="E18" s="41">
        <f t="shared" si="9"/>
        <v>16976</v>
      </c>
      <c r="F18" s="41"/>
      <c r="G18" s="41">
        <f t="shared" si="10"/>
        <v>11968</v>
      </c>
      <c r="H18" s="41">
        <v>31</v>
      </c>
      <c r="I18" s="41">
        <v>0</v>
      </c>
      <c r="J18" s="41">
        <v>1564</v>
      </c>
      <c r="K18" s="41">
        <v>0</v>
      </c>
      <c r="L18" s="41">
        <v>328</v>
      </c>
      <c r="M18" s="41">
        <v>0</v>
      </c>
      <c r="N18" s="41">
        <v>9883</v>
      </c>
      <c r="O18" s="41">
        <v>162</v>
      </c>
      <c r="P18" s="41"/>
      <c r="Q18" s="41">
        <f t="shared" si="11"/>
        <v>5008</v>
      </c>
      <c r="R18" s="41">
        <v>5008</v>
      </c>
      <c r="S18" s="41">
        <v>0</v>
      </c>
      <c r="T18" s="41"/>
      <c r="U18" s="41">
        <v>0</v>
      </c>
      <c r="V18" s="41"/>
      <c r="W18" s="41"/>
      <c r="X18" s="41"/>
      <c r="Y18" s="41">
        <f t="shared" si="8"/>
        <v>122.48429999999999</v>
      </c>
      <c r="AA18" s="41">
        <v>122.48429999999999</v>
      </c>
    </row>
    <row r="19" spans="1:28" x14ac:dyDescent="0.2">
      <c r="A19" s="46">
        <v>2019</v>
      </c>
      <c r="B19" s="22" t="s">
        <v>777</v>
      </c>
      <c r="C19" s="22" t="s">
        <v>519</v>
      </c>
      <c r="E19" s="41">
        <f t="shared" si="9"/>
        <v>19636</v>
      </c>
      <c r="F19" s="41"/>
      <c r="G19" s="41">
        <f t="shared" si="10"/>
        <v>12041</v>
      </c>
      <c r="H19" s="41">
        <v>391</v>
      </c>
      <c r="I19" s="41">
        <v>316</v>
      </c>
      <c r="J19" s="41">
        <v>511</v>
      </c>
      <c r="K19" s="41">
        <v>50</v>
      </c>
      <c r="L19" s="41">
        <v>3652</v>
      </c>
      <c r="M19" s="41">
        <v>703</v>
      </c>
      <c r="N19" s="41">
        <v>5249</v>
      </c>
      <c r="O19" s="41">
        <v>1169</v>
      </c>
      <c r="P19" s="41"/>
      <c r="Q19" s="41">
        <f t="shared" si="11"/>
        <v>7208</v>
      </c>
      <c r="R19" s="41">
        <v>7208</v>
      </c>
      <c r="S19" s="41">
        <v>0</v>
      </c>
      <c r="T19" s="41"/>
      <c r="U19" s="41">
        <v>387</v>
      </c>
      <c r="V19" s="41"/>
      <c r="W19" s="41"/>
      <c r="X19" s="41"/>
      <c r="Y19" s="41">
        <f t="shared" si="8"/>
        <v>2050.4874</v>
      </c>
      <c r="AA19" s="41">
        <v>2050.4874</v>
      </c>
    </row>
    <row r="20" spans="1:28" x14ac:dyDescent="0.2">
      <c r="A20" s="46">
        <v>2019</v>
      </c>
      <c r="B20" s="22" t="s">
        <v>778</v>
      </c>
      <c r="C20" s="22" t="s">
        <v>534</v>
      </c>
      <c r="E20" s="41">
        <f t="shared" si="9"/>
        <v>60055.083769999997</v>
      </c>
      <c r="F20" s="41"/>
      <c r="G20" s="41">
        <f t="shared" si="10"/>
        <v>55141.186179999997</v>
      </c>
      <c r="H20" s="41">
        <v>17183.618340000001</v>
      </c>
      <c r="I20" s="41">
        <v>1492.3040249999999</v>
      </c>
      <c r="J20" s="41">
        <v>1668.09401</v>
      </c>
      <c r="K20" s="41">
        <v>1554.5670249999998</v>
      </c>
      <c r="L20" s="41">
        <v>5088.3982500000002</v>
      </c>
      <c r="M20" s="41">
        <v>719.798</v>
      </c>
      <c r="N20" s="41">
        <v>26733.62385</v>
      </c>
      <c r="O20" s="41">
        <v>700.78268000000003</v>
      </c>
      <c r="P20" s="41"/>
      <c r="Q20" s="41">
        <f t="shared" si="11"/>
        <v>4856.2560000000003</v>
      </c>
      <c r="R20" s="41">
        <v>4781.2560000000003</v>
      </c>
      <c r="S20" s="41">
        <v>75</v>
      </c>
      <c r="T20" s="41"/>
      <c r="U20" s="41">
        <v>57.641590000000001</v>
      </c>
      <c r="V20" s="41"/>
      <c r="W20" s="41"/>
      <c r="X20" s="41"/>
      <c r="Y20" s="41">
        <f t="shared" si="8"/>
        <v>874.12509999999997</v>
      </c>
      <c r="AA20" s="41">
        <v>874.12509999999997</v>
      </c>
    </row>
    <row r="21" spans="1:28" x14ac:dyDescent="0.2">
      <c r="A21" s="46">
        <v>2019</v>
      </c>
      <c r="B21" s="22" t="s">
        <v>779</v>
      </c>
      <c r="C21" s="22" t="s">
        <v>582</v>
      </c>
      <c r="E21" s="41">
        <f t="shared" si="9"/>
        <v>47662.175560000003</v>
      </c>
      <c r="F21" s="41"/>
      <c r="G21" s="41">
        <f t="shared" si="10"/>
        <v>44960.026559999998</v>
      </c>
      <c r="H21" s="41">
        <v>4754.3099499999998</v>
      </c>
      <c r="I21" s="41">
        <v>2383.1722500000001</v>
      </c>
      <c r="J21" s="41">
        <v>2508.4021499999999</v>
      </c>
      <c r="K21" s="41">
        <v>2245.96315</v>
      </c>
      <c r="L21" s="41">
        <v>18758.9584</v>
      </c>
      <c r="M21" s="41">
        <v>470.94299999999998</v>
      </c>
      <c r="N21" s="41">
        <v>10109.068660000001</v>
      </c>
      <c r="O21" s="41">
        <v>3729.2089999999998</v>
      </c>
      <c r="P21" s="41"/>
      <c r="Q21" s="41">
        <f t="shared" si="11"/>
        <v>2040.8910000000001</v>
      </c>
      <c r="R21" s="41">
        <v>2040.8910000000001</v>
      </c>
      <c r="S21" s="41">
        <v>0</v>
      </c>
      <c r="T21" s="41"/>
      <c r="U21" s="41">
        <v>661.25800000000004</v>
      </c>
      <c r="V21" s="41"/>
      <c r="W21" s="41"/>
      <c r="X21" s="41"/>
      <c r="Y21" s="41">
        <f t="shared" si="8"/>
        <v>3762</v>
      </c>
      <c r="AA21" s="41">
        <v>3762</v>
      </c>
    </row>
    <row r="22" spans="1:28" x14ac:dyDescent="0.2">
      <c r="A22" s="46">
        <v>2019</v>
      </c>
      <c r="B22" s="22" t="s">
        <v>780</v>
      </c>
      <c r="C22" s="22" t="s">
        <v>328</v>
      </c>
      <c r="E22" s="41">
        <f t="shared" si="9"/>
        <v>5765</v>
      </c>
      <c r="F22" s="41"/>
      <c r="G22" s="41">
        <f t="shared" ref="G22" si="12">SUM(H22:O22)</f>
        <v>4764</v>
      </c>
      <c r="H22" s="41">
        <v>637</v>
      </c>
      <c r="I22" s="41">
        <v>485</v>
      </c>
      <c r="J22" s="41">
        <v>1295</v>
      </c>
      <c r="K22" s="41">
        <v>0</v>
      </c>
      <c r="L22" s="41">
        <v>1686</v>
      </c>
      <c r="M22" s="41">
        <v>250</v>
      </c>
      <c r="N22" s="41">
        <v>459</v>
      </c>
      <c r="O22" s="41">
        <v>-48</v>
      </c>
      <c r="P22" s="41"/>
      <c r="Q22" s="41">
        <f t="shared" si="11"/>
        <v>970</v>
      </c>
      <c r="R22" s="41">
        <v>970</v>
      </c>
      <c r="S22" s="41">
        <v>0</v>
      </c>
      <c r="T22" s="41"/>
      <c r="U22" s="41">
        <v>31</v>
      </c>
      <c r="V22" s="41"/>
      <c r="W22" s="41"/>
      <c r="X22" s="41"/>
      <c r="Y22" s="41">
        <f t="shared" si="8"/>
        <v>0</v>
      </c>
      <c r="AA22" s="41">
        <v>0</v>
      </c>
    </row>
    <row r="23" spans="1:28" x14ac:dyDescent="0.2">
      <c r="A23" s="46"/>
      <c r="E23" s="41"/>
      <c r="F23" s="41"/>
      <c r="G23" s="41"/>
      <c r="H23" s="41"/>
      <c r="I23" s="41"/>
      <c r="J23" s="41"/>
      <c r="K23" s="41"/>
      <c r="L23" s="41"/>
      <c r="M23" s="41"/>
      <c r="N23" s="41"/>
      <c r="O23" s="41"/>
      <c r="P23" s="41"/>
      <c r="Q23" s="41"/>
      <c r="R23" s="41"/>
      <c r="S23" s="41"/>
      <c r="T23" s="41"/>
      <c r="U23" s="41"/>
      <c r="V23" s="41"/>
      <c r="W23" s="41"/>
      <c r="X23" s="41"/>
      <c r="Y23" s="41"/>
      <c r="AA23" s="41"/>
    </row>
    <row r="24" spans="1:28" x14ac:dyDescent="0.2">
      <c r="A24" s="46">
        <v>2017</v>
      </c>
      <c r="B24" s="22" t="s">
        <v>769</v>
      </c>
      <c r="C24" s="22" t="s">
        <v>324</v>
      </c>
      <c r="E24" s="41">
        <f t="shared" ref="E24:E35" si="13">SUM(G24,Q24,U24)</f>
        <v>14938.637790000001</v>
      </c>
      <c r="F24" s="41"/>
      <c r="G24" s="41">
        <f>SUM(H24:O24)</f>
        <v>12664.30264</v>
      </c>
      <c r="H24" s="41">
        <v>1773.7933600000001</v>
      </c>
      <c r="I24" s="41">
        <v>20.837</v>
      </c>
      <c r="J24" s="41">
        <v>974.7668000000001</v>
      </c>
      <c r="K24" s="41">
        <v>283.02566999999999</v>
      </c>
      <c r="L24" s="41">
        <v>2265.0650000000001</v>
      </c>
      <c r="M24" s="41">
        <v>302.09699999999998</v>
      </c>
      <c r="N24" s="41">
        <v>5590.31736</v>
      </c>
      <c r="O24" s="41">
        <v>1454.4004499999999</v>
      </c>
      <c r="P24" s="41"/>
      <c r="Q24" s="41">
        <f>SUM(R24:S24)</f>
        <v>2274.3351499999999</v>
      </c>
      <c r="R24" s="41">
        <v>2244.0814</v>
      </c>
      <c r="S24" s="41">
        <v>30.25375</v>
      </c>
      <c r="T24" s="41"/>
      <c r="U24" s="41">
        <v>0</v>
      </c>
      <c r="V24" s="41"/>
      <c r="W24" s="41"/>
      <c r="X24" s="41"/>
      <c r="Y24" s="41">
        <f t="shared" ref="Y24:Y35" si="14">SUM(AA24:AA24)</f>
        <v>723.97340000000008</v>
      </c>
      <c r="AA24" s="41">
        <v>723.97340000000008</v>
      </c>
    </row>
    <row r="25" spans="1:28" x14ac:dyDescent="0.2">
      <c r="A25" s="46">
        <v>2017</v>
      </c>
      <c r="B25" s="22" t="s">
        <v>770</v>
      </c>
      <c r="C25" s="22" t="s">
        <v>797</v>
      </c>
      <c r="E25" s="41">
        <f t="shared" si="13"/>
        <v>38047.498789999976</v>
      </c>
      <c r="F25" s="41"/>
      <c r="G25" s="41">
        <f t="shared" ref="G25:G35" si="15">SUM(H25:O25)</f>
        <v>33868.577789999981</v>
      </c>
      <c r="H25" s="41">
        <v>2053.1187299999979</v>
      </c>
      <c r="I25" s="41">
        <v>151.50001999999972</v>
      </c>
      <c r="J25" s="41">
        <v>468.39400000000001</v>
      </c>
      <c r="K25" s="41">
        <v>192.54650000000009</v>
      </c>
      <c r="L25" s="41">
        <v>4600.3871700000009</v>
      </c>
      <c r="M25" s="41">
        <v>3676.2893899999999</v>
      </c>
      <c r="N25" s="41">
        <v>19811.265979999982</v>
      </c>
      <c r="O25" s="41">
        <v>2915.076</v>
      </c>
      <c r="P25" s="41"/>
      <c r="Q25" s="41">
        <f t="shared" ref="Q25:Q35" si="16">SUM(R25:S25)</f>
        <v>3718.17</v>
      </c>
      <c r="R25" s="41">
        <v>3062.37</v>
      </c>
      <c r="S25" s="41">
        <v>655.8</v>
      </c>
      <c r="T25" s="41"/>
      <c r="U25" s="41">
        <v>460.75099999999998</v>
      </c>
      <c r="V25" s="41"/>
      <c r="W25" s="41"/>
      <c r="X25" s="41"/>
      <c r="Y25" s="41">
        <f t="shared" si="14"/>
        <v>2139</v>
      </c>
      <c r="AA25" s="41">
        <v>2139</v>
      </c>
    </row>
    <row r="26" spans="1:28" x14ac:dyDescent="0.2">
      <c r="A26" s="46">
        <v>2017</v>
      </c>
      <c r="B26" s="22" t="s">
        <v>771</v>
      </c>
      <c r="C26" s="22" t="s">
        <v>346</v>
      </c>
      <c r="E26" s="41">
        <f t="shared" si="13"/>
        <v>19708</v>
      </c>
      <c r="F26" s="41"/>
      <c r="G26" s="41">
        <f t="shared" si="15"/>
        <v>15899</v>
      </c>
      <c r="H26" s="41">
        <v>2230</v>
      </c>
      <c r="I26" s="41">
        <v>225</v>
      </c>
      <c r="J26" s="41">
        <v>1815</v>
      </c>
      <c r="K26" s="41"/>
      <c r="L26" s="41">
        <v>6758</v>
      </c>
      <c r="M26" s="41">
        <v>626</v>
      </c>
      <c r="N26" s="41">
        <v>3270</v>
      </c>
      <c r="O26" s="41">
        <v>975</v>
      </c>
      <c r="P26" s="41"/>
      <c r="Q26" s="41">
        <f t="shared" si="16"/>
        <v>3809</v>
      </c>
      <c r="R26" s="41">
        <v>3742</v>
      </c>
      <c r="S26" s="41">
        <v>67</v>
      </c>
      <c r="T26" s="41"/>
      <c r="U26" s="41">
        <v>0</v>
      </c>
      <c r="V26" s="41"/>
      <c r="W26" s="41"/>
      <c r="X26" s="41"/>
      <c r="Y26" s="41">
        <f t="shared" si="14"/>
        <v>1341</v>
      </c>
      <c r="AA26" s="41">
        <v>1341</v>
      </c>
      <c r="AB26" s="41"/>
    </row>
    <row r="27" spans="1:28" x14ac:dyDescent="0.2">
      <c r="A27" s="46">
        <v>2017</v>
      </c>
      <c r="B27" s="22" t="s">
        <v>772</v>
      </c>
      <c r="C27" s="22" t="s">
        <v>352</v>
      </c>
      <c r="E27" s="41">
        <f t="shared" si="13"/>
        <v>16315</v>
      </c>
      <c r="F27" s="41"/>
      <c r="G27" s="41">
        <f t="shared" si="15"/>
        <v>12952</v>
      </c>
      <c r="H27" s="41">
        <v>3300</v>
      </c>
      <c r="I27" s="41">
        <v>421</v>
      </c>
      <c r="J27" s="41">
        <v>1087</v>
      </c>
      <c r="K27" s="41">
        <v>50</v>
      </c>
      <c r="L27" s="41">
        <v>1631</v>
      </c>
      <c r="M27" s="41">
        <v>900</v>
      </c>
      <c r="N27" s="41">
        <v>4588</v>
      </c>
      <c r="O27" s="41">
        <v>975</v>
      </c>
      <c r="P27" s="41"/>
      <c r="Q27" s="41">
        <f t="shared" si="16"/>
        <v>3363</v>
      </c>
      <c r="R27" s="41">
        <v>3363</v>
      </c>
      <c r="S27" s="41"/>
      <c r="T27" s="41"/>
      <c r="U27" s="41">
        <v>0</v>
      </c>
      <c r="V27" s="41"/>
      <c r="W27" s="41"/>
      <c r="X27" s="41"/>
      <c r="Y27" s="41">
        <f t="shared" si="14"/>
        <v>0</v>
      </c>
      <c r="AA27" s="41">
        <v>0</v>
      </c>
      <c r="AB27" s="41"/>
    </row>
    <row r="28" spans="1:28" x14ac:dyDescent="0.2">
      <c r="A28" s="46">
        <v>2017</v>
      </c>
      <c r="B28" s="22" t="s">
        <v>773</v>
      </c>
      <c r="C28" s="22" t="s">
        <v>375</v>
      </c>
      <c r="E28" s="41">
        <f t="shared" si="13"/>
        <v>43280</v>
      </c>
      <c r="F28" s="41"/>
      <c r="G28" s="41">
        <f t="shared" si="15"/>
        <v>33012</v>
      </c>
      <c r="H28" s="41">
        <v>4232</v>
      </c>
      <c r="I28" s="41">
        <v>460</v>
      </c>
      <c r="J28" s="41">
        <v>1223</v>
      </c>
      <c r="K28" s="41">
        <v>0</v>
      </c>
      <c r="L28" s="41">
        <v>2233</v>
      </c>
      <c r="M28" s="41">
        <v>102</v>
      </c>
      <c r="N28" s="41">
        <v>21804</v>
      </c>
      <c r="O28" s="41">
        <v>2958</v>
      </c>
      <c r="P28" s="41"/>
      <c r="Q28" s="41">
        <f t="shared" si="16"/>
        <v>8075</v>
      </c>
      <c r="R28" s="41">
        <v>6825</v>
      </c>
      <c r="S28" s="41">
        <v>1250</v>
      </c>
      <c r="T28" s="41"/>
      <c r="U28" s="41">
        <v>2193</v>
      </c>
      <c r="V28" s="41"/>
      <c r="W28" s="41"/>
      <c r="X28" s="41"/>
      <c r="Y28" s="41">
        <f t="shared" si="14"/>
        <v>0</v>
      </c>
      <c r="AA28" s="41">
        <v>0</v>
      </c>
      <c r="AB28" s="41"/>
    </row>
    <row r="29" spans="1:28" x14ac:dyDescent="0.2">
      <c r="A29" s="46">
        <v>2017</v>
      </c>
      <c r="B29" s="22" t="s">
        <v>774</v>
      </c>
      <c r="C29" s="22" t="s">
        <v>419</v>
      </c>
      <c r="E29" s="41">
        <f t="shared" si="13"/>
        <v>16337.98213</v>
      </c>
      <c r="F29" s="41"/>
      <c r="G29" s="41">
        <f t="shared" si="15"/>
        <v>14082.17613</v>
      </c>
      <c r="H29" s="41"/>
      <c r="I29" s="41"/>
      <c r="J29" s="41"/>
      <c r="K29" s="41">
        <v>27.5</v>
      </c>
      <c r="L29" s="41">
        <v>1863.1977899999999</v>
      </c>
      <c r="M29" s="41">
        <v>827.70829000000003</v>
      </c>
      <c r="N29" s="41">
        <v>6739.9903800000011</v>
      </c>
      <c r="O29" s="41">
        <v>4623.7796699999999</v>
      </c>
      <c r="P29" s="41"/>
      <c r="Q29" s="41">
        <f t="shared" si="16"/>
        <v>2255.806</v>
      </c>
      <c r="R29" s="41">
        <v>2255.806</v>
      </c>
      <c r="S29" s="41"/>
      <c r="T29" s="41"/>
      <c r="U29" s="41"/>
      <c r="V29" s="41"/>
      <c r="W29" s="41"/>
      <c r="X29" s="41"/>
      <c r="Y29" s="41">
        <f t="shared" si="14"/>
        <v>6378</v>
      </c>
      <c r="AA29" s="41">
        <v>6378</v>
      </c>
      <c r="AB29" s="41"/>
    </row>
    <row r="30" spans="1:28" x14ac:dyDescent="0.2">
      <c r="A30" s="46">
        <v>2017</v>
      </c>
      <c r="B30" s="22" t="s">
        <v>775</v>
      </c>
      <c r="C30" s="22" t="s">
        <v>440</v>
      </c>
      <c r="E30" s="41">
        <f t="shared" si="13"/>
        <v>9001</v>
      </c>
      <c r="F30" s="41"/>
      <c r="G30" s="41">
        <f t="shared" si="15"/>
        <v>888</v>
      </c>
      <c r="H30" s="41"/>
      <c r="I30" s="41"/>
      <c r="J30" s="41">
        <v>250</v>
      </c>
      <c r="K30" s="41"/>
      <c r="L30" s="41"/>
      <c r="M30" s="41"/>
      <c r="N30" s="41">
        <v>638</v>
      </c>
      <c r="O30" s="41"/>
      <c r="P30" s="41"/>
      <c r="Q30" s="41">
        <f t="shared" si="16"/>
        <v>2827</v>
      </c>
      <c r="R30" s="41">
        <v>2827</v>
      </c>
      <c r="S30" s="41"/>
      <c r="T30" s="41"/>
      <c r="U30" s="41">
        <v>5286</v>
      </c>
      <c r="V30" s="41"/>
      <c r="W30" s="41"/>
      <c r="X30" s="41"/>
      <c r="Y30" s="41">
        <f t="shared" si="14"/>
        <v>-1</v>
      </c>
      <c r="AA30" s="41">
        <v>-1</v>
      </c>
      <c r="AB30" s="41"/>
    </row>
    <row r="31" spans="1:28" x14ac:dyDescent="0.2">
      <c r="A31" s="46">
        <v>2017</v>
      </c>
      <c r="B31" s="22" t="s">
        <v>776</v>
      </c>
      <c r="C31" s="22" t="s">
        <v>477</v>
      </c>
      <c r="E31" s="41">
        <f t="shared" si="13"/>
        <v>17091.30719</v>
      </c>
      <c r="F31" s="41"/>
      <c r="G31" s="41">
        <f t="shared" si="15"/>
        <v>12045.617190000001</v>
      </c>
      <c r="H31" s="41">
        <v>30.555</v>
      </c>
      <c r="I31" s="41"/>
      <c r="J31" s="41">
        <v>1553.213</v>
      </c>
      <c r="K31" s="41"/>
      <c r="L31" s="41">
        <v>85.4</v>
      </c>
      <c r="M31" s="41"/>
      <c r="N31" s="41">
        <v>8133.0573599999998</v>
      </c>
      <c r="O31" s="41">
        <v>2243.39183</v>
      </c>
      <c r="P31" s="41"/>
      <c r="Q31" s="41">
        <f t="shared" si="16"/>
        <v>5045.6899999999996</v>
      </c>
      <c r="R31" s="41">
        <v>5045.6899999999996</v>
      </c>
      <c r="S31" s="41"/>
      <c r="T31" s="41"/>
      <c r="U31" s="41"/>
      <c r="V31" s="41"/>
      <c r="W31" s="41"/>
      <c r="X31" s="41"/>
      <c r="Y31" s="41">
        <f t="shared" si="14"/>
        <v>6.75</v>
      </c>
      <c r="AA31" s="41">
        <v>6.75</v>
      </c>
      <c r="AB31" s="41"/>
    </row>
    <row r="32" spans="1:28" x14ac:dyDescent="0.2">
      <c r="A32" s="46">
        <v>2017</v>
      </c>
      <c r="B32" s="22" t="s">
        <v>777</v>
      </c>
      <c r="C32" s="22" t="s">
        <v>519</v>
      </c>
      <c r="E32" s="41">
        <f t="shared" si="13"/>
        <v>18209.841840000001</v>
      </c>
      <c r="F32" s="41"/>
      <c r="G32" s="41">
        <f t="shared" si="15"/>
        <v>10203</v>
      </c>
      <c r="H32" s="41">
        <v>1088</v>
      </c>
      <c r="I32" s="41">
        <v>305</v>
      </c>
      <c r="J32" s="41"/>
      <c r="K32" s="41"/>
      <c r="L32" s="41">
        <v>3866</v>
      </c>
      <c r="M32" s="41">
        <v>4138</v>
      </c>
      <c r="N32" s="41">
        <v>20</v>
      </c>
      <c r="O32" s="41">
        <v>786</v>
      </c>
      <c r="P32" s="41"/>
      <c r="Q32" s="41">
        <f t="shared" si="16"/>
        <v>7543.2518399999999</v>
      </c>
      <c r="R32" s="41">
        <v>7543.2518399999999</v>
      </c>
      <c r="S32" s="41"/>
      <c r="T32" s="41"/>
      <c r="U32" s="41">
        <v>463.59</v>
      </c>
      <c r="V32" s="41"/>
      <c r="W32" s="41"/>
      <c r="X32" s="41"/>
      <c r="Y32" s="41">
        <f t="shared" si="14"/>
        <v>1286.7467999999999</v>
      </c>
      <c r="AA32" s="41">
        <v>1286.7467999999999</v>
      </c>
      <c r="AB32" s="41"/>
    </row>
    <row r="33" spans="1:28" x14ac:dyDescent="0.2">
      <c r="A33" s="46">
        <v>2017</v>
      </c>
      <c r="B33" s="22" t="s">
        <v>778</v>
      </c>
      <c r="C33" s="22" t="s">
        <v>534</v>
      </c>
      <c r="E33" s="41">
        <f t="shared" si="13"/>
        <v>42270.778000000006</v>
      </c>
      <c r="F33" s="41"/>
      <c r="G33" s="41">
        <f t="shared" si="15"/>
        <v>37825.815000000002</v>
      </c>
      <c r="H33" s="41">
        <v>6032.05</v>
      </c>
      <c r="I33" s="41">
        <v>0</v>
      </c>
      <c r="J33" s="41">
        <v>6200.8980000000001</v>
      </c>
      <c r="K33" s="41"/>
      <c r="L33" s="41">
        <v>6684.6750000000002</v>
      </c>
      <c r="M33" s="41">
        <v>0</v>
      </c>
      <c r="N33" s="41">
        <v>12292.004000000001</v>
      </c>
      <c r="O33" s="41">
        <v>6616.1880000000001</v>
      </c>
      <c r="P33" s="41"/>
      <c r="Q33" s="41">
        <f t="shared" si="16"/>
        <v>4367</v>
      </c>
      <c r="R33" s="41">
        <v>4367</v>
      </c>
      <c r="S33" s="41"/>
      <c r="T33" s="41"/>
      <c r="U33" s="41">
        <v>77.962999999999994</v>
      </c>
      <c r="V33" s="41"/>
      <c r="W33" s="41"/>
      <c r="X33" s="41"/>
      <c r="Y33" s="41">
        <f t="shared" si="14"/>
        <v>852.65899999999999</v>
      </c>
      <c r="AA33" s="41">
        <v>852.65899999999999</v>
      </c>
      <c r="AB33" s="41"/>
    </row>
    <row r="34" spans="1:28" x14ac:dyDescent="0.2">
      <c r="A34" s="46">
        <v>2017</v>
      </c>
      <c r="B34" s="22" t="s">
        <v>779</v>
      </c>
      <c r="C34" s="22" t="s">
        <v>582</v>
      </c>
      <c r="E34" s="41">
        <f t="shared" si="13"/>
        <v>56481</v>
      </c>
      <c r="F34" s="41"/>
      <c r="G34" s="41">
        <f t="shared" si="15"/>
        <v>54305</v>
      </c>
      <c r="H34" s="41">
        <v>4986</v>
      </c>
      <c r="I34" s="41">
        <v>3226</v>
      </c>
      <c r="J34" s="41">
        <v>2785</v>
      </c>
      <c r="K34" s="41">
        <v>2698</v>
      </c>
      <c r="L34" s="41">
        <v>15349</v>
      </c>
      <c r="M34" s="41">
        <v>856</v>
      </c>
      <c r="N34" s="41">
        <v>19105</v>
      </c>
      <c r="O34" s="41">
        <v>5300</v>
      </c>
      <c r="P34" s="41"/>
      <c r="Q34" s="41">
        <f t="shared" si="16"/>
        <v>1512</v>
      </c>
      <c r="R34" s="41">
        <v>1512</v>
      </c>
      <c r="S34" s="41">
        <v>0</v>
      </c>
      <c r="T34" s="41"/>
      <c r="U34" s="41">
        <v>664</v>
      </c>
      <c r="V34" s="41"/>
      <c r="W34" s="41"/>
      <c r="X34" s="41"/>
      <c r="Y34" s="41">
        <f t="shared" si="14"/>
        <v>4107</v>
      </c>
      <c r="AA34" s="41">
        <v>4107</v>
      </c>
      <c r="AB34" s="41"/>
    </row>
    <row r="35" spans="1:28" x14ac:dyDescent="0.2">
      <c r="A35" s="46">
        <v>2017</v>
      </c>
      <c r="B35" s="22" t="s">
        <v>780</v>
      </c>
      <c r="C35" s="22" t="s">
        <v>328</v>
      </c>
      <c r="E35" s="41">
        <f t="shared" si="13"/>
        <v>9821</v>
      </c>
      <c r="F35" s="41"/>
      <c r="G35" s="41">
        <f t="shared" si="15"/>
        <v>8311</v>
      </c>
      <c r="H35" s="41">
        <v>634</v>
      </c>
      <c r="I35" s="41">
        <v>45</v>
      </c>
      <c r="J35" s="41">
        <v>751</v>
      </c>
      <c r="K35" s="41"/>
      <c r="L35" s="41">
        <v>1459</v>
      </c>
      <c r="M35" s="41">
        <v>4534</v>
      </c>
      <c r="N35" s="41">
        <v>410</v>
      </c>
      <c r="O35" s="41">
        <v>478</v>
      </c>
      <c r="P35" s="41"/>
      <c r="Q35" s="41">
        <f t="shared" si="16"/>
        <v>1238</v>
      </c>
      <c r="R35" s="41">
        <v>1238</v>
      </c>
      <c r="S35" s="41"/>
      <c r="T35" s="41"/>
      <c r="U35" s="41">
        <v>272</v>
      </c>
      <c r="V35" s="41"/>
      <c r="W35" s="41"/>
      <c r="X35" s="41"/>
      <c r="Y35" s="41">
        <f t="shared" si="14"/>
        <v>0</v>
      </c>
      <c r="AA35" s="41">
        <v>0</v>
      </c>
      <c r="AB35" s="41"/>
    </row>
    <row r="36" spans="1:28" x14ac:dyDescent="0.2">
      <c r="A36" s="15"/>
      <c r="B36" s="15"/>
      <c r="C36" s="16"/>
      <c r="D36" s="19"/>
      <c r="E36" s="6"/>
      <c r="F36" s="6"/>
      <c r="G36" s="6"/>
      <c r="H36" s="6"/>
      <c r="I36" s="6"/>
      <c r="J36" s="6"/>
      <c r="K36" s="6"/>
      <c r="L36" s="6"/>
      <c r="M36" s="6"/>
      <c r="N36" s="6"/>
      <c r="O36" s="6"/>
      <c r="P36" s="6"/>
      <c r="Q36" s="6"/>
      <c r="R36" s="6"/>
      <c r="S36" s="6"/>
      <c r="T36" s="6"/>
      <c r="U36" s="6"/>
      <c r="V36" s="6"/>
      <c r="W36" s="6"/>
      <c r="X36" s="6"/>
      <c r="Y36" s="6"/>
      <c r="Z36" s="6"/>
      <c r="AA36" s="6"/>
      <c r="AB36" s="41"/>
    </row>
    <row r="37" spans="1:28" x14ac:dyDescent="0.2">
      <c r="A37" s="3" t="s">
        <v>725</v>
      </c>
      <c r="B37" s="3"/>
      <c r="C37" s="3"/>
      <c r="D37" s="16"/>
      <c r="E37" s="2"/>
      <c r="F37" s="2"/>
      <c r="G37" s="2"/>
      <c r="H37" s="2"/>
      <c r="I37" s="2"/>
      <c r="J37" s="2"/>
      <c r="K37" s="2"/>
      <c r="L37" s="2"/>
      <c r="M37" s="2"/>
      <c r="N37" s="2"/>
      <c r="O37" s="2"/>
      <c r="P37" s="2"/>
      <c r="Q37" s="2"/>
      <c r="R37" s="2"/>
      <c r="S37" s="2"/>
      <c r="T37" s="2"/>
      <c r="U37" s="2"/>
      <c r="V37" s="2"/>
      <c r="W37" s="2"/>
      <c r="X37" s="2"/>
      <c r="Y37" s="2"/>
      <c r="Z37" s="2"/>
      <c r="AA37" s="2"/>
      <c r="AB37" s="41"/>
    </row>
    <row r="38" spans="1:28" x14ac:dyDescent="0.2">
      <c r="E38" s="40"/>
      <c r="F38" s="40"/>
      <c r="G38" s="40"/>
      <c r="H38" s="41"/>
      <c r="I38" s="41"/>
      <c r="J38" s="41"/>
      <c r="K38" s="41"/>
      <c r="L38" s="41"/>
      <c r="M38" s="41"/>
      <c r="N38" s="41"/>
      <c r="O38" s="41"/>
      <c r="P38" s="41"/>
      <c r="Q38" s="40"/>
      <c r="R38" s="41"/>
      <c r="S38" s="41"/>
      <c r="T38" s="41"/>
      <c r="U38" s="40"/>
      <c r="V38" s="40"/>
      <c r="W38" s="41"/>
      <c r="X38" s="41"/>
      <c r="Y38" s="41"/>
      <c r="AA38" s="41"/>
    </row>
    <row r="39" spans="1:28" x14ac:dyDescent="0.2">
      <c r="E39" s="40"/>
      <c r="F39" s="40"/>
      <c r="G39" s="40"/>
      <c r="H39" s="41"/>
      <c r="I39" s="41"/>
      <c r="J39" s="41"/>
      <c r="K39" s="41"/>
      <c r="L39" s="41"/>
      <c r="M39" s="41"/>
      <c r="N39" s="41"/>
      <c r="O39" s="41"/>
      <c r="P39" s="41"/>
      <c r="Q39" s="40"/>
      <c r="R39" s="41"/>
      <c r="S39" s="41"/>
      <c r="T39" s="41"/>
      <c r="U39" s="40"/>
      <c r="V39" s="40"/>
      <c r="W39" s="41"/>
      <c r="X39" s="41"/>
      <c r="Y39" s="41"/>
      <c r="AA39" s="41"/>
    </row>
    <row r="40" spans="1:28" x14ac:dyDescent="0.2">
      <c r="E40" s="40"/>
      <c r="F40" s="40"/>
      <c r="G40" s="40"/>
      <c r="H40" s="41"/>
      <c r="I40" s="41"/>
      <c r="J40" s="41"/>
      <c r="K40" s="41"/>
      <c r="L40" s="41"/>
      <c r="M40" s="41"/>
      <c r="N40" s="41"/>
      <c r="O40" s="41"/>
      <c r="P40" s="41"/>
      <c r="Q40" s="40"/>
      <c r="R40" s="41"/>
      <c r="S40" s="41"/>
      <c r="T40" s="41"/>
      <c r="U40" s="40"/>
      <c r="V40" s="40"/>
      <c r="W40" s="41"/>
      <c r="X40" s="41"/>
      <c r="Y40" s="41"/>
      <c r="AA40" s="41"/>
    </row>
    <row r="41" spans="1:28" x14ac:dyDescent="0.2">
      <c r="E41" s="40"/>
      <c r="F41" s="40"/>
      <c r="G41" s="40"/>
      <c r="H41" s="41"/>
      <c r="I41" s="41"/>
      <c r="J41" s="41"/>
      <c r="K41" s="41"/>
      <c r="L41" s="41"/>
      <c r="M41" s="41"/>
      <c r="N41" s="41"/>
      <c r="O41" s="41"/>
      <c r="P41" s="41"/>
      <c r="Q41" s="40"/>
      <c r="R41" s="41"/>
      <c r="S41" s="41"/>
      <c r="T41" s="41"/>
      <c r="U41" s="40"/>
      <c r="V41" s="40"/>
      <c r="W41" s="41"/>
      <c r="X41" s="41"/>
      <c r="Y41" s="41"/>
      <c r="AA41" s="41"/>
    </row>
    <row r="42" spans="1:28" x14ac:dyDescent="0.2">
      <c r="E42" s="40"/>
      <c r="F42" s="40"/>
      <c r="G42" s="40"/>
      <c r="H42" s="41"/>
      <c r="I42" s="41"/>
      <c r="J42" s="41"/>
      <c r="K42" s="41"/>
      <c r="L42" s="41"/>
      <c r="M42" s="41"/>
      <c r="N42" s="41"/>
      <c r="O42" s="41"/>
      <c r="P42" s="41"/>
      <c r="Q42" s="40"/>
      <c r="R42" s="41"/>
      <c r="S42" s="41"/>
      <c r="T42" s="41"/>
      <c r="U42" s="40"/>
      <c r="V42" s="40"/>
      <c r="W42" s="41"/>
      <c r="X42" s="41"/>
      <c r="Y42" s="41"/>
      <c r="AA42" s="41"/>
    </row>
    <row r="43" spans="1:28" x14ac:dyDescent="0.2">
      <c r="E43" s="40"/>
      <c r="F43" s="40"/>
      <c r="G43" s="40"/>
      <c r="H43" s="41"/>
      <c r="I43" s="41"/>
      <c r="J43" s="41"/>
      <c r="K43" s="41"/>
      <c r="L43" s="41"/>
      <c r="M43" s="41"/>
      <c r="N43" s="41"/>
      <c r="O43" s="41"/>
      <c r="P43" s="41"/>
      <c r="Q43" s="40"/>
      <c r="R43" s="41"/>
      <c r="S43" s="41"/>
      <c r="T43" s="41"/>
      <c r="U43" s="40"/>
      <c r="V43" s="40"/>
      <c r="W43" s="41"/>
      <c r="X43" s="41"/>
      <c r="Y43" s="41"/>
      <c r="AA43" s="41"/>
    </row>
    <row r="44" spans="1:28" x14ac:dyDescent="0.2">
      <c r="E44" s="40"/>
      <c r="F44" s="40"/>
      <c r="G44" s="40"/>
      <c r="H44" s="41"/>
      <c r="I44" s="41"/>
      <c r="J44" s="41"/>
      <c r="K44" s="41"/>
      <c r="L44" s="41"/>
      <c r="M44" s="41"/>
      <c r="N44" s="41"/>
      <c r="O44" s="41"/>
      <c r="P44" s="41"/>
      <c r="Q44" s="40"/>
      <c r="R44" s="41"/>
      <c r="S44" s="41"/>
      <c r="T44" s="41"/>
      <c r="U44" s="40"/>
      <c r="V44" s="40"/>
      <c r="W44" s="41"/>
      <c r="X44" s="41"/>
      <c r="Y44" s="41"/>
      <c r="AA44" s="41"/>
    </row>
    <row r="45" spans="1:28" x14ac:dyDescent="0.2">
      <c r="E45" s="40"/>
      <c r="F45" s="40"/>
      <c r="G45" s="40"/>
      <c r="H45" s="41"/>
      <c r="I45" s="41"/>
      <c r="J45" s="41"/>
      <c r="K45" s="41"/>
      <c r="L45" s="41"/>
      <c r="M45" s="41"/>
      <c r="N45" s="41"/>
      <c r="O45" s="41"/>
      <c r="P45" s="41"/>
      <c r="Q45" s="40"/>
      <c r="R45" s="41"/>
      <c r="S45" s="41"/>
      <c r="T45" s="41"/>
      <c r="U45" s="40"/>
      <c r="V45" s="40"/>
      <c r="W45" s="41"/>
      <c r="X45" s="41"/>
      <c r="Y45" s="41"/>
      <c r="AA45" s="41"/>
    </row>
    <row r="46" spans="1:28" x14ac:dyDescent="0.2">
      <c r="E46" s="40"/>
      <c r="F46" s="40"/>
      <c r="G46" s="40"/>
      <c r="H46" s="41"/>
      <c r="I46" s="41"/>
      <c r="J46" s="41"/>
      <c r="K46" s="41"/>
      <c r="L46" s="41"/>
      <c r="M46" s="41"/>
      <c r="N46" s="41"/>
      <c r="O46" s="41"/>
      <c r="P46" s="41"/>
      <c r="Q46" s="40"/>
      <c r="R46" s="41"/>
      <c r="S46" s="41"/>
      <c r="T46" s="41"/>
      <c r="U46" s="40"/>
      <c r="V46" s="40"/>
      <c r="W46" s="41"/>
      <c r="X46" s="41"/>
      <c r="Y46" s="41"/>
      <c r="AA46" s="41"/>
    </row>
    <row r="47" spans="1:28" x14ac:dyDescent="0.2">
      <c r="E47" s="40"/>
      <c r="F47" s="40"/>
      <c r="G47" s="40"/>
      <c r="H47" s="41"/>
      <c r="I47" s="41"/>
      <c r="J47" s="41"/>
      <c r="K47" s="41"/>
      <c r="L47" s="41"/>
      <c r="M47" s="41"/>
      <c r="N47" s="41"/>
      <c r="O47" s="41"/>
      <c r="P47" s="41"/>
      <c r="Q47" s="40"/>
      <c r="R47" s="41"/>
      <c r="S47" s="41"/>
      <c r="T47" s="41"/>
      <c r="U47" s="40"/>
      <c r="V47" s="40"/>
      <c r="W47" s="41"/>
      <c r="X47" s="41"/>
      <c r="Y47" s="41"/>
      <c r="AA47" s="41"/>
    </row>
    <row r="48" spans="1:28" x14ac:dyDescent="0.2">
      <c r="E48" s="40"/>
      <c r="F48" s="40"/>
      <c r="G48" s="40"/>
      <c r="H48" s="41"/>
      <c r="I48" s="41"/>
      <c r="J48" s="41"/>
      <c r="K48" s="41"/>
      <c r="L48" s="41"/>
      <c r="M48" s="41"/>
      <c r="N48" s="41"/>
      <c r="O48" s="41"/>
      <c r="P48" s="41"/>
      <c r="Q48" s="40"/>
      <c r="R48" s="41"/>
      <c r="S48" s="41"/>
      <c r="T48" s="41"/>
      <c r="U48" s="40"/>
      <c r="V48" s="40"/>
      <c r="W48" s="41"/>
      <c r="X48" s="41"/>
      <c r="Y48" s="41"/>
      <c r="AA48" s="41"/>
    </row>
    <row r="49" spans="5:27" x14ac:dyDescent="0.2">
      <c r="E49" s="40"/>
      <c r="F49" s="40"/>
      <c r="G49" s="40"/>
      <c r="H49" s="41"/>
      <c r="I49" s="41"/>
      <c r="J49" s="41"/>
      <c r="K49" s="41"/>
      <c r="L49" s="41"/>
      <c r="M49" s="41"/>
      <c r="N49" s="41"/>
      <c r="O49" s="41"/>
      <c r="P49" s="41"/>
      <c r="Q49" s="40"/>
      <c r="R49" s="41"/>
      <c r="S49" s="41"/>
      <c r="T49" s="41"/>
      <c r="U49" s="40"/>
      <c r="V49" s="40"/>
      <c r="W49" s="41"/>
      <c r="X49" s="41"/>
      <c r="Y49" s="41"/>
      <c r="AA49" s="41"/>
    </row>
    <row r="50" spans="5:27" x14ac:dyDescent="0.2">
      <c r="E50" s="40"/>
      <c r="F50" s="40"/>
      <c r="G50" s="40"/>
      <c r="H50" s="41"/>
      <c r="I50" s="41"/>
      <c r="J50" s="41"/>
      <c r="K50" s="41"/>
      <c r="L50" s="41"/>
      <c r="M50" s="41"/>
      <c r="N50" s="41"/>
      <c r="O50" s="41"/>
      <c r="P50" s="41"/>
      <c r="Q50" s="40"/>
      <c r="R50" s="41"/>
      <c r="S50" s="41"/>
      <c r="T50" s="41"/>
      <c r="U50" s="40"/>
      <c r="V50" s="40"/>
      <c r="W50" s="41"/>
      <c r="X50" s="41"/>
      <c r="Y50" s="41"/>
      <c r="AA50" s="41"/>
    </row>
    <row r="51" spans="5:27" x14ac:dyDescent="0.2">
      <c r="E51" s="40"/>
      <c r="F51" s="40"/>
      <c r="G51" s="40"/>
      <c r="H51" s="41"/>
      <c r="I51" s="41"/>
      <c r="J51" s="41"/>
      <c r="K51" s="41"/>
      <c r="L51" s="41"/>
      <c r="M51" s="41"/>
      <c r="N51" s="41"/>
      <c r="O51" s="41"/>
      <c r="P51" s="41"/>
      <c r="Q51" s="40"/>
      <c r="R51" s="41"/>
      <c r="S51" s="41"/>
      <c r="T51" s="41"/>
      <c r="U51" s="40"/>
      <c r="V51" s="40"/>
      <c r="W51" s="41"/>
      <c r="X51" s="41"/>
      <c r="Y51" s="41"/>
      <c r="AA51" s="41"/>
    </row>
    <row r="52" spans="5:27" x14ac:dyDescent="0.2">
      <c r="E52" s="40"/>
      <c r="F52" s="40"/>
      <c r="G52" s="40"/>
      <c r="H52" s="41"/>
      <c r="I52" s="41"/>
      <c r="J52" s="41"/>
      <c r="K52" s="41"/>
      <c r="L52" s="41"/>
      <c r="M52" s="41"/>
      <c r="N52" s="41"/>
      <c r="O52" s="41"/>
      <c r="P52" s="41"/>
      <c r="Q52" s="40"/>
      <c r="R52" s="41"/>
      <c r="S52" s="41"/>
      <c r="T52" s="41"/>
      <c r="U52" s="40"/>
      <c r="V52" s="40"/>
      <c r="W52" s="41"/>
      <c r="X52" s="41"/>
      <c r="Y52" s="41"/>
      <c r="AA52" s="41"/>
    </row>
    <row r="53" spans="5:27" x14ac:dyDescent="0.2">
      <c r="E53" s="40"/>
      <c r="F53" s="40"/>
      <c r="G53" s="40"/>
      <c r="H53" s="41"/>
      <c r="I53" s="41"/>
      <c r="J53" s="41"/>
      <c r="K53" s="41"/>
      <c r="L53" s="41"/>
      <c r="M53" s="41"/>
      <c r="N53" s="41"/>
      <c r="O53" s="41"/>
      <c r="P53" s="41"/>
      <c r="Q53" s="40"/>
      <c r="R53" s="41"/>
      <c r="S53" s="41"/>
      <c r="T53" s="41"/>
      <c r="U53" s="40"/>
      <c r="V53" s="40"/>
      <c r="W53" s="41"/>
      <c r="X53" s="41"/>
      <c r="Y53" s="41"/>
      <c r="AA53" s="41"/>
    </row>
    <row r="54" spans="5:27" x14ac:dyDescent="0.2">
      <c r="E54" s="40"/>
      <c r="F54" s="40"/>
      <c r="G54" s="40"/>
      <c r="H54" s="41"/>
      <c r="I54" s="41"/>
      <c r="J54" s="41"/>
      <c r="K54" s="41"/>
      <c r="L54" s="41"/>
      <c r="M54" s="41"/>
      <c r="N54" s="41"/>
      <c r="O54" s="41"/>
      <c r="P54" s="41"/>
      <c r="Q54" s="40"/>
      <c r="R54" s="41"/>
      <c r="S54" s="41"/>
      <c r="T54" s="41"/>
      <c r="U54" s="40"/>
      <c r="V54" s="40"/>
      <c r="W54" s="41"/>
      <c r="X54" s="41"/>
      <c r="Y54" s="41"/>
      <c r="AA54" s="41"/>
    </row>
    <row r="55" spans="5:27" x14ac:dyDescent="0.2">
      <c r="E55" s="40"/>
      <c r="F55" s="40"/>
      <c r="G55" s="40"/>
      <c r="H55" s="41"/>
      <c r="I55" s="41"/>
      <c r="J55" s="41"/>
      <c r="K55" s="41"/>
      <c r="L55" s="41"/>
      <c r="M55" s="41"/>
      <c r="N55" s="41"/>
      <c r="O55" s="41"/>
      <c r="P55" s="41"/>
      <c r="Q55" s="40"/>
      <c r="R55" s="41"/>
      <c r="S55" s="41"/>
      <c r="T55" s="41"/>
      <c r="U55" s="40"/>
      <c r="V55" s="40"/>
      <c r="W55" s="41"/>
      <c r="X55" s="41"/>
      <c r="Y55" s="41"/>
      <c r="AA55" s="41"/>
    </row>
    <row r="56" spans="5:27" x14ac:dyDescent="0.2">
      <c r="E56" s="40"/>
      <c r="F56" s="40"/>
      <c r="G56" s="40"/>
      <c r="H56" s="41"/>
      <c r="I56" s="41"/>
      <c r="J56" s="41"/>
      <c r="K56" s="41"/>
      <c r="L56" s="41"/>
      <c r="M56" s="41"/>
      <c r="N56" s="41"/>
      <c r="O56" s="41"/>
      <c r="P56" s="41"/>
      <c r="Q56" s="40"/>
      <c r="R56" s="41"/>
      <c r="S56" s="41"/>
      <c r="T56" s="41"/>
      <c r="U56" s="40"/>
      <c r="V56" s="40"/>
      <c r="W56" s="41"/>
      <c r="X56" s="41"/>
      <c r="Y56" s="41"/>
      <c r="AA56" s="41"/>
    </row>
    <row r="57" spans="5:27" x14ac:dyDescent="0.2">
      <c r="E57" s="40"/>
      <c r="F57" s="40"/>
      <c r="G57" s="40"/>
      <c r="H57" s="41"/>
      <c r="I57" s="41"/>
      <c r="J57" s="41"/>
      <c r="K57" s="41"/>
      <c r="L57" s="41"/>
      <c r="M57" s="41"/>
      <c r="N57" s="41"/>
      <c r="O57" s="41"/>
      <c r="P57" s="41"/>
      <c r="Q57" s="40"/>
      <c r="R57" s="41"/>
      <c r="S57" s="41"/>
      <c r="T57" s="41"/>
      <c r="U57" s="40"/>
      <c r="V57" s="40"/>
      <c r="W57" s="41"/>
      <c r="X57" s="41"/>
      <c r="Y57" s="41"/>
      <c r="AA57" s="41"/>
    </row>
    <row r="58" spans="5:27" x14ac:dyDescent="0.2">
      <c r="E58" s="40"/>
      <c r="F58" s="40"/>
      <c r="G58" s="40"/>
      <c r="H58" s="41"/>
      <c r="I58" s="41"/>
      <c r="J58" s="41"/>
      <c r="K58" s="41"/>
      <c r="L58" s="41"/>
      <c r="M58" s="41"/>
      <c r="N58" s="41"/>
      <c r="O58" s="41"/>
      <c r="P58" s="41"/>
      <c r="Q58" s="40"/>
      <c r="R58" s="41"/>
      <c r="S58" s="41"/>
      <c r="T58" s="41"/>
      <c r="U58" s="40"/>
      <c r="V58" s="40"/>
      <c r="W58" s="41"/>
      <c r="X58" s="41"/>
      <c r="Y58" s="41"/>
      <c r="AA58" s="41"/>
    </row>
    <row r="59" spans="5:27" x14ac:dyDescent="0.2">
      <c r="E59" s="40"/>
      <c r="F59" s="40"/>
      <c r="G59" s="40"/>
      <c r="H59" s="41"/>
      <c r="I59" s="41"/>
      <c r="J59" s="41"/>
      <c r="K59" s="41"/>
      <c r="L59" s="41"/>
      <c r="M59" s="41"/>
      <c r="N59" s="41"/>
      <c r="O59" s="41"/>
      <c r="P59" s="41"/>
      <c r="Q59" s="40"/>
      <c r="R59" s="41"/>
      <c r="S59" s="41"/>
      <c r="T59" s="41"/>
      <c r="U59" s="40"/>
      <c r="V59" s="40"/>
      <c r="W59" s="41"/>
      <c r="X59" s="41"/>
      <c r="Y59" s="41"/>
      <c r="AA59" s="41"/>
    </row>
    <row r="60" spans="5:27" x14ac:dyDescent="0.2">
      <c r="E60" s="40"/>
      <c r="F60" s="40"/>
      <c r="G60" s="40"/>
      <c r="H60" s="41"/>
      <c r="I60" s="41"/>
      <c r="J60" s="41"/>
      <c r="K60" s="41"/>
      <c r="L60" s="41"/>
      <c r="M60" s="41"/>
      <c r="N60" s="41"/>
      <c r="O60" s="41"/>
      <c r="P60" s="41"/>
      <c r="Q60" s="40"/>
      <c r="R60" s="41"/>
      <c r="S60" s="41"/>
      <c r="T60" s="41"/>
      <c r="U60" s="40"/>
      <c r="V60" s="40"/>
      <c r="W60" s="41"/>
      <c r="X60" s="41"/>
      <c r="Y60" s="41"/>
      <c r="AA60" s="41"/>
    </row>
    <row r="61" spans="5:27" x14ac:dyDescent="0.2">
      <c r="E61" s="40"/>
      <c r="F61" s="40"/>
      <c r="G61" s="40"/>
      <c r="H61" s="41"/>
      <c r="I61" s="41"/>
      <c r="J61" s="41"/>
      <c r="K61" s="41"/>
      <c r="L61" s="41"/>
      <c r="M61" s="41"/>
      <c r="N61" s="41"/>
      <c r="O61" s="41"/>
      <c r="P61" s="41"/>
      <c r="Q61" s="40"/>
      <c r="R61" s="41"/>
      <c r="S61" s="41"/>
      <c r="T61" s="41"/>
      <c r="U61" s="40"/>
      <c r="V61" s="40"/>
      <c r="W61" s="41"/>
      <c r="X61" s="41"/>
      <c r="Y61" s="41"/>
      <c r="AA61" s="41"/>
    </row>
    <row r="62" spans="5:27" x14ac:dyDescent="0.2">
      <c r="E62" s="40"/>
      <c r="F62" s="40"/>
      <c r="G62" s="40"/>
      <c r="H62" s="41"/>
      <c r="I62" s="41"/>
      <c r="J62" s="41"/>
      <c r="K62" s="41"/>
      <c r="L62" s="41"/>
      <c r="M62" s="41"/>
      <c r="N62" s="41"/>
      <c r="O62" s="41"/>
      <c r="P62" s="41"/>
      <c r="Q62" s="40"/>
      <c r="R62" s="41"/>
      <c r="S62" s="41"/>
      <c r="T62" s="41"/>
      <c r="U62" s="40"/>
      <c r="V62" s="40"/>
      <c r="W62" s="41"/>
      <c r="X62" s="41"/>
      <c r="Y62" s="41"/>
      <c r="AA62" s="41"/>
    </row>
    <row r="63" spans="5:27" x14ac:dyDescent="0.2">
      <c r="E63" s="40"/>
      <c r="F63" s="40"/>
      <c r="G63" s="40"/>
      <c r="H63" s="41"/>
      <c r="I63" s="41"/>
      <c r="J63" s="41"/>
      <c r="K63" s="41"/>
      <c r="L63" s="41"/>
      <c r="M63" s="41"/>
      <c r="N63" s="41"/>
      <c r="O63" s="41"/>
      <c r="P63" s="41"/>
      <c r="Q63" s="40"/>
      <c r="R63" s="41"/>
      <c r="S63" s="41"/>
      <c r="T63" s="41"/>
      <c r="U63" s="40"/>
      <c r="V63" s="40"/>
      <c r="W63" s="41"/>
      <c r="X63" s="41"/>
      <c r="Y63" s="41"/>
      <c r="AA63" s="41"/>
    </row>
    <row r="64" spans="5:27" x14ac:dyDescent="0.2">
      <c r="E64" s="40"/>
      <c r="F64" s="40"/>
      <c r="G64" s="40"/>
      <c r="H64" s="41"/>
      <c r="I64" s="41"/>
      <c r="J64" s="41"/>
      <c r="K64" s="41"/>
      <c r="L64" s="41"/>
      <c r="M64" s="41"/>
      <c r="N64" s="41"/>
      <c r="O64" s="41"/>
      <c r="P64" s="41"/>
      <c r="Q64" s="40"/>
      <c r="R64" s="41"/>
      <c r="S64" s="41"/>
      <c r="T64" s="41"/>
      <c r="U64" s="40"/>
      <c r="V64" s="40"/>
      <c r="W64" s="41"/>
      <c r="X64" s="41"/>
      <c r="Y64" s="41"/>
      <c r="AA64" s="41"/>
    </row>
    <row r="65" spans="5:27" x14ac:dyDescent="0.2">
      <c r="E65" s="40"/>
      <c r="F65" s="40"/>
      <c r="G65" s="40"/>
      <c r="H65" s="41"/>
      <c r="I65" s="41"/>
      <c r="J65" s="41"/>
      <c r="K65" s="41"/>
      <c r="L65" s="41"/>
      <c r="M65" s="41"/>
      <c r="N65" s="41"/>
      <c r="O65" s="41"/>
      <c r="P65" s="41"/>
      <c r="Q65" s="40"/>
      <c r="R65" s="41"/>
      <c r="S65" s="41"/>
      <c r="T65" s="41"/>
      <c r="U65" s="40"/>
      <c r="V65" s="40"/>
      <c r="W65" s="41"/>
      <c r="X65" s="41"/>
      <c r="Y65" s="41"/>
      <c r="AA65" s="41"/>
    </row>
    <row r="66" spans="5:27" x14ac:dyDescent="0.2">
      <c r="E66" s="40"/>
      <c r="F66" s="40"/>
      <c r="G66" s="40"/>
      <c r="H66" s="41"/>
      <c r="I66" s="41"/>
      <c r="J66" s="41"/>
      <c r="K66" s="41"/>
      <c r="L66" s="41"/>
      <c r="M66" s="41"/>
      <c r="N66" s="41"/>
      <c r="O66" s="41"/>
      <c r="P66" s="41"/>
      <c r="Q66" s="40"/>
      <c r="R66" s="41"/>
      <c r="S66" s="41"/>
      <c r="T66" s="41"/>
      <c r="U66" s="40"/>
      <c r="V66" s="40"/>
      <c r="W66" s="41"/>
      <c r="X66" s="41"/>
      <c r="Y66" s="41"/>
      <c r="AA66" s="41"/>
    </row>
    <row r="67" spans="5:27" x14ac:dyDescent="0.2">
      <c r="E67" s="40"/>
      <c r="F67" s="40"/>
      <c r="G67" s="40"/>
      <c r="H67" s="41"/>
      <c r="I67" s="41"/>
      <c r="J67" s="41"/>
      <c r="K67" s="41"/>
      <c r="L67" s="41"/>
      <c r="M67" s="41"/>
      <c r="N67" s="41"/>
      <c r="O67" s="41"/>
      <c r="P67" s="41"/>
      <c r="Q67" s="40"/>
      <c r="R67" s="41"/>
      <c r="S67" s="41"/>
      <c r="T67" s="41"/>
      <c r="U67" s="40"/>
      <c r="V67" s="40"/>
      <c r="W67" s="41"/>
      <c r="X67" s="41"/>
      <c r="Y67" s="41"/>
      <c r="AA67" s="41"/>
    </row>
    <row r="68" spans="5:27" x14ac:dyDescent="0.2">
      <c r="E68" s="40"/>
      <c r="F68" s="40"/>
      <c r="G68" s="40"/>
      <c r="H68" s="41"/>
      <c r="I68" s="41"/>
      <c r="J68" s="41"/>
      <c r="K68" s="41"/>
      <c r="L68" s="41"/>
      <c r="M68" s="41"/>
      <c r="N68" s="41"/>
      <c r="O68" s="41"/>
      <c r="P68" s="41"/>
      <c r="Q68" s="40"/>
      <c r="R68" s="41"/>
      <c r="S68" s="41"/>
      <c r="T68" s="41"/>
      <c r="U68" s="40"/>
      <c r="V68" s="40"/>
      <c r="W68" s="41"/>
      <c r="X68" s="41"/>
      <c r="Y68" s="41"/>
      <c r="AA68" s="41"/>
    </row>
    <row r="69" spans="5:27" x14ac:dyDescent="0.2">
      <c r="E69" s="40"/>
      <c r="F69" s="40"/>
      <c r="G69" s="40"/>
      <c r="H69" s="41"/>
      <c r="I69" s="41"/>
      <c r="J69" s="41"/>
      <c r="K69" s="41"/>
      <c r="L69" s="41"/>
      <c r="M69" s="41"/>
      <c r="N69" s="41"/>
      <c r="O69" s="41"/>
      <c r="P69" s="41"/>
      <c r="Q69" s="40"/>
      <c r="R69" s="41"/>
      <c r="S69" s="41"/>
      <c r="T69" s="41"/>
      <c r="U69" s="40"/>
      <c r="V69" s="40"/>
      <c r="W69" s="41"/>
      <c r="X69" s="41"/>
      <c r="Y69" s="41"/>
      <c r="AA69" s="41"/>
    </row>
    <row r="70" spans="5:27" x14ac:dyDescent="0.2">
      <c r="E70" s="40"/>
      <c r="F70" s="40"/>
      <c r="G70" s="40"/>
      <c r="H70" s="41"/>
      <c r="I70" s="41"/>
      <c r="J70" s="41"/>
      <c r="K70" s="41"/>
      <c r="L70" s="41"/>
      <c r="M70" s="41"/>
      <c r="N70" s="41"/>
      <c r="O70" s="41"/>
      <c r="P70" s="41"/>
      <c r="Q70" s="40"/>
      <c r="R70" s="41"/>
      <c r="S70" s="41"/>
      <c r="T70" s="41"/>
      <c r="U70" s="40"/>
      <c r="V70" s="40"/>
      <c r="W70" s="41"/>
      <c r="X70" s="41"/>
      <c r="Y70" s="41"/>
      <c r="AA70" s="41"/>
    </row>
    <row r="71" spans="5:27" x14ac:dyDescent="0.2">
      <c r="E71" s="40"/>
      <c r="F71" s="40"/>
      <c r="G71" s="40"/>
      <c r="H71" s="41"/>
      <c r="I71" s="41"/>
      <c r="J71" s="41"/>
      <c r="K71" s="41"/>
      <c r="L71" s="41"/>
      <c r="M71" s="41"/>
      <c r="N71" s="41"/>
      <c r="O71" s="41"/>
      <c r="P71" s="41"/>
      <c r="Q71" s="40"/>
      <c r="R71" s="41"/>
      <c r="S71" s="41"/>
      <c r="T71" s="41"/>
      <c r="U71" s="40"/>
      <c r="V71" s="40"/>
      <c r="W71" s="41"/>
      <c r="X71" s="41"/>
      <c r="Y71" s="41"/>
      <c r="AA71" s="41"/>
    </row>
    <row r="72" spans="5:27" x14ac:dyDescent="0.2">
      <c r="E72" s="40"/>
      <c r="F72" s="40"/>
      <c r="G72" s="40"/>
      <c r="H72" s="41"/>
      <c r="I72" s="41"/>
      <c r="J72" s="41"/>
      <c r="K72" s="41"/>
      <c r="L72" s="41"/>
      <c r="M72" s="41"/>
      <c r="N72" s="41"/>
      <c r="O72" s="41"/>
      <c r="P72" s="41"/>
      <c r="Q72" s="40"/>
      <c r="R72" s="41"/>
      <c r="S72" s="41"/>
      <c r="T72" s="41"/>
      <c r="U72" s="40"/>
      <c r="V72" s="40"/>
      <c r="W72" s="41"/>
      <c r="X72" s="41"/>
      <c r="Y72" s="41"/>
      <c r="AA72" s="41"/>
    </row>
    <row r="73" spans="5:27" x14ac:dyDescent="0.2">
      <c r="E73" s="40"/>
      <c r="F73" s="40"/>
      <c r="G73" s="40"/>
      <c r="H73" s="41"/>
      <c r="I73" s="41"/>
      <c r="J73" s="41"/>
      <c r="K73" s="41"/>
      <c r="L73" s="41"/>
      <c r="M73" s="41"/>
      <c r="N73" s="41"/>
      <c r="O73" s="41"/>
      <c r="P73" s="41"/>
      <c r="Q73" s="40"/>
      <c r="R73" s="41"/>
      <c r="S73" s="41"/>
      <c r="T73" s="41"/>
      <c r="U73" s="40"/>
      <c r="V73" s="40"/>
      <c r="W73" s="41"/>
      <c r="X73" s="41"/>
      <c r="Y73" s="41"/>
      <c r="AA73" s="41"/>
    </row>
    <row r="74" spans="5:27" x14ac:dyDescent="0.2">
      <c r="E74" s="40"/>
      <c r="F74" s="40"/>
      <c r="G74" s="40"/>
      <c r="H74" s="41"/>
      <c r="I74" s="41"/>
      <c r="J74" s="41"/>
      <c r="K74" s="41"/>
      <c r="L74" s="41"/>
      <c r="M74" s="41"/>
      <c r="N74" s="41"/>
      <c r="O74" s="41"/>
      <c r="P74" s="41"/>
      <c r="Q74" s="40"/>
      <c r="R74" s="41"/>
      <c r="S74" s="41"/>
      <c r="T74" s="41"/>
      <c r="U74" s="40"/>
      <c r="V74" s="40"/>
      <c r="W74" s="41"/>
      <c r="X74" s="41"/>
      <c r="Y74" s="41"/>
      <c r="AA74" s="41"/>
    </row>
    <row r="75" spans="5:27" x14ac:dyDescent="0.2">
      <c r="E75" s="40"/>
      <c r="F75" s="40"/>
      <c r="G75" s="40"/>
      <c r="H75" s="41"/>
      <c r="I75" s="41"/>
      <c r="J75" s="41"/>
      <c r="K75" s="41"/>
      <c r="L75" s="41"/>
      <c r="M75" s="41"/>
      <c r="N75" s="41"/>
      <c r="O75" s="41"/>
      <c r="P75" s="41"/>
      <c r="Q75" s="40"/>
      <c r="R75" s="41"/>
      <c r="S75" s="41"/>
      <c r="T75" s="41"/>
      <c r="U75" s="40"/>
      <c r="V75" s="40"/>
      <c r="W75" s="41"/>
      <c r="X75" s="41"/>
      <c r="Y75" s="41"/>
      <c r="AA75" s="41"/>
    </row>
    <row r="76" spans="5:27" x14ac:dyDescent="0.2">
      <c r="E76" s="40"/>
      <c r="F76" s="40"/>
      <c r="G76" s="40"/>
      <c r="H76" s="41"/>
      <c r="I76" s="41"/>
      <c r="J76" s="41"/>
      <c r="K76" s="41"/>
      <c r="L76" s="41"/>
      <c r="M76" s="41"/>
      <c r="N76" s="41"/>
      <c r="O76" s="41"/>
      <c r="P76" s="41"/>
      <c r="Q76" s="40"/>
      <c r="R76" s="41"/>
      <c r="S76" s="41"/>
      <c r="T76" s="41"/>
      <c r="U76" s="40"/>
      <c r="V76" s="40"/>
      <c r="W76" s="41"/>
      <c r="X76" s="41"/>
      <c r="Y76" s="41"/>
      <c r="AA76" s="41"/>
    </row>
    <row r="77" spans="5:27" x14ac:dyDescent="0.2">
      <c r="E77" s="40"/>
      <c r="F77" s="40"/>
      <c r="G77" s="40"/>
      <c r="H77" s="41"/>
      <c r="I77" s="41"/>
      <c r="J77" s="41"/>
      <c r="K77" s="41"/>
      <c r="L77" s="41"/>
      <c r="M77" s="41"/>
      <c r="N77" s="41"/>
      <c r="O77" s="41"/>
      <c r="P77" s="41"/>
      <c r="Q77" s="40"/>
      <c r="R77" s="41"/>
      <c r="S77" s="41"/>
      <c r="T77" s="41"/>
      <c r="U77" s="40"/>
      <c r="V77" s="40"/>
      <c r="W77" s="41"/>
      <c r="X77" s="41"/>
      <c r="Y77" s="41"/>
      <c r="AA77" s="41"/>
    </row>
    <row r="78" spans="5:27" x14ac:dyDescent="0.2">
      <c r="E78" s="40"/>
      <c r="F78" s="40"/>
      <c r="G78" s="40"/>
      <c r="H78" s="41"/>
      <c r="I78" s="41"/>
      <c r="J78" s="41"/>
      <c r="K78" s="41"/>
      <c r="L78" s="41"/>
      <c r="M78" s="41"/>
      <c r="N78" s="41"/>
      <c r="O78" s="41"/>
      <c r="P78" s="41"/>
      <c r="Q78" s="40"/>
      <c r="R78" s="41"/>
      <c r="S78" s="41"/>
      <c r="T78" s="41"/>
      <c r="U78" s="40"/>
      <c r="V78" s="40"/>
      <c r="W78" s="41"/>
      <c r="X78" s="41"/>
      <c r="Y78" s="41"/>
      <c r="AA78" s="41"/>
    </row>
    <row r="79" spans="5:27" x14ac:dyDescent="0.2">
      <c r="E79" s="40"/>
      <c r="F79" s="40"/>
      <c r="G79" s="40"/>
      <c r="H79" s="41"/>
      <c r="I79" s="41"/>
      <c r="J79" s="41"/>
      <c r="K79" s="41"/>
      <c r="L79" s="41"/>
      <c r="M79" s="41"/>
      <c r="N79" s="41"/>
      <c r="O79" s="41"/>
      <c r="P79" s="41"/>
      <c r="Q79" s="40"/>
      <c r="R79" s="41"/>
      <c r="S79" s="41"/>
      <c r="T79" s="41"/>
      <c r="U79" s="40"/>
      <c r="V79" s="40"/>
      <c r="W79" s="41"/>
      <c r="X79" s="41"/>
      <c r="Y79" s="41"/>
      <c r="AA79" s="41"/>
    </row>
    <row r="80" spans="5:27" x14ac:dyDescent="0.2">
      <c r="E80" s="40"/>
      <c r="F80" s="40"/>
      <c r="G80" s="40"/>
      <c r="H80" s="41"/>
      <c r="I80" s="41"/>
      <c r="J80" s="41"/>
      <c r="K80" s="41"/>
      <c r="L80" s="41"/>
      <c r="M80" s="41"/>
      <c r="N80" s="41"/>
      <c r="O80" s="41"/>
      <c r="P80" s="41"/>
      <c r="Q80" s="40"/>
      <c r="R80" s="41"/>
      <c r="S80" s="41"/>
      <c r="T80" s="41"/>
      <c r="U80" s="40"/>
      <c r="V80" s="40"/>
      <c r="W80" s="41"/>
      <c r="X80" s="41"/>
      <c r="Y80" s="41"/>
      <c r="AA80" s="41"/>
    </row>
    <row r="81" spans="5:27" x14ac:dyDescent="0.2">
      <c r="E81" s="40"/>
      <c r="F81" s="40"/>
      <c r="G81" s="40"/>
      <c r="H81" s="41"/>
      <c r="I81" s="41"/>
      <c r="J81" s="41"/>
      <c r="K81" s="41"/>
      <c r="L81" s="41"/>
      <c r="M81" s="41"/>
      <c r="N81" s="41"/>
      <c r="O81" s="41"/>
      <c r="P81" s="41"/>
      <c r="Q81" s="40"/>
      <c r="R81" s="41"/>
      <c r="S81" s="41"/>
      <c r="T81" s="41"/>
      <c r="U81" s="40"/>
      <c r="V81" s="40"/>
      <c r="W81" s="41"/>
      <c r="X81" s="41"/>
      <c r="Y81" s="41"/>
      <c r="AA81" s="41"/>
    </row>
    <row r="82" spans="5:27" x14ac:dyDescent="0.2">
      <c r="E82" s="40"/>
      <c r="F82" s="40"/>
      <c r="G82" s="40"/>
      <c r="H82" s="41"/>
      <c r="I82" s="41"/>
      <c r="J82" s="41"/>
      <c r="K82" s="41"/>
      <c r="L82" s="41"/>
      <c r="M82" s="41"/>
      <c r="N82" s="41"/>
      <c r="O82" s="41"/>
      <c r="P82" s="41"/>
      <c r="Q82" s="40"/>
      <c r="R82" s="41"/>
      <c r="S82" s="41"/>
      <c r="T82" s="41"/>
      <c r="U82" s="40"/>
      <c r="V82" s="40"/>
      <c r="W82" s="41"/>
      <c r="X82" s="41"/>
      <c r="Y82" s="41"/>
      <c r="AA82" s="41"/>
    </row>
    <row r="83" spans="5:27" x14ac:dyDescent="0.2">
      <c r="E83" s="40"/>
      <c r="F83" s="40"/>
      <c r="G83" s="40"/>
      <c r="H83" s="41"/>
      <c r="I83" s="41"/>
      <c r="J83" s="41"/>
      <c r="K83" s="41"/>
      <c r="L83" s="41"/>
      <c r="M83" s="41"/>
      <c r="N83" s="41"/>
      <c r="O83" s="41"/>
      <c r="P83" s="41"/>
      <c r="Q83" s="40"/>
      <c r="R83" s="41"/>
      <c r="S83" s="41"/>
      <c r="T83" s="41"/>
      <c r="U83" s="40"/>
      <c r="V83" s="40"/>
      <c r="W83" s="41"/>
      <c r="X83" s="41"/>
      <c r="Y83" s="41"/>
      <c r="AA83" s="41"/>
    </row>
    <row r="84" spans="5:27" x14ac:dyDescent="0.2">
      <c r="E84" s="40"/>
      <c r="F84" s="40"/>
      <c r="G84" s="40"/>
      <c r="H84" s="41"/>
      <c r="I84" s="41"/>
      <c r="J84" s="41"/>
      <c r="K84" s="41"/>
      <c r="L84" s="41"/>
      <c r="M84" s="41"/>
      <c r="N84" s="41"/>
      <c r="O84" s="41"/>
      <c r="P84" s="41"/>
      <c r="Q84" s="40"/>
      <c r="R84" s="41"/>
      <c r="S84" s="41"/>
      <c r="T84" s="41"/>
      <c r="U84" s="40"/>
      <c r="V84" s="40"/>
      <c r="W84" s="41"/>
      <c r="X84" s="41"/>
      <c r="Y84" s="41"/>
      <c r="AA84" s="41"/>
    </row>
    <row r="85" spans="5:27" x14ac:dyDescent="0.2">
      <c r="E85" s="40"/>
      <c r="F85" s="40"/>
      <c r="G85" s="40"/>
      <c r="H85" s="41"/>
      <c r="I85" s="41"/>
      <c r="J85" s="41"/>
      <c r="K85" s="41"/>
      <c r="L85" s="41"/>
      <c r="M85" s="41"/>
      <c r="N85" s="41"/>
      <c r="O85" s="41"/>
      <c r="P85" s="41"/>
      <c r="Q85" s="40"/>
      <c r="R85" s="41"/>
      <c r="S85" s="41"/>
      <c r="T85" s="41"/>
      <c r="U85" s="40"/>
      <c r="V85" s="40"/>
      <c r="W85" s="41"/>
      <c r="X85" s="41"/>
      <c r="Y85" s="41"/>
      <c r="AA85" s="41"/>
    </row>
    <row r="86" spans="5:27" x14ac:dyDescent="0.2">
      <c r="E86" s="40"/>
      <c r="F86" s="40"/>
      <c r="G86" s="40"/>
      <c r="H86" s="41"/>
      <c r="I86" s="41"/>
      <c r="J86" s="41"/>
      <c r="K86" s="41"/>
      <c r="L86" s="41"/>
      <c r="M86" s="41"/>
      <c r="N86" s="41"/>
      <c r="O86" s="41"/>
      <c r="P86" s="41"/>
      <c r="Q86" s="40"/>
      <c r="R86" s="41"/>
      <c r="S86" s="41"/>
      <c r="T86" s="41"/>
      <c r="U86" s="40"/>
      <c r="V86" s="40"/>
      <c r="W86" s="41"/>
      <c r="X86" s="41"/>
      <c r="Y86" s="41"/>
      <c r="AA86" s="41"/>
    </row>
    <row r="87" spans="5:27" x14ac:dyDescent="0.2">
      <c r="E87" s="40"/>
      <c r="F87" s="40"/>
      <c r="G87" s="40"/>
      <c r="H87" s="41"/>
      <c r="I87" s="41"/>
      <c r="J87" s="41"/>
      <c r="K87" s="41"/>
      <c r="L87" s="41"/>
      <c r="M87" s="41"/>
      <c r="N87" s="41"/>
      <c r="O87" s="41"/>
      <c r="P87" s="41"/>
      <c r="Q87" s="40"/>
      <c r="R87" s="41"/>
      <c r="S87" s="41"/>
      <c r="T87" s="41"/>
      <c r="U87" s="40"/>
      <c r="V87" s="40"/>
      <c r="W87" s="41"/>
      <c r="X87" s="41"/>
      <c r="Y87" s="41"/>
      <c r="AA87" s="41"/>
    </row>
    <row r="88" spans="5:27" x14ac:dyDescent="0.2">
      <c r="E88" s="40"/>
      <c r="F88" s="40"/>
      <c r="G88" s="40"/>
      <c r="H88" s="41"/>
      <c r="I88" s="41"/>
      <c r="J88" s="41"/>
      <c r="K88" s="41"/>
      <c r="L88" s="41"/>
      <c r="M88" s="41"/>
      <c r="N88" s="41"/>
      <c r="O88" s="41"/>
      <c r="P88" s="41"/>
      <c r="Q88" s="40"/>
      <c r="R88" s="41"/>
      <c r="S88" s="41"/>
      <c r="T88" s="41"/>
      <c r="U88" s="40"/>
      <c r="V88" s="40"/>
      <c r="W88" s="41"/>
      <c r="X88" s="41"/>
      <c r="Y88" s="41"/>
      <c r="AA88" s="41"/>
    </row>
    <row r="89" spans="5:27" x14ac:dyDescent="0.2">
      <c r="E89" s="40"/>
      <c r="F89" s="40"/>
      <c r="G89" s="40"/>
      <c r="H89" s="41"/>
      <c r="I89" s="41"/>
      <c r="J89" s="41"/>
      <c r="K89" s="41"/>
      <c r="L89" s="41"/>
      <c r="M89" s="41"/>
      <c r="N89" s="41"/>
      <c r="O89" s="41"/>
      <c r="P89" s="41"/>
      <c r="Q89" s="40"/>
      <c r="R89" s="41"/>
      <c r="S89" s="41"/>
      <c r="T89" s="41"/>
      <c r="U89" s="40"/>
      <c r="V89" s="40"/>
      <c r="W89" s="41"/>
      <c r="X89" s="41"/>
      <c r="Y89" s="41"/>
      <c r="AA89" s="41"/>
    </row>
    <row r="90" spans="5:27" x14ac:dyDescent="0.2">
      <c r="E90" s="40"/>
      <c r="F90" s="40"/>
      <c r="G90" s="40"/>
      <c r="H90" s="41"/>
      <c r="I90" s="41"/>
      <c r="J90" s="41"/>
      <c r="K90" s="41"/>
      <c r="L90" s="41"/>
      <c r="M90" s="41"/>
      <c r="N90" s="41"/>
      <c r="O90" s="41"/>
      <c r="P90" s="41"/>
      <c r="Q90" s="40"/>
      <c r="R90" s="41"/>
      <c r="S90" s="41"/>
      <c r="T90" s="41"/>
      <c r="U90" s="40"/>
      <c r="V90" s="40"/>
      <c r="W90" s="41"/>
      <c r="X90" s="41"/>
      <c r="Y90" s="41"/>
      <c r="AA90" s="41"/>
    </row>
    <row r="91" spans="5:27" x14ac:dyDescent="0.2">
      <c r="E91" s="40"/>
      <c r="F91" s="40"/>
      <c r="G91" s="40"/>
      <c r="H91" s="41"/>
      <c r="I91" s="41"/>
      <c r="J91" s="41"/>
      <c r="K91" s="41"/>
      <c r="L91" s="41"/>
      <c r="M91" s="41"/>
      <c r="N91" s="41"/>
      <c r="O91" s="41"/>
      <c r="P91" s="41"/>
      <c r="Q91" s="40"/>
      <c r="R91" s="41"/>
      <c r="S91" s="41"/>
      <c r="T91" s="41"/>
      <c r="U91" s="40"/>
      <c r="V91" s="40"/>
      <c r="W91" s="41"/>
      <c r="X91" s="41"/>
      <c r="Y91" s="41"/>
      <c r="AA91" s="41"/>
    </row>
    <row r="92" spans="5:27" x14ac:dyDescent="0.2">
      <c r="E92" s="40"/>
      <c r="F92" s="40"/>
      <c r="G92" s="40"/>
      <c r="H92" s="41"/>
      <c r="I92" s="41"/>
      <c r="J92" s="41"/>
      <c r="K92" s="41"/>
      <c r="L92" s="41"/>
      <c r="M92" s="41"/>
      <c r="N92" s="41"/>
      <c r="O92" s="41"/>
      <c r="P92" s="41"/>
      <c r="Q92" s="40"/>
      <c r="R92" s="41"/>
      <c r="S92" s="41"/>
      <c r="T92" s="41"/>
      <c r="U92" s="40"/>
      <c r="V92" s="40"/>
      <c r="W92" s="41"/>
      <c r="X92" s="41"/>
      <c r="Y92" s="41"/>
      <c r="AA92" s="41"/>
    </row>
    <row r="93" spans="5:27" x14ac:dyDescent="0.2">
      <c r="E93" s="40"/>
      <c r="F93" s="40"/>
      <c r="G93" s="40"/>
      <c r="H93" s="41"/>
      <c r="I93" s="41"/>
      <c r="J93" s="41"/>
      <c r="K93" s="41"/>
      <c r="L93" s="41"/>
      <c r="M93" s="41"/>
      <c r="N93" s="41"/>
      <c r="O93" s="41"/>
      <c r="P93" s="41"/>
      <c r="Q93" s="40"/>
      <c r="R93" s="41"/>
      <c r="S93" s="41"/>
      <c r="T93" s="41"/>
      <c r="U93" s="40"/>
      <c r="V93" s="40"/>
      <c r="W93" s="41"/>
      <c r="X93" s="41"/>
      <c r="Y93" s="41"/>
      <c r="AA93" s="41"/>
    </row>
    <row r="94" spans="5:27" x14ac:dyDescent="0.2">
      <c r="E94" s="40"/>
      <c r="F94" s="40"/>
      <c r="G94" s="40"/>
      <c r="H94" s="41"/>
      <c r="I94" s="41"/>
      <c r="J94" s="41"/>
      <c r="K94" s="41"/>
      <c r="L94" s="41"/>
      <c r="M94" s="41"/>
      <c r="N94" s="41"/>
      <c r="O94" s="41"/>
      <c r="P94" s="41"/>
      <c r="Q94" s="40"/>
      <c r="R94" s="41"/>
      <c r="S94" s="41"/>
      <c r="T94" s="41"/>
      <c r="U94" s="40"/>
      <c r="V94" s="40"/>
      <c r="W94" s="41"/>
      <c r="X94" s="41"/>
      <c r="Y94" s="41"/>
      <c r="AA94" s="41"/>
    </row>
    <row r="95" spans="5:27" x14ac:dyDescent="0.2">
      <c r="E95" s="40"/>
      <c r="F95" s="40"/>
      <c r="G95" s="40"/>
      <c r="H95" s="41"/>
      <c r="I95" s="41"/>
      <c r="J95" s="41"/>
      <c r="K95" s="41"/>
      <c r="L95" s="41"/>
      <c r="M95" s="41"/>
      <c r="N95" s="41"/>
      <c r="O95" s="41"/>
      <c r="P95" s="41"/>
      <c r="Q95" s="40"/>
      <c r="R95" s="41"/>
      <c r="S95" s="41"/>
      <c r="T95" s="41"/>
      <c r="U95" s="40"/>
      <c r="V95" s="40"/>
      <c r="W95" s="41"/>
      <c r="X95" s="41"/>
      <c r="Y95" s="41"/>
      <c r="AA95" s="41"/>
    </row>
    <row r="96" spans="5:27" x14ac:dyDescent="0.2">
      <c r="E96" s="40"/>
      <c r="F96" s="40"/>
      <c r="G96" s="40"/>
      <c r="H96" s="41"/>
      <c r="I96" s="41"/>
      <c r="J96" s="41"/>
      <c r="K96" s="41"/>
      <c r="L96" s="41"/>
      <c r="M96" s="41"/>
      <c r="N96" s="41"/>
      <c r="O96" s="41"/>
      <c r="P96" s="41"/>
      <c r="Q96" s="40"/>
      <c r="R96" s="41"/>
      <c r="S96" s="41"/>
      <c r="T96" s="41"/>
      <c r="U96" s="40"/>
      <c r="V96" s="40"/>
      <c r="W96" s="41"/>
      <c r="X96" s="41"/>
      <c r="Y96" s="41"/>
      <c r="AA96" s="41"/>
    </row>
    <row r="97" spans="5:27" x14ac:dyDescent="0.2">
      <c r="E97" s="40"/>
      <c r="F97" s="40"/>
      <c r="G97" s="40"/>
      <c r="H97" s="41"/>
      <c r="I97" s="41"/>
      <c r="J97" s="41"/>
      <c r="K97" s="41"/>
      <c r="L97" s="41"/>
      <c r="M97" s="41"/>
      <c r="N97" s="41"/>
      <c r="O97" s="41"/>
      <c r="P97" s="41"/>
      <c r="Q97" s="40"/>
      <c r="R97" s="41"/>
      <c r="S97" s="41"/>
      <c r="T97" s="41"/>
      <c r="U97" s="40"/>
      <c r="V97" s="40"/>
      <c r="W97" s="41"/>
      <c r="X97" s="41"/>
      <c r="Y97" s="41"/>
      <c r="AA97" s="41"/>
    </row>
    <row r="98" spans="5:27" x14ac:dyDescent="0.2">
      <c r="E98" s="40"/>
      <c r="F98" s="40"/>
      <c r="G98" s="40"/>
      <c r="H98" s="41"/>
      <c r="I98" s="41"/>
      <c r="J98" s="41"/>
      <c r="K98" s="41"/>
      <c r="L98" s="41"/>
      <c r="M98" s="41"/>
      <c r="N98" s="41"/>
      <c r="O98" s="41"/>
      <c r="P98" s="41"/>
      <c r="Q98" s="40"/>
      <c r="R98" s="41"/>
      <c r="S98" s="41"/>
      <c r="T98" s="41"/>
      <c r="U98" s="40"/>
      <c r="V98" s="40"/>
      <c r="W98" s="41"/>
      <c r="X98" s="41"/>
      <c r="Y98" s="41"/>
      <c r="AA98" s="41"/>
    </row>
    <row r="99" spans="5:27" x14ac:dyDescent="0.2">
      <c r="E99" s="40"/>
      <c r="F99" s="40"/>
      <c r="G99" s="40"/>
      <c r="H99" s="41"/>
      <c r="I99" s="41"/>
      <c r="J99" s="41"/>
      <c r="K99" s="41"/>
      <c r="L99" s="41"/>
      <c r="M99" s="41"/>
      <c r="N99" s="41"/>
      <c r="O99" s="41"/>
      <c r="P99" s="41"/>
      <c r="Q99" s="40"/>
      <c r="R99" s="41"/>
      <c r="S99" s="41"/>
      <c r="T99" s="41"/>
      <c r="U99" s="40"/>
      <c r="V99" s="40"/>
      <c r="W99" s="41"/>
      <c r="X99" s="41"/>
      <c r="Y99" s="41"/>
      <c r="AA99" s="41"/>
    </row>
    <row r="100" spans="5:27" x14ac:dyDescent="0.2">
      <c r="E100" s="40"/>
      <c r="F100" s="40"/>
      <c r="G100" s="40"/>
      <c r="H100" s="41"/>
      <c r="I100" s="41"/>
      <c r="J100" s="41"/>
      <c r="K100" s="41"/>
      <c r="L100" s="41"/>
      <c r="M100" s="41"/>
      <c r="N100" s="41"/>
      <c r="O100" s="41"/>
      <c r="P100" s="41"/>
      <c r="Q100" s="40"/>
      <c r="R100" s="41"/>
      <c r="S100" s="41"/>
      <c r="T100" s="41"/>
      <c r="U100" s="40"/>
      <c r="V100" s="40"/>
      <c r="W100" s="41"/>
      <c r="X100" s="41"/>
      <c r="Y100" s="41"/>
      <c r="AA100" s="41"/>
    </row>
    <row r="101" spans="5:27" x14ac:dyDescent="0.2">
      <c r="E101" s="40"/>
      <c r="F101" s="40"/>
      <c r="G101" s="40"/>
      <c r="H101" s="41"/>
      <c r="I101" s="41"/>
      <c r="J101" s="41"/>
      <c r="K101" s="41"/>
      <c r="L101" s="41"/>
      <c r="M101" s="41"/>
      <c r="N101" s="41"/>
      <c r="O101" s="41"/>
      <c r="P101" s="41"/>
      <c r="Q101" s="40"/>
      <c r="R101" s="41"/>
      <c r="S101" s="41"/>
      <c r="T101" s="41"/>
      <c r="U101" s="40"/>
      <c r="V101" s="40"/>
      <c r="W101" s="41"/>
      <c r="X101" s="41"/>
      <c r="Y101" s="41"/>
      <c r="AA101" s="41"/>
    </row>
    <row r="102" spans="5:27" x14ac:dyDescent="0.2">
      <c r="E102" s="40"/>
      <c r="F102" s="40"/>
      <c r="G102" s="40"/>
      <c r="H102" s="41"/>
      <c r="I102" s="41"/>
      <c r="J102" s="41"/>
      <c r="K102" s="41"/>
      <c r="L102" s="41"/>
      <c r="M102" s="41"/>
      <c r="N102" s="41"/>
      <c r="O102" s="41"/>
      <c r="P102" s="41"/>
      <c r="Q102" s="40"/>
      <c r="R102" s="41"/>
      <c r="S102" s="41"/>
      <c r="T102" s="41"/>
      <c r="U102" s="40"/>
      <c r="V102" s="40"/>
      <c r="W102" s="41"/>
      <c r="X102" s="41"/>
      <c r="Y102" s="41"/>
      <c r="AA102" s="41"/>
    </row>
    <row r="103" spans="5:27" x14ac:dyDescent="0.2">
      <c r="E103" s="40"/>
      <c r="F103" s="40"/>
      <c r="G103" s="40"/>
      <c r="H103" s="41"/>
      <c r="I103" s="41"/>
      <c r="J103" s="41"/>
      <c r="K103" s="41"/>
      <c r="L103" s="41"/>
      <c r="M103" s="41"/>
      <c r="N103" s="41"/>
      <c r="O103" s="41"/>
      <c r="P103" s="41"/>
      <c r="Q103" s="40"/>
      <c r="R103" s="41"/>
      <c r="S103" s="41"/>
      <c r="T103" s="41"/>
      <c r="U103" s="40"/>
      <c r="V103" s="40"/>
      <c r="W103" s="41"/>
      <c r="X103" s="41"/>
      <c r="Y103" s="41"/>
      <c r="AA103" s="41"/>
    </row>
    <row r="104" spans="5:27" x14ac:dyDescent="0.2">
      <c r="E104" s="40"/>
      <c r="F104" s="40"/>
      <c r="G104" s="40"/>
      <c r="H104" s="41"/>
      <c r="I104" s="41"/>
      <c r="J104" s="41"/>
      <c r="K104" s="41"/>
      <c r="L104" s="41"/>
      <c r="M104" s="41"/>
      <c r="N104" s="41"/>
      <c r="O104" s="41"/>
      <c r="P104" s="41"/>
      <c r="Q104" s="40"/>
      <c r="R104" s="41"/>
      <c r="S104" s="41"/>
      <c r="T104" s="41"/>
      <c r="U104" s="40"/>
      <c r="V104" s="40"/>
      <c r="W104" s="41"/>
      <c r="X104" s="41"/>
      <c r="Y104" s="41"/>
      <c r="AA104" s="41"/>
    </row>
    <row r="105" spans="5:27" x14ac:dyDescent="0.2">
      <c r="E105" s="40"/>
      <c r="F105" s="40"/>
      <c r="G105" s="40"/>
      <c r="H105" s="41"/>
      <c r="I105" s="41"/>
      <c r="J105" s="41"/>
      <c r="K105" s="41"/>
      <c r="L105" s="41"/>
      <c r="M105" s="41"/>
      <c r="N105" s="41"/>
      <c r="O105" s="41"/>
      <c r="P105" s="41"/>
      <c r="Q105" s="40"/>
      <c r="R105" s="41"/>
      <c r="S105" s="41"/>
      <c r="T105" s="41"/>
      <c r="U105" s="40"/>
      <c r="V105" s="40"/>
      <c r="W105" s="41"/>
      <c r="X105" s="41"/>
      <c r="Y105" s="41"/>
      <c r="AA105" s="41"/>
    </row>
    <row r="106" spans="5:27" x14ac:dyDescent="0.2">
      <c r="E106" s="40"/>
      <c r="F106" s="40"/>
      <c r="G106" s="40"/>
      <c r="H106" s="41"/>
      <c r="I106" s="41"/>
      <c r="J106" s="41"/>
      <c r="K106" s="41"/>
      <c r="L106" s="41"/>
      <c r="M106" s="41"/>
      <c r="N106" s="41"/>
      <c r="O106" s="41"/>
      <c r="P106" s="41"/>
      <c r="Q106" s="40"/>
      <c r="R106" s="41"/>
      <c r="S106" s="41"/>
      <c r="T106" s="41"/>
      <c r="U106" s="40"/>
      <c r="V106" s="40"/>
      <c r="W106" s="41"/>
      <c r="X106" s="41"/>
      <c r="Y106" s="41"/>
      <c r="AA106" s="41"/>
    </row>
    <row r="107" spans="5:27" x14ac:dyDescent="0.2">
      <c r="E107" s="40"/>
      <c r="F107" s="40"/>
      <c r="G107" s="40"/>
      <c r="H107" s="41"/>
      <c r="I107" s="41"/>
      <c r="J107" s="41"/>
      <c r="K107" s="41"/>
      <c r="L107" s="41"/>
      <c r="M107" s="41"/>
      <c r="N107" s="41"/>
      <c r="O107" s="41"/>
      <c r="P107" s="41"/>
      <c r="Q107" s="40"/>
      <c r="R107" s="41"/>
      <c r="S107" s="41"/>
      <c r="T107" s="41"/>
      <c r="U107" s="40"/>
      <c r="V107" s="40"/>
      <c r="W107" s="41"/>
      <c r="X107" s="41"/>
      <c r="Y107" s="41"/>
      <c r="AA107" s="41"/>
    </row>
    <row r="108" spans="5:27" x14ac:dyDescent="0.2">
      <c r="E108" s="40"/>
      <c r="F108" s="40"/>
      <c r="G108" s="40"/>
      <c r="H108" s="41"/>
      <c r="I108" s="41"/>
      <c r="J108" s="41"/>
      <c r="K108" s="41"/>
      <c r="L108" s="41"/>
      <c r="M108" s="41"/>
      <c r="N108" s="41"/>
      <c r="O108" s="41"/>
      <c r="P108" s="41"/>
      <c r="Q108" s="40"/>
      <c r="R108" s="41"/>
      <c r="S108" s="41"/>
      <c r="T108" s="41"/>
      <c r="U108" s="40"/>
      <c r="V108" s="40"/>
      <c r="W108" s="41"/>
      <c r="X108" s="41"/>
      <c r="Y108" s="41"/>
      <c r="AA108" s="41"/>
    </row>
    <row r="109" spans="5:27" x14ac:dyDescent="0.2">
      <c r="E109" s="40"/>
      <c r="F109" s="40"/>
      <c r="G109" s="40"/>
      <c r="H109" s="41"/>
      <c r="I109" s="41"/>
      <c r="J109" s="41"/>
      <c r="K109" s="41"/>
      <c r="L109" s="41"/>
      <c r="M109" s="41"/>
      <c r="N109" s="41"/>
      <c r="O109" s="41"/>
      <c r="P109" s="41"/>
      <c r="Q109" s="40"/>
      <c r="R109" s="41"/>
      <c r="S109" s="41"/>
      <c r="T109" s="41"/>
      <c r="U109" s="40"/>
      <c r="V109" s="40"/>
      <c r="W109" s="41"/>
      <c r="X109" s="41"/>
      <c r="Y109" s="41"/>
      <c r="AA109" s="41"/>
    </row>
    <row r="110" spans="5:27" x14ac:dyDescent="0.2">
      <c r="E110" s="40"/>
      <c r="F110" s="40"/>
      <c r="G110" s="40"/>
      <c r="H110" s="41"/>
      <c r="I110" s="41"/>
      <c r="J110" s="41"/>
      <c r="K110" s="41"/>
      <c r="L110" s="41"/>
      <c r="M110" s="41"/>
      <c r="N110" s="41"/>
      <c r="O110" s="41"/>
      <c r="P110" s="41"/>
      <c r="Q110" s="40"/>
      <c r="R110" s="41"/>
      <c r="S110" s="41"/>
      <c r="T110" s="41"/>
      <c r="U110" s="40"/>
      <c r="V110" s="40"/>
      <c r="W110" s="41"/>
      <c r="X110" s="41"/>
      <c r="Y110" s="41"/>
      <c r="AA110" s="41"/>
    </row>
    <row r="111" spans="5:27" x14ac:dyDescent="0.2">
      <c r="E111" s="40"/>
      <c r="F111" s="40"/>
      <c r="G111" s="40"/>
      <c r="H111" s="41"/>
      <c r="I111" s="41"/>
      <c r="J111" s="41"/>
      <c r="K111" s="41"/>
      <c r="L111" s="41"/>
      <c r="M111" s="41"/>
      <c r="N111" s="41"/>
      <c r="O111" s="41"/>
      <c r="P111" s="41"/>
      <c r="Q111" s="40"/>
      <c r="R111" s="41"/>
      <c r="S111" s="41"/>
      <c r="T111" s="41"/>
      <c r="U111" s="40"/>
      <c r="V111" s="40"/>
      <c r="W111" s="41"/>
      <c r="X111" s="41"/>
      <c r="Y111" s="41"/>
      <c r="AA111" s="41"/>
    </row>
    <row r="112" spans="5:27" x14ac:dyDescent="0.2">
      <c r="E112" s="40"/>
      <c r="F112" s="40"/>
      <c r="G112" s="40"/>
      <c r="H112" s="41"/>
      <c r="I112" s="41"/>
      <c r="J112" s="41"/>
      <c r="K112" s="41"/>
      <c r="L112" s="41"/>
      <c r="M112" s="41"/>
      <c r="N112" s="41"/>
      <c r="O112" s="41"/>
      <c r="P112" s="41"/>
      <c r="Q112" s="40"/>
      <c r="R112" s="41"/>
      <c r="S112" s="41"/>
      <c r="T112" s="41"/>
      <c r="U112" s="40"/>
      <c r="V112" s="40"/>
      <c r="W112" s="41"/>
      <c r="X112" s="41"/>
      <c r="Y112" s="41"/>
      <c r="AA112" s="41"/>
    </row>
    <row r="113" spans="5:27" x14ac:dyDescent="0.2">
      <c r="E113" s="40"/>
      <c r="F113" s="40"/>
      <c r="G113" s="40"/>
      <c r="H113" s="41"/>
      <c r="I113" s="41"/>
      <c r="J113" s="41"/>
      <c r="K113" s="41"/>
      <c r="L113" s="41"/>
      <c r="M113" s="41"/>
      <c r="N113" s="41"/>
      <c r="O113" s="41"/>
      <c r="P113" s="41"/>
      <c r="Q113" s="40"/>
      <c r="R113" s="41"/>
      <c r="S113" s="41"/>
      <c r="T113" s="41"/>
      <c r="U113" s="40"/>
      <c r="V113" s="40"/>
      <c r="W113" s="41"/>
      <c r="X113" s="41"/>
      <c r="Y113" s="41"/>
      <c r="AA113" s="41"/>
    </row>
    <row r="114" spans="5:27" x14ac:dyDescent="0.2">
      <c r="E114" s="40"/>
      <c r="F114" s="40"/>
      <c r="G114" s="40"/>
      <c r="H114" s="41"/>
      <c r="I114" s="41"/>
      <c r="J114" s="41"/>
      <c r="K114" s="41"/>
      <c r="L114" s="41"/>
      <c r="M114" s="41"/>
      <c r="N114" s="41"/>
      <c r="O114" s="41"/>
      <c r="P114" s="41"/>
      <c r="Q114" s="40"/>
      <c r="R114" s="41"/>
      <c r="S114" s="41"/>
      <c r="T114" s="41"/>
      <c r="U114" s="40"/>
      <c r="V114" s="40"/>
      <c r="W114" s="41"/>
      <c r="X114" s="41"/>
      <c r="Y114" s="41"/>
      <c r="AA114" s="41"/>
    </row>
    <row r="115" spans="5:27" x14ac:dyDescent="0.2">
      <c r="E115" s="40"/>
      <c r="F115" s="40"/>
      <c r="G115" s="40"/>
      <c r="H115" s="41"/>
      <c r="I115" s="41"/>
      <c r="J115" s="41"/>
      <c r="K115" s="41"/>
      <c r="L115" s="41"/>
      <c r="M115" s="41"/>
      <c r="N115" s="41"/>
      <c r="O115" s="41"/>
      <c r="P115" s="41"/>
      <c r="Q115" s="40"/>
      <c r="R115" s="41"/>
      <c r="S115" s="41"/>
      <c r="T115" s="41"/>
      <c r="U115" s="40"/>
      <c r="V115" s="40"/>
      <c r="W115" s="41"/>
      <c r="X115" s="41"/>
      <c r="Y115" s="41"/>
      <c r="AA115" s="41"/>
    </row>
    <row r="116" spans="5:27" x14ac:dyDescent="0.2">
      <c r="E116" s="40"/>
      <c r="F116" s="40"/>
      <c r="G116" s="40"/>
      <c r="H116" s="41"/>
      <c r="I116" s="41"/>
      <c r="J116" s="41"/>
      <c r="K116" s="41"/>
      <c r="L116" s="41"/>
      <c r="M116" s="41"/>
      <c r="N116" s="41"/>
      <c r="O116" s="41"/>
      <c r="P116" s="41"/>
      <c r="Q116" s="40"/>
      <c r="R116" s="41"/>
      <c r="S116" s="41"/>
      <c r="T116" s="41"/>
      <c r="U116" s="40"/>
      <c r="V116" s="40"/>
      <c r="W116" s="41"/>
      <c r="X116" s="41"/>
      <c r="Y116" s="41"/>
      <c r="AA116" s="41"/>
    </row>
    <row r="117" spans="5:27" x14ac:dyDescent="0.2">
      <c r="E117" s="40"/>
      <c r="F117" s="40"/>
      <c r="G117" s="40"/>
      <c r="H117" s="41"/>
      <c r="I117" s="41"/>
      <c r="J117" s="41"/>
      <c r="K117" s="41"/>
      <c r="L117" s="41"/>
      <c r="M117" s="41"/>
      <c r="N117" s="41"/>
      <c r="O117" s="41"/>
      <c r="P117" s="41"/>
      <c r="Q117" s="40"/>
      <c r="R117" s="41"/>
      <c r="S117" s="41"/>
      <c r="T117" s="41"/>
      <c r="U117" s="40"/>
      <c r="V117" s="40"/>
      <c r="W117" s="41"/>
      <c r="X117" s="41"/>
      <c r="Y117" s="41"/>
      <c r="AA117" s="41"/>
    </row>
    <row r="118" spans="5:27" x14ac:dyDescent="0.2">
      <c r="E118" s="40"/>
      <c r="F118" s="40"/>
      <c r="G118" s="40"/>
      <c r="H118" s="41"/>
      <c r="I118" s="41"/>
      <c r="J118" s="41"/>
      <c r="K118" s="41"/>
      <c r="L118" s="41"/>
      <c r="M118" s="41"/>
      <c r="N118" s="41"/>
      <c r="O118" s="41"/>
      <c r="P118" s="41"/>
      <c r="Q118" s="40"/>
      <c r="R118" s="41"/>
      <c r="S118" s="41"/>
      <c r="T118" s="41"/>
      <c r="U118" s="40"/>
      <c r="V118" s="40"/>
      <c r="W118" s="41"/>
      <c r="X118" s="41"/>
      <c r="Y118" s="41"/>
      <c r="AA118" s="41"/>
    </row>
    <row r="119" spans="5:27" x14ac:dyDescent="0.2">
      <c r="E119" s="40"/>
      <c r="F119" s="40"/>
      <c r="G119" s="40"/>
      <c r="H119" s="41"/>
      <c r="I119" s="41"/>
      <c r="J119" s="41"/>
      <c r="K119" s="41"/>
      <c r="L119" s="41"/>
      <c r="M119" s="41"/>
      <c r="N119" s="41"/>
      <c r="O119" s="41"/>
      <c r="P119" s="41"/>
      <c r="Q119" s="40"/>
      <c r="R119" s="41"/>
      <c r="S119" s="41"/>
      <c r="T119" s="41"/>
      <c r="U119" s="40"/>
      <c r="V119" s="40"/>
      <c r="W119" s="41"/>
      <c r="X119" s="41"/>
      <c r="Y119" s="41"/>
      <c r="AA119" s="41"/>
    </row>
    <row r="120" spans="5:27" x14ac:dyDescent="0.2">
      <c r="E120" s="40"/>
      <c r="F120" s="40"/>
      <c r="G120" s="40"/>
      <c r="H120" s="41"/>
      <c r="I120" s="41"/>
      <c r="J120" s="41"/>
      <c r="K120" s="41"/>
      <c r="L120" s="41"/>
      <c r="M120" s="41"/>
      <c r="N120" s="41"/>
      <c r="O120" s="41"/>
      <c r="P120" s="41"/>
      <c r="Q120" s="40"/>
      <c r="R120" s="41"/>
      <c r="S120" s="41"/>
      <c r="T120" s="41"/>
      <c r="U120" s="40"/>
      <c r="V120" s="40"/>
      <c r="W120" s="41"/>
      <c r="X120" s="41"/>
      <c r="Y120" s="41"/>
      <c r="AA120" s="41"/>
    </row>
    <row r="121" spans="5:27" x14ac:dyDescent="0.2">
      <c r="E121" s="40"/>
      <c r="F121" s="40"/>
      <c r="G121" s="40"/>
      <c r="H121" s="41"/>
      <c r="I121" s="41"/>
      <c r="J121" s="41"/>
      <c r="K121" s="41"/>
      <c r="L121" s="41"/>
      <c r="M121" s="41"/>
      <c r="N121" s="41"/>
      <c r="O121" s="41"/>
      <c r="P121" s="41"/>
      <c r="Q121" s="40"/>
      <c r="R121" s="41"/>
      <c r="S121" s="41"/>
      <c r="T121" s="41"/>
      <c r="U121" s="40"/>
      <c r="V121" s="40"/>
      <c r="W121" s="41"/>
      <c r="X121" s="41"/>
      <c r="Y121" s="41"/>
      <c r="AA121" s="41"/>
    </row>
    <row r="122" spans="5:27" x14ac:dyDescent="0.2">
      <c r="E122" s="40"/>
      <c r="F122" s="40"/>
      <c r="G122" s="40"/>
      <c r="H122" s="41"/>
      <c r="I122" s="41"/>
      <c r="J122" s="41"/>
      <c r="K122" s="41"/>
      <c r="L122" s="41"/>
      <c r="M122" s="41"/>
      <c r="N122" s="41"/>
      <c r="O122" s="41"/>
      <c r="P122" s="41"/>
      <c r="Q122" s="40"/>
      <c r="R122" s="41"/>
      <c r="S122" s="41"/>
      <c r="T122" s="41"/>
      <c r="U122" s="40"/>
      <c r="V122" s="40"/>
      <c r="W122" s="41"/>
      <c r="X122" s="41"/>
      <c r="Y122" s="41"/>
      <c r="AA122" s="41"/>
    </row>
    <row r="123" spans="5:27" x14ac:dyDescent="0.2">
      <c r="E123" s="40"/>
      <c r="F123" s="40"/>
      <c r="G123" s="40"/>
      <c r="H123" s="41"/>
      <c r="I123" s="41"/>
      <c r="J123" s="41"/>
      <c r="K123" s="41"/>
      <c r="L123" s="41"/>
      <c r="M123" s="41"/>
      <c r="N123" s="41"/>
      <c r="O123" s="41"/>
      <c r="P123" s="41"/>
      <c r="Q123" s="40"/>
      <c r="R123" s="41"/>
      <c r="S123" s="41"/>
      <c r="T123" s="41"/>
      <c r="U123" s="40"/>
      <c r="V123" s="40"/>
      <c r="W123" s="41"/>
      <c r="X123" s="41"/>
      <c r="Y123" s="41"/>
      <c r="AA123" s="41"/>
    </row>
    <row r="124" spans="5:27" x14ac:dyDescent="0.2">
      <c r="E124" s="40"/>
      <c r="F124" s="40"/>
      <c r="G124" s="40"/>
      <c r="H124" s="41"/>
      <c r="I124" s="41"/>
      <c r="J124" s="41"/>
      <c r="K124" s="41"/>
      <c r="L124" s="41"/>
      <c r="M124" s="41"/>
      <c r="N124" s="41"/>
      <c r="O124" s="41"/>
      <c r="P124" s="41"/>
      <c r="Q124" s="40"/>
      <c r="R124" s="41"/>
      <c r="S124" s="41"/>
      <c r="T124" s="41"/>
      <c r="U124" s="40"/>
      <c r="V124" s="40"/>
      <c r="W124" s="41"/>
      <c r="X124" s="41"/>
      <c r="Y124" s="41"/>
      <c r="AA124" s="41"/>
    </row>
    <row r="125" spans="5:27" x14ac:dyDescent="0.2">
      <c r="E125" s="40"/>
      <c r="F125" s="40"/>
      <c r="G125" s="40"/>
      <c r="H125" s="41"/>
      <c r="I125" s="41"/>
      <c r="J125" s="41"/>
      <c r="K125" s="41"/>
      <c r="L125" s="41"/>
      <c r="M125" s="41"/>
      <c r="N125" s="41"/>
      <c r="O125" s="41"/>
      <c r="P125" s="41"/>
      <c r="Q125" s="40"/>
      <c r="R125" s="41"/>
      <c r="S125" s="41"/>
      <c r="T125" s="41"/>
      <c r="U125" s="40"/>
      <c r="V125" s="40"/>
      <c r="W125" s="41"/>
      <c r="X125" s="41"/>
      <c r="Y125" s="41"/>
      <c r="AA125" s="41"/>
    </row>
    <row r="126" spans="5:27" x14ac:dyDescent="0.2">
      <c r="E126" s="40"/>
      <c r="F126" s="40"/>
      <c r="G126" s="40"/>
      <c r="H126" s="41"/>
      <c r="I126" s="41"/>
      <c r="J126" s="41"/>
      <c r="K126" s="41"/>
      <c r="L126" s="41"/>
      <c r="M126" s="41"/>
      <c r="N126" s="41"/>
      <c r="O126" s="41"/>
      <c r="P126" s="41"/>
      <c r="Q126" s="40"/>
      <c r="R126" s="41"/>
      <c r="S126" s="41"/>
      <c r="T126" s="41"/>
      <c r="U126" s="40"/>
      <c r="V126" s="40"/>
      <c r="W126" s="41"/>
      <c r="X126" s="41"/>
      <c r="Y126" s="41"/>
      <c r="AA126" s="41"/>
    </row>
    <row r="127" spans="5:27" x14ac:dyDescent="0.2">
      <c r="E127" s="40"/>
      <c r="F127" s="40"/>
      <c r="G127" s="40"/>
      <c r="H127" s="41"/>
      <c r="I127" s="41"/>
      <c r="J127" s="41"/>
      <c r="K127" s="41"/>
      <c r="L127" s="41"/>
      <c r="M127" s="41"/>
      <c r="N127" s="41"/>
      <c r="O127" s="41"/>
      <c r="P127" s="41"/>
      <c r="Q127" s="40"/>
      <c r="R127" s="41"/>
      <c r="S127" s="41"/>
      <c r="T127" s="41"/>
      <c r="U127" s="40"/>
      <c r="V127" s="40"/>
      <c r="W127" s="41"/>
      <c r="X127" s="41"/>
      <c r="Y127" s="41"/>
      <c r="AA127" s="41"/>
    </row>
    <row r="128" spans="5:27" x14ac:dyDescent="0.2">
      <c r="E128" s="40"/>
      <c r="F128" s="40"/>
      <c r="G128" s="40"/>
      <c r="H128" s="41"/>
      <c r="I128" s="41"/>
      <c r="J128" s="41"/>
      <c r="K128" s="41"/>
      <c r="L128" s="41"/>
      <c r="M128" s="41"/>
      <c r="N128" s="41"/>
      <c r="O128" s="41"/>
      <c r="P128" s="41"/>
      <c r="Q128" s="40"/>
      <c r="R128" s="41"/>
      <c r="S128" s="41"/>
      <c r="T128" s="41"/>
      <c r="U128" s="40"/>
      <c r="V128" s="40"/>
      <c r="W128" s="41"/>
      <c r="X128" s="41"/>
      <c r="Y128" s="41"/>
      <c r="AA128" s="41"/>
    </row>
    <row r="129" spans="5:27" x14ac:dyDescent="0.2">
      <c r="E129" s="40"/>
      <c r="F129" s="40"/>
      <c r="G129" s="40"/>
      <c r="H129" s="41"/>
      <c r="I129" s="41"/>
      <c r="J129" s="41"/>
      <c r="K129" s="41"/>
      <c r="L129" s="41"/>
      <c r="M129" s="41"/>
      <c r="N129" s="41"/>
      <c r="O129" s="41"/>
      <c r="P129" s="41"/>
      <c r="Q129" s="40"/>
      <c r="R129" s="41"/>
      <c r="S129" s="41"/>
      <c r="T129" s="41"/>
      <c r="U129" s="40"/>
      <c r="V129" s="40"/>
      <c r="W129" s="41"/>
      <c r="X129" s="41"/>
      <c r="Y129" s="41"/>
      <c r="AA129" s="41"/>
    </row>
    <row r="130" spans="5:27" x14ac:dyDescent="0.2">
      <c r="E130" s="40"/>
      <c r="F130" s="40"/>
      <c r="G130" s="40"/>
      <c r="H130" s="41"/>
      <c r="I130" s="41"/>
      <c r="J130" s="41"/>
      <c r="K130" s="41"/>
      <c r="L130" s="41"/>
      <c r="M130" s="41"/>
      <c r="N130" s="41"/>
      <c r="O130" s="41"/>
      <c r="P130" s="41"/>
      <c r="Q130" s="40"/>
      <c r="R130" s="41"/>
      <c r="S130" s="41"/>
      <c r="T130" s="41"/>
      <c r="U130" s="40"/>
      <c r="V130" s="40"/>
      <c r="W130" s="41"/>
      <c r="X130" s="41"/>
      <c r="Y130" s="41"/>
      <c r="AA130" s="41"/>
    </row>
    <row r="131" spans="5:27" x14ac:dyDescent="0.2">
      <c r="E131" s="40"/>
      <c r="F131" s="40"/>
      <c r="G131" s="40"/>
      <c r="H131" s="41"/>
      <c r="I131" s="41"/>
      <c r="J131" s="41"/>
      <c r="K131" s="41"/>
      <c r="L131" s="41"/>
      <c r="M131" s="41"/>
      <c r="N131" s="41"/>
      <c r="O131" s="41"/>
      <c r="P131" s="41"/>
      <c r="Q131" s="40"/>
      <c r="R131" s="41"/>
      <c r="S131" s="41"/>
      <c r="T131" s="41"/>
      <c r="U131" s="40"/>
      <c r="V131" s="40"/>
      <c r="W131" s="41"/>
      <c r="X131" s="41"/>
      <c r="Y131" s="41"/>
      <c r="AA131" s="41"/>
    </row>
    <row r="132" spans="5:27" x14ac:dyDescent="0.2">
      <c r="E132" s="40"/>
      <c r="F132" s="40"/>
      <c r="G132" s="40"/>
      <c r="H132" s="41"/>
      <c r="I132" s="41"/>
      <c r="J132" s="41"/>
      <c r="K132" s="41"/>
      <c r="L132" s="41"/>
      <c r="M132" s="41"/>
      <c r="N132" s="41"/>
      <c r="O132" s="41"/>
      <c r="P132" s="41"/>
      <c r="Q132" s="40"/>
      <c r="R132" s="41"/>
      <c r="S132" s="41"/>
      <c r="T132" s="41"/>
      <c r="U132" s="40"/>
      <c r="V132" s="40"/>
      <c r="W132" s="41"/>
      <c r="X132" s="41"/>
      <c r="Y132" s="41"/>
      <c r="AA132" s="41"/>
    </row>
    <row r="133" spans="5:27" x14ac:dyDescent="0.2">
      <c r="E133" s="40"/>
      <c r="F133" s="40"/>
      <c r="G133" s="40"/>
      <c r="H133" s="41"/>
      <c r="I133" s="41"/>
      <c r="J133" s="41"/>
      <c r="K133" s="41"/>
      <c r="L133" s="41"/>
      <c r="M133" s="41"/>
      <c r="N133" s="41"/>
      <c r="O133" s="41"/>
      <c r="P133" s="41"/>
      <c r="Q133" s="40"/>
      <c r="R133" s="41"/>
      <c r="S133" s="41"/>
      <c r="T133" s="41"/>
      <c r="U133" s="40"/>
      <c r="V133" s="40"/>
      <c r="W133" s="41"/>
      <c r="X133" s="41"/>
      <c r="Y133" s="41"/>
      <c r="AA133" s="41"/>
    </row>
    <row r="134" spans="5:27" x14ac:dyDescent="0.2">
      <c r="E134" s="40"/>
      <c r="F134" s="40"/>
      <c r="G134" s="40"/>
      <c r="H134" s="41"/>
      <c r="I134" s="41"/>
      <c r="J134" s="41"/>
      <c r="K134" s="41"/>
      <c r="L134" s="41"/>
      <c r="M134" s="41"/>
      <c r="N134" s="41"/>
      <c r="O134" s="41"/>
      <c r="P134" s="41"/>
      <c r="Q134" s="40"/>
      <c r="R134" s="41"/>
      <c r="S134" s="41"/>
      <c r="T134" s="41"/>
      <c r="U134" s="40"/>
      <c r="V134" s="40"/>
      <c r="W134" s="41"/>
      <c r="X134" s="41"/>
      <c r="Y134" s="41"/>
      <c r="AA134" s="41"/>
    </row>
    <row r="135" spans="5:27" x14ac:dyDescent="0.2">
      <c r="E135" s="40"/>
      <c r="F135" s="40"/>
      <c r="G135" s="40"/>
      <c r="H135" s="41"/>
      <c r="I135" s="41"/>
      <c r="J135" s="41"/>
      <c r="K135" s="41"/>
      <c r="L135" s="41"/>
      <c r="M135" s="41"/>
      <c r="N135" s="41"/>
      <c r="O135" s="41"/>
      <c r="P135" s="41"/>
      <c r="Q135" s="40"/>
      <c r="R135" s="41"/>
      <c r="S135" s="41"/>
      <c r="T135" s="41"/>
      <c r="U135" s="40"/>
      <c r="V135" s="40"/>
      <c r="W135" s="41"/>
      <c r="X135" s="41"/>
      <c r="Y135" s="41"/>
      <c r="AA135" s="41"/>
    </row>
    <row r="136" spans="5:27" x14ac:dyDescent="0.2">
      <c r="E136" s="40"/>
      <c r="F136" s="40"/>
      <c r="G136" s="40"/>
      <c r="H136" s="41"/>
      <c r="I136" s="41"/>
      <c r="J136" s="41"/>
      <c r="K136" s="41"/>
      <c r="L136" s="41"/>
      <c r="M136" s="41"/>
      <c r="N136" s="41"/>
      <c r="O136" s="41"/>
      <c r="P136" s="41"/>
      <c r="Q136" s="40"/>
      <c r="R136" s="41"/>
      <c r="S136" s="41"/>
      <c r="T136" s="41"/>
      <c r="U136" s="40"/>
      <c r="V136" s="40"/>
      <c r="W136" s="41"/>
      <c r="X136" s="41"/>
      <c r="Y136" s="41"/>
      <c r="AA136" s="41"/>
    </row>
    <row r="137" spans="5:27" x14ac:dyDescent="0.2">
      <c r="E137" s="40"/>
      <c r="F137" s="40"/>
      <c r="G137" s="40"/>
      <c r="H137" s="41"/>
      <c r="I137" s="41"/>
      <c r="J137" s="41"/>
      <c r="K137" s="41"/>
      <c r="L137" s="41"/>
      <c r="M137" s="41"/>
      <c r="N137" s="41"/>
      <c r="O137" s="41"/>
      <c r="P137" s="41"/>
      <c r="Q137" s="40"/>
      <c r="R137" s="41"/>
      <c r="S137" s="41"/>
      <c r="T137" s="41"/>
      <c r="U137" s="40"/>
      <c r="V137" s="40"/>
      <c r="W137" s="41"/>
      <c r="X137" s="41"/>
      <c r="Y137" s="41"/>
      <c r="AA137" s="41"/>
    </row>
    <row r="138" spans="5:27" x14ac:dyDescent="0.2">
      <c r="E138" s="40"/>
      <c r="F138" s="40"/>
      <c r="G138" s="40"/>
      <c r="H138" s="41"/>
      <c r="I138" s="41"/>
      <c r="J138" s="41"/>
      <c r="K138" s="41"/>
      <c r="L138" s="41"/>
      <c r="M138" s="41"/>
      <c r="N138" s="41"/>
      <c r="O138" s="41"/>
      <c r="P138" s="41"/>
      <c r="Q138" s="40"/>
      <c r="R138" s="41"/>
      <c r="S138" s="41"/>
      <c r="T138" s="41"/>
      <c r="U138" s="40"/>
      <c r="V138" s="40"/>
      <c r="W138" s="41"/>
      <c r="X138" s="41"/>
      <c r="Y138" s="41"/>
      <c r="AA138" s="41"/>
    </row>
    <row r="139" spans="5:27" x14ac:dyDescent="0.2">
      <c r="E139" s="40"/>
      <c r="F139" s="40"/>
      <c r="G139" s="40"/>
      <c r="H139" s="41"/>
      <c r="I139" s="41"/>
      <c r="J139" s="41"/>
      <c r="K139" s="41"/>
      <c r="L139" s="41"/>
      <c r="M139" s="41"/>
      <c r="N139" s="41"/>
      <c r="O139" s="41"/>
      <c r="P139" s="41"/>
      <c r="Q139" s="40"/>
      <c r="R139" s="41"/>
      <c r="S139" s="41"/>
      <c r="T139" s="41"/>
      <c r="U139" s="40"/>
      <c r="V139" s="40"/>
      <c r="W139" s="41"/>
      <c r="X139" s="41"/>
      <c r="Y139" s="41"/>
      <c r="AA139" s="41"/>
    </row>
    <row r="140" spans="5:27" x14ac:dyDescent="0.2">
      <c r="E140" s="40"/>
      <c r="F140" s="40"/>
      <c r="G140" s="40"/>
      <c r="H140" s="41"/>
      <c r="I140" s="41"/>
      <c r="J140" s="41"/>
      <c r="K140" s="41"/>
      <c r="L140" s="41"/>
      <c r="M140" s="41"/>
      <c r="N140" s="41"/>
      <c r="O140" s="41"/>
      <c r="P140" s="41"/>
      <c r="Q140" s="40"/>
      <c r="R140" s="41"/>
      <c r="S140" s="41"/>
      <c r="T140" s="41"/>
      <c r="U140" s="40"/>
      <c r="V140" s="40"/>
      <c r="W140" s="41"/>
      <c r="X140" s="41"/>
      <c r="Y140" s="41"/>
      <c r="AA140" s="41"/>
    </row>
    <row r="141" spans="5:27" x14ac:dyDescent="0.2">
      <c r="E141" s="40"/>
      <c r="F141" s="40"/>
      <c r="G141" s="40"/>
      <c r="H141" s="41"/>
      <c r="I141" s="41"/>
      <c r="J141" s="41"/>
      <c r="K141" s="41"/>
      <c r="L141" s="41"/>
      <c r="M141" s="41"/>
      <c r="N141" s="41"/>
      <c r="O141" s="41"/>
      <c r="P141" s="41"/>
      <c r="Q141" s="40"/>
      <c r="R141" s="41"/>
      <c r="S141" s="41"/>
      <c r="T141" s="41"/>
      <c r="U141" s="40"/>
      <c r="V141" s="40"/>
      <c r="W141" s="41"/>
      <c r="X141" s="41"/>
      <c r="Y141" s="41"/>
      <c r="AA141" s="41"/>
    </row>
    <row r="142" spans="5:27" x14ac:dyDescent="0.2">
      <c r="E142" s="40"/>
      <c r="F142" s="40"/>
      <c r="G142" s="40"/>
      <c r="H142" s="41"/>
      <c r="I142" s="41"/>
      <c r="J142" s="41"/>
      <c r="K142" s="41"/>
      <c r="L142" s="41"/>
      <c r="M142" s="41"/>
      <c r="N142" s="41"/>
      <c r="O142" s="41"/>
      <c r="P142" s="41"/>
      <c r="Q142" s="40"/>
      <c r="R142" s="41"/>
      <c r="S142" s="41"/>
      <c r="T142" s="41"/>
      <c r="U142" s="40"/>
      <c r="V142" s="40"/>
      <c r="W142" s="41"/>
      <c r="X142" s="41"/>
      <c r="Y142" s="41"/>
      <c r="AA142" s="41"/>
    </row>
    <row r="143" spans="5:27" x14ac:dyDescent="0.2">
      <c r="E143" s="40"/>
      <c r="F143" s="40"/>
      <c r="G143" s="40"/>
      <c r="H143" s="41"/>
      <c r="I143" s="41"/>
      <c r="J143" s="41"/>
      <c r="K143" s="41"/>
      <c r="L143" s="41"/>
      <c r="M143" s="41"/>
      <c r="N143" s="41"/>
      <c r="O143" s="41"/>
      <c r="P143" s="41"/>
      <c r="Q143" s="40"/>
      <c r="R143" s="41"/>
      <c r="S143" s="41"/>
      <c r="T143" s="41"/>
      <c r="U143" s="40"/>
      <c r="V143" s="40"/>
      <c r="W143" s="41"/>
      <c r="X143" s="41"/>
      <c r="Y143" s="41"/>
      <c r="AA143" s="41"/>
    </row>
    <row r="144" spans="5:27" x14ac:dyDescent="0.2">
      <c r="E144" s="40"/>
      <c r="F144" s="40"/>
      <c r="G144" s="40"/>
      <c r="H144" s="41"/>
      <c r="I144" s="41"/>
      <c r="J144" s="41"/>
      <c r="K144" s="41"/>
      <c r="L144" s="41"/>
      <c r="M144" s="41"/>
      <c r="N144" s="41"/>
      <c r="O144" s="41"/>
      <c r="P144" s="41"/>
      <c r="Q144" s="40"/>
      <c r="R144" s="41"/>
      <c r="S144" s="41"/>
      <c r="T144" s="41"/>
      <c r="U144" s="40"/>
      <c r="V144" s="40"/>
      <c r="W144" s="41"/>
      <c r="X144" s="41"/>
      <c r="Y144" s="41"/>
      <c r="AA144" s="41"/>
    </row>
    <row r="145" spans="5:27" x14ac:dyDescent="0.2">
      <c r="E145" s="40"/>
      <c r="F145" s="40"/>
      <c r="G145" s="40"/>
      <c r="H145" s="41"/>
      <c r="I145" s="41"/>
      <c r="J145" s="41"/>
      <c r="K145" s="41"/>
      <c r="L145" s="41"/>
      <c r="M145" s="41"/>
      <c r="N145" s="41"/>
      <c r="O145" s="41"/>
      <c r="P145" s="41"/>
      <c r="Q145" s="40"/>
      <c r="R145" s="41"/>
      <c r="S145" s="41"/>
      <c r="T145" s="41"/>
      <c r="U145" s="40"/>
      <c r="V145" s="40"/>
      <c r="W145" s="41"/>
      <c r="X145" s="41"/>
      <c r="Y145" s="41"/>
      <c r="AA145" s="41"/>
    </row>
    <row r="146" spans="5:27" x14ac:dyDescent="0.2">
      <c r="E146" s="40"/>
      <c r="F146" s="40"/>
      <c r="G146" s="40"/>
      <c r="H146" s="41"/>
      <c r="I146" s="41"/>
      <c r="J146" s="41"/>
      <c r="K146" s="41"/>
      <c r="L146" s="41"/>
      <c r="M146" s="41"/>
      <c r="N146" s="41"/>
      <c r="O146" s="41"/>
      <c r="P146" s="41"/>
      <c r="Q146" s="40"/>
      <c r="R146" s="41"/>
      <c r="S146" s="41"/>
      <c r="T146" s="41"/>
      <c r="U146" s="40"/>
      <c r="V146" s="40"/>
      <c r="W146" s="41"/>
      <c r="X146" s="41"/>
      <c r="Y146" s="41"/>
      <c r="AA146" s="41"/>
    </row>
    <row r="147" spans="5:27" x14ac:dyDescent="0.2">
      <c r="E147" s="40"/>
      <c r="F147" s="40"/>
      <c r="G147" s="40"/>
      <c r="H147" s="41"/>
      <c r="I147" s="41"/>
      <c r="J147" s="41"/>
      <c r="K147" s="41"/>
      <c r="L147" s="41"/>
      <c r="M147" s="41"/>
      <c r="N147" s="41"/>
      <c r="O147" s="41"/>
      <c r="P147" s="41"/>
      <c r="Q147" s="40"/>
      <c r="R147" s="41"/>
      <c r="S147" s="41"/>
      <c r="T147" s="41"/>
      <c r="U147" s="40"/>
      <c r="V147" s="40"/>
      <c r="W147" s="41"/>
      <c r="X147" s="41"/>
      <c r="Y147" s="41"/>
      <c r="AA147" s="41"/>
    </row>
    <row r="148" spans="5:27" x14ac:dyDescent="0.2">
      <c r="E148" s="40"/>
      <c r="F148" s="40"/>
      <c r="G148" s="40"/>
      <c r="H148" s="41"/>
      <c r="I148" s="41"/>
      <c r="J148" s="41"/>
      <c r="K148" s="41"/>
      <c r="L148" s="41"/>
      <c r="M148" s="41"/>
      <c r="N148" s="41"/>
      <c r="O148" s="41"/>
      <c r="P148" s="41"/>
      <c r="Q148" s="40"/>
      <c r="R148" s="41"/>
      <c r="S148" s="41"/>
      <c r="T148" s="41"/>
      <c r="U148" s="40"/>
      <c r="V148" s="40"/>
      <c r="W148" s="41"/>
      <c r="X148" s="41"/>
      <c r="Y148" s="41"/>
      <c r="AA148" s="41"/>
    </row>
    <row r="149" spans="5:27" x14ac:dyDescent="0.2">
      <c r="E149" s="40"/>
      <c r="F149" s="40"/>
      <c r="G149" s="40"/>
      <c r="H149" s="41"/>
      <c r="I149" s="41"/>
      <c r="J149" s="41"/>
      <c r="K149" s="41"/>
      <c r="L149" s="41"/>
      <c r="M149" s="41"/>
      <c r="N149" s="41"/>
      <c r="O149" s="41"/>
      <c r="P149" s="41"/>
      <c r="Q149" s="40"/>
      <c r="R149" s="41"/>
      <c r="S149" s="41"/>
      <c r="T149" s="41"/>
      <c r="U149" s="40"/>
      <c r="V149" s="40"/>
      <c r="W149" s="41"/>
      <c r="X149" s="41"/>
      <c r="Y149" s="41"/>
      <c r="AA149" s="41"/>
    </row>
    <row r="150" spans="5:27" x14ac:dyDescent="0.2">
      <c r="E150" s="40"/>
      <c r="F150" s="40"/>
      <c r="G150" s="40"/>
      <c r="H150" s="41"/>
      <c r="I150" s="41"/>
      <c r="J150" s="41"/>
      <c r="K150" s="41"/>
      <c r="L150" s="41"/>
      <c r="M150" s="41"/>
      <c r="N150" s="41"/>
      <c r="O150" s="41"/>
      <c r="P150" s="41"/>
      <c r="Q150" s="40"/>
      <c r="R150" s="41"/>
      <c r="S150" s="41"/>
      <c r="T150" s="41"/>
      <c r="U150" s="40"/>
      <c r="V150" s="40"/>
      <c r="W150" s="41"/>
      <c r="X150" s="41"/>
      <c r="Y150" s="41"/>
      <c r="AA150" s="41"/>
    </row>
    <row r="151" spans="5:27" x14ac:dyDescent="0.2">
      <c r="E151" s="40"/>
      <c r="F151" s="40"/>
      <c r="G151" s="40"/>
      <c r="H151" s="41"/>
      <c r="I151" s="41"/>
      <c r="J151" s="41"/>
      <c r="K151" s="41"/>
      <c r="L151" s="41"/>
      <c r="M151" s="41"/>
      <c r="N151" s="41"/>
      <c r="O151" s="41"/>
      <c r="P151" s="41"/>
      <c r="Q151" s="40"/>
      <c r="R151" s="41"/>
      <c r="S151" s="41"/>
      <c r="T151" s="41"/>
      <c r="U151" s="40"/>
      <c r="V151" s="40"/>
      <c r="W151" s="41"/>
      <c r="X151" s="41"/>
      <c r="Y151" s="41"/>
      <c r="AA151" s="41"/>
    </row>
    <row r="152" spans="5:27" x14ac:dyDescent="0.2">
      <c r="E152" s="40"/>
      <c r="F152" s="40"/>
      <c r="G152" s="40"/>
      <c r="H152" s="41"/>
      <c r="I152" s="41"/>
      <c r="J152" s="41"/>
      <c r="K152" s="41"/>
      <c r="L152" s="41"/>
      <c r="M152" s="41"/>
      <c r="N152" s="41"/>
      <c r="O152" s="41"/>
      <c r="P152" s="41"/>
      <c r="Q152" s="40"/>
      <c r="R152" s="41"/>
      <c r="S152" s="41"/>
      <c r="T152" s="41"/>
      <c r="U152" s="40"/>
      <c r="V152" s="40"/>
      <c r="W152" s="41"/>
      <c r="X152" s="41"/>
      <c r="Y152" s="41"/>
      <c r="AA152" s="41"/>
    </row>
    <row r="153" spans="5:27" x14ac:dyDescent="0.2">
      <c r="E153" s="40"/>
      <c r="F153" s="40"/>
      <c r="G153" s="40"/>
      <c r="H153" s="41"/>
      <c r="I153" s="41"/>
      <c r="J153" s="41"/>
      <c r="K153" s="41"/>
      <c r="L153" s="41"/>
      <c r="M153" s="41"/>
      <c r="N153" s="41"/>
      <c r="O153" s="41"/>
      <c r="P153" s="41"/>
      <c r="Q153" s="40"/>
      <c r="R153" s="41"/>
      <c r="S153" s="41"/>
      <c r="T153" s="41"/>
      <c r="U153" s="40"/>
      <c r="V153" s="40"/>
      <c r="W153" s="41"/>
      <c r="X153" s="41"/>
      <c r="Y153" s="41"/>
      <c r="AA153" s="41"/>
    </row>
    <row r="154" spans="5:27" x14ac:dyDescent="0.2">
      <c r="E154" s="40"/>
      <c r="F154" s="40"/>
      <c r="G154" s="40"/>
      <c r="H154" s="41"/>
      <c r="I154" s="41"/>
      <c r="J154" s="41"/>
      <c r="K154" s="41"/>
      <c r="L154" s="41"/>
      <c r="M154" s="41"/>
      <c r="N154" s="41"/>
      <c r="O154" s="41"/>
      <c r="P154" s="41"/>
      <c r="Q154" s="40"/>
      <c r="R154" s="41"/>
      <c r="S154" s="41"/>
      <c r="T154" s="41"/>
      <c r="U154" s="40"/>
      <c r="V154" s="40"/>
      <c r="W154" s="41"/>
      <c r="X154" s="41"/>
      <c r="Y154" s="41"/>
      <c r="AA154" s="41"/>
    </row>
    <row r="155" spans="5:27" x14ac:dyDescent="0.2">
      <c r="E155" s="40"/>
      <c r="F155" s="40"/>
      <c r="G155" s="40"/>
      <c r="H155" s="41"/>
      <c r="I155" s="41"/>
      <c r="J155" s="41"/>
      <c r="K155" s="41"/>
      <c r="L155" s="41"/>
      <c r="M155" s="41"/>
      <c r="N155" s="41"/>
      <c r="O155" s="41"/>
      <c r="P155" s="41"/>
      <c r="Q155" s="40"/>
      <c r="R155" s="41"/>
      <c r="S155" s="41"/>
      <c r="T155" s="41"/>
      <c r="U155" s="40"/>
      <c r="V155" s="40"/>
      <c r="W155" s="41"/>
      <c r="X155" s="41"/>
      <c r="Y155" s="41"/>
      <c r="AA155" s="41"/>
    </row>
    <row r="156" spans="5:27" x14ac:dyDescent="0.2">
      <c r="E156" s="40"/>
      <c r="F156" s="40"/>
      <c r="G156" s="40"/>
      <c r="H156" s="41"/>
      <c r="I156" s="41"/>
      <c r="J156" s="41"/>
      <c r="K156" s="41"/>
      <c r="L156" s="41"/>
      <c r="M156" s="41"/>
      <c r="N156" s="41"/>
      <c r="O156" s="41"/>
      <c r="P156" s="41"/>
      <c r="Q156" s="40"/>
      <c r="R156" s="41"/>
      <c r="S156" s="41"/>
      <c r="T156" s="41"/>
      <c r="U156" s="40"/>
      <c r="V156" s="40"/>
      <c r="W156" s="41"/>
      <c r="X156" s="41"/>
      <c r="Y156" s="41"/>
      <c r="AA156" s="41"/>
    </row>
    <row r="157" spans="5:27" x14ac:dyDescent="0.2">
      <c r="E157" s="40"/>
      <c r="F157" s="40"/>
      <c r="G157" s="40"/>
      <c r="H157" s="41"/>
      <c r="I157" s="41"/>
      <c r="J157" s="41"/>
      <c r="K157" s="41"/>
      <c r="L157" s="41"/>
      <c r="M157" s="41"/>
      <c r="N157" s="41"/>
      <c r="O157" s="41"/>
      <c r="P157" s="41"/>
      <c r="Q157" s="40"/>
      <c r="R157" s="41"/>
      <c r="S157" s="41"/>
      <c r="T157" s="41"/>
      <c r="U157" s="40"/>
      <c r="V157" s="40"/>
      <c r="W157" s="41"/>
      <c r="X157" s="41"/>
      <c r="Y157" s="41"/>
      <c r="AA157" s="41"/>
    </row>
    <row r="158" spans="5:27" x14ac:dyDescent="0.2">
      <c r="E158" s="40"/>
      <c r="F158" s="40"/>
      <c r="G158" s="40"/>
      <c r="H158" s="41"/>
      <c r="I158" s="41"/>
      <c r="J158" s="41"/>
      <c r="K158" s="41"/>
      <c r="L158" s="41"/>
      <c r="M158" s="41"/>
      <c r="N158" s="41"/>
      <c r="O158" s="41"/>
      <c r="P158" s="41"/>
      <c r="Q158" s="40"/>
      <c r="R158" s="41"/>
      <c r="S158" s="41"/>
      <c r="T158" s="41"/>
      <c r="U158" s="40"/>
      <c r="V158" s="40"/>
      <c r="W158" s="41"/>
      <c r="X158" s="41"/>
      <c r="Y158" s="41"/>
      <c r="AA158" s="41"/>
    </row>
    <row r="159" spans="5:27" x14ac:dyDescent="0.2">
      <c r="E159" s="40"/>
      <c r="F159" s="40"/>
      <c r="G159" s="40"/>
      <c r="H159" s="41"/>
      <c r="I159" s="41"/>
      <c r="J159" s="41"/>
      <c r="K159" s="41"/>
      <c r="L159" s="41"/>
      <c r="M159" s="41"/>
      <c r="N159" s="41"/>
      <c r="O159" s="41"/>
      <c r="P159" s="41"/>
      <c r="Q159" s="40"/>
      <c r="R159" s="41"/>
      <c r="S159" s="41"/>
      <c r="T159" s="41"/>
      <c r="U159" s="40"/>
      <c r="V159" s="40"/>
      <c r="W159" s="41"/>
      <c r="X159" s="41"/>
      <c r="Y159" s="41"/>
      <c r="AA159" s="41"/>
    </row>
    <row r="160" spans="5:27" x14ac:dyDescent="0.2">
      <c r="E160" s="40"/>
      <c r="F160" s="40"/>
      <c r="G160" s="40"/>
      <c r="H160" s="41"/>
      <c r="I160" s="41"/>
      <c r="J160" s="41"/>
      <c r="K160" s="41"/>
      <c r="L160" s="41"/>
      <c r="M160" s="41"/>
      <c r="N160" s="41"/>
      <c r="O160" s="41"/>
      <c r="P160" s="41"/>
      <c r="Q160" s="40"/>
      <c r="R160" s="41"/>
      <c r="S160" s="41"/>
      <c r="T160" s="41"/>
      <c r="U160" s="40"/>
      <c r="V160" s="40"/>
      <c r="W160" s="41"/>
      <c r="X160" s="41"/>
      <c r="Y160" s="41"/>
      <c r="AA160" s="41"/>
    </row>
    <row r="161" spans="5:27" x14ac:dyDescent="0.2">
      <c r="E161" s="40"/>
      <c r="F161" s="40"/>
      <c r="G161" s="40"/>
      <c r="H161" s="41"/>
      <c r="I161" s="41"/>
      <c r="J161" s="41"/>
      <c r="K161" s="41"/>
      <c r="L161" s="41"/>
      <c r="M161" s="41"/>
      <c r="N161" s="41"/>
      <c r="O161" s="41"/>
      <c r="P161" s="41"/>
      <c r="Q161" s="40"/>
      <c r="R161" s="41"/>
      <c r="S161" s="41"/>
      <c r="T161" s="41"/>
      <c r="U161" s="40"/>
      <c r="V161" s="40"/>
      <c r="W161" s="41"/>
      <c r="X161" s="41"/>
      <c r="Y161" s="41"/>
      <c r="AA161" s="41"/>
    </row>
    <row r="162" spans="5:27" x14ac:dyDescent="0.2">
      <c r="E162" s="40"/>
      <c r="F162" s="40"/>
      <c r="G162" s="40"/>
      <c r="H162" s="41"/>
      <c r="I162" s="41"/>
      <c r="J162" s="41"/>
      <c r="K162" s="41"/>
      <c r="L162" s="41"/>
      <c r="M162" s="41"/>
      <c r="N162" s="41"/>
      <c r="O162" s="41"/>
      <c r="P162" s="41"/>
      <c r="Q162" s="40"/>
      <c r="R162" s="41"/>
      <c r="S162" s="41"/>
      <c r="T162" s="41"/>
      <c r="U162" s="40"/>
      <c r="V162" s="40"/>
      <c r="W162" s="41"/>
      <c r="X162" s="41"/>
      <c r="Y162" s="41"/>
      <c r="AA162" s="41"/>
    </row>
    <row r="163" spans="5:27" x14ac:dyDescent="0.2">
      <c r="E163" s="40"/>
      <c r="F163" s="40"/>
      <c r="G163" s="40"/>
      <c r="H163" s="41"/>
      <c r="I163" s="41"/>
      <c r="J163" s="41"/>
      <c r="K163" s="41"/>
      <c r="L163" s="41"/>
      <c r="M163" s="41"/>
      <c r="N163" s="41"/>
      <c r="O163" s="41"/>
      <c r="P163" s="41"/>
      <c r="Q163" s="40"/>
      <c r="R163" s="41"/>
      <c r="S163" s="41"/>
      <c r="T163" s="41"/>
      <c r="U163" s="40"/>
      <c r="V163" s="40"/>
      <c r="W163" s="41"/>
      <c r="X163" s="41"/>
      <c r="Y163" s="41"/>
      <c r="AA163" s="41"/>
    </row>
    <row r="164" spans="5:27" x14ac:dyDescent="0.2">
      <c r="E164" s="40"/>
      <c r="F164" s="40"/>
      <c r="G164" s="40"/>
      <c r="H164" s="41"/>
      <c r="I164" s="41"/>
      <c r="J164" s="41"/>
      <c r="K164" s="41"/>
      <c r="L164" s="41"/>
      <c r="M164" s="41"/>
      <c r="N164" s="41"/>
      <c r="O164" s="41"/>
      <c r="P164" s="41"/>
      <c r="Q164" s="40"/>
      <c r="R164" s="41"/>
      <c r="S164" s="41"/>
      <c r="T164" s="41"/>
      <c r="U164" s="40"/>
      <c r="V164" s="40"/>
      <c r="W164" s="41"/>
      <c r="X164" s="41"/>
      <c r="Y164" s="41"/>
      <c r="AA164" s="41"/>
    </row>
    <row r="165" spans="5:27" x14ac:dyDescent="0.2">
      <c r="E165" s="40"/>
      <c r="F165" s="40"/>
      <c r="G165" s="40"/>
      <c r="H165" s="41"/>
      <c r="I165" s="41"/>
      <c r="J165" s="41"/>
      <c r="K165" s="41"/>
      <c r="L165" s="41"/>
      <c r="M165" s="41"/>
      <c r="N165" s="41"/>
      <c r="O165" s="41"/>
      <c r="P165" s="41"/>
      <c r="Q165" s="40"/>
      <c r="R165" s="41"/>
      <c r="S165" s="41"/>
      <c r="T165" s="41"/>
      <c r="U165" s="40"/>
      <c r="V165" s="40"/>
      <c r="W165" s="41"/>
      <c r="X165" s="41"/>
      <c r="Y165" s="41"/>
      <c r="AA165" s="41"/>
    </row>
    <row r="166" spans="5:27" x14ac:dyDescent="0.2">
      <c r="E166" s="40"/>
      <c r="F166" s="40"/>
      <c r="G166" s="40"/>
      <c r="H166" s="41"/>
      <c r="I166" s="41"/>
      <c r="J166" s="41"/>
      <c r="K166" s="41"/>
      <c r="L166" s="41"/>
      <c r="M166" s="41"/>
      <c r="N166" s="41"/>
      <c r="O166" s="41"/>
      <c r="P166" s="41"/>
      <c r="Q166" s="40"/>
      <c r="R166" s="41"/>
      <c r="S166" s="41"/>
      <c r="T166" s="41"/>
      <c r="U166" s="40"/>
      <c r="V166" s="40"/>
      <c r="W166" s="41"/>
      <c r="X166" s="41"/>
      <c r="Y166" s="41"/>
      <c r="AA166" s="41"/>
    </row>
    <row r="167" spans="5:27" x14ac:dyDescent="0.2">
      <c r="E167" s="40"/>
      <c r="F167" s="40"/>
      <c r="G167" s="40"/>
      <c r="H167" s="41"/>
      <c r="I167" s="41"/>
      <c r="J167" s="41"/>
      <c r="K167" s="41"/>
      <c r="L167" s="41"/>
      <c r="M167" s="41"/>
      <c r="N167" s="41"/>
      <c r="O167" s="41"/>
      <c r="P167" s="41"/>
      <c r="Q167" s="40"/>
      <c r="R167" s="41"/>
      <c r="S167" s="41"/>
      <c r="T167" s="41"/>
      <c r="U167" s="40"/>
      <c r="V167" s="40"/>
      <c r="W167" s="41"/>
      <c r="X167" s="41"/>
      <c r="Y167" s="41"/>
      <c r="AA167" s="41"/>
    </row>
    <row r="168" spans="5:27" x14ac:dyDescent="0.2">
      <c r="E168" s="40"/>
      <c r="F168" s="40"/>
      <c r="G168" s="40"/>
      <c r="H168" s="41"/>
      <c r="I168" s="41"/>
      <c r="J168" s="41"/>
      <c r="K168" s="41"/>
      <c r="L168" s="41"/>
      <c r="M168" s="41"/>
      <c r="N168" s="41"/>
      <c r="O168" s="41"/>
      <c r="P168" s="41"/>
      <c r="Q168" s="40"/>
      <c r="R168" s="41"/>
      <c r="S168" s="41"/>
      <c r="T168" s="41"/>
      <c r="U168" s="40"/>
      <c r="V168" s="40"/>
      <c r="W168" s="41"/>
      <c r="X168" s="41"/>
      <c r="Y168" s="41"/>
      <c r="AA168" s="41"/>
    </row>
    <row r="169" spans="5:27" x14ac:dyDescent="0.2">
      <c r="E169" s="40"/>
      <c r="F169" s="40"/>
      <c r="G169" s="40"/>
      <c r="H169" s="41"/>
      <c r="I169" s="41"/>
      <c r="J169" s="41"/>
      <c r="K169" s="41"/>
      <c r="L169" s="41"/>
      <c r="M169" s="41"/>
      <c r="N169" s="41"/>
      <c r="O169" s="41"/>
      <c r="P169" s="41"/>
      <c r="Q169" s="40"/>
      <c r="R169" s="41"/>
      <c r="S169" s="41"/>
      <c r="T169" s="41"/>
      <c r="U169" s="40"/>
      <c r="V169" s="40"/>
      <c r="W169" s="41"/>
      <c r="X169" s="41"/>
      <c r="Y169" s="41"/>
      <c r="AA169" s="41"/>
    </row>
    <row r="170" spans="5:27" x14ac:dyDescent="0.2">
      <c r="E170" s="40"/>
      <c r="F170" s="40"/>
      <c r="G170" s="40"/>
      <c r="H170" s="41"/>
      <c r="I170" s="41"/>
      <c r="J170" s="41"/>
      <c r="K170" s="41"/>
      <c r="L170" s="41"/>
      <c r="M170" s="41"/>
      <c r="N170" s="41"/>
      <c r="O170" s="41"/>
      <c r="P170" s="41"/>
      <c r="Q170" s="40"/>
      <c r="R170" s="41"/>
      <c r="S170" s="41"/>
      <c r="T170" s="41"/>
      <c r="U170" s="40"/>
      <c r="V170" s="40"/>
      <c r="W170" s="41"/>
      <c r="X170" s="41"/>
      <c r="Y170" s="41"/>
      <c r="AA170" s="41"/>
    </row>
    <row r="171" spans="5:27" x14ac:dyDescent="0.2">
      <c r="E171" s="40"/>
      <c r="F171" s="40"/>
      <c r="G171" s="40"/>
      <c r="H171" s="41"/>
      <c r="I171" s="41"/>
      <c r="J171" s="41"/>
      <c r="K171" s="41"/>
      <c r="L171" s="41"/>
      <c r="M171" s="41"/>
      <c r="N171" s="41"/>
      <c r="O171" s="41"/>
      <c r="P171" s="41"/>
      <c r="Q171" s="40"/>
      <c r="R171" s="41"/>
      <c r="S171" s="41"/>
      <c r="T171" s="41"/>
      <c r="U171" s="40"/>
      <c r="V171" s="40"/>
      <c r="W171" s="41"/>
      <c r="X171" s="41"/>
      <c r="Y171" s="41"/>
      <c r="AA171" s="41"/>
    </row>
    <row r="172" spans="5:27" x14ac:dyDescent="0.2">
      <c r="E172" s="40"/>
      <c r="F172" s="40"/>
      <c r="G172" s="40"/>
      <c r="H172" s="41"/>
      <c r="I172" s="41"/>
      <c r="J172" s="41"/>
      <c r="K172" s="41"/>
      <c r="L172" s="41"/>
      <c r="M172" s="41"/>
      <c r="N172" s="41"/>
      <c r="O172" s="41"/>
      <c r="P172" s="41"/>
      <c r="Q172" s="40"/>
      <c r="R172" s="41"/>
      <c r="S172" s="41"/>
      <c r="T172" s="41"/>
      <c r="U172" s="40"/>
      <c r="V172" s="40"/>
      <c r="W172" s="41"/>
      <c r="X172" s="41"/>
      <c r="Y172" s="41"/>
      <c r="AA172" s="41"/>
    </row>
    <row r="173" spans="5:27" x14ac:dyDescent="0.2">
      <c r="E173" s="40"/>
      <c r="F173" s="40"/>
      <c r="G173" s="40"/>
      <c r="H173" s="41"/>
      <c r="I173" s="41"/>
      <c r="J173" s="41"/>
      <c r="K173" s="41"/>
      <c r="L173" s="41"/>
      <c r="M173" s="41"/>
      <c r="N173" s="41"/>
      <c r="O173" s="41"/>
      <c r="P173" s="41"/>
      <c r="Q173" s="40"/>
      <c r="R173" s="41"/>
      <c r="S173" s="41"/>
      <c r="T173" s="41"/>
      <c r="U173" s="40"/>
      <c r="V173" s="40"/>
      <c r="W173" s="41"/>
      <c r="X173" s="41"/>
      <c r="Y173" s="41"/>
      <c r="AA173" s="41"/>
    </row>
    <row r="174" spans="5:27" x14ac:dyDescent="0.2">
      <c r="E174" s="40"/>
      <c r="F174" s="40"/>
      <c r="G174" s="40"/>
      <c r="H174" s="41"/>
      <c r="I174" s="41"/>
      <c r="J174" s="41"/>
      <c r="K174" s="41"/>
      <c r="L174" s="41"/>
      <c r="M174" s="41"/>
      <c r="N174" s="41"/>
      <c r="O174" s="41"/>
      <c r="P174" s="41"/>
      <c r="Q174" s="40"/>
      <c r="R174" s="41"/>
      <c r="S174" s="41"/>
      <c r="T174" s="41"/>
      <c r="U174" s="40"/>
      <c r="V174" s="40"/>
      <c r="W174" s="41"/>
      <c r="X174" s="41"/>
      <c r="Y174" s="41"/>
      <c r="AA174" s="41"/>
    </row>
    <row r="175" spans="5:27" x14ac:dyDescent="0.2">
      <c r="E175" s="40"/>
      <c r="F175" s="40"/>
      <c r="G175" s="40"/>
      <c r="H175" s="41"/>
      <c r="I175" s="41"/>
      <c r="J175" s="41"/>
      <c r="K175" s="41"/>
      <c r="L175" s="41"/>
      <c r="M175" s="41"/>
      <c r="N175" s="41"/>
      <c r="O175" s="41"/>
      <c r="P175" s="41"/>
      <c r="Q175" s="40"/>
      <c r="R175" s="41"/>
      <c r="S175" s="41"/>
      <c r="T175" s="41"/>
      <c r="U175" s="40"/>
      <c r="V175" s="40"/>
      <c r="W175" s="41"/>
      <c r="X175" s="41"/>
      <c r="Y175" s="41"/>
      <c r="AA175" s="41"/>
    </row>
    <row r="176" spans="5:27" x14ac:dyDescent="0.2">
      <c r="E176" s="40"/>
      <c r="F176" s="40"/>
      <c r="G176" s="40"/>
      <c r="H176" s="41"/>
      <c r="I176" s="41"/>
      <c r="J176" s="41"/>
      <c r="K176" s="41"/>
      <c r="L176" s="41"/>
      <c r="M176" s="41"/>
      <c r="N176" s="41"/>
      <c r="O176" s="41"/>
      <c r="P176" s="41"/>
      <c r="Q176" s="40"/>
      <c r="R176" s="41"/>
      <c r="S176" s="41"/>
      <c r="T176" s="41"/>
      <c r="U176" s="40"/>
      <c r="V176" s="40"/>
      <c r="W176" s="41"/>
      <c r="X176" s="41"/>
      <c r="Y176" s="41"/>
      <c r="AA176" s="41"/>
    </row>
    <row r="177" spans="5:27" x14ac:dyDescent="0.2">
      <c r="E177" s="40"/>
      <c r="F177" s="40"/>
      <c r="G177" s="40"/>
      <c r="H177" s="41"/>
      <c r="I177" s="41"/>
      <c r="J177" s="41"/>
      <c r="K177" s="41"/>
      <c r="L177" s="41"/>
      <c r="M177" s="41"/>
      <c r="N177" s="41"/>
      <c r="O177" s="41"/>
      <c r="P177" s="41"/>
      <c r="Q177" s="40"/>
      <c r="R177" s="41"/>
      <c r="S177" s="41"/>
      <c r="T177" s="41"/>
      <c r="U177" s="40"/>
      <c r="V177" s="40"/>
      <c r="W177" s="41"/>
      <c r="X177" s="41"/>
      <c r="Y177" s="41"/>
      <c r="AA177" s="41"/>
    </row>
    <row r="178" spans="5:27" x14ac:dyDescent="0.2">
      <c r="E178" s="40"/>
      <c r="F178" s="40"/>
      <c r="G178" s="40"/>
      <c r="H178" s="41"/>
      <c r="I178" s="41"/>
      <c r="J178" s="41"/>
      <c r="K178" s="41"/>
      <c r="L178" s="41"/>
      <c r="M178" s="41"/>
      <c r="N178" s="41"/>
      <c r="O178" s="41"/>
      <c r="P178" s="41"/>
      <c r="Q178" s="40"/>
      <c r="R178" s="41"/>
      <c r="S178" s="41"/>
      <c r="T178" s="41"/>
      <c r="U178" s="40"/>
      <c r="V178" s="40"/>
      <c r="W178" s="41"/>
      <c r="X178" s="41"/>
      <c r="Y178" s="41"/>
      <c r="AA178" s="41"/>
    </row>
    <row r="179" spans="5:27" x14ac:dyDescent="0.2">
      <c r="E179" s="40"/>
      <c r="F179" s="40"/>
      <c r="G179" s="40"/>
      <c r="H179" s="41"/>
      <c r="I179" s="41"/>
      <c r="J179" s="41"/>
      <c r="K179" s="41"/>
      <c r="L179" s="41"/>
      <c r="M179" s="41"/>
      <c r="N179" s="41"/>
      <c r="O179" s="41"/>
      <c r="P179" s="41"/>
      <c r="Q179" s="40"/>
      <c r="R179" s="41"/>
      <c r="S179" s="41"/>
      <c r="T179" s="41"/>
      <c r="U179" s="40"/>
      <c r="V179" s="40"/>
      <c r="W179" s="41"/>
      <c r="X179" s="41"/>
      <c r="Y179" s="41"/>
      <c r="AA179" s="41"/>
    </row>
    <row r="180" spans="5:27" x14ac:dyDescent="0.2">
      <c r="E180" s="40"/>
      <c r="F180" s="40"/>
      <c r="G180" s="40"/>
      <c r="H180" s="41"/>
      <c r="I180" s="41"/>
      <c r="J180" s="41"/>
      <c r="K180" s="41"/>
      <c r="L180" s="41"/>
      <c r="M180" s="41"/>
      <c r="N180" s="41"/>
      <c r="O180" s="41"/>
      <c r="P180" s="41"/>
      <c r="Q180" s="40"/>
      <c r="R180" s="41"/>
      <c r="S180" s="41"/>
      <c r="T180" s="41"/>
      <c r="U180" s="40"/>
      <c r="V180" s="40"/>
      <c r="W180" s="41"/>
      <c r="X180" s="41"/>
      <c r="Y180" s="41"/>
      <c r="AA180" s="41"/>
    </row>
    <row r="181" spans="5:27" x14ac:dyDescent="0.2">
      <c r="E181" s="40"/>
      <c r="F181" s="40"/>
      <c r="G181" s="40"/>
      <c r="H181" s="41"/>
      <c r="I181" s="41"/>
      <c r="J181" s="41"/>
      <c r="K181" s="41"/>
      <c r="L181" s="41"/>
      <c r="M181" s="41"/>
      <c r="N181" s="41"/>
      <c r="O181" s="41"/>
      <c r="P181" s="41"/>
      <c r="Q181" s="40"/>
      <c r="R181" s="41"/>
      <c r="S181" s="41"/>
      <c r="T181" s="41"/>
      <c r="U181" s="40"/>
      <c r="V181" s="40"/>
      <c r="W181" s="41"/>
      <c r="X181" s="41"/>
      <c r="Y181" s="41"/>
      <c r="AA181" s="41"/>
    </row>
    <row r="182" spans="5:27" x14ac:dyDescent="0.2">
      <c r="E182" s="40"/>
      <c r="F182" s="40"/>
      <c r="G182" s="40"/>
      <c r="H182" s="41"/>
      <c r="I182" s="41"/>
      <c r="J182" s="41"/>
      <c r="K182" s="41"/>
      <c r="L182" s="41"/>
      <c r="M182" s="41"/>
      <c r="N182" s="41"/>
      <c r="O182" s="41"/>
      <c r="P182" s="41"/>
      <c r="Q182" s="40"/>
      <c r="R182" s="41"/>
      <c r="S182" s="41"/>
      <c r="T182" s="41"/>
      <c r="U182" s="40"/>
      <c r="V182" s="40"/>
      <c r="W182" s="41"/>
      <c r="X182" s="41"/>
      <c r="Y182" s="41"/>
      <c r="AA182" s="41"/>
    </row>
    <row r="183" spans="5:27" x14ac:dyDescent="0.2">
      <c r="E183" s="40"/>
      <c r="F183" s="40"/>
      <c r="G183" s="40"/>
      <c r="H183" s="41"/>
      <c r="I183" s="41"/>
      <c r="J183" s="41"/>
      <c r="K183" s="41"/>
      <c r="L183" s="41"/>
      <c r="M183" s="41"/>
      <c r="N183" s="41"/>
      <c r="O183" s="41"/>
      <c r="P183" s="41"/>
      <c r="Q183" s="40"/>
      <c r="R183" s="41"/>
      <c r="S183" s="41"/>
      <c r="T183" s="41"/>
      <c r="U183" s="40"/>
      <c r="V183" s="40"/>
      <c r="W183" s="41"/>
      <c r="X183" s="41"/>
      <c r="Y183" s="41"/>
      <c r="AA183" s="41"/>
    </row>
    <row r="184" spans="5:27" x14ac:dyDescent="0.2">
      <c r="E184" s="40"/>
      <c r="F184" s="40"/>
      <c r="G184" s="40"/>
      <c r="H184" s="41"/>
      <c r="I184" s="41"/>
      <c r="J184" s="41"/>
      <c r="K184" s="41"/>
      <c r="L184" s="41"/>
      <c r="M184" s="41"/>
      <c r="N184" s="41"/>
      <c r="O184" s="41"/>
      <c r="P184" s="41"/>
      <c r="Q184" s="40"/>
      <c r="R184" s="41"/>
      <c r="S184" s="41"/>
      <c r="T184" s="41"/>
      <c r="U184" s="40"/>
      <c r="V184" s="40"/>
      <c r="W184" s="41"/>
      <c r="X184" s="41"/>
      <c r="Y184" s="41"/>
      <c r="AA184" s="41"/>
    </row>
    <row r="185" spans="5:27" x14ac:dyDescent="0.2">
      <c r="E185" s="40"/>
      <c r="F185" s="40"/>
      <c r="G185" s="40"/>
      <c r="H185" s="41"/>
      <c r="I185" s="41"/>
      <c r="J185" s="41"/>
      <c r="K185" s="41"/>
      <c r="L185" s="41"/>
      <c r="M185" s="41"/>
      <c r="N185" s="41"/>
      <c r="O185" s="41"/>
      <c r="P185" s="41"/>
      <c r="Q185" s="40"/>
      <c r="R185" s="41"/>
      <c r="S185" s="41"/>
      <c r="T185" s="41"/>
      <c r="U185" s="40"/>
      <c r="V185" s="40"/>
      <c r="W185" s="41"/>
      <c r="X185" s="41"/>
      <c r="Y185" s="41"/>
      <c r="AA185" s="41"/>
    </row>
    <row r="186" spans="5:27" x14ac:dyDescent="0.2">
      <c r="E186" s="40"/>
      <c r="F186" s="40"/>
      <c r="G186" s="40"/>
      <c r="H186" s="41"/>
      <c r="I186" s="41"/>
      <c r="J186" s="41"/>
      <c r="K186" s="41"/>
      <c r="L186" s="41"/>
      <c r="M186" s="41"/>
      <c r="N186" s="41"/>
      <c r="O186" s="41"/>
      <c r="P186" s="41"/>
      <c r="Q186" s="40"/>
      <c r="R186" s="41"/>
      <c r="S186" s="41"/>
      <c r="T186" s="41"/>
      <c r="U186" s="40"/>
      <c r="V186" s="40"/>
      <c r="W186" s="41"/>
      <c r="X186" s="41"/>
      <c r="Y186" s="41"/>
      <c r="AA186" s="41"/>
    </row>
    <row r="187" spans="5:27" x14ac:dyDescent="0.2">
      <c r="E187" s="40"/>
      <c r="F187" s="40"/>
      <c r="G187" s="40"/>
      <c r="H187" s="41"/>
      <c r="I187" s="41"/>
      <c r="J187" s="41"/>
      <c r="K187" s="41"/>
      <c r="L187" s="41"/>
      <c r="M187" s="41"/>
      <c r="N187" s="41"/>
      <c r="O187" s="41"/>
      <c r="P187" s="41"/>
      <c r="Q187" s="40"/>
      <c r="R187" s="41"/>
      <c r="S187" s="41"/>
      <c r="T187" s="41"/>
      <c r="U187" s="40"/>
      <c r="V187" s="40"/>
      <c r="W187" s="41"/>
      <c r="X187" s="41"/>
      <c r="Y187" s="41"/>
      <c r="AA187" s="41"/>
    </row>
    <row r="188" spans="5:27" x14ac:dyDescent="0.2">
      <c r="E188" s="40"/>
      <c r="F188" s="40"/>
      <c r="G188" s="40"/>
      <c r="H188" s="41"/>
      <c r="I188" s="41"/>
      <c r="J188" s="41"/>
      <c r="K188" s="41"/>
      <c r="L188" s="41"/>
      <c r="M188" s="41"/>
      <c r="N188" s="41"/>
      <c r="O188" s="41"/>
      <c r="P188" s="41"/>
      <c r="Q188" s="40"/>
      <c r="R188" s="41"/>
      <c r="S188" s="41"/>
      <c r="T188" s="41"/>
      <c r="U188" s="40"/>
      <c r="V188" s="40"/>
      <c r="W188" s="41"/>
      <c r="X188" s="41"/>
      <c r="Y188" s="41"/>
      <c r="AA188" s="41"/>
    </row>
    <row r="189" spans="5:27" x14ac:dyDescent="0.2">
      <c r="E189" s="40"/>
      <c r="F189" s="40"/>
      <c r="G189" s="40"/>
      <c r="H189" s="41"/>
      <c r="I189" s="41"/>
      <c r="J189" s="41"/>
      <c r="K189" s="41"/>
      <c r="L189" s="41"/>
      <c r="M189" s="41"/>
      <c r="N189" s="41"/>
      <c r="O189" s="41"/>
      <c r="P189" s="41"/>
      <c r="Q189" s="40"/>
      <c r="R189" s="41"/>
      <c r="S189" s="41"/>
      <c r="T189" s="41"/>
      <c r="U189" s="40"/>
      <c r="V189" s="40"/>
      <c r="W189" s="41"/>
      <c r="X189" s="41"/>
      <c r="Y189" s="41"/>
      <c r="AA189" s="41"/>
    </row>
    <row r="190" spans="5:27" x14ac:dyDescent="0.2">
      <c r="E190" s="40"/>
      <c r="F190" s="40"/>
      <c r="G190" s="40"/>
      <c r="H190" s="41"/>
      <c r="I190" s="41"/>
      <c r="J190" s="41"/>
      <c r="K190" s="41"/>
      <c r="L190" s="41"/>
      <c r="M190" s="41"/>
      <c r="N190" s="41"/>
      <c r="O190" s="41"/>
      <c r="P190" s="41"/>
      <c r="Q190" s="40"/>
      <c r="R190" s="41"/>
      <c r="S190" s="41"/>
      <c r="T190" s="41"/>
      <c r="U190" s="40"/>
      <c r="V190" s="40"/>
      <c r="W190" s="41"/>
      <c r="X190" s="41"/>
      <c r="Y190" s="41"/>
      <c r="AA190" s="41"/>
    </row>
    <row r="191" spans="5:27" x14ac:dyDescent="0.2">
      <c r="E191" s="40"/>
      <c r="F191" s="40"/>
      <c r="G191" s="40"/>
      <c r="H191" s="41"/>
      <c r="I191" s="41"/>
      <c r="J191" s="41"/>
      <c r="K191" s="41"/>
      <c r="L191" s="41"/>
      <c r="M191" s="41"/>
      <c r="N191" s="41"/>
      <c r="O191" s="41"/>
      <c r="P191" s="41"/>
      <c r="Q191" s="40"/>
      <c r="R191" s="41"/>
      <c r="S191" s="41"/>
      <c r="T191" s="41"/>
      <c r="U191" s="40"/>
      <c r="V191" s="40"/>
      <c r="W191" s="41"/>
      <c r="X191" s="41"/>
      <c r="Y191" s="41"/>
      <c r="AA191" s="41"/>
    </row>
    <row r="192" spans="5:27" x14ac:dyDescent="0.2">
      <c r="E192" s="40"/>
      <c r="F192" s="40"/>
      <c r="G192" s="40"/>
      <c r="H192" s="41"/>
      <c r="I192" s="41"/>
      <c r="J192" s="41"/>
      <c r="K192" s="41"/>
      <c r="L192" s="41"/>
      <c r="M192" s="41"/>
      <c r="N192" s="41"/>
      <c r="O192" s="41"/>
      <c r="P192" s="41"/>
      <c r="Q192" s="40"/>
      <c r="R192" s="41"/>
      <c r="S192" s="41"/>
      <c r="T192" s="41"/>
      <c r="U192" s="40"/>
      <c r="V192" s="40"/>
      <c r="W192" s="41"/>
      <c r="X192" s="41"/>
      <c r="Y192" s="41"/>
      <c r="AA192" s="41"/>
    </row>
    <row r="193" spans="5:27" x14ac:dyDescent="0.2">
      <c r="E193" s="40"/>
      <c r="F193" s="40"/>
      <c r="G193" s="40"/>
      <c r="H193" s="41"/>
      <c r="I193" s="41"/>
      <c r="J193" s="41"/>
      <c r="K193" s="41"/>
      <c r="L193" s="41"/>
      <c r="M193" s="41"/>
      <c r="N193" s="41"/>
      <c r="O193" s="41"/>
      <c r="P193" s="41"/>
      <c r="Q193" s="40"/>
      <c r="R193" s="41"/>
      <c r="S193" s="41"/>
      <c r="T193" s="41"/>
      <c r="U193" s="40"/>
      <c r="V193" s="40"/>
      <c r="W193" s="41"/>
      <c r="X193" s="41"/>
      <c r="Y193" s="41"/>
      <c r="AA193" s="41"/>
    </row>
    <row r="194" spans="5:27" x14ac:dyDescent="0.2">
      <c r="E194" s="40"/>
      <c r="F194" s="40"/>
      <c r="G194" s="40"/>
      <c r="H194" s="41"/>
      <c r="I194" s="41"/>
      <c r="J194" s="41"/>
      <c r="K194" s="41"/>
      <c r="L194" s="41"/>
      <c r="M194" s="41"/>
      <c r="N194" s="41"/>
      <c r="O194" s="41"/>
      <c r="P194" s="41"/>
      <c r="Q194" s="40"/>
      <c r="R194" s="41"/>
      <c r="S194" s="41"/>
      <c r="T194" s="41"/>
      <c r="U194" s="40"/>
      <c r="V194" s="40"/>
      <c r="W194" s="41"/>
      <c r="X194" s="41"/>
      <c r="Y194" s="41"/>
      <c r="AA194" s="41"/>
    </row>
    <row r="195" spans="5:27" x14ac:dyDescent="0.2">
      <c r="E195" s="40"/>
      <c r="F195" s="40"/>
      <c r="G195" s="40"/>
      <c r="H195" s="41"/>
      <c r="I195" s="41"/>
      <c r="J195" s="41"/>
      <c r="K195" s="41"/>
      <c r="L195" s="41"/>
      <c r="M195" s="41"/>
      <c r="N195" s="41"/>
      <c r="O195" s="41"/>
      <c r="P195" s="41"/>
      <c r="Q195" s="40"/>
      <c r="R195" s="41"/>
      <c r="S195" s="41"/>
      <c r="T195" s="41"/>
      <c r="U195" s="40"/>
      <c r="V195" s="40"/>
      <c r="W195" s="41"/>
      <c r="X195" s="41"/>
      <c r="Y195" s="41"/>
      <c r="AA195" s="41"/>
    </row>
    <row r="196" spans="5:27" x14ac:dyDescent="0.2">
      <c r="E196" s="40"/>
      <c r="F196" s="40"/>
      <c r="G196" s="40"/>
      <c r="H196" s="41"/>
      <c r="I196" s="41"/>
      <c r="J196" s="41"/>
      <c r="K196" s="41"/>
      <c r="L196" s="41"/>
      <c r="M196" s="41"/>
      <c r="N196" s="41"/>
      <c r="O196" s="41"/>
      <c r="P196" s="41"/>
      <c r="Q196" s="40"/>
      <c r="R196" s="41"/>
      <c r="S196" s="41"/>
      <c r="T196" s="41"/>
      <c r="U196" s="40"/>
      <c r="V196" s="40"/>
      <c r="W196" s="41"/>
      <c r="X196" s="41"/>
      <c r="Y196" s="41"/>
      <c r="AA196" s="41"/>
    </row>
    <row r="197" spans="5:27" x14ac:dyDescent="0.2">
      <c r="E197" s="40"/>
      <c r="F197" s="40"/>
      <c r="G197" s="40"/>
      <c r="H197" s="41"/>
      <c r="I197" s="41"/>
      <c r="J197" s="41"/>
      <c r="K197" s="41"/>
      <c r="L197" s="41"/>
      <c r="M197" s="41"/>
      <c r="N197" s="41"/>
      <c r="O197" s="41"/>
      <c r="P197" s="41"/>
      <c r="Q197" s="40"/>
      <c r="R197" s="41"/>
      <c r="S197" s="41"/>
      <c r="T197" s="41"/>
      <c r="U197" s="40"/>
      <c r="V197" s="40"/>
      <c r="W197" s="41"/>
      <c r="X197" s="41"/>
      <c r="Y197" s="41"/>
      <c r="AA197" s="41"/>
    </row>
    <row r="198" spans="5:27" x14ac:dyDescent="0.2">
      <c r="E198" s="40"/>
      <c r="F198" s="40"/>
      <c r="G198" s="40"/>
      <c r="H198" s="41"/>
      <c r="I198" s="41"/>
      <c r="J198" s="41"/>
      <c r="K198" s="41"/>
      <c r="L198" s="41"/>
      <c r="M198" s="41"/>
      <c r="N198" s="41"/>
      <c r="O198" s="41"/>
      <c r="P198" s="41"/>
      <c r="Q198" s="40"/>
      <c r="R198" s="41"/>
      <c r="S198" s="41"/>
      <c r="T198" s="41"/>
      <c r="U198" s="40"/>
      <c r="V198" s="40"/>
      <c r="W198" s="41"/>
      <c r="X198" s="41"/>
      <c r="Y198" s="41"/>
      <c r="AA198" s="41"/>
    </row>
    <row r="199" spans="5:27" x14ac:dyDescent="0.2">
      <c r="E199" s="40"/>
      <c r="F199" s="40"/>
      <c r="G199" s="40"/>
      <c r="H199" s="41"/>
      <c r="I199" s="41"/>
      <c r="J199" s="41"/>
      <c r="K199" s="41"/>
      <c r="L199" s="41"/>
      <c r="M199" s="41"/>
      <c r="N199" s="41"/>
      <c r="O199" s="41"/>
      <c r="P199" s="41"/>
      <c r="Q199" s="40"/>
      <c r="R199" s="41"/>
      <c r="S199" s="41"/>
      <c r="T199" s="41"/>
      <c r="U199" s="40"/>
      <c r="V199" s="40"/>
      <c r="W199" s="41"/>
      <c r="X199" s="41"/>
      <c r="Y199" s="41"/>
      <c r="AA199" s="41"/>
    </row>
    <row r="200" spans="5:27" x14ac:dyDescent="0.2">
      <c r="E200" s="40"/>
      <c r="F200" s="40"/>
      <c r="G200" s="40"/>
      <c r="H200" s="41"/>
      <c r="I200" s="41"/>
      <c r="J200" s="41"/>
      <c r="K200" s="41"/>
      <c r="L200" s="41"/>
      <c r="M200" s="41"/>
      <c r="N200" s="41"/>
      <c r="O200" s="41"/>
      <c r="P200" s="41"/>
      <c r="Q200" s="40"/>
      <c r="R200" s="41"/>
      <c r="S200" s="41"/>
      <c r="T200" s="41"/>
      <c r="U200" s="40"/>
      <c r="V200" s="40"/>
      <c r="W200" s="41"/>
      <c r="X200" s="41"/>
      <c r="Y200" s="41"/>
      <c r="AA200" s="41"/>
    </row>
    <row r="201" spans="5:27" x14ac:dyDescent="0.2">
      <c r="E201" s="40"/>
      <c r="F201" s="40"/>
      <c r="G201" s="40"/>
      <c r="H201" s="41"/>
      <c r="I201" s="41"/>
      <c r="J201" s="41"/>
      <c r="K201" s="41"/>
      <c r="L201" s="41"/>
      <c r="M201" s="41"/>
      <c r="N201" s="41"/>
      <c r="O201" s="41"/>
      <c r="P201" s="41"/>
      <c r="Q201" s="40"/>
      <c r="R201" s="41"/>
      <c r="S201" s="41"/>
      <c r="T201" s="41"/>
      <c r="U201" s="40"/>
      <c r="V201" s="40"/>
      <c r="W201" s="41"/>
      <c r="X201" s="41"/>
      <c r="Y201" s="41"/>
      <c r="AA201" s="41"/>
    </row>
    <row r="202" spans="5:27" x14ac:dyDescent="0.2">
      <c r="E202" s="40"/>
      <c r="F202" s="40"/>
      <c r="G202" s="40"/>
      <c r="H202" s="41"/>
      <c r="I202" s="41"/>
      <c r="J202" s="41"/>
      <c r="K202" s="41"/>
      <c r="L202" s="41"/>
      <c r="M202" s="41"/>
      <c r="N202" s="41"/>
      <c r="O202" s="41"/>
      <c r="P202" s="41"/>
      <c r="Q202" s="40"/>
      <c r="R202" s="41"/>
      <c r="S202" s="41"/>
      <c r="T202" s="41"/>
      <c r="U202" s="40"/>
      <c r="V202" s="40"/>
      <c r="W202" s="41"/>
      <c r="X202" s="41"/>
      <c r="Y202" s="41"/>
      <c r="AA202" s="41"/>
    </row>
    <row r="203" spans="5:27" x14ac:dyDescent="0.2">
      <c r="E203" s="40"/>
      <c r="F203" s="40"/>
      <c r="G203" s="40"/>
      <c r="H203" s="41"/>
      <c r="I203" s="41"/>
      <c r="J203" s="41"/>
      <c r="K203" s="41"/>
      <c r="L203" s="41"/>
      <c r="M203" s="41"/>
      <c r="N203" s="41"/>
      <c r="O203" s="41"/>
      <c r="P203" s="41"/>
      <c r="Q203" s="40"/>
      <c r="R203" s="41"/>
      <c r="S203" s="41"/>
      <c r="T203" s="41"/>
      <c r="U203" s="40"/>
      <c r="V203" s="40"/>
      <c r="W203" s="41"/>
      <c r="X203" s="41"/>
      <c r="Y203" s="41"/>
      <c r="AA203" s="41"/>
    </row>
    <row r="204" spans="5:27" x14ac:dyDescent="0.2">
      <c r="E204" s="40"/>
      <c r="F204" s="40"/>
      <c r="G204" s="40"/>
      <c r="H204" s="41"/>
      <c r="I204" s="41"/>
      <c r="J204" s="41"/>
      <c r="K204" s="41"/>
      <c r="L204" s="41"/>
      <c r="M204" s="41"/>
      <c r="N204" s="41"/>
      <c r="O204" s="41"/>
      <c r="P204" s="41"/>
      <c r="Q204" s="40"/>
      <c r="R204" s="41"/>
      <c r="S204" s="41"/>
      <c r="T204" s="41"/>
      <c r="U204" s="40"/>
      <c r="V204" s="40"/>
      <c r="W204" s="41"/>
      <c r="X204" s="41"/>
      <c r="Y204" s="41"/>
      <c r="AA204" s="41"/>
    </row>
    <row r="205" spans="5:27" x14ac:dyDescent="0.2">
      <c r="E205" s="40"/>
      <c r="F205" s="40"/>
      <c r="G205" s="40"/>
      <c r="H205" s="41"/>
      <c r="I205" s="41"/>
      <c r="J205" s="41"/>
      <c r="K205" s="41"/>
      <c r="L205" s="41"/>
      <c r="M205" s="41"/>
      <c r="N205" s="41"/>
      <c r="O205" s="41"/>
      <c r="P205" s="41"/>
      <c r="Q205" s="40"/>
      <c r="R205" s="41"/>
      <c r="S205" s="41"/>
      <c r="T205" s="41"/>
      <c r="U205" s="40"/>
      <c r="V205" s="40"/>
      <c r="W205" s="41"/>
      <c r="X205" s="41"/>
      <c r="Y205" s="41"/>
      <c r="AA205" s="41"/>
    </row>
    <row r="206" spans="5:27" x14ac:dyDescent="0.2">
      <c r="E206" s="40"/>
      <c r="F206" s="40"/>
      <c r="G206" s="40"/>
      <c r="H206" s="41"/>
      <c r="I206" s="41"/>
      <c r="J206" s="41"/>
      <c r="K206" s="41"/>
      <c r="L206" s="41"/>
      <c r="M206" s="41"/>
      <c r="N206" s="41"/>
      <c r="O206" s="41"/>
      <c r="P206" s="41"/>
      <c r="Q206" s="40"/>
      <c r="R206" s="41"/>
      <c r="S206" s="41"/>
      <c r="T206" s="41"/>
      <c r="U206" s="40"/>
      <c r="V206" s="40"/>
      <c r="W206" s="41"/>
      <c r="X206" s="41"/>
      <c r="Y206" s="41"/>
      <c r="AA206" s="41"/>
    </row>
    <row r="207" spans="5:27" x14ac:dyDescent="0.2">
      <c r="E207" s="40"/>
      <c r="F207" s="40"/>
      <c r="G207" s="40"/>
      <c r="H207" s="41"/>
      <c r="I207" s="41"/>
      <c r="J207" s="41"/>
      <c r="K207" s="41"/>
      <c r="L207" s="41"/>
      <c r="M207" s="41"/>
      <c r="N207" s="41"/>
      <c r="O207" s="41"/>
      <c r="P207" s="41"/>
      <c r="Q207" s="40"/>
      <c r="R207" s="41"/>
      <c r="S207" s="41"/>
      <c r="T207" s="41"/>
      <c r="U207" s="40"/>
      <c r="V207" s="40"/>
      <c r="W207" s="41"/>
      <c r="X207" s="41"/>
      <c r="Y207" s="41"/>
      <c r="AA207" s="41"/>
    </row>
    <row r="208" spans="5:27" x14ac:dyDescent="0.2">
      <c r="E208" s="40"/>
      <c r="F208" s="40"/>
      <c r="G208" s="40"/>
      <c r="H208" s="41"/>
      <c r="I208" s="41"/>
      <c r="J208" s="41"/>
      <c r="K208" s="41"/>
      <c r="L208" s="41"/>
      <c r="M208" s="41"/>
      <c r="N208" s="41"/>
      <c r="O208" s="41"/>
      <c r="P208" s="41"/>
      <c r="Q208" s="40"/>
      <c r="R208" s="41"/>
      <c r="S208" s="41"/>
      <c r="T208" s="41"/>
      <c r="U208" s="40"/>
      <c r="V208" s="40"/>
      <c r="W208" s="41"/>
      <c r="X208" s="41"/>
      <c r="Y208" s="41"/>
      <c r="AA208" s="41"/>
    </row>
    <row r="209" spans="5:27" x14ac:dyDescent="0.2">
      <c r="E209" s="40"/>
      <c r="F209" s="40"/>
      <c r="G209" s="40"/>
      <c r="H209" s="41"/>
      <c r="I209" s="41"/>
      <c r="J209" s="41"/>
      <c r="K209" s="41"/>
      <c r="L209" s="41"/>
      <c r="M209" s="41"/>
      <c r="N209" s="41"/>
      <c r="O209" s="41"/>
      <c r="P209" s="41"/>
      <c r="Q209" s="40"/>
      <c r="R209" s="41"/>
      <c r="S209" s="41"/>
      <c r="T209" s="41"/>
      <c r="U209" s="40"/>
      <c r="V209" s="40"/>
      <c r="W209" s="41"/>
      <c r="X209" s="41"/>
      <c r="Y209" s="41"/>
      <c r="AA209" s="41"/>
    </row>
    <row r="210" spans="5:27" x14ac:dyDescent="0.2">
      <c r="E210" s="40"/>
      <c r="F210" s="40"/>
      <c r="G210" s="40"/>
      <c r="H210" s="41"/>
      <c r="I210" s="41"/>
      <c r="J210" s="41"/>
      <c r="K210" s="41"/>
      <c r="L210" s="41"/>
      <c r="M210" s="41"/>
      <c r="N210" s="41"/>
      <c r="O210" s="41"/>
      <c r="P210" s="41"/>
      <c r="Q210" s="40"/>
      <c r="R210" s="41"/>
      <c r="S210" s="41"/>
      <c r="T210" s="41"/>
      <c r="U210" s="40"/>
      <c r="V210" s="40"/>
      <c r="W210" s="41"/>
      <c r="X210" s="41"/>
      <c r="Y210" s="41"/>
      <c r="AA210" s="41"/>
    </row>
    <row r="211" spans="5:27" x14ac:dyDescent="0.2">
      <c r="E211" s="40"/>
      <c r="F211" s="40"/>
      <c r="G211" s="40"/>
      <c r="H211" s="41"/>
      <c r="I211" s="41"/>
      <c r="J211" s="41"/>
      <c r="K211" s="41"/>
      <c r="L211" s="41"/>
      <c r="M211" s="41"/>
      <c r="N211" s="41"/>
      <c r="O211" s="41"/>
      <c r="P211" s="41"/>
      <c r="Q211" s="40"/>
      <c r="R211" s="41"/>
      <c r="S211" s="41"/>
      <c r="T211" s="41"/>
      <c r="U211" s="40"/>
      <c r="V211" s="40"/>
      <c r="W211" s="41"/>
      <c r="X211" s="41"/>
      <c r="Y211" s="41"/>
      <c r="AA211" s="41"/>
    </row>
    <row r="212" spans="5:27" x14ac:dyDescent="0.2">
      <c r="E212" s="40"/>
      <c r="F212" s="40"/>
      <c r="G212" s="40"/>
      <c r="H212" s="41"/>
      <c r="I212" s="41"/>
      <c r="J212" s="41"/>
      <c r="K212" s="41"/>
      <c r="L212" s="41"/>
      <c r="M212" s="41"/>
      <c r="N212" s="41"/>
      <c r="O212" s="41"/>
      <c r="P212" s="41"/>
      <c r="Q212" s="40"/>
      <c r="R212" s="41"/>
      <c r="S212" s="41"/>
      <c r="T212" s="41"/>
      <c r="U212" s="40"/>
      <c r="V212" s="40"/>
      <c r="W212" s="41"/>
      <c r="X212" s="41"/>
      <c r="Y212" s="41"/>
      <c r="AA212" s="41"/>
    </row>
    <row r="213" spans="5:27" x14ac:dyDescent="0.2">
      <c r="E213" s="40"/>
      <c r="F213" s="40"/>
      <c r="G213" s="40"/>
      <c r="H213" s="41"/>
      <c r="I213" s="41"/>
      <c r="J213" s="41"/>
      <c r="K213" s="41"/>
      <c r="L213" s="41"/>
      <c r="M213" s="41"/>
      <c r="N213" s="41"/>
      <c r="O213" s="41"/>
      <c r="P213" s="41"/>
      <c r="Q213" s="40"/>
      <c r="R213" s="41"/>
      <c r="S213" s="41"/>
      <c r="T213" s="41"/>
      <c r="U213" s="40"/>
      <c r="V213" s="40"/>
      <c r="W213" s="41"/>
      <c r="X213" s="41"/>
      <c r="Y213" s="41"/>
      <c r="AA213" s="41"/>
    </row>
    <row r="214" spans="5:27" x14ac:dyDescent="0.2">
      <c r="E214" s="40"/>
      <c r="F214" s="40"/>
      <c r="G214" s="40"/>
      <c r="H214" s="41"/>
      <c r="I214" s="41"/>
      <c r="J214" s="41"/>
      <c r="K214" s="41"/>
      <c r="L214" s="41"/>
      <c r="M214" s="41"/>
      <c r="N214" s="41"/>
      <c r="O214" s="41"/>
      <c r="P214" s="41"/>
      <c r="Q214" s="40"/>
      <c r="R214" s="41"/>
      <c r="S214" s="41"/>
      <c r="T214" s="41"/>
      <c r="U214" s="40"/>
      <c r="V214" s="40"/>
      <c r="W214" s="41"/>
      <c r="X214" s="41"/>
      <c r="Y214" s="41"/>
      <c r="AA214" s="41"/>
    </row>
    <row r="215" spans="5:27" x14ac:dyDescent="0.2">
      <c r="E215" s="40"/>
      <c r="F215" s="40"/>
      <c r="G215" s="40"/>
      <c r="H215" s="41"/>
      <c r="I215" s="41"/>
      <c r="J215" s="41"/>
      <c r="K215" s="41"/>
      <c r="L215" s="41"/>
      <c r="M215" s="41"/>
      <c r="N215" s="41"/>
      <c r="O215" s="41"/>
      <c r="P215" s="41"/>
      <c r="Q215" s="40"/>
      <c r="R215" s="41"/>
      <c r="S215" s="41"/>
      <c r="T215" s="41"/>
      <c r="U215" s="40"/>
      <c r="V215" s="40"/>
      <c r="W215" s="41"/>
      <c r="X215" s="41"/>
      <c r="Y215" s="41"/>
      <c r="AA215" s="41"/>
    </row>
    <row r="216" spans="5:27" x14ac:dyDescent="0.2">
      <c r="E216" s="40"/>
      <c r="F216" s="40"/>
      <c r="G216" s="40"/>
      <c r="H216" s="41"/>
      <c r="I216" s="41"/>
      <c r="J216" s="41"/>
      <c r="K216" s="41"/>
      <c r="L216" s="41"/>
      <c r="M216" s="41"/>
      <c r="N216" s="41"/>
      <c r="O216" s="41"/>
      <c r="P216" s="41"/>
      <c r="Q216" s="40"/>
      <c r="R216" s="41"/>
      <c r="S216" s="41"/>
      <c r="T216" s="41"/>
      <c r="U216" s="40"/>
      <c r="V216" s="40"/>
      <c r="W216" s="41"/>
      <c r="X216" s="41"/>
      <c r="Y216" s="41"/>
      <c r="AA216" s="41"/>
    </row>
    <row r="217" spans="5:27" x14ac:dyDescent="0.2">
      <c r="E217" s="40"/>
      <c r="F217" s="40"/>
      <c r="G217" s="40"/>
      <c r="H217" s="41"/>
      <c r="I217" s="41"/>
      <c r="J217" s="41"/>
      <c r="K217" s="41"/>
      <c r="L217" s="41"/>
      <c r="M217" s="41"/>
      <c r="N217" s="41"/>
      <c r="O217" s="41"/>
      <c r="P217" s="41"/>
      <c r="Q217" s="40"/>
      <c r="R217" s="41"/>
      <c r="S217" s="41"/>
      <c r="T217" s="41"/>
      <c r="U217" s="40"/>
      <c r="V217" s="40"/>
      <c r="W217" s="41"/>
      <c r="X217" s="41"/>
      <c r="Y217" s="41"/>
      <c r="AA217" s="41"/>
    </row>
    <row r="218" spans="5:27" x14ac:dyDescent="0.2">
      <c r="E218" s="40"/>
      <c r="F218" s="40"/>
      <c r="G218" s="40"/>
      <c r="H218" s="41"/>
      <c r="I218" s="41"/>
      <c r="J218" s="41"/>
      <c r="K218" s="41"/>
      <c r="L218" s="41"/>
      <c r="M218" s="41"/>
      <c r="N218" s="41"/>
      <c r="O218" s="41"/>
      <c r="P218" s="41"/>
      <c r="Q218" s="40"/>
      <c r="R218" s="41"/>
      <c r="S218" s="41"/>
      <c r="T218" s="41"/>
      <c r="U218" s="40"/>
      <c r="V218" s="40"/>
      <c r="W218" s="41"/>
      <c r="X218" s="41"/>
      <c r="Y218" s="41"/>
      <c r="AA218" s="41"/>
    </row>
    <row r="219" spans="5:27" x14ac:dyDescent="0.2">
      <c r="E219" s="40"/>
      <c r="F219" s="40"/>
      <c r="G219" s="40"/>
      <c r="H219" s="41"/>
      <c r="I219" s="41"/>
      <c r="J219" s="41"/>
      <c r="K219" s="41"/>
      <c r="L219" s="41"/>
      <c r="M219" s="41"/>
      <c r="N219" s="41"/>
      <c r="O219" s="41"/>
      <c r="P219" s="41"/>
      <c r="Q219" s="40"/>
      <c r="R219" s="41"/>
      <c r="S219" s="41"/>
      <c r="T219" s="41"/>
      <c r="U219" s="40"/>
      <c r="V219" s="40"/>
      <c r="W219" s="41"/>
      <c r="X219" s="41"/>
      <c r="Y219" s="41"/>
      <c r="AA219" s="41"/>
    </row>
    <row r="220" spans="5:27" x14ac:dyDescent="0.2">
      <c r="E220" s="40"/>
      <c r="F220" s="40"/>
      <c r="G220" s="40"/>
      <c r="H220" s="41"/>
      <c r="I220" s="41"/>
      <c r="J220" s="41"/>
      <c r="K220" s="41"/>
      <c r="L220" s="41"/>
      <c r="M220" s="41"/>
      <c r="N220" s="41"/>
      <c r="O220" s="41"/>
      <c r="P220" s="41"/>
      <c r="Q220" s="40"/>
      <c r="R220" s="41"/>
      <c r="S220" s="41"/>
      <c r="T220" s="41"/>
      <c r="U220" s="40"/>
      <c r="V220" s="40"/>
      <c r="W220" s="41"/>
      <c r="X220" s="41"/>
      <c r="Y220" s="41"/>
      <c r="AA220" s="41"/>
    </row>
    <row r="221" spans="5:27" x14ac:dyDescent="0.2">
      <c r="E221" s="40"/>
      <c r="F221" s="40"/>
      <c r="G221" s="40"/>
      <c r="H221" s="41"/>
      <c r="I221" s="41"/>
      <c r="J221" s="41"/>
      <c r="K221" s="41"/>
      <c r="L221" s="41"/>
      <c r="M221" s="41"/>
      <c r="N221" s="41"/>
      <c r="O221" s="41"/>
      <c r="P221" s="41"/>
      <c r="Q221" s="40"/>
      <c r="R221" s="41"/>
      <c r="S221" s="41"/>
      <c r="T221" s="41"/>
      <c r="U221" s="40"/>
      <c r="V221" s="40"/>
      <c r="W221" s="41"/>
      <c r="X221" s="41"/>
      <c r="Y221" s="41"/>
      <c r="AA221" s="41"/>
    </row>
    <row r="222" spans="5:27" x14ac:dyDescent="0.2">
      <c r="E222" s="40"/>
      <c r="F222" s="40"/>
      <c r="G222" s="40"/>
      <c r="H222" s="41"/>
      <c r="I222" s="41"/>
      <c r="J222" s="41"/>
      <c r="K222" s="41"/>
      <c r="L222" s="41"/>
      <c r="M222" s="41"/>
      <c r="N222" s="41"/>
      <c r="O222" s="41"/>
      <c r="P222" s="41"/>
      <c r="Q222" s="40"/>
      <c r="R222" s="41"/>
      <c r="S222" s="41"/>
      <c r="T222" s="41"/>
      <c r="U222" s="40"/>
      <c r="V222" s="40"/>
      <c r="W222" s="41"/>
      <c r="X222" s="41"/>
      <c r="Y222" s="41"/>
      <c r="AA222" s="41"/>
    </row>
    <row r="223" spans="5:27" x14ac:dyDescent="0.2">
      <c r="E223" s="40"/>
      <c r="F223" s="40"/>
      <c r="G223" s="40"/>
      <c r="H223" s="41"/>
      <c r="I223" s="41"/>
      <c r="J223" s="41"/>
      <c r="K223" s="41"/>
      <c r="L223" s="41"/>
      <c r="M223" s="41"/>
      <c r="N223" s="41"/>
      <c r="O223" s="41"/>
      <c r="P223" s="41"/>
      <c r="Q223" s="40"/>
      <c r="R223" s="41"/>
      <c r="S223" s="41"/>
      <c r="T223" s="41"/>
      <c r="U223" s="40"/>
      <c r="V223" s="40"/>
      <c r="W223" s="41"/>
      <c r="X223" s="41"/>
      <c r="Y223" s="41"/>
      <c r="AA223" s="41"/>
    </row>
    <row r="224" spans="5:27" x14ac:dyDescent="0.2">
      <c r="E224" s="40"/>
      <c r="F224" s="40"/>
      <c r="G224" s="40"/>
      <c r="H224" s="41"/>
      <c r="I224" s="41"/>
      <c r="J224" s="41"/>
      <c r="K224" s="41"/>
      <c r="L224" s="41"/>
      <c r="M224" s="41"/>
      <c r="N224" s="41"/>
      <c r="O224" s="41"/>
      <c r="P224" s="41"/>
      <c r="Q224" s="40"/>
      <c r="R224" s="41"/>
      <c r="S224" s="41"/>
      <c r="T224" s="41"/>
      <c r="U224" s="40"/>
      <c r="V224" s="40"/>
      <c r="W224" s="41"/>
      <c r="X224" s="41"/>
      <c r="Y224" s="41"/>
      <c r="AA224" s="41"/>
    </row>
    <row r="225" spans="5:27" x14ac:dyDescent="0.2">
      <c r="E225" s="40"/>
      <c r="F225" s="40"/>
      <c r="G225" s="40"/>
      <c r="H225" s="41"/>
      <c r="I225" s="41"/>
      <c r="J225" s="41"/>
      <c r="K225" s="41"/>
      <c r="L225" s="41"/>
      <c r="M225" s="41"/>
      <c r="N225" s="41"/>
      <c r="O225" s="41"/>
      <c r="P225" s="41"/>
      <c r="Q225" s="40"/>
      <c r="R225" s="41"/>
      <c r="S225" s="41"/>
      <c r="T225" s="41"/>
      <c r="U225" s="40"/>
      <c r="V225" s="40"/>
      <c r="W225" s="41"/>
      <c r="X225" s="41"/>
      <c r="Y225" s="41"/>
      <c r="AA225" s="41"/>
    </row>
    <row r="226" spans="5:27" x14ac:dyDescent="0.2">
      <c r="E226" s="40"/>
      <c r="F226" s="40"/>
      <c r="G226" s="40"/>
      <c r="H226" s="41"/>
      <c r="I226" s="41"/>
      <c r="J226" s="41"/>
      <c r="K226" s="41"/>
      <c r="L226" s="41"/>
      <c r="M226" s="41"/>
      <c r="N226" s="41"/>
      <c r="O226" s="41"/>
      <c r="P226" s="41"/>
      <c r="Q226" s="40"/>
      <c r="R226" s="41"/>
      <c r="S226" s="41"/>
      <c r="T226" s="41"/>
      <c r="U226" s="40"/>
      <c r="V226" s="40"/>
      <c r="W226" s="41"/>
      <c r="X226" s="41"/>
      <c r="Y226" s="41"/>
      <c r="AA226" s="41"/>
    </row>
    <row r="227" spans="5:27" x14ac:dyDescent="0.2">
      <c r="E227" s="40"/>
      <c r="F227" s="40"/>
      <c r="G227" s="40"/>
      <c r="H227" s="41"/>
      <c r="I227" s="41"/>
      <c r="J227" s="41"/>
      <c r="K227" s="41"/>
      <c r="L227" s="41"/>
      <c r="M227" s="41"/>
      <c r="N227" s="41"/>
      <c r="O227" s="41"/>
      <c r="P227" s="41"/>
      <c r="Q227" s="40"/>
      <c r="R227" s="41"/>
      <c r="S227" s="41"/>
      <c r="T227" s="41"/>
      <c r="U227" s="40"/>
      <c r="V227" s="40"/>
      <c r="W227" s="41"/>
      <c r="X227" s="41"/>
      <c r="Y227" s="41"/>
      <c r="AA227" s="41"/>
    </row>
    <row r="228" spans="5:27" x14ac:dyDescent="0.2">
      <c r="E228" s="40"/>
      <c r="F228" s="40"/>
      <c r="G228" s="40"/>
      <c r="H228" s="41"/>
      <c r="I228" s="41"/>
      <c r="J228" s="41"/>
      <c r="K228" s="41"/>
      <c r="L228" s="41"/>
      <c r="M228" s="41"/>
      <c r="N228" s="41"/>
      <c r="O228" s="41"/>
      <c r="P228" s="41"/>
      <c r="Q228" s="40"/>
      <c r="R228" s="41"/>
      <c r="S228" s="41"/>
      <c r="T228" s="41"/>
      <c r="U228" s="40"/>
      <c r="V228" s="40"/>
      <c r="W228" s="41"/>
      <c r="X228" s="41"/>
      <c r="Y228" s="41"/>
      <c r="AA228" s="41"/>
    </row>
    <row r="229" spans="5:27" x14ac:dyDescent="0.2">
      <c r="E229" s="40"/>
      <c r="F229" s="40"/>
      <c r="G229" s="40"/>
      <c r="H229" s="41"/>
      <c r="I229" s="41"/>
      <c r="J229" s="41"/>
      <c r="K229" s="41"/>
      <c r="L229" s="41"/>
      <c r="M229" s="41"/>
      <c r="N229" s="41"/>
      <c r="O229" s="41"/>
      <c r="P229" s="41"/>
      <c r="Q229" s="40"/>
      <c r="R229" s="41"/>
      <c r="S229" s="41"/>
      <c r="T229" s="41"/>
      <c r="U229" s="40"/>
      <c r="V229" s="40"/>
      <c r="W229" s="41"/>
      <c r="X229" s="41"/>
      <c r="Y229" s="41"/>
      <c r="AA229" s="41"/>
    </row>
    <row r="230" spans="5:27" x14ac:dyDescent="0.2">
      <c r="E230" s="40"/>
      <c r="F230" s="40"/>
      <c r="G230" s="40"/>
      <c r="H230" s="41"/>
      <c r="I230" s="41"/>
      <c r="J230" s="41"/>
      <c r="K230" s="41"/>
      <c r="L230" s="41"/>
      <c r="M230" s="41"/>
      <c r="N230" s="41"/>
      <c r="O230" s="41"/>
      <c r="P230" s="41"/>
      <c r="Q230" s="40"/>
      <c r="R230" s="41"/>
      <c r="S230" s="41"/>
      <c r="T230" s="41"/>
      <c r="U230" s="40"/>
      <c r="V230" s="40"/>
      <c r="W230" s="41"/>
      <c r="X230" s="41"/>
      <c r="Y230" s="41"/>
      <c r="AA230" s="41"/>
    </row>
    <row r="231" spans="5:27" x14ac:dyDescent="0.2">
      <c r="E231" s="40"/>
      <c r="F231" s="40"/>
      <c r="G231" s="40"/>
      <c r="H231" s="41"/>
      <c r="I231" s="41"/>
      <c r="J231" s="41"/>
      <c r="K231" s="41"/>
      <c r="L231" s="41"/>
      <c r="M231" s="41"/>
      <c r="N231" s="41"/>
      <c r="O231" s="41"/>
      <c r="P231" s="41"/>
      <c r="Q231" s="40"/>
      <c r="R231" s="41"/>
      <c r="S231" s="41"/>
      <c r="T231" s="41"/>
      <c r="U231" s="40"/>
      <c r="V231" s="40"/>
      <c r="W231" s="41"/>
      <c r="X231" s="41"/>
      <c r="Y231" s="41"/>
      <c r="AA231" s="41"/>
    </row>
    <row r="232" spans="5:27" x14ac:dyDescent="0.2">
      <c r="E232" s="40"/>
      <c r="F232" s="40"/>
      <c r="G232" s="40"/>
      <c r="H232" s="41"/>
      <c r="I232" s="41"/>
      <c r="J232" s="41"/>
      <c r="K232" s="41"/>
      <c r="L232" s="41"/>
      <c r="M232" s="41"/>
      <c r="N232" s="41"/>
      <c r="O232" s="41"/>
      <c r="P232" s="41"/>
      <c r="Q232" s="40"/>
      <c r="R232" s="41"/>
      <c r="S232" s="41"/>
      <c r="T232" s="41"/>
      <c r="U232" s="40"/>
      <c r="V232" s="40"/>
      <c r="W232" s="41"/>
      <c r="X232" s="41"/>
      <c r="Y232" s="41"/>
      <c r="AA232" s="41"/>
    </row>
    <row r="233" spans="5:27" x14ac:dyDescent="0.2">
      <c r="E233" s="40"/>
      <c r="F233" s="40"/>
      <c r="G233" s="40"/>
      <c r="H233" s="41"/>
      <c r="I233" s="41"/>
      <c r="J233" s="41"/>
      <c r="K233" s="41"/>
      <c r="L233" s="41"/>
      <c r="M233" s="41"/>
      <c r="N233" s="41"/>
      <c r="O233" s="41"/>
      <c r="P233" s="41"/>
      <c r="Q233" s="40"/>
      <c r="R233" s="41"/>
      <c r="S233" s="41"/>
      <c r="T233" s="41"/>
      <c r="U233" s="40"/>
      <c r="V233" s="40"/>
      <c r="W233" s="41"/>
      <c r="X233" s="41"/>
      <c r="Y233" s="41"/>
      <c r="AA233" s="41"/>
    </row>
    <row r="234" spans="5:27" x14ac:dyDescent="0.2">
      <c r="E234" s="40"/>
      <c r="F234" s="40"/>
      <c r="G234" s="40"/>
      <c r="H234" s="41"/>
      <c r="I234" s="41"/>
      <c r="J234" s="41"/>
      <c r="K234" s="41"/>
      <c r="L234" s="41"/>
      <c r="M234" s="41"/>
      <c r="N234" s="41"/>
      <c r="O234" s="41"/>
      <c r="P234" s="41"/>
      <c r="Q234" s="40"/>
      <c r="R234" s="41"/>
      <c r="S234" s="41"/>
      <c r="T234" s="41"/>
      <c r="U234" s="40"/>
      <c r="V234" s="40"/>
      <c r="W234" s="41"/>
      <c r="X234" s="41"/>
      <c r="Y234" s="41"/>
      <c r="AA234" s="41"/>
    </row>
    <row r="235" spans="5:27" x14ac:dyDescent="0.2">
      <c r="E235" s="40"/>
      <c r="F235" s="40"/>
      <c r="G235" s="40"/>
      <c r="H235" s="41"/>
      <c r="I235" s="41"/>
      <c r="J235" s="41"/>
      <c r="K235" s="41"/>
      <c r="L235" s="41"/>
      <c r="M235" s="41"/>
      <c r="N235" s="41"/>
      <c r="O235" s="41"/>
      <c r="P235" s="41"/>
      <c r="Q235" s="40"/>
      <c r="R235" s="41"/>
      <c r="S235" s="41"/>
      <c r="T235" s="41"/>
      <c r="U235" s="40"/>
      <c r="V235" s="40"/>
      <c r="W235" s="41"/>
      <c r="X235" s="41"/>
      <c r="Y235" s="41"/>
      <c r="AA235" s="41"/>
    </row>
    <row r="236" spans="5:27" x14ac:dyDescent="0.2">
      <c r="E236" s="40"/>
      <c r="F236" s="40"/>
      <c r="G236" s="40"/>
      <c r="H236" s="41"/>
      <c r="I236" s="41"/>
      <c r="J236" s="41"/>
      <c r="K236" s="41"/>
      <c r="L236" s="41"/>
      <c r="M236" s="41"/>
      <c r="N236" s="41"/>
      <c r="O236" s="41"/>
      <c r="P236" s="41"/>
      <c r="Q236" s="40"/>
      <c r="R236" s="41"/>
      <c r="S236" s="41"/>
      <c r="T236" s="41"/>
      <c r="U236" s="40"/>
      <c r="V236" s="40"/>
      <c r="W236" s="41"/>
      <c r="X236" s="41"/>
      <c r="Y236" s="41"/>
      <c r="AA236" s="41"/>
    </row>
    <row r="237" spans="5:27" x14ac:dyDescent="0.2">
      <c r="E237" s="40"/>
      <c r="F237" s="40"/>
      <c r="G237" s="40"/>
      <c r="H237" s="41"/>
      <c r="I237" s="41"/>
      <c r="J237" s="41"/>
      <c r="K237" s="41"/>
      <c r="L237" s="41"/>
      <c r="M237" s="41"/>
      <c r="N237" s="41"/>
      <c r="O237" s="41"/>
      <c r="P237" s="41"/>
      <c r="Q237" s="40"/>
      <c r="R237" s="41"/>
      <c r="S237" s="41"/>
      <c r="T237" s="41"/>
      <c r="U237" s="40"/>
      <c r="V237" s="40"/>
      <c r="W237" s="41"/>
      <c r="X237" s="41"/>
      <c r="Y237" s="41"/>
      <c r="AA237" s="41"/>
    </row>
    <row r="238" spans="5:27" x14ac:dyDescent="0.2">
      <c r="E238" s="40"/>
      <c r="F238" s="40"/>
      <c r="G238" s="40"/>
      <c r="H238" s="41"/>
      <c r="I238" s="41"/>
      <c r="J238" s="41"/>
      <c r="K238" s="41"/>
      <c r="L238" s="41"/>
      <c r="M238" s="41"/>
      <c r="N238" s="41"/>
      <c r="O238" s="41"/>
      <c r="P238" s="41"/>
      <c r="Q238" s="40"/>
      <c r="R238" s="41"/>
      <c r="S238" s="41"/>
      <c r="T238" s="41"/>
      <c r="U238" s="40"/>
      <c r="V238" s="40"/>
      <c r="W238" s="41"/>
      <c r="X238" s="41"/>
      <c r="Y238" s="41"/>
      <c r="AA238" s="41"/>
    </row>
    <row r="239" spans="5:27" x14ac:dyDescent="0.2">
      <c r="E239" s="40"/>
      <c r="F239" s="40"/>
      <c r="G239" s="40"/>
      <c r="H239" s="41"/>
      <c r="I239" s="41"/>
      <c r="J239" s="41"/>
      <c r="K239" s="41"/>
      <c r="L239" s="41"/>
      <c r="M239" s="41"/>
      <c r="N239" s="41"/>
      <c r="O239" s="41"/>
      <c r="P239" s="41"/>
      <c r="Q239" s="40"/>
      <c r="R239" s="41"/>
      <c r="S239" s="41"/>
      <c r="T239" s="41"/>
      <c r="U239" s="40"/>
      <c r="V239" s="40"/>
      <c r="W239" s="41"/>
      <c r="X239" s="41"/>
      <c r="Y239" s="41"/>
      <c r="AA239" s="41"/>
    </row>
    <row r="240" spans="5:27" x14ac:dyDescent="0.2">
      <c r="E240" s="40"/>
      <c r="F240" s="40"/>
      <c r="G240" s="40"/>
      <c r="H240" s="41"/>
      <c r="I240" s="41"/>
      <c r="J240" s="41"/>
      <c r="K240" s="41"/>
      <c r="L240" s="41"/>
      <c r="M240" s="41"/>
      <c r="N240" s="41"/>
      <c r="O240" s="41"/>
      <c r="P240" s="41"/>
      <c r="Q240" s="40"/>
      <c r="R240" s="41"/>
      <c r="S240" s="41"/>
      <c r="T240" s="41"/>
      <c r="U240" s="40"/>
      <c r="V240" s="40"/>
      <c r="W240" s="41"/>
      <c r="X240" s="41"/>
      <c r="Y240" s="41"/>
      <c r="AA240" s="41"/>
    </row>
    <row r="241" spans="5:27" x14ac:dyDescent="0.2">
      <c r="E241" s="40"/>
      <c r="F241" s="40"/>
      <c r="G241" s="40"/>
      <c r="H241" s="41"/>
      <c r="I241" s="41"/>
      <c r="J241" s="41"/>
      <c r="K241" s="41"/>
      <c r="L241" s="41"/>
      <c r="M241" s="41"/>
      <c r="N241" s="41"/>
      <c r="O241" s="41"/>
      <c r="P241" s="41"/>
      <c r="Q241" s="40"/>
      <c r="R241" s="41"/>
      <c r="S241" s="41"/>
      <c r="T241" s="41"/>
      <c r="U241" s="40"/>
      <c r="V241" s="40"/>
      <c r="W241" s="41"/>
      <c r="X241" s="41"/>
      <c r="Y241" s="41"/>
      <c r="AA241" s="41"/>
    </row>
    <row r="242" spans="5:27" x14ac:dyDescent="0.2">
      <c r="E242" s="40"/>
      <c r="F242" s="40"/>
      <c r="G242" s="40"/>
      <c r="H242" s="41"/>
      <c r="I242" s="41"/>
      <c r="J242" s="41"/>
      <c r="K242" s="41"/>
      <c r="L242" s="41"/>
      <c r="M242" s="41"/>
      <c r="N242" s="41"/>
      <c r="O242" s="41"/>
      <c r="P242" s="41"/>
      <c r="Q242" s="40"/>
      <c r="R242" s="41"/>
      <c r="S242" s="41"/>
      <c r="T242" s="41"/>
      <c r="U242" s="40"/>
      <c r="V242" s="40"/>
      <c r="W242" s="41"/>
      <c r="X242" s="41"/>
      <c r="Y242" s="41"/>
      <c r="AA242" s="41"/>
    </row>
    <row r="243" spans="5:27" x14ac:dyDescent="0.2">
      <c r="E243" s="40"/>
      <c r="F243" s="40"/>
      <c r="G243" s="40"/>
      <c r="H243" s="41"/>
      <c r="I243" s="41"/>
      <c r="J243" s="41"/>
      <c r="K243" s="41"/>
      <c r="L243" s="41"/>
      <c r="M243" s="41"/>
      <c r="N243" s="41"/>
      <c r="O243" s="41"/>
      <c r="P243" s="41"/>
      <c r="Q243" s="40"/>
      <c r="R243" s="41"/>
      <c r="S243" s="41"/>
      <c r="T243" s="41"/>
      <c r="U243" s="40"/>
      <c r="V243" s="40"/>
      <c r="W243" s="41"/>
      <c r="X243" s="41"/>
      <c r="Y243" s="41"/>
      <c r="AA243" s="41"/>
    </row>
    <row r="244" spans="5:27" x14ac:dyDescent="0.2">
      <c r="E244" s="40"/>
      <c r="F244" s="40"/>
      <c r="G244" s="40"/>
      <c r="H244" s="41"/>
      <c r="I244" s="41"/>
      <c r="J244" s="41"/>
      <c r="K244" s="41"/>
      <c r="L244" s="41"/>
      <c r="M244" s="41"/>
      <c r="N244" s="41"/>
      <c r="O244" s="41"/>
      <c r="P244" s="41"/>
      <c r="Q244" s="40"/>
      <c r="R244" s="41"/>
      <c r="S244" s="41"/>
      <c r="T244" s="41"/>
      <c r="U244" s="40"/>
      <c r="V244" s="40"/>
      <c r="W244" s="41"/>
      <c r="X244" s="41"/>
      <c r="Y244" s="41"/>
      <c r="AA244" s="41"/>
    </row>
    <row r="245" spans="5:27" x14ac:dyDescent="0.2">
      <c r="E245" s="40"/>
      <c r="F245" s="40"/>
      <c r="G245" s="40"/>
      <c r="H245" s="41"/>
      <c r="I245" s="41"/>
      <c r="J245" s="41"/>
      <c r="K245" s="41"/>
      <c r="L245" s="41"/>
      <c r="M245" s="41"/>
      <c r="N245" s="41"/>
      <c r="O245" s="41"/>
      <c r="P245" s="41"/>
      <c r="Q245" s="40"/>
      <c r="R245" s="41"/>
      <c r="S245" s="41"/>
      <c r="T245" s="41"/>
      <c r="U245" s="40"/>
      <c r="V245" s="40"/>
      <c r="W245" s="41"/>
      <c r="X245" s="41"/>
      <c r="Y245" s="41"/>
      <c r="AA245" s="41"/>
    </row>
    <row r="246" spans="5:27" x14ac:dyDescent="0.2">
      <c r="E246" s="40"/>
      <c r="F246" s="40"/>
      <c r="G246" s="40"/>
      <c r="H246" s="41"/>
      <c r="I246" s="41"/>
      <c r="J246" s="41"/>
      <c r="K246" s="41"/>
      <c r="L246" s="41"/>
      <c r="M246" s="41"/>
      <c r="N246" s="41"/>
      <c r="O246" s="41"/>
      <c r="P246" s="41"/>
      <c r="Q246" s="40"/>
      <c r="R246" s="41"/>
      <c r="S246" s="41"/>
      <c r="T246" s="41"/>
      <c r="U246" s="40"/>
      <c r="V246" s="40"/>
      <c r="W246" s="41"/>
      <c r="X246" s="41"/>
      <c r="Y246" s="41"/>
      <c r="AA246" s="41"/>
    </row>
    <row r="247" spans="5:27" x14ac:dyDescent="0.2">
      <c r="E247" s="40"/>
      <c r="F247" s="40"/>
      <c r="G247" s="40"/>
      <c r="H247" s="41"/>
      <c r="I247" s="41"/>
      <c r="J247" s="41"/>
      <c r="K247" s="41"/>
      <c r="L247" s="41"/>
      <c r="M247" s="41"/>
      <c r="N247" s="41"/>
      <c r="O247" s="41"/>
      <c r="P247" s="41"/>
      <c r="Q247" s="40"/>
      <c r="R247" s="41"/>
      <c r="S247" s="41"/>
      <c r="T247" s="41"/>
      <c r="U247" s="40"/>
      <c r="V247" s="40"/>
      <c r="W247" s="41"/>
      <c r="X247" s="41"/>
      <c r="Y247" s="41"/>
      <c r="AA247" s="41"/>
    </row>
    <row r="248" spans="5:27" x14ac:dyDescent="0.2">
      <c r="E248" s="40"/>
      <c r="F248" s="40"/>
      <c r="G248" s="40"/>
      <c r="H248" s="41"/>
      <c r="I248" s="41"/>
      <c r="J248" s="41"/>
      <c r="K248" s="41"/>
      <c r="L248" s="41"/>
      <c r="M248" s="41"/>
      <c r="N248" s="41"/>
      <c r="O248" s="41"/>
      <c r="P248" s="41"/>
      <c r="Q248" s="40"/>
      <c r="R248" s="41"/>
      <c r="S248" s="41"/>
      <c r="T248" s="41"/>
      <c r="U248" s="40"/>
      <c r="V248" s="40"/>
      <c r="W248" s="41"/>
      <c r="X248" s="41"/>
      <c r="Y248" s="41"/>
      <c r="AA248" s="41"/>
    </row>
    <row r="249" spans="5:27" x14ac:dyDescent="0.2">
      <c r="E249" s="40"/>
      <c r="F249" s="40"/>
      <c r="G249" s="40"/>
      <c r="H249" s="41"/>
      <c r="I249" s="41"/>
      <c r="J249" s="41"/>
      <c r="K249" s="41"/>
      <c r="L249" s="41"/>
      <c r="M249" s="41"/>
      <c r="N249" s="41"/>
      <c r="O249" s="41"/>
      <c r="P249" s="41"/>
      <c r="Q249" s="40"/>
      <c r="R249" s="41"/>
      <c r="S249" s="41"/>
      <c r="T249" s="41"/>
      <c r="U249" s="40"/>
      <c r="V249" s="40"/>
      <c r="W249" s="41"/>
      <c r="X249" s="41"/>
      <c r="Y249" s="41"/>
      <c r="AA249" s="41"/>
    </row>
    <row r="250" spans="5:27" x14ac:dyDescent="0.2">
      <c r="E250" s="40"/>
      <c r="F250" s="40"/>
      <c r="G250" s="40"/>
      <c r="H250" s="41"/>
      <c r="I250" s="41"/>
      <c r="J250" s="41"/>
      <c r="K250" s="41"/>
      <c r="L250" s="41"/>
      <c r="M250" s="41"/>
      <c r="N250" s="41"/>
      <c r="O250" s="41"/>
      <c r="P250" s="41"/>
      <c r="Q250" s="40"/>
      <c r="R250" s="41"/>
      <c r="S250" s="41"/>
      <c r="T250" s="41"/>
      <c r="U250" s="40"/>
      <c r="V250" s="40"/>
      <c r="W250" s="41"/>
      <c r="X250" s="41"/>
      <c r="Y250" s="41"/>
      <c r="AA250" s="41"/>
    </row>
    <row r="251" spans="5:27" x14ac:dyDescent="0.2">
      <c r="E251" s="40"/>
      <c r="F251" s="40"/>
      <c r="G251" s="40"/>
      <c r="H251" s="41"/>
      <c r="I251" s="41"/>
      <c r="J251" s="41"/>
      <c r="K251" s="41"/>
      <c r="L251" s="41"/>
      <c r="M251" s="41"/>
      <c r="N251" s="41"/>
      <c r="O251" s="41"/>
      <c r="P251" s="41"/>
      <c r="Q251" s="40"/>
      <c r="R251" s="41"/>
      <c r="S251" s="41"/>
      <c r="T251" s="41"/>
      <c r="U251" s="40"/>
      <c r="V251" s="40"/>
      <c r="W251" s="41"/>
      <c r="X251" s="41"/>
      <c r="Y251" s="41"/>
      <c r="AA251" s="41"/>
    </row>
    <row r="252" spans="5:27" x14ac:dyDescent="0.2">
      <c r="E252" s="40"/>
      <c r="F252" s="40"/>
      <c r="G252" s="40"/>
      <c r="H252" s="41"/>
      <c r="I252" s="41"/>
      <c r="J252" s="41"/>
      <c r="K252" s="41"/>
      <c r="L252" s="41"/>
      <c r="M252" s="41"/>
      <c r="N252" s="41"/>
      <c r="O252" s="41"/>
      <c r="P252" s="41"/>
      <c r="Q252" s="40"/>
      <c r="R252" s="41"/>
      <c r="S252" s="41"/>
      <c r="T252" s="41"/>
      <c r="U252" s="40"/>
      <c r="V252" s="40"/>
      <c r="W252" s="41"/>
      <c r="X252" s="41"/>
      <c r="Y252" s="41"/>
      <c r="AA252" s="41"/>
    </row>
    <row r="253" spans="5:27" x14ac:dyDescent="0.2">
      <c r="E253" s="40"/>
      <c r="F253" s="40"/>
      <c r="G253" s="40"/>
      <c r="H253" s="41"/>
      <c r="I253" s="41"/>
      <c r="J253" s="41"/>
      <c r="K253" s="41"/>
      <c r="L253" s="41"/>
      <c r="M253" s="41"/>
      <c r="N253" s="41"/>
      <c r="O253" s="41"/>
      <c r="P253" s="41"/>
      <c r="Q253" s="40"/>
      <c r="R253" s="41"/>
      <c r="S253" s="41"/>
      <c r="T253" s="41"/>
      <c r="U253" s="40"/>
      <c r="V253" s="40"/>
      <c r="W253" s="41"/>
      <c r="X253" s="41"/>
      <c r="Y253" s="41"/>
      <c r="AA253" s="41"/>
    </row>
    <row r="254" spans="5:27" x14ac:dyDescent="0.2">
      <c r="E254" s="40"/>
      <c r="F254" s="40"/>
      <c r="G254" s="40"/>
      <c r="H254" s="41"/>
      <c r="I254" s="41"/>
      <c r="J254" s="41"/>
      <c r="K254" s="41"/>
      <c r="L254" s="41"/>
      <c r="M254" s="41"/>
      <c r="N254" s="41"/>
      <c r="O254" s="41"/>
      <c r="P254" s="41"/>
      <c r="Q254" s="40"/>
      <c r="R254" s="41"/>
      <c r="S254" s="41"/>
      <c r="T254" s="41"/>
      <c r="U254" s="40"/>
      <c r="V254" s="40"/>
      <c r="W254" s="41"/>
      <c r="X254" s="41"/>
      <c r="Y254" s="41"/>
      <c r="AA254" s="41"/>
    </row>
    <row r="255" spans="5:27" x14ac:dyDescent="0.2">
      <c r="E255" s="40"/>
      <c r="F255" s="40"/>
      <c r="G255" s="40"/>
      <c r="H255" s="41"/>
      <c r="I255" s="41"/>
      <c r="J255" s="41"/>
      <c r="K255" s="41"/>
      <c r="L255" s="41"/>
      <c r="M255" s="41"/>
      <c r="N255" s="41"/>
      <c r="O255" s="41"/>
      <c r="P255" s="41"/>
      <c r="Q255" s="40"/>
      <c r="R255" s="41"/>
      <c r="S255" s="41"/>
      <c r="T255" s="41"/>
      <c r="U255" s="40"/>
      <c r="V255" s="40"/>
      <c r="W255" s="41"/>
      <c r="X255" s="41"/>
      <c r="Y255" s="41"/>
      <c r="AA255" s="41"/>
    </row>
    <row r="256" spans="5:27" x14ac:dyDescent="0.2">
      <c r="E256" s="40"/>
      <c r="F256" s="40"/>
      <c r="G256" s="40"/>
      <c r="H256" s="41"/>
      <c r="I256" s="41"/>
      <c r="J256" s="41"/>
      <c r="K256" s="41"/>
      <c r="L256" s="41"/>
      <c r="M256" s="41"/>
      <c r="N256" s="41"/>
      <c r="O256" s="41"/>
      <c r="P256" s="41"/>
      <c r="Q256" s="40"/>
      <c r="R256" s="41"/>
      <c r="S256" s="41"/>
      <c r="T256" s="41"/>
      <c r="U256" s="40"/>
      <c r="V256" s="40"/>
      <c r="W256" s="41"/>
      <c r="X256" s="41"/>
      <c r="Y256" s="41"/>
      <c r="AA256" s="41"/>
    </row>
    <row r="257" spans="5:27" x14ac:dyDescent="0.2">
      <c r="E257" s="40"/>
      <c r="F257" s="40"/>
      <c r="G257" s="40"/>
      <c r="H257" s="41"/>
      <c r="I257" s="41"/>
      <c r="J257" s="41"/>
      <c r="K257" s="41"/>
      <c r="L257" s="41"/>
      <c r="M257" s="41"/>
      <c r="N257" s="41"/>
      <c r="O257" s="41"/>
      <c r="P257" s="41"/>
      <c r="Q257" s="40"/>
      <c r="R257" s="41"/>
      <c r="S257" s="41"/>
      <c r="T257" s="41"/>
      <c r="U257" s="40"/>
      <c r="V257" s="40"/>
      <c r="W257" s="41"/>
      <c r="X257" s="41"/>
      <c r="Y257" s="41"/>
      <c r="AA257" s="41"/>
    </row>
    <row r="258" spans="5:27" x14ac:dyDescent="0.2">
      <c r="E258" s="40"/>
      <c r="F258" s="40"/>
      <c r="G258" s="40"/>
      <c r="H258" s="41"/>
      <c r="I258" s="41"/>
      <c r="J258" s="41"/>
      <c r="K258" s="41"/>
      <c r="L258" s="41"/>
      <c r="M258" s="41"/>
      <c r="N258" s="41"/>
      <c r="O258" s="41"/>
      <c r="P258" s="41"/>
      <c r="Q258" s="40"/>
      <c r="R258" s="41"/>
      <c r="S258" s="41"/>
      <c r="T258" s="41"/>
      <c r="U258" s="40"/>
      <c r="V258" s="40"/>
      <c r="W258" s="41"/>
      <c r="X258" s="41"/>
      <c r="Y258" s="41"/>
      <c r="AA258" s="41"/>
    </row>
    <row r="259" spans="5:27" x14ac:dyDescent="0.2">
      <c r="E259" s="40"/>
      <c r="F259" s="40"/>
      <c r="G259" s="40"/>
      <c r="H259" s="41"/>
      <c r="I259" s="41"/>
      <c r="J259" s="41"/>
      <c r="K259" s="41"/>
      <c r="L259" s="41"/>
      <c r="M259" s="41"/>
      <c r="N259" s="41"/>
      <c r="O259" s="41"/>
      <c r="P259" s="41"/>
      <c r="Q259" s="40"/>
      <c r="R259" s="41"/>
      <c r="S259" s="41"/>
      <c r="T259" s="41"/>
      <c r="U259" s="40"/>
      <c r="V259" s="40"/>
      <c r="W259" s="41"/>
      <c r="X259" s="41"/>
      <c r="Y259" s="41"/>
      <c r="AA259" s="41"/>
    </row>
    <row r="260" spans="5:27" x14ac:dyDescent="0.2">
      <c r="E260" s="40"/>
      <c r="F260" s="40"/>
      <c r="G260" s="40"/>
      <c r="H260" s="41"/>
      <c r="I260" s="41"/>
      <c r="J260" s="41"/>
      <c r="K260" s="41"/>
      <c r="L260" s="41"/>
      <c r="M260" s="41"/>
      <c r="N260" s="41"/>
      <c r="O260" s="41"/>
      <c r="P260" s="41"/>
      <c r="Q260" s="40"/>
      <c r="R260" s="41"/>
      <c r="S260" s="41"/>
      <c r="T260" s="41"/>
      <c r="U260" s="40"/>
      <c r="V260" s="40"/>
      <c r="W260" s="41"/>
      <c r="X260" s="41"/>
      <c r="Y260" s="41"/>
      <c r="AA260" s="41"/>
    </row>
    <row r="261" spans="5:27" x14ac:dyDescent="0.2">
      <c r="E261" s="40"/>
      <c r="F261" s="40"/>
      <c r="G261" s="40"/>
      <c r="H261" s="41"/>
      <c r="I261" s="41"/>
      <c r="J261" s="41"/>
      <c r="K261" s="41"/>
      <c r="L261" s="41"/>
      <c r="M261" s="41"/>
      <c r="N261" s="41"/>
      <c r="O261" s="41"/>
      <c r="P261" s="41"/>
      <c r="Q261" s="40"/>
      <c r="R261" s="41"/>
      <c r="S261" s="41"/>
      <c r="T261" s="41"/>
      <c r="U261" s="40"/>
      <c r="V261" s="40"/>
      <c r="W261" s="41"/>
      <c r="X261" s="41"/>
      <c r="Y261" s="41"/>
      <c r="AA261" s="41"/>
    </row>
    <row r="262" spans="5:27" x14ac:dyDescent="0.2">
      <c r="E262" s="40"/>
      <c r="F262" s="40"/>
      <c r="G262" s="40"/>
      <c r="H262" s="41"/>
      <c r="I262" s="41"/>
      <c r="J262" s="41"/>
      <c r="K262" s="41"/>
      <c r="L262" s="41"/>
      <c r="M262" s="41"/>
      <c r="N262" s="41"/>
      <c r="O262" s="41"/>
      <c r="P262" s="41"/>
      <c r="Q262" s="40"/>
      <c r="R262" s="41"/>
      <c r="S262" s="41"/>
      <c r="T262" s="41"/>
      <c r="U262" s="40"/>
      <c r="V262" s="40"/>
      <c r="W262" s="41"/>
      <c r="X262" s="41"/>
      <c r="Y262" s="41"/>
      <c r="AA262" s="41"/>
    </row>
    <row r="263" spans="5:27" x14ac:dyDescent="0.2">
      <c r="E263" s="40"/>
      <c r="F263" s="40"/>
      <c r="G263" s="40"/>
      <c r="H263" s="41"/>
      <c r="I263" s="41"/>
      <c r="J263" s="41"/>
      <c r="K263" s="41"/>
      <c r="L263" s="41"/>
      <c r="M263" s="41"/>
      <c r="N263" s="41"/>
      <c r="O263" s="41"/>
      <c r="P263" s="41"/>
      <c r="Q263" s="40"/>
      <c r="R263" s="41"/>
      <c r="S263" s="41"/>
      <c r="T263" s="41"/>
      <c r="U263" s="40"/>
      <c r="V263" s="40"/>
      <c r="W263" s="41"/>
      <c r="X263" s="41"/>
      <c r="Y263" s="41"/>
      <c r="AA263" s="41"/>
    </row>
    <row r="264" spans="5:27" x14ac:dyDescent="0.2">
      <c r="E264" s="40"/>
      <c r="F264" s="40"/>
      <c r="G264" s="40"/>
      <c r="H264" s="41"/>
      <c r="I264" s="41"/>
      <c r="J264" s="41"/>
      <c r="K264" s="41"/>
      <c r="L264" s="41"/>
      <c r="M264" s="41"/>
      <c r="N264" s="41"/>
      <c r="O264" s="41"/>
      <c r="P264" s="41"/>
      <c r="Q264" s="40"/>
      <c r="R264" s="41"/>
      <c r="S264" s="41"/>
      <c r="T264" s="41"/>
      <c r="U264" s="40"/>
      <c r="V264" s="40"/>
      <c r="W264" s="41"/>
      <c r="X264" s="41"/>
      <c r="Y264" s="41"/>
      <c r="AA264" s="41"/>
    </row>
    <row r="265" spans="5:27" x14ac:dyDescent="0.2">
      <c r="E265" s="40"/>
      <c r="F265" s="40"/>
      <c r="G265" s="40"/>
      <c r="H265" s="41"/>
      <c r="I265" s="41"/>
      <c r="J265" s="41"/>
      <c r="K265" s="41"/>
      <c r="L265" s="41"/>
      <c r="M265" s="41"/>
      <c r="N265" s="41"/>
      <c r="O265" s="41"/>
      <c r="P265" s="41"/>
      <c r="Q265" s="40"/>
      <c r="R265" s="41"/>
      <c r="S265" s="41"/>
      <c r="T265" s="41"/>
      <c r="U265" s="40"/>
      <c r="V265" s="40"/>
      <c r="W265" s="41"/>
      <c r="X265" s="41"/>
      <c r="Y265" s="41"/>
      <c r="AA265" s="41"/>
    </row>
    <row r="266" spans="5:27" x14ac:dyDescent="0.2">
      <c r="E266" s="40"/>
      <c r="F266" s="40"/>
      <c r="G266" s="40"/>
      <c r="H266" s="41"/>
      <c r="I266" s="41"/>
      <c r="J266" s="41"/>
      <c r="K266" s="41"/>
      <c r="L266" s="41"/>
      <c r="M266" s="41"/>
      <c r="N266" s="41"/>
      <c r="O266" s="41"/>
      <c r="P266" s="41"/>
      <c r="Q266" s="40"/>
      <c r="R266" s="41"/>
      <c r="S266" s="41"/>
      <c r="T266" s="41"/>
      <c r="U266" s="40"/>
      <c r="V266" s="40"/>
      <c r="W266" s="41"/>
      <c r="X266" s="41"/>
      <c r="Y266" s="41"/>
      <c r="AA266" s="41"/>
    </row>
    <row r="267" spans="5:27" x14ac:dyDescent="0.2">
      <c r="E267" s="40"/>
      <c r="F267" s="40"/>
      <c r="G267" s="40"/>
      <c r="H267" s="41"/>
      <c r="I267" s="41"/>
      <c r="J267" s="41"/>
      <c r="K267" s="41"/>
      <c r="L267" s="41"/>
      <c r="M267" s="41"/>
      <c r="N267" s="41"/>
      <c r="O267" s="41"/>
      <c r="P267" s="41"/>
      <c r="Q267" s="40"/>
      <c r="R267" s="41"/>
      <c r="S267" s="41"/>
      <c r="T267" s="41"/>
      <c r="U267" s="40"/>
      <c r="V267" s="40"/>
      <c r="W267" s="41"/>
      <c r="X267" s="41"/>
      <c r="Y267" s="41"/>
      <c r="AA267" s="41"/>
    </row>
    <row r="268" spans="5:27" x14ac:dyDescent="0.2">
      <c r="E268" s="40"/>
      <c r="F268" s="40"/>
      <c r="G268" s="40"/>
      <c r="H268" s="41"/>
      <c r="I268" s="41"/>
      <c r="J268" s="41"/>
      <c r="K268" s="41"/>
      <c r="L268" s="41"/>
      <c r="M268" s="41"/>
      <c r="N268" s="41"/>
      <c r="O268" s="41"/>
      <c r="P268" s="41"/>
      <c r="Q268" s="40"/>
      <c r="R268" s="41"/>
      <c r="S268" s="41"/>
      <c r="T268" s="41"/>
      <c r="U268" s="40"/>
      <c r="V268" s="40"/>
      <c r="W268" s="41"/>
      <c r="X268" s="41"/>
      <c r="Y268" s="41"/>
      <c r="AA268" s="41"/>
    </row>
    <row r="269" spans="5:27" x14ac:dyDescent="0.2">
      <c r="E269" s="40"/>
      <c r="F269" s="40"/>
      <c r="G269" s="40"/>
      <c r="H269" s="41"/>
      <c r="I269" s="41"/>
      <c r="J269" s="41"/>
      <c r="K269" s="41"/>
      <c r="L269" s="41"/>
      <c r="M269" s="41"/>
      <c r="N269" s="41"/>
      <c r="O269" s="41"/>
      <c r="P269" s="41"/>
      <c r="Q269" s="40"/>
      <c r="R269" s="41"/>
      <c r="S269" s="41"/>
      <c r="T269" s="41"/>
      <c r="U269" s="40"/>
      <c r="V269" s="40"/>
      <c r="W269" s="41"/>
      <c r="X269" s="41"/>
      <c r="Y269" s="41"/>
      <c r="AA269" s="41"/>
    </row>
    <row r="270" spans="5:27" x14ac:dyDescent="0.2">
      <c r="E270" s="40"/>
      <c r="F270" s="40"/>
      <c r="G270" s="40"/>
      <c r="H270" s="41"/>
      <c r="I270" s="41"/>
      <c r="J270" s="41"/>
      <c r="K270" s="41"/>
      <c r="L270" s="41"/>
      <c r="M270" s="41"/>
      <c r="N270" s="41"/>
      <c r="O270" s="41"/>
      <c r="P270" s="41"/>
      <c r="Q270" s="40"/>
      <c r="R270" s="41"/>
      <c r="S270" s="41"/>
      <c r="T270" s="41"/>
      <c r="U270" s="40"/>
      <c r="V270" s="40"/>
      <c r="W270" s="41"/>
      <c r="X270" s="41"/>
      <c r="Y270" s="41"/>
      <c r="AA270" s="41"/>
    </row>
    <row r="271" spans="5:27" x14ac:dyDescent="0.2">
      <c r="E271" s="40"/>
      <c r="F271" s="40"/>
      <c r="G271" s="40"/>
      <c r="H271" s="41"/>
      <c r="I271" s="41"/>
      <c r="J271" s="41"/>
      <c r="K271" s="41"/>
      <c r="L271" s="41"/>
      <c r="M271" s="41"/>
      <c r="N271" s="41"/>
      <c r="O271" s="41"/>
      <c r="P271" s="41"/>
      <c r="Q271" s="40"/>
      <c r="R271" s="41"/>
      <c r="S271" s="41"/>
      <c r="T271" s="41"/>
      <c r="U271" s="40"/>
      <c r="V271" s="40"/>
      <c r="W271" s="41"/>
      <c r="X271" s="41"/>
      <c r="Y271" s="41"/>
      <c r="AA271" s="41"/>
    </row>
    <row r="272" spans="5:27" x14ac:dyDescent="0.2">
      <c r="E272" s="40"/>
      <c r="F272" s="40"/>
      <c r="G272" s="40"/>
      <c r="H272" s="41"/>
      <c r="I272" s="41"/>
      <c r="J272" s="41"/>
      <c r="K272" s="41"/>
      <c r="L272" s="41"/>
      <c r="M272" s="41"/>
      <c r="N272" s="41"/>
      <c r="O272" s="41"/>
      <c r="P272" s="41"/>
      <c r="Q272" s="40"/>
      <c r="R272" s="41"/>
      <c r="S272" s="41"/>
      <c r="T272" s="41"/>
      <c r="U272" s="40"/>
      <c r="V272" s="40"/>
      <c r="W272" s="41"/>
      <c r="X272" s="41"/>
      <c r="Y272" s="41"/>
      <c r="AA272" s="41"/>
    </row>
    <row r="273" spans="5:27" x14ac:dyDescent="0.2">
      <c r="E273" s="40"/>
      <c r="F273" s="40"/>
      <c r="G273" s="40"/>
      <c r="H273" s="41"/>
      <c r="I273" s="41"/>
      <c r="J273" s="41"/>
      <c r="K273" s="41"/>
      <c r="L273" s="41"/>
      <c r="M273" s="41"/>
      <c r="N273" s="41"/>
      <c r="O273" s="41"/>
      <c r="P273" s="41"/>
      <c r="Q273" s="40"/>
      <c r="R273" s="41"/>
      <c r="S273" s="41"/>
      <c r="T273" s="41"/>
      <c r="U273" s="40"/>
      <c r="V273" s="40"/>
      <c r="W273" s="41"/>
      <c r="X273" s="41"/>
      <c r="Y273" s="41"/>
      <c r="AA273" s="41"/>
    </row>
    <row r="274" spans="5:27" x14ac:dyDescent="0.2">
      <c r="E274" s="40"/>
      <c r="F274" s="40"/>
      <c r="G274" s="40"/>
      <c r="H274" s="41"/>
      <c r="I274" s="41"/>
      <c r="J274" s="41"/>
      <c r="K274" s="41"/>
      <c r="L274" s="41"/>
      <c r="M274" s="41"/>
      <c r="N274" s="41"/>
      <c r="O274" s="41"/>
      <c r="P274" s="41"/>
      <c r="Q274" s="40"/>
      <c r="R274" s="41"/>
      <c r="S274" s="41"/>
      <c r="T274" s="41"/>
      <c r="U274" s="40"/>
      <c r="V274" s="40"/>
      <c r="W274" s="41"/>
      <c r="X274" s="41"/>
      <c r="Y274" s="41"/>
      <c r="AA274" s="41"/>
    </row>
    <row r="275" spans="5:27" x14ac:dyDescent="0.2">
      <c r="E275" s="40"/>
      <c r="F275" s="40"/>
      <c r="G275" s="40"/>
      <c r="H275" s="41"/>
      <c r="I275" s="41"/>
      <c r="J275" s="41"/>
      <c r="K275" s="41"/>
      <c r="L275" s="41"/>
      <c r="M275" s="41"/>
      <c r="N275" s="41"/>
      <c r="O275" s="41"/>
      <c r="P275" s="41"/>
      <c r="Q275" s="40"/>
      <c r="R275" s="41"/>
      <c r="S275" s="41"/>
      <c r="T275" s="41"/>
      <c r="U275" s="40"/>
      <c r="V275" s="40"/>
      <c r="W275" s="41"/>
      <c r="X275" s="41"/>
      <c r="Y275" s="41"/>
      <c r="AA275" s="41"/>
    </row>
    <row r="276" spans="5:27" x14ac:dyDescent="0.2">
      <c r="E276" s="40"/>
      <c r="F276" s="40"/>
      <c r="G276" s="40"/>
      <c r="H276" s="41"/>
      <c r="I276" s="41"/>
      <c r="J276" s="41"/>
      <c r="K276" s="41"/>
      <c r="L276" s="41"/>
      <c r="M276" s="41"/>
      <c r="N276" s="41"/>
      <c r="O276" s="41"/>
      <c r="P276" s="41"/>
      <c r="Q276" s="40"/>
      <c r="R276" s="41"/>
      <c r="S276" s="41"/>
      <c r="T276" s="41"/>
      <c r="U276" s="40"/>
      <c r="V276" s="40"/>
      <c r="W276" s="41"/>
      <c r="X276" s="41"/>
      <c r="Y276" s="41"/>
      <c r="AA276" s="41"/>
    </row>
    <row r="277" spans="5:27" x14ac:dyDescent="0.2">
      <c r="E277" s="40"/>
      <c r="F277" s="40"/>
      <c r="G277" s="40"/>
      <c r="H277" s="41"/>
      <c r="I277" s="41"/>
      <c r="J277" s="41"/>
      <c r="K277" s="41"/>
      <c r="L277" s="41"/>
      <c r="M277" s="41"/>
      <c r="N277" s="41"/>
      <c r="O277" s="41"/>
      <c r="P277" s="41"/>
      <c r="Q277" s="40"/>
      <c r="R277" s="41"/>
      <c r="S277" s="41"/>
      <c r="T277" s="41"/>
      <c r="U277" s="40"/>
      <c r="V277" s="40"/>
      <c r="W277" s="41"/>
      <c r="X277" s="41"/>
      <c r="Y277" s="41"/>
      <c r="AA277" s="41"/>
    </row>
    <row r="278" spans="5:27" x14ac:dyDescent="0.2">
      <c r="E278" s="40"/>
      <c r="F278" s="40"/>
      <c r="G278" s="40"/>
      <c r="H278" s="41"/>
      <c r="I278" s="41"/>
      <c r="J278" s="41"/>
      <c r="K278" s="41"/>
      <c r="L278" s="41"/>
      <c r="M278" s="41"/>
      <c r="N278" s="41"/>
      <c r="O278" s="41"/>
      <c r="P278" s="41"/>
      <c r="Q278" s="40"/>
      <c r="R278" s="41"/>
      <c r="S278" s="41"/>
      <c r="T278" s="41"/>
      <c r="U278" s="40"/>
      <c r="V278" s="40"/>
      <c r="W278" s="41"/>
      <c r="X278" s="41"/>
      <c r="Y278" s="41"/>
      <c r="AA278" s="41"/>
    </row>
    <row r="279" spans="5:27" x14ac:dyDescent="0.2">
      <c r="E279" s="40"/>
      <c r="F279" s="40"/>
      <c r="G279" s="40"/>
      <c r="H279" s="41"/>
      <c r="I279" s="41"/>
      <c r="J279" s="41"/>
      <c r="K279" s="41"/>
      <c r="L279" s="41"/>
      <c r="M279" s="41"/>
      <c r="N279" s="41"/>
      <c r="O279" s="41"/>
      <c r="P279" s="41"/>
      <c r="Q279" s="40"/>
      <c r="R279" s="41"/>
      <c r="S279" s="41"/>
      <c r="T279" s="41"/>
      <c r="U279" s="40"/>
      <c r="V279" s="40"/>
      <c r="W279" s="41"/>
      <c r="X279" s="41"/>
      <c r="Y279" s="41"/>
      <c r="AA279" s="41"/>
    </row>
    <row r="280" spans="5:27" x14ac:dyDescent="0.2">
      <c r="E280" s="40"/>
      <c r="F280" s="40"/>
      <c r="G280" s="40"/>
      <c r="H280" s="41"/>
      <c r="I280" s="41"/>
      <c r="J280" s="41"/>
      <c r="K280" s="41"/>
      <c r="L280" s="41"/>
      <c r="M280" s="41"/>
      <c r="N280" s="41"/>
      <c r="O280" s="41"/>
      <c r="P280" s="41"/>
      <c r="Q280" s="40"/>
      <c r="R280" s="41"/>
      <c r="S280" s="41"/>
      <c r="T280" s="41"/>
      <c r="U280" s="40"/>
      <c r="V280" s="40"/>
      <c r="W280" s="41"/>
      <c r="X280" s="41"/>
      <c r="Y280" s="41"/>
      <c r="AA280" s="41"/>
    </row>
    <row r="281" spans="5:27" x14ac:dyDescent="0.2">
      <c r="E281" s="40"/>
      <c r="F281" s="40"/>
      <c r="G281" s="40"/>
      <c r="H281" s="41"/>
      <c r="I281" s="41"/>
      <c r="J281" s="41"/>
      <c r="K281" s="41"/>
      <c r="L281" s="41"/>
      <c r="M281" s="41"/>
      <c r="N281" s="41"/>
      <c r="O281" s="41"/>
      <c r="P281" s="41"/>
      <c r="Q281" s="40"/>
      <c r="R281" s="41"/>
      <c r="S281" s="41"/>
      <c r="T281" s="41"/>
      <c r="U281" s="40"/>
      <c r="V281" s="40"/>
      <c r="W281" s="41"/>
      <c r="X281" s="41"/>
      <c r="Y281" s="41"/>
      <c r="AA281" s="41"/>
    </row>
    <row r="282" spans="5:27" x14ac:dyDescent="0.2">
      <c r="E282" s="40"/>
      <c r="F282" s="40"/>
      <c r="G282" s="40"/>
      <c r="H282" s="41"/>
      <c r="I282" s="41"/>
      <c r="J282" s="41"/>
      <c r="K282" s="41"/>
      <c r="L282" s="41"/>
      <c r="M282" s="41"/>
      <c r="N282" s="41"/>
      <c r="O282" s="41"/>
      <c r="P282" s="41"/>
      <c r="Q282" s="40"/>
      <c r="R282" s="41"/>
      <c r="S282" s="41"/>
      <c r="T282" s="41"/>
      <c r="U282" s="40"/>
      <c r="V282" s="40"/>
      <c r="W282" s="41"/>
      <c r="X282" s="41"/>
      <c r="Y282" s="41"/>
      <c r="AA282" s="41"/>
    </row>
    <row r="283" spans="5:27" x14ac:dyDescent="0.2">
      <c r="E283" s="40"/>
      <c r="F283" s="40"/>
      <c r="G283" s="40"/>
      <c r="H283" s="41"/>
      <c r="I283" s="41"/>
      <c r="J283" s="41"/>
      <c r="K283" s="41"/>
      <c r="L283" s="41"/>
      <c r="M283" s="41"/>
      <c r="N283" s="41"/>
      <c r="O283" s="41"/>
      <c r="P283" s="41"/>
      <c r="Q283" s="40"/>
      <c r="R283" s="41"/>
      <c r="S283" s="41"/>
      <c r="T283" s="41"/>
      <c r="U283" s="40"/>
      <c r="V283" s="40"/>
      <c r="W283" s="41"/>
      <c r="X283" s="41"/>
      <c r="Y283" s="41"/>
      <c r="AA283" s="41"/>
    </row>
    <row r="284" spans="5:27" x14ac:dyDescent="0.2">
      <c r="E284" s="40"/>
      <c r="F284" s="40"/>
      <c r="G284" s="40"/>
      <c r="H284" s="41"/>
      <c r="I284" s="41"/>
      <c r="J284" s="41"/>
      <c r="K284" s="41"/>
      <c r="L284" s="41"/>
      <c r="M284" s="41"/>
      <c r="N284" s="41"/>
      <c r="O284" s="41"/>
      <c r="P284" s="41"/>
      <c r="Q284" s="40"/>
      <c r="R284" s="41"/>
      <c r="S284" s="41"/>
      <c r="T284" s="41"/>
      <c r="U284" s="40"/>
      <c r="V284" s="40"/>
      <c r="W284" s="41"/>
      <c r="X284" s="41"/>
      <c r="Y284" s="41"/>
      <c r="AA284" s="41"/>
    </row>
    <row r="285" spans="5:27" x14ac:dyDescent="0.2">
      <c r="E285" s="40"/>
      <c r="F285" s="40"/>
      <c r="G285" s="40"/>
      <c r="H285" s="41"/>
      <c r="I285" s="41"/>
      <c r="J285" s="41"/>
      <c r="K285" s="41"/>
      <c r="L285" s="41"/>
      <c r="M285" s="41"/>
      <c r="N285" s="41"/>
      <c r="O285" s="41"/>
      <c r="P285" s="41"/>
      <c r="Q285" s="40"/>
      <c r="R285" s="41"/>
      <c r="S285" s="41"/>
      <c r="T285" s="41"/>
      <c r="U285" s="40"/>
      <c r="V285" s="40"/>
      <c r="W285" s="41"/>
      <c r="X285" s="41"/>
      <c r="Y285" s="41"/>
      <c r="AA285" s="41"/>
    </row>
    <row r="286" spans="5:27" x14ac:dyDescent="0.2">
      <c r="E286" s="40"/>
      <c r="F286" s="40"/>
      <c r="G286" s="40"/>
      <c r="H286" s="41"/>
      <c r="I286" s="41"/>
      <c r="J286" s="41"/>
      <c r="K286" s="41"/>
      <c r="L286" s="41"/>
      <c r="M286" s="41"/>
      <c r="N286" s="41"/>
      <c r="O286" s="41"/>
      <c r="P286" s="41"/>
      <c r="Q286" s="40"/>
      <c r="R286" s="41"/>
      <c r="S286" s="41"/>
      <c r="T286" s="41"/>
      <c r="U286" s="40"/>
      <c r="V286" s="40"/>
      <c r="W286" s="41"/>
      <c r="X286" s="41"/>
      <c r="Y286" s="41"/>
      <c r="AA286" s="41"/>
    </row>
    <row r="287" spans="5:27" x14ac:dyDescent="0.2">
      <c r="E287" s="40"/>
      <c r="F287" s="40"/>
      <c r="G287" s="40"/>
      <c r="H287" s="41"/>
      <c r="I287" s="41"/>
      <c r="J287" s="41"/>
      <c r="K287" s="41"/>
      <c r="L287" s="41"/>
      <c r="M287" s="41"/>
      <c r="N287" s="41"/>
      <c r="O287" s="41"/>
      <c r="P287" s="41"/>
      <c r="Q287" s="40"/>
      <c r="R287" s="41"/>
      <c r="S287" s="41"/>
      <c r="T287" s="41"/>
      <c r="U287" s="40"/>
      <c r="V287" s="40"/>
      <c r="W287" s="41"/>
      <c r="X287" s="41"/>
      <c r="Y287" s="41"/>
      <c r="AA287" s="41"/>
    </row>
    <row r="288" spans="5:27" x14ac:dyDescent="0.2">
      <c r="E288" s="40"/>
      <c r="F288" s="40"/>
      <c r="G288" s="40"/>
      <c r="H288" s="41"/>
      <c r="I288" s="41"/>
      <c r="J288" s="41"/>
      <c r="K288" s="41"/>
      <c r="L288" s="41"/>
      <c r="M288" s="41"/>
      <c r="N288" s="41"/>
      <c r="O288" s="41"/>
      <c r="P288" s="41"/>
      <c r="Q288" s="40"/>
      <c r="R288" s="41"/>
      <c r="S288" s="41"/>
      <c r="T288" s="41"/>
      <c r="U288" s="40"/>
      <c r="V288" s="40"/>
      <c r="W288" s="41"/>
      <c r="X288" s="41"/>
      <c r="Y288" s="41"/>
      <c r="AA288" s="41"/>
    </row>
    <row r="289" spans="5:27" x14ac:dyDescent="0.2">
      <c r="E289" s="40"/>
      <c r="F289" s="40"/>
      <c r="G289" s="40"/>
      <c r="H289" s="41"/>
      <c r="I289" s="41"/>
      <c r="J289" s="41"/>
      <c r="K289" s="41"/>
      <c r="L289" s="41"/>
      <c r="M289" s="41"/>
      <c r="N289" s="41"/>
      <c r="O289" s="41"/>
      <c r="P289" s="41"/>
      <c r="Q289" s="40"/>
      <c r="R289" s="41"/>
      <c r="S289" s="41"/>
      <c r="T289" s="41"/>
      <c r="U289" s="40"/>
      <c r="V289" s="40"/>
      <c r="W289" s="41"/>
      <c r="X289" s="41"/>
      <c r="Y289" s="41"/>
      <c r="AA289" s="41"/>
    </row>
    <row r="290" spans="5:27" x14ac:dyDescent="0.2">
      <c r="E290" s="40"/>
      <c r="F290" s="40"/>
      <c r="G290" s="40"/>
      <c r="H290" s="41"/>
      <c r="I290" s="41"/>
      <c r="J290" s="41"/>
      <c r="K290" s="41"/>
      <c r="L290" s="41"/>
      <c r="M290" s="41"/>
      <c r="N290" s="41"/>
      <c r="O290" s="41"/>
      <c r="P290" s="41"/>
      <c r="Q290" s="40"/>
      <c r="R290" s="41"/>
      <c r="S290" s="41"/>
      <c r="T290" s="41"/>
      <c r="U290" s="40"/>
      <c r="V290" s="40"/>
      <c r="W290" s="41"/>
      <c r="X290" s="41"/>
      <c r="Y290" s="41"/>
      <c r="AA290" s="41"/>
    </row>
    <row r="291" spans="5:27" x14ac:dyDescent="0.2">
      <c r="E291" s="40"/>
      <c r="F291" s="40"/>
      <c r="G291" s="40"/>
      <c r="H291" s="41"/>
      <c r="I291" s="41"/>
      <c r="J291" s="41"/>
      <c r="K291" s="41"/>
      <c r="L291" s="41"/>
      <c r="M291" s="41"/>
      <c r="N291" s="41"/>
      <c r="O291" s="41"/>
      <c r="P291" s="41"/>
      <c r="Q291" s="40"/>
      <c r="R291" s="41"/>
      <c r="S291" s="41"/>
      <c r="T291" s="41"/>
      <c r="U291" s="40"/>
      <c r="V291" s="40"/>
      <c r="W291" s="41"/>
      <c r="X291" s="41"/>
      <c r="Y291" s="41"/>
      <c r="AA291" s="41"/>
    </row>
    <row r="292" spans="5:27" x14ac:dyDescent="0.2">
      <c r="E292" s="40"/>
      <c r="F292" s="40"/>
      <c r="G292" s="40"/>
      <c r="H292" s="41"/>
      <c r="I292" s="41"/>
      <c r="J292" s="41"/>
      <c r="K292" s="41"/>
      <c r="L292" s="41"/>
      <c r="M292" s="41"/>
      <c r="N292" s="41"/>
      <c r="O292" s="41"/>
      <c r="P292" s="41"/>
      <c r="Q292" s="40"/>
      <c r="R292" s="41"/>
      <c r="S292" s="41"/>
      <c r="T292" s="41"/>
      <c r="U292" s="40"/>
      <c r="V292" s="40"/>
      <c r="W292" s="41"/>
      <c r="X292" s="41"/>
      <c r="Y292" s="41"/>
      <c r="AA292" s="41"/>
    </row>
    <row r="293" spans="5:27" x14ac:dyDescent="0.2">
      <c r="E293" s="40"/>
      <c r="F293" s="40"/>
      <c r="G293" s="40"/>
      <c r="H293" s="41"/>
      <c r="I293" s="41"/>
      <c r="J293" s="41"/>
      <c r="K293" s="41"/>
      <c r="L293" s="41"/>
      <c r="M293" s="41"/>
      <c r="N293" s="41"/>
      <c r="O293" s="41"/>
      <c r="P293" s="41"/>
      <c r="Q293" s="40"/>
      <c r="R293" s="41"/>
      <c r="S293" s="41"/>
      <c r="T293" s="41"/>
      <c r="U293" s="40"/>
      <c r="V293" s="40"/>
      <c r="W293" s="41"/>
      <c r="X293" s="41"/>
      <c r="Y293" s="41"/>
      <c r="AA293" s="41"/>
    </row>
    <row r="294" spans="5:27" x14ac:dyDescent="0.2">
      <c r="E294" s="40"/>
      <c r="F294" s="40"/>
      <c r="G294" s="40"/>
      <c r="H294" s="41"/>
      <c r="I294" s="41"/>
      <c r="J294" s="41"/>
      <c r="K294" s="41"/>
      <c r="L294" s="41"/>
      <c r="M294" s="41"/>
      <c r="N294" s="41"/>
      <c r="O294" s="41"/>
      <c r="P294" s="41"/>
      <c r="Q294" s="40"/>
      <c r="R294" s="41"/>
      <c r="S294" s="41"/>
      <c r="T294" s="41"/>
      <c r="U294" s="40"/>
      <c r="V294" s="40"/>
      <c r="W294" s="41"/>
      <c r="X294" s="41"/>
      <c r="Y294" s="41"/>
      <c r="AA294" s="41"/>
    </row>
    <row r="295" spans="5:27" x14ac:dyDescent="0.2">
      <c r="E295" s="40"/>
      <c r="F295" s="40"/>
      <c r="G295" s="40"/>
      <c r="H295" s="41"/>
      <c r="I295" s="41"/>
      <c r="J295" s="41"/>
      <c r="K295" s="41"/>
      <c r="L295" s="41"/>
      <c r="M295" s="41"/>
      <c r="N295" s="41"/>
      <c r="O295" s="41"/>
      <c r="P295" s="41"/>
      <c r="Q295" s="40"/>
      <c r="R295" s="41"/>
      <c r="S295" s="41"/>
      <c r="T295" s="41"/>
      <c r="U295" s="40"/>
      <c r="V295" s="40"/>
      <c r="W295" s="41"/>
      <c r="X295" s="41"/>
      <c r="Y295" s="41"/>
      <c r="AA295" s="41"/>
    </row>
    <row r="296" spans="5:27" x14ac:dyDescent="0.2">
      <c r="E296" s="40"/>
      <c r="F296" s="40"/>
      <c r="G296" s="40"/>
      <c r="H296" s="41"/>
      <c r="I296" s="41"/>
      <c r="J296" s="41"/>
      <c r="K296" s="41"/>
      <c r="L296" s="41"/>
      <c r="M296" s="41"/>
      <c r="N296" s="41"/>
      <c r="O296" s="41"/>
      <c r="P296" s="41"/>
      <c r="Q296" s="40"/>
      <c r="R296" s="41"/>
      <c r="S296" s="41"/>
      <c r="T296" s="41"/>
      <c r="U296" s="40"/>
      <c r="V296" s="40"/>
      <c r="W296" s="41"/>
      <c r="X296" s="41"/>
      <c r="Y296" s="41"/>
      <c r="AA296" s="41"/>
    </row>
    <row r="297" spans="5:27" x14ac:dyDescent="0.2">
      <c r="E297" s="40"/>
      <c r="F297" s="40"/>
      <c r="G297" s="40"/>
      <c r="H297" s="41"/>
      <c r="I297" s="41"/>
      <c r="J297" s="41"/>
      <c r="K297" s="41"/>
      <c r="L297" s="41"/>
      <c r="M297" s="41"/>
      <c r="N297" s="41"/>
      <c r="O297" s="41"/>
      <c r="P297" s="41"/>
      <c r="Q297" s="40"/>
      <c r="R297" s="41"/>
      <c r="S297" s="41"/>
      <c r="T297" s="41"/>
      <c r="U297" s="40"/>
      <c r="V297" s="40"/>
      <c r="W297" s="41"/>
      <c r="X297" s="41"/>
      <c r="Y297" s="41"/>
      <c r="AA297" s="41"/>
    </row>
    <row r="298" spans="5:27" x14ac:dyDescent="0.2">
      <c r="E298" s="40"/>
      <c r="F298" s="40"/>
      <c r="G298" s="40"/>
      <c r="H298" s="41"/>
      <c r="I298" s="41"/>
      <c r="J298" s="41"/>
      <c r="K298" s="41"/>
      <c r="L298" s="41"/>
      <c r="M298" s="41"/>
      <c r="N298" s="41"/>
      <c r="O298" s="41"/>
      <c r="P298" s="41"/>
      <c r="Q298" s="40"/>
      <c r="R298" s="41"/>
      <c r="S298" s="41"/>
      <c r="T298" s="41"/>
      <c r="U298" s="40"/>
      <c r="V298" s="40"/>
      <c r="W298" s="41"/>
      <c r="X298" s="41"/>
      <c r="Y298" s="41"/>
      <c r="AA298" s="41"/>
    </row>
    <row r="299" spans="5:27" x14ac:dyDescent="0.2">
      <c r="E299" s="40"/>
      <c r="F299" s="40"/>
      <c r="G299" s="40"/>
      <c r="H299" s="41"/>
      <c r="I299" s="41"/>
      <c r="J299" s="41"/>
      <c r="K299" s="41"/>
      <c r="L299" s="41"/>
      <c r="M299" s="41"/>
      <c r="N299" s="41"/>
      <c r="O299" s="41"/>
      <c r="P299" s="41"/>
      <c r="Q299" s="40"/>
      <c r="R299" s="41"/>
      <c r="S299" s="41"/>
      <c r="T299" s="41"/>
      <c r="U299" s="40"/>
      <c r="V299" s="40"/>
      <c r="W299" s="41"/>
      <c r="X299" s="41"/>
      <c r="Y299" s="41"/>
      <c r="AA299" s="41"/>
    </row>
    <row r="300" spans="5:27" x14ac:dyDescent="0.2">
      <c r="E300" s="40"/>
      <c r="F300" s="40"/>
      <c r="G300" s="40"/>
      <c r="H300" s="41"/>
      <c r="I300" s="41"/>
      <c r="J300" s="41"/>
      <c r="K300" s="41"/>
      <c r="L300" s="41"/>
      <c r="M300" s="41"/>
      <c r="N300" s="41"/>
      <c r="O300" s="41"/>
      <c r="P300" s="41"/>
      <c r="Q300" s="40"/>
      <c r="R300" s="41"/>
      <c r="S300" s="41"/>
      <c r="T300" s="41"/>
      <c r="U300" s="40"/>
      <c r="V300" s="40"/>
      <c r="W300" s="41"/>
      <c r="X300" s="41"/>
      <c r="Y300" s="41"/>
      <c r="AA300" s="41"/>
    </row>
    <row r="301" spans="5:27" x14ac:dyDescent="0.2">
      <c r="E301" s="40"/>
      <c r="F301" s="40"/>
      <c r="G301" s="40"/>
      <c r="H301" s="41"/>
      <c r="I301" s="41"/>
      <c r="J301" s="41"/>
      <c r="K301" s="41"/>
      <c r="L301" s="41"/>
      <c r="M301" s="41"/>
      <c r="N301" s="41"/>
      <c r="O301" s="41"/>
      <c r="P301" s="41"/>
      <c r="Q301" s="40"/>
      <c r="R301" s="41"/>
      <c r="S301" s="41"/>
      <c r="T301" s="41"/>
      <c r="U301" s="40"/>
      <c r="V301" s="40"/>
      <c r="W301" s="41"/>
      <c r="X301" s="41"/>
      <c r="Y301" s="41"/>
      <c r="AA301" s="41"/>
    </row>
    <row r="302" spans="5:27" x14ac:dyDescent="0.2">
      <c r="E302" s="40"/>
      <c r="F302" s="40"/>
      <c r="G302" s="40"/>
      <c r="H302" s="41"/>
      <c r="I302" s="41"/>
      <c r="J302" s="41"/>
      <c r="K302" s="41"/>
      <c r="L302" s="41"/>
      <c r="M302" s="41"/>
      <c r="N302" s="41"/>
      <c r="O302" s="41"/>
      <c r="P302" s="41"/>
      <c r="Q302" s="40"/>
      <c r="R302" s="41"/>
      <c r="S302" s="41"/>
      <c r="T302" s="41"/>
      <c r="U302" s="40"/>
      <c r="V302" s="40"/>
      <c r="W302" s="41"/>
      <c r="X302" s="41"/>
      <c r="Y302" s="41"/>
      <c r="AA302" s="41"/>
    </row>
    <row r="303" spans="5:27" x14ac:dyDescent="0.2">
      <c r="E303" s="40"/>
      <c r="F303" s="40"/>
      <c r="G303" s="40"/>
      <c r="H303" s="41"/>
      <c r="I303" s="41"/>
      <c r="J303" s="41"/>
      <c r="K303" s="41"/>
      <c r="L303" s="41"/>
      <c r="M303" s="41"/>
      <c r="N303" s="41"/>
      <c r="O303" s="41"/>
      <c r="P303" s="41"/>
      <c r="Q303" s="40"/>
      <c r="R303" s="41"/>
      <c r="S303" s="41"/>
      <c r="T303" s="41"/>
      <c r="U303" s="40"/>
      <c r="V303" s="40"/>
      <c r="W303" s="41"/>
      <c r="X303" s="41"/>
      <c r="Y303" s="41"/>
      <c r="AA303" s="41"/>
    </row>
    <row r="304" spans="5:27" x14ac:dyDescent="0.2">
      <c r="E304" s="40"/>
      <c r="F304" s="40"/>
      <c r="G304" s="40"/>
      <c r="H304" s="41"/>
      <c r="I304" s="41"/>
      <c r="J304" s="41"/>
      <c r="K304" s="41"/>
      <c r="L304" s="41"/>
      <c r="M304" s="41"/>
      <c r="N304" s="41"/>
      <c r="O304" s="41"/>
      <c r="P304" s="41"/>
      <c r="Q304" s="40"/>
      <c r="R304" s="41"/>
      <c r="S304" s="41"/>
      <c r="T304" s="41"/>
      <c r="U304" s="40"/>
      <c r="V304" s="40"/>
      <c r="W304" s="41"/>
      <c r="X304" s="41"/>
      <c r="Y304" s="41"/>
      <c r="AA304" s="41"/>
    </row>
    <row r="305" spans="5:27" x14ac:dyDescent="0.2">
      <c r="E305" s="40"/>
      <c r="F305" s="40"/>
      <c r="G305" s="40"/>
      <c r="H305" s="41"/>
      <c r="I305" s="41"/>
      <c r="J305" s="41"/>
      <c r="K305" s="41"/>
      <c r="L305" s="41"/>
      <c r="M305" s="41"/>
      <c r="N305" s="41"/>
      <c r="O305" s="41"/>
      <c r="P305" s="41"/>
      <c r="Q305" s="40"/>
      <c r="R305" s="41"/>
      <c r="S305" s="41"/>
      <c r="T305" s="41"/>
      <c r="U305" s="40"/>
      <c r="V305" s="40"/>
      <c r="W305" s="41"/>
      <c r="X305" s="41"/>
      <c r="Y305" s="41"/>
      <c r="AA305" s="41"/>
    </row>
    <row r="306" spans="5:27" x14ac:dyDescent="0.2">
      <c r="E306" s="40"/>
      <c r="F306" s="40"/>
      <c r="G306" s="40"/>
      <c r="H306" s="41"/>
      <c r="I306" s="41"/>
      <c r="J306" s="41"/>
      <c r="K306" s="41"/>
      <c r="L306" s="41"/>
      <c r="M306" s="41"/>
      <c r="N306" s="41"/>
      <c r="O306" s="41"/>
      <c r="P306" s="41"/>
      <c r="Q306" s="40"/>
      <c r="R306" s="41"/>
      <c r="S306" s="41"/>
      <c r="T306" s="41"/>
      <c r="U306" s="40"/>
      <c r="V306" s="40"/>
      <c r="W306" s="41"/>
      <c r="X306" s="41"/>
      <c r="Y306" s="41"/>
      <c r="AA306" s="41"/>
    </row>
    <row r="307" spans="5:27" x14ac:dyDescent="0.2">
      <c r="E307" s="40"/>
      <c r="F307" s="40"/>
      <c r="G307" s="40"/>
      <c r="H307" s="41"/>
      <c r="I307" s="41"/>
      <c r="J307" s="41"/>
      <c r="K307" s="41"/>
      <c r="L307" s="41"/>
      <c r="M307" s="41"/>
      <c r="N307" s="41"/>
      <c r="O307" s="41"/>
      <c r="P307" s="41"/>
      <c r="Q307" s="40"/>
      <c r="R307" s="41"/>
      <c r="S307" s="41"/>
      <c r="T307" s="41"/>
      <c r="U307" s="40"/>
      <c r="V307" s="40"/>
      <c r="W307" s="41"/>
      <c r="X307" s="41"/>
      <c r="Y307" s="41"/>
      <c r="AA307" s="41"/>
    </row>
    <row r="308" spans="5:27" x14ac:dyDescent="0.2">
      <c r="E308" s="40"/>
      <c r="F308" s="40"/>
      <c r="G308" s="40"/>
      <c r="H308" s="41"/>
      <c r="I308" s="41"/>
      <c r="J308" s="41"/>
      <c r="K308" s="41"/>
      <c r="L308" s="41"/>
      <c r="M308" s="41"/>
      <c r="N308" s="41"/>
      <c r="O308" s="41"/>
      <c r="P308" s="41"/>
      <c r="Q308" s="40"/>
      <c r="R308" s="41"/>
      <c r="S308" s="41"/>
      <c r="T308" s="41"/>
      <c r="U308" s="40"/>
      <c r="V308" s="40"/>
      <c r="W308" s="41"/>
      <c r="X308" s="41"/>
      <c r="Y308" s="41"/>
      <c r="AA308" s="41"/>
    </row>
    <row r="309" spans="5:27" x14ac:dyDescent="0.2">
      <c r="E309" s="40"/>
      <c r="F309" s="40"/>
      <c r="G309" s="40"/>
      <c r="H309" s="41"/>
      <c r="I309" s="41"/>
      <c r="J309" s="41"/>
      <c r="K309" s="41"/>
      <c r="L309" s="41"/>
      <c r="M309" s="41"/>
      <c r="N309" s="41"/>
      <c r="O309" s="41"/>
      <c r="P309" s="41"/>
      <c r="Q309" s="40"/>
      <c r="R309" s="41"/>
      <c r="S309" s="41"/>
      <c r="T309" s="41"/>
      <c r="U309" s="40"/>
      <c r="V309" s="40"/>
      <c r="W309" s="41"/>
      <c r="X309" s="41"/>
      <c r="Y309" s="41"/>
      <c r="AA309" s="41"/>
    </row>
    <row r="310" spans="5:27" x14ac:dyDescent="0.2">
      <c r="E310" s="40"/>
      <c r="F310" s="40"/>
      <c r="G310" s="40"/>
      <c r="H310" s="41"/>
      <c r="I310" s="41"/>
      <c r="J310" s="41"/>
      <c r="K310" s="41"/>
      <c r="L310" s="41"/>
      <c r="M310" s="41"/>
      <c r="N310" s="41"/>
      <c r="O310" s="41"/>
      <c r="P310" s="41"/>
      <c r="Q310" s="40"/>
      <c r="R310" s="41"/>
      <c r="S310" s="41"/>
      <c r="T310" s="41"/>
      <c r="U310" s="40"/>
      <c r="V310" s="40"/>
      <c r="W310" s="41"/>
      <c r="X310" s="41"/>
      <c r="Y310" s="41"/>
      <c r="AA310" s="41"/>
    </row>
    <row r="311" spans="5:27" x14ac:dyDescent="0.2">
      <c r="E311" s="40"/>
      <c r="F311" s="40"/>
      <c r="G311" s="40"/>
      <c r="H311" s="41"/>
      <c r="I311" s="41"/>
      <c r="J311" s="41"/>
      <c r="K311" s="41"/>
      <c r="L311" s="41"/>
      <c r="M311" s="41"/>
      <c r="N311" s="41"/>
      <c r="O311" s="41"/>
      <c r="P311" s="41"/>
      <c r="Q311" s="40"/>
      <c r="R311" s="41"/>
      <c r="S311" s="41"/>
      <c r="T311" s="41"/>
      <c r="U311" s="40"/>
      <c r="V311" s="40"/>
      <c r="W311" s="41"/>
      <c r="X311" s="41"/>
      <c r="Y311" s="41"/>
      <c r="AA311" s="41"/>
    </row>
    <row r="312" spans="5:27" x14ac:dyDescent="0.2">
      <c r="E312" s="40"/>
      <c r="F312" s="40"/>
      <c r="G312" s="40"/>
      <c r="H312" s="41"/>
      <c r="I312" s="41"/>
      <c r="J312" s="41"/>
      <c r="K312" s="41"/>
      <c r="L312" s="41"/>
      <c r="M312" s="41"/>
      <c r="N312" s="41"/>
      <c r="O312" s="41"/>
      <c r="P312" s="41"/>
      <c r="Q312" s="40"/>
      <c r="R312" s="41"/>
      <c r="S312" s="41"/>
      <c r="T312" s="41"/>
      <c r="U312" s="40"/>
      <c r="V312" s="40"/>
      <c r="W312" s="41"/>
      <c r="X312" s="41"/>
      <c r="Y312" s="41"/>
      <c r="AA312" s="41"/>
    </row>
    <row r="313" spans="5:27" x14ac:dyDescent="0.2">
      <c r="E313" s="40"/>
      <c r="F313" s="40"/>
      <c r="G313" s="40"/>
      <c r="H313" s="41"/>
      <c r="I313" s="41"/>
      <c r="J313" s="41"/>
      <c r="K313" s="41"/>
      <c r="L313" s="41"/>
      <c r="M313" s="41"/>
      <c r="N313" s="41"/>
      <c r="O313" s="41"/>
      <c r="P313" s="41"/>
      <c r="Q313" s="40"/>
      <c r="R313" s="41"/>
      <c r="S313" s="41"/>
      <c r="T313" s="41"/>
      <c r="U313" s="40"/>
      <c r="V313" s="40"/>
      <c r="W313" s="41"/>
      <c r="X313" s="41"/>
      <c r="Y313" s="41"/>
      <c r="AA313" s="41"/>
    </row>
    <row r="314" spans="5:27" x14ac:dyDescent="0.2">
      <c r="E314" s="40"/>
      <c r="F314" s="40"/>
      <c r="G314" s="40"/>
      <c r="H314" s="41"/>
      <c r="I314" s="41"/>
      <c r="J314" s="41"/>
      <c r="K314" s="41"/>
      <c r="L314" s="41"/>
      <c r="M314" s="41"/>
      <c r="N314" s="41"/>
      <c r="O314" s="41"/>
      <c r="P314" s="41"/>
      <c r="Q314" s="40"/>
      <c r="R314" s="41"/>
      <c r="S314" s="41"/>
      <c r="T314" s="41"/>
      <c r="U314" s="40"/>
      <c r="V314" s="40"/>
      <c r="W314" s="41"/>
      <c r="X314" s="41"/>
      <c r="Y314" s="41"/>
      <c r="AA314" s="41"/>
    </row>
    <row r="315" spans="5:27" x14ac:dyDescent="0.2">
      <c r="E315" s="40"/>
      <c r="F315" s="40"/>
      <c r="G315" s="40"/>
      <c r="H315" s="41"/>
      <c r="I315" s="41"/>
      <c r="J315" s="41"/>
      <c r="K315" s="41"/>
      <c r="L315" s="41"/>
      <c r="M315" s="41"/>
      <c r="N315" s="41"/>
      <c r="O315" s="41"/>
      <c r="P315" s="41"/>
      <c r="Q315" s="40"/>
      <c r="R315" s="41"/>
      <c r="S315" s="41"/>
      <c r="T315" s="41"/>
      <c r="U315" s="40"/>
      <c r="V315" s="40"/>
      <c r="W315" s="41"/>
      <c r="X315" s="41"/>
      <c r="Y315" s="41"/>
      <c r="AA315" s="41"/>
    </row>
    <row r="316" spans="5:27" x14ac:dyDescent="0.2">
      <c r="E316" s="40"/>
      <c r="F316" s="40"/>
      <c r="G316" s="40"/>
      <c r="H316" s="41"/>
      <c r="I316" s="41"/>
      <c r="J316" s="41"/>
      <c r="K316" s="41"/>
      <c r="L316" s="41"/>
      <c r="M316" s="41"/>
      <c r="N316" s="41"/>
      <c r="O316" s="41"/>
      <c r="P316" s="41"/>
      <c r="Q316" s="40"/>
      <c r="R316" s="41"/>
      <c r="S316" s="41"/>
      <c r="T316" s="41"/>
      <c r="U316" s="40"/>
      <c r="V316" s="40"/>
      <c r="W316" s="41"/>
      <c r="X316" s="41"/>
      <c r="Y316" s="41"/>
      <c r="AA316" s="41"/>
    </row>
    <row r="317" spans="5:27" x14ac:dyDescent="0.2">
      <c r="E317" s="40"/>
      <c r="F317" s="40"/>
      <c r="G317" s="40"/>
      <c r="H317" s="41"/>
      <c r="I317" s="41"/>
      <c r="J317" s="41"/>
      <c r="K317" s="41"/>
      <c r="L317" s="41"/>
      <c r="M317" s="41"/>
      <c r="N317" s="41"/>
      <c r="O317" s="41"/>
      <c r="P317" s="41"/>
      <c r="Q317" s="40"/>
      <c r="R317" s="41"/>
      <c r="S317" s="41"/>
      <c r="T317" s="41"/>
      <c r="U317" s="40"/>
      <c r="V317" s="40"/>
      <c r="W317" s="41"/>
      <c r="X317" s="41"/>
      <c r="Y317" s="41"/>
      <c r="AA317" s="41"/>
    </row>
    <row r="318" spans="5:27" x14ac:dyDescent="0.2">
      <c r="E318" s="40"/>
      <c r="F318" s="40"/>
      <c r="G318" s="40"/>
      <c r="H318" s="41"/>
      <c r="I318" s="41"/>
      <c r="J318" s="41"/>
      <c r="K318" s="41"/>
      <c r="L318" s="41"/>
      <c r="M318" s="41"/>
      <c r="N318" s="41"/>
      <c r="O318" s="41"/>
      <c r="P318" s="41"/>
      <c r="Q318" s="40"/>
      <c r="R318" s="41"/>
      <c r="S318" s="41"/>
      <c r="T318" s="41"/>
      <c r="U318" s="40"/>
      <c r="V318" s="40"/>
      <c r="W318" s="41"/>
      <c r="X318" s="41"/>
      <c r="Y318" s="41"/>
      <c r="AA318" s="41"/>
    </row>
    <row r="319" spans="5:27" x14ac:dyDescent="0.2">
      <c r="E319" s="40"/>
      <c r="F319" s="40"/>
      <c r="G319" s="40"/>
      <c r="H319" s="41"/>
      <c r="I319" s="41"/>
      <c r="J319" s="41"/>
      <c r="K319" s="41"/>
      <c r="L319" s="41"/>
      <c r="M319" s="41"/>
      <c r="N319" s="41"/>
      <c r="O319" s="41"/>
      <c r="P319" s="41"/>
      <c r="Q319" s="40"/>
      <c r="R319" s="41"/>
      <c r="S319" s="41"/>
      <c r="T319" s="41"/>
      <c r="U319" s="40"/>
      <c r="V319" s="40"/>
      <c r="W319" s="41"/>
      <c r="X319" s="41"/>
      <c r="Y319" s="41"/>
      <c r="AA319" s="41"/>
    </row>
    <row r="320" spans="5:27" x14ac:dyDescent="0.2">
      <c r="E320" s="40"/>
      <c r="F320" s="40"/>
      <c r="G320" s="40"/>
      <c r="H320" s="41"/>
      <c r="I320" s="41"/>
      <c r="J320" s="41"/>
      <c r="K320" s="41"/>
      <c r="L320" s="41"/>
      <c r="M320" s="41"/>
      <c r="N320" s="41"/>
      <c r="O320" s="41"/>
      <c r="P320" s="41"/>
      <c r="Q320" s="40"/>
      <c r="R320" s="41"/>
      <c r="S320" s="41"/>
      <c r="T320" s="41"/>
      <c r="U320" s="40"/>
      <c r="V320" s="40"/>
      <c r="W320" s="41"/>
      <c r="X320" s="41"/>
      <c r="Y320" s="41"/>
      <c r="AA320" s="41"/>
    </row>
    <row r="321" spans="5:27" x14ac:dyDescent="0.2">
      <c r="E321" s="40"/>
      <c r="F321" s="40"/>
      <c r="G321" s="40"/>
      <c r="H321" s="41"/>
      <c r="I321" s="41"/>
      <c r="J321" s="41"/>
      <c r="K321" s="41"/>
      <c r="L321" s="41"/>
      <c r="M321" s="41"/>
      <c r="N321" s="41"/>
      <c r="O321" s="41"/>
      <c r="P321" s="41"/>
      <c r="Q321" s="40"/>
      <c r="R321" s="41"/>
      <c r="S321" s="41"/>
      <c r="T321" s="41"/>
      <c r="U321" s="40"/>
      <c r="V321" s="40"/>
      <c r="W321" s="41"/>
      <c r="X321" s="41"/>
      <c r="Y321" s="41"/>
      <c r="AA321" s="41"/>
    </row>
    <row r="322" spans="5:27" x14ac:dyDescent="0.2">
      <c r="E322" s="40"/>
      <c r="F322" s="40"/>
      <c r="G322" s="40"/>
      <c r="H322" s="41"/>
      <c r="I322" s="41"/>
      <c r="J322" s="41"/>
      <c r="K322" s="41"/>
      <c r="L322" s="41"/>
      <c r="M322" s="41"/>
      <c r="N322" s="41"/>
      <c r="O322" s="41"/>
      <c r="P322" s="41"/>
      <c r="Q322" s="40"/>
      <c r="R322" s="41"/>
      <c r="S322" s="41"/>
      <c r="T322" s="41"/>
      <c r="U322" s="40"/>
      <c r="V322" s="40"/>
      <c r="W322" s="41"/>
      <c r="X322" s="41"/>
      <c r="Y322" s="41"/>
      <c r="AA322" s="41"/>
    </row>
    <row r="323" spans="5:27" x14ac:dyDescent="0.2">
      <c r="E323" s="40"/>
      <c r="F323" s="40"/>
      <c r="G323" s="40"/>
      <c r="H323" s="41"/>
      <c r="I323" s="41"/>
      <c r="J323" s="41"/>
      <c r="K323" s="41"/>
      <c r="L323" s="41"/>
      <c r="M323" s="41"/>
      <c r="N323" s="41"/>
      <c r="O323" s="41"/>
      <c r="P323" s="41"/>
      <c r="Q323" s="40"/>
      <c r="R323" s="41"/>
      <c r="S323" s="41"/>
      <c r="T323" s="41"/>
      <c r="U323" s="40"/>
      <c r="V323" s="40"/>
      <c r="W323" s="41"/>
      <c r="X323" s="41"/>
      <c r="Y323" s="41"/>
      <c r="AA323" s="41"/>
    </row>
    <row r="324" spans="5:27" x14ac:dyDescent="0.2">
      <c r="E324" s="40"/>
      <c r="F324" s="40"/>
      <c r="G324" s="40"/>
      <c r="H324" s="41"/>
      <c r="I324" s="41"/>
      <c r="J324" s="41"/>
      <c r="K324" s="41"/>
      <c r="L324" s="41"/>
      <c r="M324" s="41"/>
      <c r="N324" s="41"/>
      <c r="O324" s="41"/>
      <c r="P324" s="41"/>
      <c r="Q324" s="40"/>
      <c r="R324" s="41"/>
      <c r="S324" s="41"/>
      <c r="T324" s="41"/>
      <c r="U324" s="40"/>
      <c r="V324" s="40"/>
      <c r="W324" s="41"/>
      <c r="X324" s="41"/>
      <c r="Y324" s="41"/>
      <c r="AA324" s="41"/>
    </row>
    <row r="325" spans="5:27" x14ac:dyDescent="0.2">
      <c r="E325" s="40"/>
      <c r="F325" s="40"/>
      <c r="G325" s="40"/>
      <c r="H325" s="41"/>
      <c r="I325" s="41"/>
      <c r="J325" s="41"/>
      <c r="K325" s="41"/>
      <c r="L325" s="41"/>
      <c r="M325" s="41"/>
      <c r="N325" s="41"/>
      <c r="O325" s="41"/>
      <c r="P325" s="41"/>
      <c r="Q325" s="40"/>
      <c r="R325" s="41"/>
      <c r="S325" s="41"/>
      <c r="T325" s="41"/>
      <c r="U325" s="40"/>
      <c r="V325" s="40"/>
      <c r="W325" s="41"/>
      <c r="X325" s="41"/>
      <c r="Y325" s="41"/>
      <c r="AA325" s="41"/>
    </row>
    <row r="326" spans="5:27" x14ac:dyDescent="0.2">
      <c r="E326" s="40"/>
      <c r="F326" s="40"/>
      <c r="G326" s="40"/>
      <c r="H326" s="41"/>
      <c r="I326" s="41"/>
      <c r="J326" s="41"/>
      <c r="K326" s="41"/>
      <c r="L326" s="41"/>
      <c r="M326" s="41"/>
      <c r="N326" s="41"/>
      <c r="O326" s="41"/>
      <c r="P326" s="41"/>
      <c r="Q326" s="40"/>
      <c r="R326" s="41"/>
      <c r="S326" s="41"/>
      <c r="T326" s="41"/>
      <c r="U326" s="40"/>
      <c r="V326" s="40"/>
      <c r="W326" s="41"/>
      <c r="X326" s="41"/>
      <c r="Y326" s="41"/>
      <c r="AA326" s="41"/>
    </row>
    <row r="327" spans="5:27" x14ac:dyDescent="0.2">
      <c r="E327" s="40"/>
      <c r="F327" s="40"/>
      <c r="G327" s="40"/>
      <c r="H327" s="41"/>
      <c r="I327" s="41"/>
      <c r="J327" s="41"/>
      <c r="K327" s="41"/>
      <c r="L327" s="41"/>
      <c r="M327" s="41"/>
      <c r="N327" s="41"/>
      <c r="O327" s="41"/>
      <c r="P327" s="41"/>
      <c r="Q327" s="40"/>
      <c r="R327" s="41"/>
      <c r="S327" s="41"/>
      <c r="T327" s="41"/>
      <c r="U327" s="40"/>
      <c r="V327" s="40"/>
      <c r="W327" s="41"/>
      <c r="X327" s="41"/>
      <c r="Y327" s="41"/>
      <c r="AA327" s="41"/>
    </row>
    <row r="328" spans="5:27" x14ac:dyDescent="0.2">
      <c r="E328" s="40"/>
      <c r="F328" s="40"/>
      <c r="G328" s="40"/>
      <c r="H328" s="41"/>
      <c r="I328" s="41"/>
      <c r="J328" s="41"/>
      <c r="K328" s="41"/>
      <c r="L328" s="41"/>
      <c r="M328" s="41"/>
      <c r="N328" s="41"/>
      <c r="O328" s="41"/>
      <c r="P328" s="41"/>
      <c r="Q328" s="40"/>
      <c r="R328" s="41"/>
      <c r="S328" s="41"/>
      <c r="T328" s="41"/>
      <c r="U328" s="40"/>
      <c r="V328" s="40"/>
      <c r="W328" s="41"/>
      <c r="X328" s="41"/>
      <c r="Y328" s="41"/>
      <c r="AA328" s="41"/>
    </row>
    <row r="329" spans="5:27" x14ac:dyDescent="0.2">
      <c r="E329" s="40"/>
      <c r="F329" s="40"/>
      <c r="G329" s="40"/>
      <c r="H329" s="41"/>
      <c r="I329" s="41"/>
      <c r="J329" s="41"/>
      <c r="K329" s="41"/>
      <c r="L329" s="41"/>
      <c r="M329" s="41"/>
      <c r="N329" s="41"/>
      <c r="O329" s="41"/>
      <c r="P329" s="41"/>
      <c r="Q329" s="40"/>
      <c r="R329" s="41"/>
      <c r="S329" s="41"/>
      <c r="T329" s="41"/>
      <c r="U329" s="40"/>
      <c r="V329" s="40"/>
      <c r="W329" s="41"/>
      <c r="X329" s="41"/>
      <c r="Y329" s="41"/>
      <c r="AA329" s="41"/>
    </row>
    <row r="330" spans="5:27" x14ac:dyDescent="0.2">
      <c r="E330" s="40"/>
      <c r="F330" s="40"/>
      <c r="G330" s="40"/>
      <c r="H330" s="41"/>
      <c r="I330" s="41"/>
      <c r="J330" s="41"/>
      <c r="K330" s="41"/>
      <c r="L330" s="41"/>
      <c r="M330" s="41"/>
      <c r="N330" s="41"/>
      <c r="O330" s="41"/>
      <c r="P330" s="41"/>
      <c r="Q330" s="40"/>
      <c r="R330" s="41"/>
      <c r="S330" s="41"/>
      <c r="T330" s="41"/>
      <c r="U330" s="40"/>
      <c r="V330" s="40"/>
      <c r="W330" s="41"/>
      <c r="X330" s="41"/>
      <c r="Y330" s="41"/>
      <c r="AA330" s="41"/>
    </row>
    <row r="331" spans="5:27" x14ac:dyDescent="0.2">
      <c r="E331" s="40"/>
      <c r="F331" s="40"/>
      <c r="G331" s="40"/>
      <c r="H331" s="41"/>
      <c r="I331" s="41"/>
      <c r="J331" s="41"/>
      <c r="K331" s="41"/>
      <c r="L331" s="41"/>
      <c r="M331" s="41"/>
      <c r="N331" s="41"/>
      <c r="O331" s="41"/>
      <c r="P331" s="41"/>
      <c r="Q331" s="40"/>
      <c r="R331" s="41"/>
      <c r="S331" s="41"/>
      <c r="T331" s="41"/>
      <c r="U331" s="40"/>
      <c r="V331" s="40"/>
      <c r="W331" s="41"/>
      <c r="X331" s="41"/>
      <c r="Y331" s="41"/>
      <c r="AA331" s="41"/>
    </row>
    <row r="332" spans="5:27" x14ac:dyDescent="0.2">
      <c r="E332" s="40"/>
      <c r="F332" s="40"/>
      <c r="G332" s="40"/>
      <c r="H332" s="41"/>
      <c r="I332" s="41"/>
      <c r="J332" s="41"/>
      <c r="K332" s="41"/>
      <c r="L332" s="41"/>
      <c r="M332" s="41"/>
      <c r="N332" s="41"/>
      <c r="O332" s="41"/>
      <c r="P332" s="41"/>
      <c r="Q332" s="40"/>
      <c r="R332" s="41"/>
      <c r="S332" s="41"/>
      <c r="T332" s="41"/>
      <c r="U332" s="40"/>
      <c r="V332" s="40"/>
      <c r="W332" s="41"/>
      <c r="X332" s="41"/>
      <c r="Y332" s="41"/>
      <c r="AA332" s="41"/>
    </row>
    <row r="333" spans="5:27" x14ac:dyDescent="0.2">
      <c r="E333" s="40"/>
      <c r="F333" s="40"/>
      <c r="G333" s="40"/>
      <c r="H333" s="41"/>
      <c r="I333" s="41"/>
      <c r="J333" s="41"/>
      <c r="K333" s="41"/>
      <c r="L333" s="41"/>
      <c r="M333" s="41"/>
      <c r="N333" s="41"/>
      <c r="O333" s="41"/>
      <c r="P333" s="41"/>
      <c r="Q333" s="40"/>
      <c r="R333" s="41"/>
      <c r="S333" s="41"/>
      <c r="T333" s="41"/>
      <c r="U333" s="40"/>
      <c r="V333" s="40"/>
      <c r="W333" s="41"/>
      <c r="X333" s="41"/>
      <c r="Y333" s="41"/>
      <c r="AA333" s="41"/>
    </row>
    <row r="334" spans="5:27" x14ac:dyDescent="0.2">
      <c r="E334" s="40"/>
      <c r="F334" s="40"/>
      <c r="M334" s="41"/>
      <c r="N334" s="41"/>
      <c r="O334" s="41"/>
      <c r="P334" s="41"/>
      <c r="Q334" s="40"/>
      <c r="R334" s="41"/>
      <c r="S334" s="41"/>
      <c r="T334" s="41"/>
      <c r="U334" s="40"/>
      <c r="V334" s="40"/>
      <c r="W334" s="41"/>
      <c r="X334" s="41"/>
      <c r="Y334" s="41"/>
      <c r="AA334" s="41"/>
    </row>
    <row r="335" spans="5:27" x14ac:dyDescent="0.2">
      <c r="E335" s="40"/>
      <c r="F335" s="40"/>
      <c r="I335" s="39"/>
      <c r="K335" s="39"/>
      <c r="M335" s="41"/>
      <c r="N335" s="41"/>
      <c r="O335" s="41"/>
      <c r="P335" s="41"/>
      <c r="Q335" s="40"/>
      <c r="R335" s="41"/>
      <c r="S335" s="41"/>
      <c r="T335" s="41"/>
      <c r="U335" s="40"/>
      <c r="V335" s="40"/>
      <c r="W335" s="41"/>
      <c r="X335" s="41"/>
      <c r="Y335" s="41"/>
      <c r="AA335" s="41"/>
    </row>
    <row r="336" spans="5:27" x14ac:dyDescent="0.2">
      <c r="E336" s="40"/>
      <c r="F336" s="40"/>
      <c r="G336" s="40"/>
      <c r="H336" s="41"/>
      <c r="I336" s="41"/>
      <c r="J336" s="41"/>
      <c r="K336" s="41"/>
      <c r="L336" s="41"/>
      <c r="M336" s="41"/>
      <c r="N336" s="41"/>
      <c r="O336" s="41"/>
      <c r="P336" s="41"/>
      <c r="Q336" s="40"/>
      <c r="R336" s="41"/>
      <c r="S336" s="41"/>
      <c r="T336" s="41"/>
      <c r="U336" s="40"/>
      <c r="V336" s="40"/>
      <c r="W336" s="41"/>
      <c r="X336" s="41"/>
      <c r="Y336" s="41"/>
      <c r="AA336" s="41"/>
    </row>
    <row r="337" spans="5:27" x14ac:dyDescent="0.2">
      <c r="E337" s="40"/>
      <c r="F337" s="40"/>
      <c r="G337" s="40"/>
      <c r="H337" s="41"/>
      <c r="I337" s="41"/>
      <c r="J337" s="41"/>
      <c r="K337" s="41"/>
      <c r="L337" s="41"/>
      <c r="M337" s="41"/>
      <c r="N337" s="41"/>
      <c r="O337" s="41"/>
      <c r="P337" s="41"/>
      <c r="Q337" s="40"/>
      <c r="R337" s="41"/>
      <c r="S337" s="41"/>
      <c r="T337" s="41"/>
      <c r="U337" s="40"/>
      <c r="V337" s="40"/>
      <c r="W337" s="41"/>
      <c r="X337" s="41"/>
      <c r="Y337" s="41"/>
      <c r="AA337" s="41"/>
    </row>
    <row r="338" spans="5:27" x14ac:dyDescent="0.2">
      <c r="E338" s="40"/>
      <c r="F338" s="40"/>
      <c r="G338" s="40"/>
      <c r="H338" s="41"/>
      <c r="I338" s="41"/>
      <c r="J338" s="41"/>
      <c r="K338" s="41"/>
      <c r="L338" s="41"/>
      <c r="M338" s="41"/>
      <c r="N338" s="41"/>
      <c r="O338" s="41"/>
      <c r="P338" s="41"/>
      <c r="Q338" s="40"/>
      <c r="R338" s="41"/>
      <c r="S338" s="41"/>
      <c r="T338" s="41"/>
      <c r="U338" s="40"/>
      <c r="V338" s="40"/>
      <c r="W338" s="41"/>
      <c r="X338" s="41"/>
      <c r="Y338" s="41"/>
      <c r="AA338" s="41"/>
    </row>
    <row r="339" spans="5:27" x14ac:dyDescent="0.2">
      <c r="E339" s="40"/>
      <c r="F339" s="40"/>
      <c r="G339" s="40"/>
      <c r="H339" s="41"/>
      <c r="I339" s="41"/>
      <c r="J339" s="41"/>
      <c r="K339" s="41"/>
      <c r="L339" s="41"/>
      <c r="M339" s="41"/>
      <c r="N339" s="41"/>
      <c r="O339" s="41"/>
      <c r="P339" s="41"/>
      <c r="Q339" s="40"/>
      <c r="R339" s="41"/>
      <c r="S339" s="41"/>
      <c r="T339" s="41"/>
      <c r="U339" s="40"/>
      <c r="V339" s="40"/>
      <c r="W339" s="41"/>
      <c r="X339" s="41"/>
      <c r="Y339" s="41"/>
      <c r="AA339" s="41"/>
    </row>
    <row r="340" spans="5:27" x14ac:dyDescent="0.2">
      <c r="E340" s="40"/>
      <c r="F340" s="40"/>
      <c r="G340" s="40"/>
      <c r="H340" s="41"/>
      <c r="I340" s="41"/>
      <c r="J340" s="41"/>
      <c r="K340" s="41"/>
      <c r="L340" s="41"/>
      <c r="M340" s="41"/>
      <c r="N340" s="41"/>
      <c r="O340" s="41"/>
      <c r="P340" s="41"/>
      <c r="Q340" s="40"/>
      <c r="R340" s="41"/>
      <c r="S340" s="41"/>
      <c r="T340" s="41"/>
      <c r="U340" s="40"/>
      <c r="V340" s="40"/>
      <c r="W340" s="41"/>
      <c r="X340" s="41"/>
      <c r="Y340" s="41"/>
      <c r="AA340" s="41"/>
    </row>
    <row r="341" spans="5:27" x14ac:dyDescent="0.2">
      <c r="E341" s="40"/>
      <c r="F341" s="40"/>
      <c r="G341" s="40"/>
      <c r="H341" s="41"/>
      <c r="I341" s="41"/>
      <c r="J341" s="41"/>
      <c r="K341" s="41"/>
      <c r="L341" s="41"/>
      <c r="M341" s="41"/>
      <c r="N341" s="41"/>
      <c r="O341" s="41"/>
      <c r="P341" s="41"/>
      <c r="Q341" s="40"/>
      <c r="R341" s="41"/>
      <c r="S341" s="41"/>
      <c r="T341" s="41"/>
      <c r="U341" s="40"/>
      <c r="V341" s="40"/>
      <c r="W341" s="41"/>
      <c r="X341" s="41"/>
      <c r="Y341" s="41"/>
      <c r="AA341" s="41"/>
    </row>
    <row r="342" spans="5:27" x14ac:dyDescent="0.2">
      <c r="E342" s="40"/>
      <c r="F342" s="40"/>
      <c r="G342" s="40"/>
      <c r="H342" s="41"/>
      <c r="I342" s="41"/>
      <c r="J342" s="41"/>
      <c r="K342" s="41"/>
      <c r="L342" s="41"/>
      <c r="M342" s="41"/>
      <c r="N342" s="41"/>
      <c r="O342" s="41"/>
      <c r="P342" s="41"/>
      <c r="Q342" s="40"/>
      <c r="R342" s="41"/>
      <c r="S342" s="41"/>
      <c r="T342" s="41"/>
      <c r="U342" s="40"/>
      <c r="V342" s="40"/>
      <c r="W342" s="41"/>
      <c r="X342" s="41"/>
      <c r="Y342" s="41"/>
      <c r="AA342" s="41"/>
    </row>
    <row r="343" spans="5:27" x14ac:dyDescent="0.2">
      <c r="E343" s="40"/>
      <c r="F343" s="40"/>
      <c r="G343" s="40"/>
      <c r="H343" s="41"/>
      <c r="I343" s="41"/>
      <c r="J343" s="41"/>
      <c r="K343" s="41"/>
      <c r="L343" s="41"/>
      <c r="M343" s="41"/>
      <c r="N343" s="41"/>
      <c r="O343" s="41"/>
      <c r="P343" s="41"/>
      <c r="Q343" s="40"/>
      <c r="R343" s="41"/>
      <c r="S343" s="41"/>
      <c r="T343" s="41"/>
      <c r="U343" s="40"/>
      <c r="V343" s="40"/>
      <c r="W343" s="41"/>
      <c r="X343" s="41"/>
      <c r="Y343" s="41"/>
      <c r="AA343" s="41"/>
    </row>
    <row r="344" spans="5:27" x14ac:dyDescent="0.2">
      <c r="E344" s="40"/>
      <c r="F344" s="40"/>
      <c r="G344" s="40"/>
      <c r="H344" s="41"/>
      <c r="I344" s="41"/>
      <c r="J344" s="41"/>
      <c r="K344" s="41"/>
      <c r="L344" s="41"/>
      <c r="M344" s="41"/>
      <c r="N344" s="41"/>
      <c r="O344" s="41"/>
      <c r="P344" s="41"/>
      <c r="Q344" s="40"/>
      <c r="R344" s="41"/>
      <c r="S344" s="41"/>
      <c r="T344" s="41"/>
      <c r="U344" s="40"/>
      <c r="V344" s="40"/>
      <c r="W344" s="41"/>
      <c r="X344" s="41"/>
      <c r="Y344" s="41"/>
      <c r="AA344" s="41"/>
    </row>
    <row r="345" spans="5:27" x14ac:dyDescent="0.2">
      <c r="E345" s="40"/>
      <c r="F345" s="40"/>
      <c r="G345" s="40"/>
      <c r="H345" s="41"/>
      <c r="I345" s="41"/>
      <c r="J345" s="41"/>
      <c r="K345" s="41"/>
      <c r="L345" s="41"/>
      <c r="M345" s="41"/>
      <c r="N345" s="41"/>
      <c r="O345" s="41"/>
      <c r="P345" s="41"/>
      <c r="Q345" s="40"/>
      <c r="R345" s="41"/>
      <c r="S345" s="41"/>
      <c r="T345" s="41"/>
      <c r="U345" s="40"/>
      <c r="V345" s="40"/>
      <c r="W345" s="41"/>
      <c r="X345" s="41"/>
      <c r="Y345" s="41"/>
      <c r="AA345" s="41"/>
    </row>
    <row r="346" spans="5:27" x14ac:dyDescent="0.2">
      <c r="E346" s="40"/>
      <c r="F346" s="40"/>
      <c r="G346" s="40"/>
      <c r="H346" s="41"/>
      <c r="I346" s="41"/>
      <c r="J346" s="41"/>
      <c r="K346" s="41"/>
      <c r="L346" s="41"/>
      <c r="M346" s="41"/>
      <c r="N346" s="41"/>
      <c r="O346" s="41"/>
      <c r="P346" s="41"/>
      <c r="Q346" s="40"/>
      <c r="R346" s="41"/>
      <c r="S346" s="41"/>
      <c r="T346" s="41"/>
      <c r="U346" s="40"/>
      <c r="V346" s="40"/>
      <c r="W346" s="41"/>
      <c r="X346" s="41"/>
      <c r="Y346" s="41"/>
      <c r="AA346" s="41"/>
    </row>
    <row r="347" spans="5:27" x14ac:dyDescent="0.2">
      <c r="E347" s="40"/>
      <c r="F347" s="40"/>
      <c r="G347" s="40"/>
      <c r="H347" s="41"/>
      <c r="I347" s="41"/>
      <c r="J347" s="41"/>
      <c r="K347" s="41"/>
      <c r="L347" s="41"/>
      <c r="M347" s="41"/>
      <c r="N347" s="41"/>
      <c r="O347" s="41"/>
      <c r="P347" s="41"/>
      <c r="Q347" s="40"/>
      <c r="R347" s="41"/>
      <c r="S347" s="41"/>
      <c r="T347" s="41"/>
      <c r="U347" s="40"/>
      <c r="V347" s="40"/>
      <c r="W347" s="41"/>
      <c r="X347" s="41"/>
      <c r="Y347" s="41"/>
      <c r="AA347" s="41"/>
    </row>
    <row r="348" spans="5:27" x14ac:dyDescent="0.2">
      <c r="E348" s="40"/>
      <c r="F348" s="40"/>
      <c r="G348" s="40"/>
      <c r="H348" s="41"/>
      <c r="I348" s="41"/>
      <c r="J348" s="41"/>
      <c r="K348" s="41"/>
      <c r="L348" s="41"/>
      <c r="M348" s="41"/>
      <c r="N348" s="41"/>
      <c r="O348" s="41"/>
      <c r="P348" s="41"/>
      <c r="Q348" s="40"/>
      <c r="R348" s="41"/>
      <c r="S348" s="41"/>
      <c r="T348" s="41"/>
      <c r="U348" s="40"/>
      <c r="V348" s="40"/>
      <c r="W348" s="41"/>
      <c r="X348" s="41"/>
      <c r="Y348" s="41"/>
      <c r="AA348" s="41"/>
    </row>
    <row r="349" spans="5:27" x14ac:dyDescent="0.2">
      <c r="E349" s="40"/>
      <c r="F349" s="40"/>
      <c r="G349" s="40"/>
      <c r="H349" s="41"/>
      <c r="I349" s="41"/>
      <c r="J349" s="41"/>
      <c r="K349" s="41"/>
      <c r="L349" s="41"/>
      <c r="M349" s="41"/>
      <c r="N349" s="41"/>
      <c r="O349" s="41"/>
      <c r="P349" s="41"/>
      <c r="Q349" s="40"/>
      <c r="R349" s="41"/>
      <c r="S349" s="41"/>
      <c r="T349" s="41"/>
      <c r="U349" s="40"/>
      <c r="V349" s="40"/>
      <c r="W349" s="41"/>
      <c r="X349" s="41"/>
      <c r="Y349" s="41"/>
      <c r="AA349" s="41"/>
    </row>
    <row r="350" spans="5:27" x14ac:dyDescent="0.2">
      <c r="E350" s="40"/>
      <c r="F350" s="40"/>
      <c r="G350" s="40"/>
      <c r="H350" s="41"/>
      <c r="I350" s="41"/>
      <c r="J350" s="41"/>
      <c r="K350" s="41"/>
      <c r="L350" s="41"/>
      <c r="M350" s="41"/>
      <c r="N350" s="41"/>
      <c r="O350" s="41"/>
      <c r="P350" s="41"/>
      <c r="Q350" s="40"/>
      <c r="R350" s="41"/>
      <c r="S350" s="41"/>
      <c r="T350" s="41"/>
      <c r="U350" s="40"/>
      <c r="V350" s="40"/>
      <c r="W350" s="41"/>
      <c r="X350" s="41"/>
      <c r="Y350" s="41"/>
      <c r="AA350" s="41"/>
    </row>
    <row r="351" spans="5:27" x14ac:dyDescent="0.2">
      <c r="E351" s="40"/>
      <c r="F351" s="40"/>
      <c r="G351" s="40"/>
      <c r="H351" s="41"/>
      <c r="I351" s="41"/>
      <c r="J351" s="41"/>
      <c r="K351" s="41"/>
      <c r="L351" s="41"/>
      <c r="M351" s="41"/>
      <c r="N351" s="41"/>
      <c r="O351" s="41"/>
      <c r="P351" s="41"/>
      <c r="Q351" s="40"/>
      <c r="R351" s="41"/>
      <c r="S351" s="41"/>
      <c r="T351" s="41"/>
      <c r="U351" s="40"/>
      <c r="V351" s="40"/>
      <c r="W351" s="41"/>
      <c r="X351" s="41"/>
      <c r="Y351" s="41"/>
      <c r="AA351" s="41"/>
    </row>
    <row r="352" spans="5:27" x14ac:dyDescent="0.2">
      <c r="E352" s="40"/>
      <c r="F352" s="40"/>
      <c r="G352" s="40"/>
      <c r="H352" s="41"/>
      <c r="I352" s="41"/>
      <c r="J352" s="41"/>
      <c r="K352" s="41"/>
      <c r="L352" s="41"/>
      <c r="M352" s="41"/>
      <c r="N352" s="41"/>
      <c r="O352" s="41"/>
      <c r="P352" s="41"/>
      <c r="Q352" s="40"/>
      <c r="R352" s="41"/>
      <c r="S352" s="41"/>
      <c r="T352" s="41"/>
      <c r="U352" s="40"/>
      <c r="V352" s="40"/>
      <c r="W352" s="41"/>
      <c r="X352" s="41"/>
      <c r="Y352" s="41"/>
      <c r="AA352" s="41"/>
    </row>
    <row r="353" spans="5:27" x14ac:dyDescent="0.2">
      <c r="E353" s="40"/>
      <c r="F353" s="40"/>
      <c r="G353" s="40"/>
      <c r="H353" s="41"/>
      <c r="I353" s="41"/>
      <c r="J353" s="41"/>
      <c r="K353" s="41"/>
      <c r="L353" s="41"/>
      <c r="M353" s="41"/>
      <c r="N353" s="41"/>
      <c r="O353" s="41"/>
      <c r="P353" s="41"/>
      <c r="Q353" s="40"/>
      <c r="R353" s="41"/>
      <c r="S353" s="41"/>
      <c r="T353" s="41"/>
      <c r="U353" s="40"/>
      <c r="V353" s="40"/>
      <c r="W353" s="41"/>
      <c r="X353" s="41"/>
      <c r="Y353" s="41"/>
      <c r="AA353" s="41"/>
    </row>
    <row r="354" spans="5:27" x14ac:dyDescent="0.2">
      <c r="G354" s="40"/>
      <c r="H354" s="41"/>
      <c r="I354" s="41"/>
      <c r="J354" s="41"/>
      <c r="K354" s="41"/>
      <c r="L354" s="41"/>
      <c r="AA354" s="41"/>
    </row>
    <row r="355" spans="5:27" x14ac:dyDescent="0.2">
      <c r="G355" s="40"/>
      <c r="H355" s="41"/>
      <c r="I355" s="41"/>
      <c r="J355" s="41"/>
      <c r="K355" s="41"/>
      <c r="L355" s="41"/>
      <c r="P355" s="39"/>
      <c r="Q355" s="22"/>
      <c r="R355" s="39"/>
      <c r="T355" s="39"/>
      <c r="U355" s="22"/>
      <c r="AA355" s="41"/>
    </row>
    <row r="356" spans="5:27" x14ac:dyDescent="0.2">
      <c r="E356" s="40"/>
      <c r="F356" s="40"/>
      <c r="G356" s="40"/>
      <c r="H356" s="41"/>
      <c r="I356" s="41"/>
      <c r="J356" s="41"/>
      <c r="K356" s="41"/>
      <c r="L356" s="41"/>
      <c r="M356" s="41"/>
      <c r="N356" s="41"/>
      <c r="O356" s="41"/>
      <c r="P356" s="41"/>
      <c r="Q356" s="40"/>
      <c r="R356" s="41"/>
      <c r="S356" s="41"/>
      <c r="T356" s="41"/>
      <c r="U356" s="40"/>
      <c r="V356" s="40"/>
      <c r="W356" s="41"/>
      <c r="X356" s="41"/>
      <c r="Y356" s="41"/>
      <c r="AA356" s="41"/>
    </row>
    <row r="357" spans="5:27" x14ac:dyDescent="0.2">
      <c r="E357" s="40"/>
      <c r="F357" s="40"/>
      <c r="G357" s="40"/>
      <c r="H357" s="41"/>
      <c r="I357" s="41"/>
      <c r="J357" s="41"/>
      <c r="K357" s="41"/>
      <c r="L357" s="41"/>
      <c r="M357" s="41"/>
      <c r="N357" s="41"/>
      <c r="O357" s="41"/>
      <c r="P357" s="41"/>
      <c r="Q357" s="40"/>
      <c r="R357" s="41"/>
      <c r="S357" s="41"/>
      <c r="T357" s="41"/>
      <c r="U357" s="40"/>
      <c r="V357" s="40"/>
      <c r="W357" s="41"/>
      <c r="X357" s="41"/>
      <c r="Y357" s="41"/>
      <c r="AA357" s="41"/>
    </row>
    <row r="358" spans="5:27" x14ac:dyDescent="0.2">
      <c r="E358" s="40"/>
      <c r="F358" s="40"/>
      <c r="G358" s="40"/>
      <c r="H358" s="41"/>
      <c r="I358" s="41"/>
      <c r="J358" s="41"/>
      <c r="K358" s="41"/>
      <c r="L358" s="41"/>
      <c r="M358" s="41"/>
      <c r="N358" s="41"/>
      <c r="O358" s="41"/>
      <c r="P358" s="41"/>
      <c r="Q358" s="40"/>
      <c r="R358" s="41"/>
      <c r="S358" s="41"/>
      <c r="T358" s="41"/>
      <c r="U358" s="40"/>
      <c r="V358" s="40"/>
      <c r="W358" s="41"/>
      <c r="X358" s="41"/>
      <c r="Y358" s="41"/>
      <c r="AA358" s="41"/>
    </row>
    <row r="359" spans="5:27" x14ac:dyDescent="0.2">
      <c r="E359" s="40"/>
      <c r="F359" s="40"/>
      <c r="G359" s="40"/>
      <c r="H359" s="41"/>
      <c r="I359" s="41"/>
      <c r="J359" s="41"/>
      <c r="K359" s="41"/>
      <c r="L359" s="41"/>
      <c r="M359" s="41"/>
      <c r="N359" s="41"/>
      <c r="O359" s="41"/>
      <c r="P359" s="41"/>
      <c r="Q359" s="40"/>
      <c r="R359" s="41"/>
      <c r="S359" s="41"/>
      <c r="T359" s="41"/>
      <c r="U359" s="40"/>
      <c r="V359" s="40"/>
      <c r="W359" s="41"/>
      <c r="X359" s="41"/>
      <c r="Y359" s="41"/>
      <c r="AA359" s="41"/>
    </row>
    <row r="360" spans="5:27" x14ac:dyDescent="0.2">
      <c r="E360" s="40"/>
      <c r="F360" s="40"/>
      <c r="G360" s="40"/>
      <c r="H360" s="41"/>
      <c r="I360" s="41"/>
      <c r="J360" s="41"/>
      <c r="K360" s="41"/>
      <c r="L360" s="41"/>
      <c r="M360" s="41"/>
      <c r="N360" s="41"/>
      <c r="O360" s="41"/>
      <c r="P360" s="41"/>
      <c r="Q360" s="40"/>
      <c r="R360" s="41"/>
      <c r="S360" s="41"/>
      <c r="T360" s="41"/>
      <c r="U360" s="40"/>
      <c r="V360" s="40"/>
      <c r="W360" s="41"/>
      <c r="X360" s="41"/>
      <c r="Y360" s="41"/>
      <c r="AA360" s="41"/>
    </row>
    <row r="361" spans="5:27" x14ac:dyDescent="0.2">
      <c r="E361" s="40"/>
      <c r="F361" s="40"/>
      <c r="G361" s="40"/>
      <c r="H361" s="41"/>
      <c r="I361" s="41"/>
      <c r="J361" s="41"/>
      <c r="K361" s="41"/>
      <c r="L361" s="41"/>
      <c r="M361" s="41"/>
      <c r="N361" s="41"/>
      <c r="O361" s="41"/>
      <c r="P361" s="41"/>
      <c r="Q361" s="40"/>
      <c r="R361" s="41"/>
      <c r="S361" s="41"/>
      <c r="T361" s="41"/>
      <c r="U361" s="40"/>
      <c r="V361" s="40"/>
      <c r="W361" s="41"/>
      <c r="X361" s="41"/>
      <c r="Y361" s="41"/>
      <c r="AA361" s="41"/>
    </row>
    <row r="362" spans="5:27" x14ac:dyDescent="0.2">
      <c r="E362" s="40"/>
      <c r="F362" s="40"/>
      <c r="G362" s="40"/>
      <c r="H362" s="41"/>
      <c r="I362" s="41"/>
      <c r="J362" s="41"/>
      <c r="K362" s="41"/>
      <c r="L362" s="41"/>
      <c r="M362" s="41"/>
      <c r="N362" s="41"/>
      <c r="O362" s="41"/>
      <c r="P362" s="41"/>
      <c r="Q362" s="40"/>
      <c r="R362" s="41"/>
      <c r="S362" s="41"/>
      <c r="T362" s="41"/>
      <c r="U362" s="40"/>
      <c r="V362" s="40"/>
      <c r="W362" s="41"/>
      <c r="X362" s="41"/>
      <c r="Y362" s="41"/>
      <c r="AA362" s="41"/>
    </row>
    <row r="363" spans="5:27" x14ac:dyDescent="0.2">
      <c r="E363" s="40"/>
      <c r="F363" s="40"/>
      <c r="G363" s="40"/>
      <c r="H363" s="41"/>
      <c r="I363" s="41"/>
      <c r="J363" s="41"/>
      <c r="K363" s="41"/>
      <c r="L363" s="41"/>
      <c r="M363" s="41"/>
      <c r="N363" s="41"/>
      <c r="O363" s="41"/>
      <c r="P363" s="41"/>
      <c r="Q363" s="40"/>
      <c r="R363" s="41"/>
      <c r="S363" s="41"/>
      <c r="T363" s="41"/>
      <c r="U363" s="40"/>
      <c r="V363" s="40"/>
      <c r="W363" s="41"/>
      <c r="X363" s="41"/>
      <c r="Y363" s="41"/>
      <c r="AA363" s="41"/>
    </row>
    <row r="364" spans="5:27" x14ac:dyDescent="0.2">
      <c r="E364" s="40"/>
      <c r="F364" s="40"/>
      <c r="G364" s="40"/>
      <c r="H364" s="41"/>
      <c r="I364" s="41"/>
      <c r="J364" s="41"/>
      <c r="K364" s="41"/>
      <c r="L364" s="41"/>
      <c r="M364" s="41"/>
      <c r="N364" s="41"/>
      <c r="O364" s="41"/>
      <c r="P364" s="41"/>
      <c r="Q364" s="40"/>
      <c r="R364" s="41"/>
      <c r="S364" s="41"/>
      <c r="T364" s="41"/>
      <c r="U364" s="40"/>
      <c r="V364" s="40"/>
      <c r="W364" s="41"/>
      <c r="X364" s="41"/>
      <c r="Y364" s="41"/>
      <c r="AA364" s="41"/>
    </row>
    <row r="365" spans="5:27" x14ac:dyDescent="0.2">
      <c r="E365" s="40"/>
      <c r="F365" s="40"/>
      <c r="G365" s="40"/>
      <c r="H365" s="41"/>
      <c r="I365" s="41"/>
      <c r="J365" s="41"/>
      <c r="K365" s="41"/>
      <c r="L365" s="41"/>
      <c r="M365" s="41"/>
      <c r="N365" s="41"/>
      <c r="O365" s="41"/>
      <c r="P365" s="41"/>
      <c r="Q365" s="40"/>
      <c r="R365" s="41"/>
      <c r="S365" s="41"/>
      <c r="T365" s="41"/>
      <c r="U365" s="40"/>
      <c r="V365" s="40"/>
      <c r="W365" s="41"/>
      <c r="X365" s="41"/>
      <c r="Y365" s="41"/>
      <c r="AA365" s="41"/>
    </row>
    <row r="366" spans="5:27" x14ac:dyDescent="0.2">
      <c r="E366" s="40"/>
      <c r="F366" s="40"/>
      <c r="G366" s="40"/>
      <c r="H366" s="41"/>
      <c r="I366" s="41"/>
      <c r="J366" s="41"/>
      <c r="K366" s="41"/>
      <c r="L366" s="41"/>
      <c r="M366" s="41"/>
      <c r="N366" s="41"/>
      <c r="O366" s="41"/>
      <c r="P366" s="41"/>
      <c r="Q366" s="40"/>
      <c r="R366" s="41"/>
      <c r="S366" s="41"/>
      <c r="T366" s="41"/>
      <c r="U366" s="40"/>
      <c r="V366" s="40"/>
      <c r="W366" s="41"/>
      <c r="X366" s="41"/>
      <c r="Y366" s="41"/>
      <c r="AA366" s="41"/>
    </row>
    <row r="367" spans="5:27" x14ac:dyDescent="0.2">
      <c r="E367" s="40"/>
      <c r="F367" s="40"/>
      <c r="G367" s="40"/>
      <c r="H367" s="41"/>
      <c r="I367" s="41"/>
      <c r="J367" s="41"/>
      <c r="K367" s="41"/>
      <c r="L367" s="41"/>
      <c r="M367" s="41"/>
      <c r="N367" s="41"/>
      <c r="O367" s="41"/>
      <c r="P367" s="41"/>
      <c r="Q367" s="40"/>
      <c r="R367" s="41"/>
      <c r="S367" s="41"/>
      <c r="T367" s="41"/>
      <c r="U367" s="40"/>
      <c r="V367" s="40"/>
      <c r="W367" s="41"/>
      <c r="X367" s="41"/>
      <c r="Y367" s="41"/>
      <c r="AA367" s="41"/>
    </row>
    <row r="368" spans="5:27" x14ac:dyDescent="0.2">
      <c r="E368" s="40"/>
      <c r="F368" s="40"/>
      <c r="G368" s="40"/>
      <c r="H368" s="41"/>
      <c r="I368" s="41"/>
      <c r="J368" s="41"/>
      <c r="K368" s="41"/>
      <c r="L368" s="41"/>
      <c r="M368" s="41"/>
      <c r="N368" s="41"/>
      <c r="O368" s="41"/>
      <c r="P368" s="41"/>
      <c r="Q368" s="40"/>
      <c r="R368" s="41"/>
      <c r="S368" s="41"/>
      <c r="T368" s="41"/>
      <c r="U368" s="40"/>
      <c r="V368" s="40"/>
      <c r="W368" s="41"/>
      <c r="X368" s="41"/>
      <c r="Y368" s="41"/>
      <c r="AA368" s="41"/>
    </row>
    <row r="369" spans="5:27" x14ac:dyDescent="0.2">
      <c r="E369" s="40"/>
      <c r="F369" s="40"/>
      <c r="G369" s="40"/>
      <c r="H369" s="41"/>
      <c r="I369" s="41"/>
      <c r="J369" s="41"/>
      <c r="K369" s="41"/>
      <c r="L369" s="41"/>
      <c r="M369" s="41"/>
      <c r="N369" s="41"/>
      <c r="O369" s="41"/>
      <c r="P369" s="41"/>
      <c r="Q369" s="40"/>
      <c r="R369" s="41"/>
      <c r="S369" s="41"/>
      <c r="T369" s="41"/>
      <c r="U369" s="40"/>
      <c r="V369" s="40"/>
      <c r="W369" s="41"/>
      <c r="X369" s="41"/>
      <c r="Y369" s="41"/>
      <c r="AA369" s="41"/>
    </row>
    <row r="370" spans="5:27" x14ac:dyDescent="0.2">
      <c r="E370" s="40"/>
      <c r="F370" s="40"/>
      <c r="G370" s="40"/>
      <c r="H370" s="41"/>
      <c r="I370" s="41"/>
      <c r="J370" s="41"/>
      <c r="K370" s="41"/>
      <c r="L370" s="41"/>
      <c r="M370" s="41"/>
      <c r="N370" s="41"/>
      <c r="O370" s="41"/>
      <c r="P370" s="41"/>
      <c r="Q370" s="40"/>
      <c r="R370" s="41"/>
      <c r="S370" s="41"/>
      <c r="T370" s="41"/>
      <c r="U370" s="40"/>
      <c r="V370" s="40"/>
      <c r="W370" s="41"/>
      <c r="X370" s="41"/>
      <c r="Y370" s="41"/>
      <c r="AA370" s="41"/>
    </row>
    <row r="371" spans="5:27" x14ac:dyDescent="0.2">
      <c r="E371" s="40"/>
      <c r="F371" s="40"/>
      <c r="G371" s="40"/>
      <c r="H371" s="41"/>
      <c r="I371" s="41"/>
      <c r="J371" s="41"/>
      <c r="K371" s="41"/>
      <c r="L371" s="41"/>
      <c r="M371" s="41"/>
      <c r="N371" s="41"/>
      <c r="O371" s="41"/>
      <c r="P371" s="41"/>
      <c r="Q371" s="40"/>
      <c r="R371" s="41"/>
      <c r="S371" s="41"/>
      <c r="T371" s="41"/>
      <c r="U371" s="40"/>
      <c r="V371" s="40"/>
      <c r="W371" s="41"/>
      <c r="X371" s="41"/>
      <c r="Y371" s="41"/>
      <c r="AA371" s="41"/>
    </row>
    <row r="372" spans="5:27" x14ac:dyDescent="0.2">
      <c r="E372" s="40"/>
      <c r="F372" s="40"/>
      <c r="G372" s="40"/>
      <c r="H372" s="41"/>
      <c r="I372" s="41"/>
      <c r="J372" s="41"/>
      <c r="K372" s="41"/>
      <c r="L372" s="41"/>
      <c r="M372" s="41"/>
      <c r="N372" s="41"/>
      <c r="O372" s="41"/>
      <c r="P372" s="41"/>
      <c r="Q372" s="40"/>
      <c r="R372" s="41"/>
      <c r="S372" s="41"/>
      <c r="T372" s="41"/>
      <c r="U372" s="40"/>
      <c r="V372" s="40"/>
      <c r="W372" s="41"/>
      <c r="X372" s="41"/>
      <c r="Y372" s="41"/>
      <c r="AA372" s="41"/>
    </row>
    <row r="373" spans="5:27" x14ac:dyDescent="0.2">
      <c r="E373" s="40"/>
      <c r="F373" s="40"/>
      <c r="G373" s="40"/>
      <c r="H373" s="41"/>
      <c r="I373" s="41"/>
      <c r="J373" s="41"/>
      <c r="K373" s="41"/>
      <c r="L373" s="41"/>
      <c r="M373" s="41"/>
      <c r="N373" s="41"/>
      <c r="O373" s="41"/>
      <c r="P373" s="41"/>
      <c r="Q373" s="40"/>
      <c r="R373" s="41"/>
      <c r="S373" s="41"/>
      <c r="T373" s="41"/>
      <c r="U373" s="40"/>
      <c r="V373" s="40"/>
      <c r="W373" s="41"/>
      <c r="X373" s="41"/>
      <c r="Y373" s="41"/>
      <c r="AA373" s="41"/>
    </row>
    <row r="374" spans="5:27" x14ac:dyDescent="0.2">
      <c r="E374" s="40"/>
      <c r="F374" s="40"/>
      <c r="G374" s="40"/>
      <c r="H374" s="41"/>
      <c r="I374" s="41"/>
      <c r="J374" s="41"/>
      <c r="K374" s="41"/>
      <c r="L374" s="41"/>
      <c r="M374" s="41"/>
      <c r="N374" s="41"/>
      <c r="O374" s="41"/>
      <c r="P374" s="41"/>
      <c r="Q374" s="40"/>
      <c r="R374" s="41"/>
      <c r="S374" s="41"/>
      <c r="T374" s="41"/>
      <c r="U374" s="40"/>
      <c r="V374" s="40"/>
      <c r="W374" s="41"/>
      <c r="X374" s="41"/>
      <c r="Y374" s="41"/>
      <c r="AA374" s="41"/>
    </row>
    <row r="375" spans="5:27" x14ac:dyDescent="0.2">
      <c r="E375" s="40"/>
      <c r="F375" s="40"/>
      <c r="G375" s="40"/>
      <c r="H375" s="41"/>
      <c r="I375" s="41"/>
      <c r="J375" s="41"/>
      <c r="K375" s="41"/>
      <c r="L375" s="41"/>
      <c r="M375" s="41"/>
      <c r="N375" s="41"/>
      <c r="O375" s="41"/>
      <c r="P375" s="41"/>
      <c r="Q375" s="40"/>
      <c r="R375" s="41"/>
      <c r="S375" s="41"/>
      <c r="T375" s="41"/>
      <c r="U375" s="40"/>
      <c r="V375" s="40"/>
      <c r="W375" s="41"/>
      <c r="X375" s="41"/>
      <c r="Y375" s="41"/>
      <c r="AA375" s="41"/>
    </row>
    <row r="376" spans="5:27" x14ac:dyDescent="0.2">
      <c r="E376" s="40"/>
      <c r="F376" s="40"/>
      <c r="G376" s="40"/>
      <c r="H376" s="41"/>
      <c r="I376" s="41"/>
      <c r="J376" s="41"/>
      <c r="K376" s="41"/>
      <c r="L376" s="41"/>
      <c r="M376" s="41"/>
      <c r="N376" s="41"/>
      <c r="O376" s="41"/>
      <c r="P376" s="41"/>
      <c r="Q376" s="40"/>
      <c r="R376" s="41"/>
      <c r="S376" s="41"/>
      <c r="T376" s="41"/>
      <c r="U376" s="40"/>
      <c r="V376" s="40"/>
      <c r="W376" s="41"/>
      <c r="X376" s="41"/>
      <c r="Y376" s="41"/>
      <c r="AA376" s="41"/>
    </row>
    <row r="377" spans="5:27" x14ac:dyDescent="0.2">
      <c r="E377" s="40"/>
      <c r="F377" s="40"/>
      <c r="G377" s="40"/>
      <c r="H377" s="41"/>
      <c r="I377" s="41"/>
      <c r="J377" s="41"/>
      <c r="K377" s="41"/>
      <c r="L377" s="41"/>
      <c r="M377" s="41"/>
      <c r="N377" s="41"/>
      <c r="O377" s="41"/>
      <c r="P377" s="41"/>
      <c r="Q377" s="40"/>
      <c r="R377" s="41"/>
      <c r="S377" s="41"/>
      <c r="T377" s="41"/>
      <c r="U377" s="40"/>
      <c r="V377" s="40"/>
      <c r="W377" s="41"/>
      <c r="X377" s="41"/>
      <c r="Y377" s="41"/>
      <c r="AA377" s="41"/>
    </row>
    <row r="378" spans="5:27" x14ac:dyDescent="0.2">
      <c r="E378" s="40"/>
      <c r="F378" s="40"/>
      <c r="G378" s="40"/>
      <c r="H378" s="41"/>
      <c r="I378" s="41"/>
      <c r="J378" s="41"/>
      <c r="K378" s="41"/>
      <c r="L378" s="41"/>
      <c r="M378" s="41"/>
      <c r="N378" s="41"/>
      <c r="O378" s="41"/>
      <c r="P378" s="41"/>
      <c r="Q378" s="40"/>
      <c r="R378" s="41"/>
      <c r="S378" s="41"/>
      <c r="T378" s="41"/>
      <c r="U378" s="40"/>
      <c r="V378" s="40"/>
      <c r="W378" s="41"/>
      <c r="X378" s="41"/>
      <c r="Y378" s="41"/>
      <c r="AA378" s="41"/>
    </row>
    <row r="379" spans="5:27" x14ac:dyDescent="0.2">
      <c r="E379" s="40"/>
      <c r="F379" s="40"/>
      <c r="G379" s="40"/>
      <c r="H379" s="41"/>
      <c r="I379" s="41"/>
      <c r="J379" s="41"/>
      <c r="K379" s="41"/>
      <c r="L379" s="41"/>
      <c r="M379" s="41"/>
      <c r="N379" s="41"/>
      <c r="O379" s="41"/>
      <c r="P379" s="41"/>
      <c r="Q379" s="40"/>
      <c r="R379" s="41"/>
      <c r="S379" s="41"/>
      <c r="T379" s="41"/>
      <c r="U379" s="40"/>
      <c r="V379" s="40"/>
      <c r="W379" s="41"/>
      <c r="X379" s="41"/>
      <c r="Y379" s="41"/>
      <c r="AA379" s="41"/>
    </row>
    <row r="380" spans="5:27" x14ac:dyDescent="0.2">
      <c r="E380" s="40"/>
      <c r="F380" s="40"/>
      <c r="G380" s="40"/>
      <c r="H380" s="41"/>
      <c r="I380" s="41"/>
      <c r="J380" s="41"/>
      <c r="K380" s="41"/>
      <c r="L380" s="41"/>
      <c r="M380" s="41"/>
      <c r="N380" s="41"/>
      <c r="O380" s="41"/>
      <c r="P380" s="41"/>
      <c r="Q380" s="40"/>
      <c r="R380" s="41"/>
      <c r="S380" s="41"/>
      <c r="T380" s="41"/>
      <c r="U380" s="40"/>
      <c r="V380" s="40"/>
      <c r="W380" s="41"/>
      <c r="X380" s="41"/>
      <c r="Y380" s="41"/>
      <c r="AA380" s="41"/>
    </row>
    <row r="381" spans="5:27" x14ac:dyDescent="0.2">
      <c r="E381" s="40"/>
      <c r="F381" s="40"/>
      <c r="G381" s="40"/>
      <c r="H381" s="41"/>
      <c r="I381" s="41"/>
      <c r="J381" s="41"/>
      <c r="K381" s="41"/>
      <c r="L381" s="41"/>
      <c r="M381" s="41"/>
      <c r="N381" s="41"/>
      <c r="O381" s="41"/>
      <c r="P381" s="41"/>
      <c r="Q381" s="40"/>
      <c r="R381" s="41"/>
      <c r="S381" s="41"/>
      <c r="T381" s="41"/>
      <c r="U381" s="40"/>
      <c r="V381" s="40"/>
      <c r="W381" s="41"/>
      <c r="X381" s="41"/>
      <c r="Y381" s="41"/>
      <c r="AA381" s="41"/>
    </row>
    <row r="382" spans="5:27" x14ac:dyDescent="0.2">
      <c r="E382" s="40"/>
      <c r="F382" s="40"/>
      <c r="G382" s="40"/>
      <c r="H382" s="41"/>
      <c r="I382" s="41"/>
      <c r="J382" s="41"/>
      <c r="K382" s="41"/>
      <c r="L382" s="41"/>
      <c r="M382" s="41"/>
      <c r="N382" s="41"/>
      <c r="O382" s="41"/>
      <c r="P382" s="41"/>
      <c r="Q382" s="40"/>
      <c r="R382" s="41"/>
      <c r="S382" s="41"/>
      <c r="T382" s="41"/>
      <c r="U382" s="40"/>
      <c r="V382" s="40"/>
      <c r="W382" s="41"/>
      <c r="X382" s="41"/>
      <c r="Y382" s="41"/>
      <c r="AA382" s="41"/>
    </row>
    <row r="383" spans="5:27" x14ac:dyDescent="0.2">
      <c r="E383" s="40"/>
      <c r="F383" s="40"/>
      <c r="G383" s="40"/>
      <c r="H383" s="41"/>
      <c r="I383" s="41"/>
      <c r="J383" s="41"/>
      <c r="K383" s="41"/>
      <c r="L383" s="41"/>
      <c r="M383" s="41"/>
      <c r="N383" s="41"/>
      <c r="O383" s="41"/>
      <c r="P383" s="41"/>
      <c r="Q383" s="40"/>
      <c r="R383" s="41"/>
      <c r="S383" s="41"/>
      <c r="T383" s="41"/>
      <c r="U383" s="40"/>
      <c r="V383" s="40"/>
      <c r="W383" s="41"/>
      <c r="X383" s="41"/>
      <c r="Y383" s="41"/>
      <c r="AA383" s="41"/>
    </row>
    <row r="384" spans="5:27" x14ac:dyDescent="0.2">
      <c r="E384" s="40"/>
      <c r="F384" s="40"/>
      <c r="G384" s="40"/>
      <c r="H384" s="41"/>
      <c r="I384" s="41"/>
      <c r="J384" s="41"/>
      <c r="K384" s="41"/>
      <c r="L384" s="41"/>
      <c r="M384" s="41"/>
      <c r="N384" s="41"/>
      <c r="O384" s="41"/>
      <c r="P384" s="41"/>
      <c r="Q384" s="40"/>
      <c r="R384" s="41"/>
      <c r="S384" s="41"/>
      <c r="T384" s="41"/>
      <c r="U384" s="40"/>
      <c r="V384" s="40"/>
      <c r="W384" s="41"/>
      <c r="X384" s="41"/>
      <c r="Y384" s="41"/>
      <c r="AA384" s="41"/>
    </row>
    <row r="385" spans="5:27" x14ac:dyDescent="0.2">
      <c r="E385" s="40"/>
      <c r="F385" s="40"/>
      <c r="M385" s="41"/>
      <c r="N385" s="41"/>
      <c r="O385" s="41"/>
      <c r="P385" s="41"/>
      <c r="Q385" s="40"/>
      <c r="R385" s="41"/>
      <c r="S385" s="41"/>
      <c r="T385" s="41"/>
      <c r="U385" s="40"/>
      <c r="V385" s="40"/>
      <c r="W385" s="41"/>
      <c r="X385" s="41"/>
      <c r="Y385" s="41"/>
      <c r="AA385" s="41"/>
    </row>
    <row r="386" spans="5:27" x14ac:dyDescent="0.2">
      <c r="E386" s="40"/>
      <c r="F386" s="40"/>
      <c r="M386" s="41"/>
      <c r="N386" s="41"/>
      <c r="O386" s="41"/>
      <c r="P386" s="41"/>
      <c r="Q386" s="40"/>
      <c r="R386" s="41"/>
      <c r="S386" s="41"/>
      <c r="T386" s="41"/>
      <c r="U386" s="40"/>
      <c r="V386" s="40"/>
      <c r="W386" s="41"/>
      <c r="X386" s="41"/>
      <c r="Y386" s="41"/>
      <c r="AA386" s="41"/>
    </row>
    <row r="387" spans="5:27" x14ac:dyDescent="0.2">
      <c r="E387" s="40"/>
      <c r="F387" s="40"/>
      <c r="M387" s="41"/>
      <c r="N387" s="41"/>
      <c r="O387" s="41"/>
      <c r="P387" s="41"/>
      <c r="Q387" s="40"/>
      <c r="R387" s="41"/>
      <c r="S387" s="41"/>
      <c r="T387" s="41"/>
      <c r="U387" s="40"/>
      <c r="V387" s="40"/>
      <c r="W387" s="41"/>
      <c r="X387" s="41"/>
      <c r="Y387" s="41"/>
      <c r="AA387" s="41"/>
    </row>
    <row r="388" spans="5:27" x14ac:dyDescent="0.2">
      <c r="E388" s="40"/>
      <c r="F388" s="40"/>
      <c r="M388" s="41"/>
      <c r="N388" s="41"/>
      <c r="O388" s="41"/>
      <c r="P388" s="41"/>
      <c r="Q388" s="40"/>
      <c r="R388" s="41"/>
      <c r="S388" s="41"/>
      <c r="T388" s="41"/>
      <c r="U388" s="40"/>
      <c r="V388" s="40"/>
      <c r="W388" s="41"/>
      <c r="X388" s="41"/>
      <c r="Y388" s="41"/>
      <c r="AA388" s="41"/>
    </row>
    <row r="389" spans="5:27" x14ac:dyDescent="0.2">
      <c r="E389" s="40"/>
      <c r="F389" s="40"/>
      <c r="M389" s="41"/>
      <c r="N389" s="41"/>
      <c r="O389" s="41"/>
      <c r="P389" s="41"/>
      <c r="Q389" s="40"/>
      <c r="R389" s="41"/>
      <c r="S389" s="41"/>
      <c r="T389" s="41"/>
      <c r="U389" s="40"/>
      <c r="V389" s="40"/>
      <c r="W389" s="41"/>
      <c r="X389" s="41"/>
      <c r="Y389" s="41"/>
      <c r="AA389" s="41"/>
    </row>
    <row r="390" spans="5:27" x14ac:dyDescent="0.2">
      <c r="E390" s="40"/>
      <c r="F390" s="40"/>
      <c r="M390" s="41"/>
      <c r="N390" s="41"/>
      <c r="O390" s="41"/>
      <c r="P390" s="41"/>
      <c r="Q390" s="40"/>
      <c r="R390" s="41"/>
      <c r="S390" s="41"/>
      <c r="T390" s="41"/>
      <c r="U390" s="40"/>
      <c r="V390" s="40"/>
      <c r="W390" s="41"/>
      <c r="X390" s="41"/>
      <c r="Y390" s="41"/>
      <c r="AA390" s="41"/>
    </row>
    <row r="391" spans="5:27" x14ac:dyDescent="0.2">
      <c r="E391" s="40"/>
      <c r="F391" s="40"/>
      <c r="M391" s="41"/>
      <c r="N391" s="41"/>
      <c r="O391" s="41"/>
      <c r="P391" s="41"/>
      <c r="Q391" s="40"/>
      <c r="R391" s="41"/>
      <c r="S391" s="41"/>
      <c r="T391" s="41"/>
      <c r="U391" s="40"/>
      <c r="V391" s="40"/>
      <c r="W391" s="41"/>
      <c r="X391" s="41"/>
      <c r="Y391" s="41"/>
      <c r="AA391" s="41"/>
    </row>
    <row r="392" spans="5:27" x14ac:dyDescent="0.2">
      <c r="E392" s="40"/>
      <c r="F392" s="40"/>
      <c r="M392" s="41"/>
      <c r="N392" s="41"/>
      <c r="O392" s="41"/>
      <c r="P392" s="41"/>
      <c r="Q392" s="40"/>
      <c r="R392" s="41"/>
      <c r="S392" s="41"/>
      <c r="T392" s="41"/>
      <c r="U392" s="40"/>
      <c r="V392" s="40"/>
      <c r="W392" s="41"/>
      <c r="X392" s="41"/>
      <c r="Y392" s="41"/>
      <c r="AA392" s="41"/>
    </row>
    <row r="393" spans="5:27" x14ac:dyDescent="0.2">
      <c r="E393" s="40"/>
      <c r="F393" s="40"/>
      <c r="M393" s="41"/>
      <c r="N393" s="41"/>
      <c r="O393" s="41"/>
      <c r="P393" s="41"/>
      <c r="Q393" s="40"/>
      <c r="R393" s="41"/>
      <c r="S393" s="41"/>
      <c r="T393" s="41"/>
      <c r="U393" s="40"/>
      <c r="V393" s="40"/>
      <c r="W393" s="41"/>
      <c r="X393" s="41"/>
      <c r="Y393" s="41"/>
      <c r="AA393" s="41"/>
    </row>
    <row r="394" spans="5:27" x14ac:dyDescent="0.2">
      <c r="E394" s="40"/>
      <c r="F394" s="40"/>
      <c r="M394" s="41"/>
      <c r="N394" s="41"/>
      <c r="O394" s="41"/>
      <c r="P394" s="41"/>
      <c r="Q394" s="40"/>
      <c r="R394" s="41"/>
      <c r="S394" s="41"/>
      <c r="T394" s="41"/>
      <c r="U394" s="40"/>
      <c r="V394" s="40"/>
      <c r="W394" s="41"/>
      <c r="X394" s="41"/>
      <c r="Y394" s="41"/>
      <c r="AA394" s="41"/>
    </row>
    <row r="395" spans="5:27" x14ac:dyDescent="0.2">
      <c r="E395" s="40"/>
      <c r="F395" s="40"/>
      <c r="M395" s="41"/>
      <c r="N395" s="41"/>
      <c r="O395" s="41"/>
      <c r="P395" s="41"/>
      <c r="Q395" s="40"/>
      <c r="R395" s="41"/>
      <c r="S395" s="41"/>
      <c r="T395" s="41"/>
      <c r="U395" s="40"/>
      <c r="V395" s="40"/>
      <c r="W395" s="41"/>
      <c r="X395" s="41"/>
      <c r="Y395" s="41"/>
      <c r="AA395" s="41"/>
    </row>
    <row r="396" spans="5:27" x14ac:dyDescent="0.2">
      <c r="E396" s="40"/>
      <c r="F396" s="40"/>
      <c r="M396" s="41"/>
      <c r="N396" s="41"/>
      <c r="O396" s="41"/>
      <c r="P396" s="41"/>
      <c r="Q396" s="40"/>
      <c r="R396" s="41"/>
      <c r="S396" s="41"/>
      <c r="T396" s="41"/>
      <c r="U396" s="40"/>
      <c r="V396" s="40"/>
      <c r="W396" s="41"/>
      <c r="X396" s="41"/>
      <c r="Y396" s="41"/>
      <c r="AA396" s="41"/>
    </row>
    <row r="397" spans="5:27" x14ac:dyDescent="0.2">
      <c r="E397" s="40"/>
      <c r="F397" s="40"/>
      <c r="M397" s="41"/>
      <c r="N397" s="41"/>
      <c r="O397" s="41"/>
      <c r="P397" s="41"/>
      <c r="Q397" s="40"/>
      <c r="R397" s="41"/>
      <c r="S397" s="41"/>
      <c r="T397" s="41"/>
      <c r="U397" s="40"/>
      <c r="V397" s="40"/>
      <c r="W397" s="41"/>
      <c r="X397" s="41"/>
      <c r="Y397" s="41"/>
      <c r="AA397" s="41"/>
    </row>
    <row r="398" spans="5:27" x14ac:dyDescent="0.2">
      <c r="E398" s="40"/>
      <c r="F398" s="40"/>
      <c r="M398" s="41"/>
      <c r="N398" s="41"/>
      <c r="O398" s="41"/>
      <c r="P398" s="41"/>
      <c r="Q398" s="40"/>
      <c r="R398" s="41"/>
      <c r="S398" s="41"/>
      <c r="T398" s="41"/>
      <c r="U398" s="40"/>
      <c r="V398" s="40"/>
      <c r="W398" s="41"/>
      <c r="X398" s="41"/>
      <c r="Y398" s="41"/>
      <c r="AA398" s="41"/>
    </row>
    <row r="399" spans="5:27" x14ac:dyDescent="0.2">
      <c r="E399" s="40"/>
      <c r="F399" s="40"/>
      <c r="M399" s="41"/>
      <c r="N399" s="41"/>
      <c r="O399" s="41"/>
      <c r="P399" s="41"/>
      <c r="Q399" s="40"/>
      <c r="R399" s="41"/>
      <c r="S399" s="41"/>
      <c r="T399" s="41"/>
      <c r="U399" s="40"/>
      <c r="V399" s="40"/>
      <c r="W399" s="41"/>
      <c r="X399" s="41"/>
      <c r="Y399" s="41"/>
      <c r="AA399" s="41"/>
    </row>
    <row r="400" spans="5:27" x14ac:dyDescent="0.2">
      <c r="E400" s="40"/>
      <c r="F400" s="40"/>
      <c r="M400" s="41"/>
      <c r="N400" s="41"/>
      <c r="O400" s="41"/>
      <c r="P400" s="41"/>
      <c r="Q400" s="40"/>
      <c r="R400" s="41"/>
      <c r="S400" s="41"/>
      <c r="T400" s="41"/>
      <c r="U400" s="40"/>
      <c r="V400" s="40"/>
      <c r="W400" s="41"/>
      <c r="X400" s="41"/>
      <c r="Y400" s="41"/>
      <c r="AA400" s="41"/>
    </row>
    <row r="401" spans="5:27" x14ac:dyDescent="0.2">
      <c r="E401" s="40"/>
      <c r="F401" s="40"/>
      <c r="M401" s="41"/>
      <c r="N401" s="41"/>
      <c r="O401" s="41"/>
      <c r="P401" s="41"/>
      <c r="Q401" s="40"/>
      <c r="R401" s="41"/>
      <c r="S401" s="41"/>
      <c r="T401" s="41"/>
      <c r="U401" s="40"/>
      <c r="V401" s="40"/>
      <c r="W401" s="41"/>
      <c r="X401" s="41"/>
      <c r="Y401" s="41"/>
      <c r="AA401" s="41"/>
    </row>
    <row r="402" spans="5:27" x14ac:dyDescent="0.2">
      <c r="E402" s="40"/>
      <c r="F402" s="40"/>
      <c r="M402" s="41"/>
      <c r="N402" s="41"/>
      <c r="O402" s="41"/>
      <c r="P402" s="41"/>
      <c r="Q402" s="40"/>
      <c r="R402" s="41"/>
      <c r="S402" s="41"/>
      <c r="T402" s="41"/>
      <c r="U402" s="40"/>
      <c r="V402" s="40"/>
      <c r="W402" s="41"/>
      <c r="X402" s="41"/>
      <c r="Y402" s="41"/>
      <c r="AA402" s="41"/>
    </row>
    <row r="403" spans="5:27" x14ac:dyDescent="0.2">
      <c r="E403" s="40"/>
      <c r="F403" s="40"/>
      <c r="M403" s="41"/>
      <c r="N403" s="41"/>
      <c r="O403" s="41"/>
      <c r="P403" s="41"/>
      <c r="Q403" s="40"/>
      <c r="R403" s="41"/>
      <c r="S403" s="41"/>
      <c r="T403" s="41"/>
      <c r="U403" s="40"/>
      <c r="V403" s="40"/>
      <c r="W403" s="41"/>
      <c r="X403" s="41"/>
      <c r="Y403" s="41"/>
      <c r="AA403" s="41"/>
    </row>
    <row r="404" spans="5:27" x14ac:dyDescent="0.2">
      <c r="E404" s="40"/>
      <c r="F404" s="40"/>
      <c r="M404" s="41"/>
      <c r="N404" s="41"/>
      <c r="O404" s="41"/>
      <c r="P404" s="41"/>
      <c r="Q404" s="40"/>
      <c r="R404" s="41"/>
      <c r="S404" s="41"/>
      <c r="T404" s="41"/>
      <c r="U404" s="40"/>
      <c r="V404" s="40"/>
      <c r="W404" s="41"/>
      <c r="X404" s="41"/>
      <c r="Y404" s="41"/>
      <c r="AA404" s="41"/>
    </row>
  </sheetData>
  <mergeCells count="2">
    <mergeCell ref="G3:L3"/>
    <mergeCell ref="Q3:S3"/>
  </mergeCells>
  <pageMargins left="0.25" right="0.25" top="0.75" bottom="0.75" header="0.3" footer="0.3"/>
  <pageSetup paperSize="9" scale="73" orientation="landscape" r:id="rId1"/>
  <rowBreaks count="1" manualBreakCount="1">
    <brk id="3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D28"/>
  <sheetViews>
    <sheetView zoomScaleNormal="100" workbookViewId="0">
      <selection activeCell="H14" sqref="H14"/>
    </sheetView>
  </sheetViews>
  <sheetFormatPr defaultRowHeight="11.25" x14ac:dyDescent="0.2"/>
  <cols>
    <col min="1" max="1" width="9.140625" style="22"/>
    <col min="2" max="2" width="26.140625" style="22" bestFit="1" customWidth="1"/>
    <col min="3" max="4" width="5.5703125" style="22" customWidth="1"/>
    <col min="5" max="5" width="2.28515625" style="22" customWidth="1"/>
    <col min="6" max="6" width="11.42578125" style="22" customWidth="1"/>
    <col min="7" max="7" width="2.140625" style="22" customWidth="1"/>
    <col min="8" max="8" width="10.42578125" style="22" customWidth="1"/>
    <col min="9" max="13" width="9.28515625" style="22" customWidth="1"/>
    <col min="14" max="14" width="2.140625" style="22" customWidth="1"/>
    <col min="15" max="17" width="9.28515625" style="22" customWidth="1"/>
    <col min="18" max="18" width="2.140625" style="22" customWidth="1"/>
    <col min="19" max="19" width="9.28515625" style="22" customWidth="1"/>
    <col min="20" max="20" width="2.140625" style="22" customWidth="1"/>
    <col min="21" max="24" width="9.28515625" style="22" customWidth="1"/>
    <col min="25" max="25" width="2.140625" style="22" customWidth="1"/>
    <col min="26" max="26" width="9.28515625" style="22" customWidth="1"/>
    <col min="27" max="27" width="3.42578125" style="22" customWidth="1"/>
    <col min="28" max="28" width="9.5703125" style="22" customWidth="1"/>
    <col min="29" max="29" width="2.140625" style="22" customWidth="1"/>
    <col min="30" max="16384" width="9.140625" style="22"/>
  </cols>
  <sheetData>
    <row r="1" spans="1:30" x14ac:dyDescent="0.2">
      <c r="A1" s="1" t="s">
        <v>847</v>
      </c>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x14ac:dyDescent="0.2">
      <c r="A2" s="25" t="s">
        <v>848</v>
      </c>
      <c r="B2" s="6"/>
      <c r="C2" s="6"/>
      <c r="D2" s="6"/>
      <c r="E2" s="6"/>
      <c r="F2" s="6"/>
      <c r="G2" s="6"/>
      <c r="H2" s="6"/>
      <c r="I2" s="6"/>
      <c r="J2" s="63">
        <v>1</v>
      </c>
      <c r="K2" s="31"/>
      <c r="L2" s="31"/>
      <c r="M2" s="31"/>
      <c r="N2" s="31"/>
      <c r="O2" s="31"/>
      <c r="P2" s="31"/>
      <c r="Q2" s="31"/>
      <c r="R2" s="31"/>
      <c r="S2" s="31"/>
      <c r="T2" s="31"/>
      <c r="U2" s="31"/>
      <c r="V2" s="31"/>
      <c r="W2" s="31"/>
      <c r="X2" s="31"/>
      <c r="Y2" s="31"/>
      <c r="Z2" s="31"/>
      <c r="AA2" s="31"/>
      <c r="AB2" s="31"/>
      <c r="AC2" s="31"/>
    </row>
    <row r="3" spans="1:30" ht="27" customHeight="1" x14ac:dyDescent="0.2">
      <c r="A3" s="54"/>
      <c r="B3" s="54"/>
      <c r="C3" s="54"/>
      <c r="D3" s="54"/>
      <c r="E3" s="54"/>
      <c r="F3" s="68" t="s">
        <v>962</v>
      </c>
      <c r="G3" s="30"/>
      <c r="H3" s="146" t="s">
        <v>718</v>
      </c>
      <c r="I3" s="146"/>
      <c r="J3" s="146"/>
      <c r="K3" s="146"/>
      <c r="L3" s="146"/>
      <c r="M3" s="146"/>
      <c r="N3" s="37"/>
      <c r="O3" s="146" t="s">
        <v>719</v>
      </c>
      <c r="P3" s="146"/>
      <c r="Q3" s="146"/>
      <c r="R3" s="30"/>
      <c r="S3" s="32" t="s">
        <v>720</v>
      </c>
      <c r="T3" s="33"/>
      <c r="U3" s="32" t="s">
        <v>721</v>
      </c>
      <c r="V3" s="32"/>
      <c r="W3" s="32"/>
      <c r="X3" s="32"/>
      <c r="Y3" s="33"/>
      <c r="Z3" s="32" t="s">
        <v>739</v>
      </c>
      <c r="AB3" s="146" t="s">
        <v>958</v>
      </c>
      <c r="AC3" s="146"/>
    </row>
    <row r="4" spans="1:30" ht="45" customHeight="1" x14ac:dyDescent="0.2">
      <c r="A4" s="38" t="s">
        <v>701</v>
      </c>
      <c r="B4" s="38" t="s">
        <v>760</v>
      </c>
      <c r="C4" s="31" t="s">
        <v>703</v>
      </c>
      <c r="D4" s="31" t="s">
        <v>702</v>
      </c>
      <c r="E4" s="5"/>
      <c r="F4" s="68" t="s">
        <v>0</v>
      </c>
      <c r="G4" s="68"/>
      <c r="H4" s="68" t="s">
        <v>748</v>
      </c>
      <c r="I4" s="68" t="s">
        <v>740</v>
      </c>
      <c r="J4" s="68" t="s">
        <v>741</v>
      </c>
      <c r="K4" s="68" t="s">
        <v>742</v>
      </c>
      <c r="L4" s="68" t="s">
        <v>743</v>
      </c>
      <c r="M4" s="68" t="s">
        <v>744</v>
      </c>
      <c r="N4" s="68"/>
      <c r="O4" s="68" t="s">
        <v>747</v>
      </c>
      <c r="P4" s="68" t="s">
        <v>745</v>
      </c>
      <c r="Q4" s="68" t="s">
        <v>746</v>
      </c>
      <c r="R4" s="68"/>
      <c r="S4" s="68" t="s">
        <v>749</v>
      </c>
      <c r="T4" s="68"/>
      <c r="U4" s="68" t="s">
        <v>750</v>
      </c>
      <c r="V4" s="32" t="s">
        <v>751</v>
      </c>
      <c r="W4" s="32" t="s">
        <v>752</v>
      </c>
      <c r="X4" s="32" t="s">
        <v>753</v>
      </c>
      <c r="Y4" s="32"/>
      <c r="Z4" s="32" t="s">
        <v>0</v>
      </c>
      <c r="AA4" s="31"/>
      <c r="AB4" s="68" t="s">
        <v>800</v>
      </c>
      <c r="AC4" s="68"/>
    </row>
    <row r="7" spans="1:30" x14ac:dyDescent="0.2">
      <c r="A7" s="31" t="s">
        <v>842</v>
      </c>
      <c r="B7" s="31"/>
      <c r="C7" s="31"/>
      <c r="D7" s="31"/>
      <c r="E7" s="31"/>
      <c r="F7" s="50"/>
      <c r="G7" s="50"/>
      <c r="H7" s="50"/>
      <c r="I7" s="50"/>
      <c r="J7" s="50"/>
      <c r="K7" s="50"/>
      <c r="L7" s="50"/>
      <c r="M7" s="50"/>
      <c r="N7" s="50"/>
      <c r="O7" s="50"/>
      <c r="P7" s="50"/>
      <c r="Q7" s="50"/>
      <c r="R7" s="50"/>
      <c r="S7" s="50"/>
      <c r="T7" s="50"/>
      <c r="U7" s="50"/>
      <c r="V7" s="50"/>
      <c r="W7" s="50"/>
      <c r="X7" s="50"/>
      <c r="Y7" s="50"/>
      <c r="Z7" s="50"/>
      <c r="AA7" s="31"/>
      <c r="AB7" s="50"/>
      <c r="AC7" s="31"/>
    </row>
    <row r="8" spans="1:30" x14ac:dyDescent="0.2">
      <c r="F8" s="41"/>
      <c r="G8" s="41"/>
      <c r="H8" s="64"/>
      <c r="I8" s="64"/>
      <c r="J8" s="64"/>
      <c r="K8" s="64"/>
      <c r="L8" s="64"/>
      <c r="M8" s="64"/>
      <c r="N8" s="64"/>
      <c r="O8" s="64"/>
      <c r="P8" s="64"/>
      <c r="Q8" s="64"/>
      <c r="R8" s="64"/>
      <c r="S8" s="64"/>
      <c r="T8" s="64"/>
      <c r="U8" s="64"/>
      <c r="V8" s="64"/>
      <c r="W8" s="64"/>
      <c r="X8" s="64"/>
      <c r="Y8" s="64"/>
      <c r="Z8" s="64"/>
      <c r="AA8" s="65"/>
      <c r="AB8" s="64"/>
    </row>
    <row r="9" spans="1:30" x14ac:dyDescent="0.2">
      <c r="A9" s="46">
        <v>2019</v>
      </c>
      <c r="B9" s="46" t="s">
        <v>728</v>
      </c>
      <c r="C9" s="46">
        <v>4</v>
      </c>
      <c r="D9" s="46">
        <v>4</v>
      </c>
      <c r="F9" s="137">
        <f>+'Tabel 3'!F9/'Tabel 3'!F$7</f>
        <v>0.28381583166416119</v>
      </c>
      <c r="G9" s="41"/>
      <c r="H9" s="64">
        <f>+'Tabel 3'!H9/'Tabel 3'!H$7</f>
        <v>0.30568582613077011</v>
      </c>
      <c r="I9" s="64">
        <f>+'Tabel 3'!I9/'Tabel 3'!I$7</f>
        <v>0.28161519792301382</v>
      </c>
      <c r="J9" s="64">
        <f>+'Tabel 3'!J9/'Tabel 3'!J$7</f>
        <v>0.19602188759827407</v>
      </c>
      <c r="K9" s="64">
        <f>+'Tabel 3'!K9/'Tabel 3'!K$7</f>
        <v>0.22954472034593429</v>
      </c>
      <c r="L9" s="64">
        <f>+'Tabel 3'!L9/'Tabel 3'!L$7</f>
        <v>0.2386080818495929</v>
      </c>
      <c r="M9" s="64">
        <f>+'Tabel 3'!M9/'Tabel 3'!M$7</f>
        <v>0.4723152819171515</v>
      </c>
      <c r="N9" s="64"/>
      <c r="O9" s="64">
        <f>+'Tabel 3'!O9/'Tabel 3'!O$7</f>
        <v>0.37297165685800238</v>
      </c>
      <c r="P9" s="64">
        <f>+'Tabel 3'!P9/'Tabel 3'!P$7</f>
        <v>0.42985910401723126</v>
      </c>
      <c r="Q9" s="64">
        <f>+'Tabel 3'!Q9/'Tabel 3'!Q$7</f>
        <v>0.19117967536164476</v>
      </c>
      <c r="R9" s="64"/>
      <c r="S9" s="64">
        <f>+'Tabel 3'!S9/'Tabel 3'!S$7</f>
        <v>0.1081340933394814</v>
      </c>
      <c r="T9" s="64"/>
      <c r="U9" s="64">
        <f>+'Tabel 3'!U9/'Tabel 3'!U$7</f>
        <v>0.21022566634684095</v>
      </c>
      <c r="V9" s="64">
        <f>+'Tabel 3'!V9/'Tabel 3'!V$7</f>
        <v>0.20678177837281497</v>
      </c>
      <c r="W9" s="64">
        <f>+'Tabel 3'!W9/'Tabel 3'!W$7</f>
        <v>0.35350695285207828</v>
      </c>
      <c r="X9" s="64">
        <f>+'Tabel 3'!X9/'Tabel 3'!X$7</f>
        <v>1.8192571108581173E-2</v>
      </c>
      <c r="Y9" s="64"/>
      <c r="Z9" s="64">
        <f>+'Tabel 3'!Z9/'Tabel 3'!Z$7</f>
        <v>0.15717921105975802</v>
      </c>
      <c r="AA9" s="65"/>
      <c r="AB9" s="64">
        <f>+'Tabel 3'!AB9/'Tabel 3'!AB$7</f>
        <v>0.21864096793094756</v>
      </c>
    </row>
    <row r="10" spans="1:30" x14ac:dyDescent="0.2">
      <c r="A10" s="46">
        <v>2019</v>
      </c>
      <c r="B10" s="46" t="s">
        <v>729</v>
      </c>
      <c r="C10" s="46">
        <v>14</v>
      </c>
      <c r="D10" s="46">
        <v>13</v>
      </c>
      <c r="F10" s="137">
        <f>+'Tabel 3'!F10/'Tabel 3'!F$7</f>
        <v>0.20835224599086363</v>
      </c>
      <c r="G10" s="41"/>
      <c r="H10" s="64">
        <f>+'Tabel 3'!H10/'Tabel 3'!H$7</f>
        <v>0.23960784276654051</v>
      </c>
      <c r="I10" s="64">
        <f>+'Tabel 3'!I10/'Tabel 3'!I$7</f>
        <v>0.26054108010644833</v>
      </c>
      <c r="J10" s="64">
        <f>+'Tabel 3'!J10/'Tabel 3'!J$7</f>
        <v>0.21708088750115434</v>
      </c>
      <c r="K10" s="64">
        <f>+'Tabel 3'!K10/'Tabel 3'!K$7</f>
        <v>0.26364568279115541</v>
      </c>
      <c r="L10" s="64">
        <f>+'Tabel 3'!L10/'Tabel 3'!L$7</f>
        <v>0.2939357841574583</v>
      </c>
      <c r="M10" s="64">
        <f>+'Tabel 3'!M10/'Tabel 3'!M$7</f>
        <v>0.17401367312255819</v>
      </c>
      <c r="N10" s="64"/>
      <c r="O10" s="64">
        <f>+'Tabel 3'!O10/'Tabel 3'!O$7</f>
        <v>0.23097081748836257</v>
      </c>
      <c r="P10" s="64">
        <f>+'Tabel 3'!P10/'Tabel 3'!P$7</f>
        <v>0.18226944185167082</v>
      </c>
      <c r="Q10" s="64">
        <f>+'Tabel 3'!Q10/'Tabel 3'!Q$7</f>
        <v>0.38660303550319947</v>
      </c>
      <c r="R10" s="64"/>
      <c r="S10" s="64">
        <f>+'Tabel 3'!S10/'Tabel 3'!S$7</f>
        <v>0.12428258886087375</v>
      </c>
      <c r="T10" s="64"/>
      <c r="U10" s="64">
        <f>+'Tabel 3'!U10/'Tabel 3'!U$7</f>
        <v>0.13810682475406441</v>
      </c>
      <c r="V10" s="64">
        <f>+'Tabel 3'!V10/'Tabel 3'!V$7</f>
        <v>0.14137583041811011</v>
      </c>
      <c r="W10" s="64">
        <f>+'Tabel 3'!W10/'Tabel 3'!W$7</f>
        <v>0.10594295402662823</v>
      </c>
      <c r="X10" s="64">
        <f>+'Tabel 3'!X10/'Tabel 3'!X$7</f>
        <v>3.6022340296805219E-2</v>
      </c>
      <c r="Y10" s="64"/>
      <c r="Z10" s="64">
        <f>+'Tabel 3'!Z10/'Tabel 3'!Z$7</f>
        <v>0.40302622835853752</v>
      </c>
      <c r="AA10" s="65"/>
      <c r="AB10" s="64">
        <f>+'Tabel 3'!AB10/'Tabel 3'!AB$7</f>
        <v>0.31849435330062198</v>
      </c>
    </row>
    <row r="11" spans="1:30" x14ac:dyDescent="0.2">
      <c r="A11" s="46">
        <v>2019</v>
      </c>
      <c r="B11" s="46" t="s">
        <v>730</v>
      </c>
      <c r="C11" s="46">
        <v>13</v>
      </c>
      <c r="D11" s="46">
        <v>13</v>
      </c>
      <c r="F11" s="137">
        <f>+'Tabel 3'!F11/'Tabel 3'!F$7</f>
        <v>9.8754783687780831E-2</v>
      </c>
      <c r="G11" s="41"/>
      <c r="H11" s="64">
        <f>+'Tabel 3'!H11/'Tabel 3'!H$7</f>
        <v>9.6151501028982622E-2</v>
      </c>
      <c r="I11" s="64">
        <f>+'Tabel 3'!I11/'Tabel 3'!I$7</f>
        <v>8.6956670362150587E-2</v>
      </c>
      <c r="J11" s="64">
        <f>+'Tabel 3'!J11/'Tabel 3'!J$7</f>
        <v>0.2159477641614439</v>
      </c>
      <c r="K11" s="64">
        <f>+'Tabel 3'!K11/'Tabel 3'!K$7</f>
        <v>9.8684850771910013E-2</v>
      </c>
      <c r="L11" s="64">
        <f>+'Tabel 3'!L11/'Tabel 3'!L$7</f>
        <v>0.100783919048384</v>
      </c>
      <c r="M11" s="64">
        <f>+'Tabel 3'!M11/'Tabel 3'!M$7</f>
        <v>7.219207219873304E-2</v>
      </c>
      <c r="N11" s="64"/>
      <c r="O11" s="64">
        <f>+'Tabel 3'!O11/'Tabel 3'!O$7</f>
        <v>0.12085320962776198</v>
      </c>
      <c r="P11" s="64">
        <f>+'Tabel 3'!P11/'Tabel 3'!P$7</f>
        <v>0.11187710329807739</v>
      </c>
      <c r="Q11" s="64">
        <f>+'Tabel 3'!Q11/'Tabel 3'!Q$7</f>
        <v>0.14953764243818449</v>
      </c>
      <c r="R11" s="64"/>
      <c r="S11" s="64">
        <f>+'Tabel 3'!S11/'Tabel 3'!S$7</f>
        <v>7.0794376477744309E-2</v>
      </c>
      <c r="T11" s="64"/>
      <c r="U11" s="64">
        <f>+'Tabel 3'!U11/'Tabel 3'!U$7</f>
        <v>9.5874248391039238E-2</v>
      </c>
      <c r="V11" s="64">
        <f>+'Tabel 3'!V11/'Tabel 3'!V$7</f>
        <v>9.6714395093341732E-2</v>
      </c>
      <c r="W11" s="64">
        <f>+'Tabel 3'!W11/'Tabel 3'!W$7</f>
        <v>0.10936369711668083</v>
      </c>
      <c r="X11" s="64">
        <f>+'Tabel 3'!X11/'Tabel 3'!X$7</f>
        <v>1.0061043113078982E-2</v>
      </c>
      <c r="Y11" s="64"/>
      <c r="Z11" s="64">
        <f>+'Tabel 3'!Z11/'Tabel 3'!Z$7</f>
        <v>3.0112442118831878E-2</v>
      </c>
      <c r="AA11" s="65"/>
      <c r="AB11" s="64">
        <f>+'Tabel 3'!AB11/'Tabel 3'!AB$7</f>
        <v>9.0412128666720437E-2</v>
      </c>
    </row>
    <row r="12" spans="1:30" x14ac:dyDescent="0.2">
      <c r="A12" s="46">
        <v>2019</v>
      </c>
      <c r="B12" s="46" t="s">
        <v>731</v>
      </c>
      <c r="C12" s="46">
        <v>54</v>
      </c>
      <c r="D12" s="46">
        <v>43</v>
      </c>
      <c r="F12" s="137">
        <f>+'Tabel 3'!F12/'Tabel 3'!F$7</f>
        <v>0.19256347365484158</v>
      </c>
      <c r="G12" s="41"/>
      <c r="H12" s="64">
        <f>+'Tabel 3'!H12/'Tabel 3'!H$7</f>
        <v>0.1876548555028591</v>
      </c>
      <c r="I12" s="64">
        <f>+'Tabel 3'!I12/'Tabel 3'!I$7</f>
        <v>0.21154043807551529</v>
      </c>
      <c r="J12" s="64">
        <f>+'Tabel 3'!J12/'Tabel 3'!J$7</f>
        <v>0.18759067950365088</v>
      </c>
      <c r="K12" s="64">
        <f>+'Tabel 3'!K12/'Tabel 3'!K$7</f>
        <v>0.18219408880430243</v>
      </c>
      <c r="L12" s="64">
        <f>+'Tabel 3'!L12/'Tabel 3'!L$7</f>
        <v>0.17294615522350695</v>
      </c>
      <c r="M12" s="64">
        <f>+'Tabel 3'!M12/'Tabel 3'!M$7</f>
        <v>0.13899557703106988</v>
      </c>
      <c r="N12" s="64"/>
      <c r="O12" s="64">
        <f>+'Tabel 3'!O12/'Tabel 3'!O$7</f>
        <v>0.14348094919250717</v>
      </c>
      <c r="P12" s="64">
        <f>+'Tabel 3'!P12/'Tabel 3'!P$7</f>
        <v>0.14501774055799466</v>
      </c>
      <c r="Q12" s="64">
        <f>+'Tabel 3'!Q12/'Tabel 3'!Q$7</f>
        <v>0.13856991237455188</v>
      </c>
      <c r="R12" s="64"/>
      <c r="S12" s="64">
        <f>+'Tabel 3'!S12/'Tabel 3'!S$7</f>
        <v>0.26905983576803461</v>
      </c>
      <c r="T12" s="64"/>
      <c r="U12" s="64">
        <f>+'Tabel 3'!U12/'Tabel 3'!U$7</f>
        <v>0.22087118741415351</v>
      </c>
      <c r="V12" s="64">
        <f>+'Tabel 3'!V12/'Tabel 3'!V$7</f>
        <v>0.22094398663033579</v>
      </c>
      <c r="W12" s="64">
        <f>+'Tabel 3'!W12/'Tabel 3'!W$7</f>
        <v>0.15383866808622307</v>
      </c>
      <c r="X12" s="64">
        <f>+'Tabel 3'!X12/'Tabel 3'!X$7</f>
        <v>0.40020232026007613</v>
      </c>
      <c r="Y12" s="64"/>
      <c r="Z12" s="64">
        <f>+'Tabel 3'!Z12/'Tabel 3'!Z$7</f>
        <v>8.0727405680303177E-2</v>
      </c>
      <c r="AA12" s="65"/>
      <c r="AB12" s="64">
        <f>+'Tabel 3'!AB12/'Tabel 3'!AB$7</f>
        <v>0.1823793132705834</v>
      </c>
    </row>
    <row r="13" spans="1:30" x14ac:dyDescent="0.2">
      <c r="A13" s="46">
        <v>2019</v>
      </c>
      <c r="B13" s="46" t="s">
        <v>732</v>
      </c>
      <c r="C13" s="46">
        <v>189</v>
      </c>
      <c r="D13" s="46">
        <v>174</v>
      </c>
      <c r="F13" s="137">
        <f>+'Tabel 3'!F13/'Tabel 3'!F$7</f>
        <v>0.18728319848087982</v>
      </c>
      <c r="G13" s="41"/>
      <c r="H13" s="64">
        <f>+'Tabel 3'!H13/'Tabel 3'!H$7</f>
        <v>0.15252481233001935</v>
      </c>
      <c r="I13" s="64">
        <f>+'Tabel 3'!I13/'Tabel 3'!I$7</f>
        <v>0.14573255277600464</v>
      </c>
      <c r="J13" s="64">
        <f>+'Tabel 3'!J13/'Tabel 3'!J$7</f>
        <v>0.15862015656579195</v>
      </c>
      <c r="K13" s="64">
        <f>+'Tabel 3'!K13/'Tabel 3'!K$7</f>
        <v>0.20311031421410647</v>
      </c>
      <c r="L13" s="64">
        <f>+'Tabel 3'!L13/'Tabel 3'!L$7</f>
        <v>0.17829983208161718</v>
      </c>
      <c r="M13" s="64">
        <f>+'Tabel 3'!M13/'Tabel 3'!M$7</f>
        <v>0.11914641568526467</v>
      </c>
      <c r="N13" s="64"/>
      <c r="O13" s="64">
        <f>+'Tabel 3'!O13/'Tabel 3'!O$7</f>
        <v>0.10912446057685839</v>
      </c>
      <c r="P13" s="64">
        <f>+'Tabel 3'!P13/'Tabel 3'!P$7</f>
        <v>0.10708495679046556</v>
      </c>
      <c r="Q13" s="64">
        <f>+'Tabel 3'!Q13/'Tabel 3'!Q$7</f>
        <v>0.11564198690494086</v>
      </c>
      <c r="R13" s="64"/>
      <c r="S13" s="64">
        <f>+'Tabel 3'!S13/'Tabel 3'!S$7</f>
        <v>0.3539522608874805</v>
      </c>
      <c r="T13" s="64"/>
      <c r="U13" s="64">
        <f>+'Tabel 3'!U13/'Tabel 3'!U$7</f>
        <v>0.28562810132612648</v>
      </c>
      <c r="V13" s="64">
        <f>+'Tabel 3'!V13/'Tabel 3'!V$7</f>
        <v>0.28578455883932796</v>
      </c>
      <c r="W13" s="64">
        <f>+'Tabel 3'!W13/'Tabel 3'!W$7</f>
        <v>0.23272726559159984</v>
      </c>
      <c r="X13" s="64">
        <f>+'Tabel 3'!X13/'Tabel 3'!X$7</f>
        <v>0.4213936023824647</v>
      </c>
      <c r="Y13" s="64"/>
      <c r="Z13" s="64">
        <f>+'Tabel 3'!Z13/'Tabel 3'!Z$7</f>
        <v>0.24099950659368927</v>
      </c>
      <c r="AA13" s="65"/>
      <c r="AB13" s="64">
        <f>+'Tabel 3'!AB13/'Tabel 3'!AB$7</f>
        <v>0.16316399725004396</v>
      </c>
    </row>
    <row r="14" spans="1:30" x14ac:dyDescent="0.2">
      <c r="A14" s="46">
        <v>2019</v>
      </c>
      <c r="B14" s="46" t="s">
        <v>733</v>
      </c>
      <c r="C14" s="46">
        <v>66</v>
      </c>
      <c r="D14" s="46">
        <v>58</v>
      </c>
      <c r="F14" s="137">
        <f>+'Tabel 3'!F14/'Tabel 3'!F$7</f>
        <v>2.6106234305964461E-2</v>
      </c>
      <c r="G14" s="41"/>
      <c r="H14" s="64">
        <f>+'Tabel 3'!H14/'Tabel 3'!H$7</f>
        <v>1.6497753443097781E-2</v>
      </c>
      <c r="I14" s="64">
        <f>+'Tabel 3'!I14/'Tabel 3'!I$7</f>
        <v>1.1560412440810299E-2</v>
      </c>
      <c r="J14" s="64">
        <f>+'Tabel 3'!J14/'Tabel 3'!J$7</f>
        <v>2.3525547181894944E-2</v>
      </c>
      <c r="K14" s="64">
        <f>+'Tabel 3'!K14/'Tabel 3'!K$7</f>
        <v>2.0760393031774262E-2</v>
      </c>
      <c r="L14" s="64">
        <f>+'Tabel 3'!L14/'Tabel 3'!L$7</f>
        <v>1.4885617572778341E-2</v>
      </c>
      <c r="M14" s="64">
        <f>+'Tabel 3'!M14/'Tabel 3'!M$7</f>
        <v>2.1681103705403361E-2</v>
      </c>
      <c r="N14" s="64"/>
      <c r="O14" s="64">
        <f>+'Tabel 3'!O14/'Tabel 3'!O$7</f>
        <v>1.8043243554954683E-2</v>
      </c>
      <c r="P14" s="64">
        <f>+'Tabel 3'!P14/'Tabel 3'!P$7</f>
        <v>1.8263800732644365E-2</v>
      </c>
      <c r="Q14" s="64">
        <f>+'Tabel 3'!Q14/'Tabel 3'!Q$7</f>
        <v>1.7338421518324643E-2</v>
      </c>
      <c r="R14" s="64"/>
      <c r="S14" s="64">
        <f>+'Tabel 3'!S14/'Tabel 3'!S$7</f>
        <v>7.1638101031109888E-2</v>
      </c>
      <c r="T14" s="64"/>
      <c r="U14" s="64">
        <f>+'Tabel 3'!U14/'Tabel 3'!U$7</f>
        <v>4.4004603709236138E-2</v>
      </c>
      <c r="V14" s="64">
        <f>+'Tabel 3'!V14/'Tabel 3'!V$7</f>
        <v>4.3512930363153221E-2</v>
      </c>
      <c r="W14" s="64">
        <f>+'Tabel 3'!W14/'Tabel 3'!W$7</f>
        <v>4.2451712623717469E-2</v>
      </c>
      <c r="X14" s="64">
        <f>+'Tabel 3'!X14/'Tabel 3'!X$7</f>
        <v>7.6858671251070321E-2</v>
      </c>
      <c r="Y14" s="64"/>
      <c r="Z14" s="64">
        <f>+'Tabel 3'!Z14/'Tabel 3'!Z$7</f>
        <v>8.2152605780585947E-2</v>
      </c>
      <c r="AA14" s="65"/>
      <c r="AB14" s="64">
        <f>+'Tabel 3'!AB14/'Tabel 3'!AB$7</f>
        <v>2.2482609840891961E-2</v>
      </c>
    </row>
    <row r="15" spans="1:30" x14ac:dyDescent="0.2">
      <c r="A15" s="46">
        <v>2019</v>
      </c>
      <c r="B15" s="46" t="s">
        <v>734</v>
      </c>
      <c r="C15" s="46">
        <v>10</v>
      </c>
      <c r="D15" s="46">
        <v>8</v>
      </c>
      <c r="F15" s="137">
        <f>+'Tabel 3'!F15/'Tabel 3'!F$7</f>
        <v>2.0550597778786453E-3</v>
      </c>
      <c r="G15" s="41"/>
      <c r="H15" s="64">
        <f>+'Tabel 3'!H15/'Tabel 3'!H$7</f>
        <v>1.6836178593947482E-3</v>
      </c>
      <c r="I15" s="64">
        <f>+'Tabel 3'!I15/'Tabel 3'!I$7</f>
        <v>2.011796494836952E-3</v>
      </c>
      <c r="J15" s="64">
        <f>+'Tabel 3'!J15/'Tabel 3'!J$7</f>
        <v>1.0900022773937424E-3</v>
      </c>
      <c r="K15" s="64">
        <f>+'Tabel 3'!K15/'Tabel 3'!K$7</f>
        <v>1.7640877989586743E-3</v>
      </c>
      <c r="L15" s="64">
        <f>+'Tabel 3'!L15/'Tabel 3'!L$7</f>
        <v>3.7909737587968237E-4</v>
      </c>
      <c r="M15" s="64">
        <f>+'Tabel 3'!M15/'Tabel 3'!M$7</f>
        <v>1.1766868671026535E-3</v>
      </c>
      <c r="N15" s="64"/>
      <c r="O15" s="64">
        <f>+'Tabel 3'!O15/'Tabel 3'!O$7</f>
        <v>4.1327741807335836E-4</v>
      </c>
      <c r="P15" s="64">
        <f>+'Tabel 3'!P15/'Tabel 3'!P$7</f>
        <v>3.4483742210219333E-4</v>
      </c>
      <c r="Q15" s="64">
        <f>+'Tabel 3'!Q15/'Tabel 3'!Q$7</f>
        <v>6.3198722317985056E-4</v>
      </c>
      <c r="R15" s="64"/>
      <c r="S15" s="64">
        <f>+'Tabel 3'!S15/'Tabel 3'!S$7</f>
        <v>2.0210146278291752E-3</v>
      </c>
      <c r="T15" s="64"/>
      <c r="U15" s="64">
        <f>+'Tabel 3'!U15/'Tabel 3'!U$7</f>
        <v>4.0783342942945621E-3</v>
      </c>
      <c r="V15" s="64">
        <f>+'Tabel 3'!V15/'Tabel 3'!V$7</f>
        <v>3.6924276559093523E-3</v>
      </c>
      <c r="W15" s="64">
        <f>+'Tabel 3'!W15/'Tabel 3'!W$7</f>
        <v>2.1687497030722751E-3</v>
      </c>
      <c r="X15" s="64">
        <f>+'Tabel 3'!X15/'Tabel 3'!X$7</f>
        <v>3.1756551251989978E-2</v>
      </c>
      <c r="Y15" s="64"/>
      <c r="Z15" s="64">
        <f>+'Tabel 3'!Z15/'Tabel 3'!Z$7</f>
        <v>5.0900003581527849E-4</v>
      </c>
      <c r="AA15" s="65"/>
      <c r="AB15" s="64">
        <f>+'Tabel 3'!AB15/'Tabel 3'!AB$7</f>
        <v>2.5175710921300121E-3</v>
      </c>
    </row>
    <row r="16" spans="1:30" x14ac:dyDescent="0.2">
      <c r="A16" s="46">
        <v>2019</v>
      </c>
      <c r="B16" s="46" t="s">
        <v>735</v>
      </c>
      <c r="C16" s="46">
        <v>5</v>
      </c>
      <c r="D16" s="46">
        <v>5</v>
      </c>
      <c r="F16" s="137">
        <f>+'Tabel 3'!F16/'Tabel 3'!F$7</f>
        <v>1.0691724376298726E-3</v>
      </c>
      <c r="G16" s="41"/>
      <c r="H16" s="64">
        <f>+'Tabel 3'!H16/'Tabel 3'!H$7</f>
        <v>1.9379093833572341E-4</v>
      </c>
      <c r="I16" s="64">
        <f>+'Tabel 3'!I16/'Tabel 3'!I$7</f>
        <v>4.1851821220024352E-5</v>
      </c>
      <c r="J16" s="64">
        <f>+'Tabel 3'!J16/'Tabel 3'!J$7</f>
        <v>1.2307521039635466E-4</v>
      </c>
      <c r="K16" s="64">
        <f>+'Tabel 3'!K16/'Tabel 3'!K$7</f>
        <v>2.9586224185852201E-4</v>
      </c>
      <c r="L16" s="64">
        <f>+'Tabel 3'!L16/'Tabel 3'!L$7</f>
        <v>1.6151269078266669E-4</v>
      </c>
      <c r="M16" s="64">
        <f>+'Tabel 3'!M16/'Tabel 3'!M$7</f>
        <v>4.791894727166688E-4</v>
      </c>
      <c r="N16" s="64"/>
      <c r="O16" s="64">
        <f>+'Tabel 3'!O16/'Tabel 3'!O$7</f>
        <v>4.1423852834794753E-3</v>
      </c>
      <c r="P16" s="64">
        <f>+'Tabel 3'!P16/'Tabel 3'!P$7</f>
        <v>5.2830153298137157E-3</v>
      </c>
      <c r="Q16" s="64">
        <f>+'Tabel 3'!Q16/'Tabel 3'!Q$7</f>
        <v>4.9733867597418662E-4</v>
      </c>
      <c r="R16" s="64"/>
      <c r="S16" s="64">
        <f>+'Tabel 3'!S16/'Tabel 3'!S$7</f>
        <v>1.1772900744635972E-4</v>
      </c>
      <c r="T16" s="64"/>
      <c r="U16" s="64">
        <f>+'Tabel 3'!U16/'Tabel 3'!U$7</f>
        <v>1.2110337642446734E-3</v>
      </c>
      <c r="V16" s="64">
        <f>+'Tabel 3'!V16/'Tabel 3'!V$7</f>
        <v>1.1940926270067914E-3</v>
      </c>
      <c r="W16" s="64">
        <f>+'Tabel 3'!W16/'Tabel 3'!W$7</f>
        <v>0</v>
      </c>
      <c r="X16" s="64">
        <f>+'Tabel 3'!X16/'Tabel 3'!X$7</f>
        <v>5.5129003359336883E-3</v>
      </c>
      <c r="Y16" s="64"/>
      <c r="Z16" s="64">
        <f>+'Tabel 3'!Z16/'Tabel 3'!Z$7</f>
        <v>5.2936003724788966E-3</v>
      </c>
      <c r="AA16" s="65"/>
      <c r="AB16" s="64">
        <f>+'Tabel 3'!AB16/'Tabel 3'!AB$7</f>
        <v>1.9090586480606726E-3</v>
      </c>
    </row>
    <row r="17" spans="1:29" x14ac:dyDescent="0.2">
      <c r="A17" s="46"/>
      <c r="B17" s="46"/>
      <c r="C17" s="46"/>
      <c r="D17" s="46"/>
      <c r="F17" s="143"/>
      <c r="G17" s="41"/>
      <c r="H17" s="41"/>
      <c r="I17" s="41"/>
      <c r="J17" s="41"/>
      <c r="K17" s="41"/>
      <c r="L17" s="41"/>
      <c r="M17" s="41"/>
      <c r="N17" s="64"/>
      <c r="O17" s="41"/>
      <c r="P17" s="41"/>
      <c r="Q17" s="41"/>
      <c r="R17" s="64"/>
      <c r="S17" s="41"/>
      <c r="T17" s="64"/>
      <c r="U17" s="41"/>
      <c r="V17" s="41"/>
      <c r="W17" s="41"/>
      <c r="X17" s="41"/>
      <c r="Y17" s="64"/>
      <c r="Z17" s="41"/>
      <c r="AA17" s="65"/>
      <c r="AB17" s="41"/>
    </row>
    <row r="18" spans="1:29" x14ac:dyDescent="0.2">
      <c r="B18" s="46"/>
      <c r="C18" s="46"/>
      <c r="D18" s="46"/>
      <c r="F18" s="143"/>
      <c r="G18" s="41"/>
      <c r="H18" s="41"/>
      <c r="I18" s="41"/>
      <c r="J18" s="41"/>
      <c r="K18" s="41"/>
      <c r="L18" s="41"/>
      <c r="M18" s="41"/>
      <c r="N18" s="64"/>
      <c r="O18" s="41"/>
      <c r="P18" s="41"/>
      <c r="Q18" s="41"/>
      <c r="R18" s="64"/>
      <c r="S18" s="41"/>
      <c r="T18" s="64"/>
      <c r="U18" s="41"/>
      <c r="V18" s="41"/>
      <c r="W18" s="41"/>
      <c r="X18" s="41"/>
      <c r="Y18" s="64"/>
      <c r="Z18" s="41"/>
      <c r="AA18" s="65"/>
      <c r="AB18" s="41"/>
    </row>
    <row r="19" spans="1:29" x14ac:dyDescent="0.2">
      <c r="A19" s="46">
        <v>2017</v>
      </c>
      <c r="B19" s="46" t="s">
        <v>728</v>
      </c>
      <c r="C19" s="46">
        <v>4</v>
      </c>
      <c r="D19" s="46">
        <v>4</v>
      </c>
      <c r="F19" s="137">
        <f>+'Tabel 3'!F20/'Tabel 3'!F$18</f>
        <v>0.28443239240309381</v>
      </c>
      <c r="G19" s="41"/>
      <c r="H19" s="64">
        <f>+'Tabel 3'!H20/'Tabel 3'!H$18</f>
        <v>0.29970458714679171</v>
      </c>
      <c r="I19" s="64">
        <f>+'Tabel 3'!I20/'Tabel 3'!I$18</f>
        <v>0.2830071420688961</v>
      </c>
      <c r="J19" s="64">
        <f>+'Tabel 3'!J20/'Tabel 3'!J$18</f>
        <v>0.18163934426229508</v>
      </c>
      <c r="K19" s="64">
        <f>+'Tabel 3'!K20/'Tabel 3'!K$18</f>
        <v>0.21201593500556157</v>
      </c>
      <c r="L19" s="64">
        <f>+'Tabel 3'!L20/'Tabel 3'!L$18</f>
        <v>0.19280046288642752</v>
      </c>
      <c r="M19" s="64">
        <f>+'Tabel 3'!M20/'Tabel 3'!M$18</f>
        <v>0.47937491837370277</v>
      </c>
      <c r="N19" s="64"/>
      <c r="O19" s="64">
        <f>+'Tabel 3'!O20/'Tabel 3'!O$18</f>
        <v>0.40051800811220251</v>
      </c>
      <c r="P19" s="64">
        <f>+'Tabel 3'!P20/'Tabel 3'!P$18</f>
        <v>0.42913399949778591</v>
      </c>
      <c r="Q19" s="64">
        <f>+'Tabel 3'!Q20/'Tabel 3'!Q$18</f>
        <v>0.27244184387041531</v>
      </c>
      <c r="R19" s="64"/>
      <c r="S19" s="64">
        <f>+'Tabel 3'!S20/'Tabel 3'!S$18</f>
        <v>0.12853500864973141</v>
      </c>
      <c r="T19" s="64"/>
      <c r="U19" s="64">
        <f>+'Tabel 3'!U20/'Tabel 3'!U$18</f>
        <v>0.20540415369465503</v>
      </c>
      <c r="V19" s="64">
        <f>+'Tabel 3'!V20/'Tabel 3'!V$18</f>
        <v>0.20211375490139727</v>
      </c>
      <c r="W19" s="64">
        <f>+'Tabel 3'!W20/'Tabel 3'!W$18</f>
        <v>0.35384449593189288</v>
      </c>
      <c r="X19" s="64">
        <f>+'Tabel 3'!X20/'Tabel 3'!X$18</f>
        <v>4.238921001926782E-2</v>
      </c>
      <c r="Y19" s="64"/>
      <c r="Z19" s="64">
        <f>+'Tabel 3'!Z20/'Tabel 3'!Z$18</f>
        <v>0</v>
      </c>
      <c r="AA19" s="65"/>
      <c r="AB19" s="64">
        <f>+'Tabel 3'!AB20/'Tabel 3'!AB$18</f>
        <v>0.19549253129635727</v>
      </c>
    </row>
    <row r="20" spans="1:29" x14ac:dyDescent="0.2">
      <c r="A20" s="46">
        <v>2017</v>
      </c>
      <c r="B20" s="46" t="s">
        <v>729</v>
      </c>
      <c r="C20" s="46">
        <v>14</v>
      </c>
      <c r="D20" s="46">
        <v>13</v>
      </c>
      <c r="F20" s="137">
        <f>+'Tabel 3'!F21/'Tabel 3'!F$18</f>
        <v>0.20669003948296452</v>
      </c>
      <c r="G20" s="41"/>
      <c r="H20" s="64">
        <f>+'Tabel 3'!H21/'Tabel 3'!H$18</f>
        <v>0.23762490065430697</v>
      </c>
      <c r="I20" s="64">
        <f>+'Tabel 3'!I21/'Tabel 3'!I$18</f>
        <v>0.23988755452385885</v>
      </c>
      <c r="J20" s="64">
        <f>+'Tabel 3'!J21/'Tabel 3'!J$18</f>
        <v>0.27314133805937085</v>
      </c>
      <c r="K20" s="64">
        <f>+'Tabel 3'!K21/'Tabel 3'!K$18</f>
        <v>0.26917027229651264</v>
      </c>
      <c r="L20" s="64">
        <f>+'Tabel 3'!L21/'Tabel 3'!L$18</f>
        <v>0.4871466358075715</v>
      </c>
      <c r="M20" s="64">
        <f>+'Tabel 3'!M21/'Tabel 3'!M$18</f>
        <v>0.1590230964747486</v>
      </c>
      <c r="N20" s="64"/>
      <c r="O20" s="64">
        <f>+'Tabel 3'!O21/'Tabel 3'!O$18</f>
        <v>0.2146508332111616</v>
      </c>
      <c r="P20" s="64">
        <f>+'Tabel 3'!P21/'Tabel 3'!P$18</f>
        <v>0.2075220515845653</v>
      </c>
      <c r="Q20" s="64">
        <f>+'Tabel 3'!Q21/'Tabel 3'!Q$18</f>
        <v>0.24655701441415728</v>
      </c>
      <c r="R20" s="64"/>
      <c r="S20" s="64">
        <f>+'Tabel 3'!S21/'Tabel 3'!S$18</f>
        <v>0.16304288445779841</v>
      </c>
      <c r="T20" s="64"/>
      <c r="U20" s="64">
        <f>+'Tabel 3'!U21/'Tabel 3'!U$18</f>
        <v>0.13980768286150685</v>
      </c>
      <c r="V20" s="64">
        <f>+'Tabel 3'!V21/'Tabel 3'!V$18</f>
        <v>0.14587108044414343</v>
      </c>
      <c r="W20" s="64">
        <f>+'Tabel 3'!W21/'Tabel 3'!W$18</f>
        <v>6.4012069615819817E-2</v>
      </c>
      <c r="X20" s="64">
        <f>+'Tabel 3'!X21/'Tabel 3'!X$18</f>
        <v>2.4254788620650572E-2</v>
      </c>
      <c r="Y20" s="64"/>
      <c r="Z20" s="64">
        <f>+'Tabel 3'!Z21/'Tabel 3'!Z$18</f>
        <v>4.1402795301150215E-2</v>
      </c>
      <c r="AA20" s="65"/>
      <c r="AB20" s="64">
        <f>+'Tabel 3'!AB21/'Tabel 3'!AB$18</f>
        <v>0.2863761989001703</v>
      </c>
    </row>
    <row r="21" spans="1:29" x14ac:dyDescent="0.2">
      <c r="A21" s="46">
        <v>2017</v>
      </c>
      <c r="B21" s="46" t="s">
        <v>730</v>
      </c>
      <c r="C21" s="46">
        <v>13</v>
      </c>
      <c r="D21" s="46">
        <v>13</v>
      </c>
      <c r="F21" s="137">
        <f>+'Tabel 3'!F22/'Tabel 3'!F$18</f>
        <v>9.9580352467423583E-2</v>
      </c>
      <c r="G21" s="41"/>
      <c r="H21" s="64">
        <f>+'Tabel 3'!H22/'Tabel 3'!H$18</f>
        <v>9.4775035373738215E-2</v>
      </c>
      <c r="I21" s="64">
        <f>+'Tabel 3'!I22/'Tabel 3'!I$18</f>
        <v>0.10330336179740031</v>
      </c>
      <c r="J21" s="64">
        <f>+'Tabel 3'!J22/'Tabel 3'!J$18</f>
        <v>6.9809481612760307E-2</v>
      </c>
      <c r="K21" s="64">
        <f>+'Tabel 3'!K22/'Tabel 3'!K$18</f>
        <v>0.11414901132220862</v>
      </c>
      <c r="L21" s="64">
        <f>+'Tabel 3'!L22/'Tabel 3'!L$18</f>
        <v>2.0416597784757812E-2</v>
      </c>
      <c r="M21" s="64">
        <f>+'Tabel 3'!M22/'Tabel 3'!M$18</f>
        <v>6.8900809743118907E-2</v>
      </c>
      <c r="N21" s="64"/>
      <c r="O21" s="64">
        <f>+'Tabel 3'!O22/'Tabel 3'!O$18</f>
        <v>0.12105307270696909</v>
      </c>
      <c r="P21" s="64">
        <f>+'Tabel 3'!P22/'Tabel 3'!P$18</f>
        <v>0.11211585761847123</v>
      </c>
      <c r="Q21" s="64">
        <f>+'Tabel 3'!Q22/'Tabel 3'!Q$18</f>
        <v>0.16105323248180392</v>
      </c>
      <c r="R21" s="64"/>
      <c r="S21" s="64">
        <f>+'Tabel 3'!S22/'Tabel 3'!S$18</f>
        <v>9.6419084410566389E-2</v>
      </c>
      <c r="T21" s="64"/>
      <c r="U21" s="64">
        <f>+'Tabel 3'!U22/'Tabel 3'!U$18</f>
        <v>9.6219112531760062E-2</v>
      </c>
      <c r="V21" s="64">
        <f>+'Tabel 3'!V22/'Tabel 3'!V$18</f>
        <v>9.7910195773279071E-2</v>
      </c>
      <c r="W21" s="64">
        <f>+'Tabel 3'!W22/'Tabel 3'!W$18</f>
        <v>0.10275338110889595</v>
      </c>
      <c r="X21" s="64">
        <f>+'Tabel 3'!X22/'Tabel 3'!X$18</f>
        <v>5.7803468208092483E-3</v>
      </c>
      <c r="Y21" s="64"/>
      <c r="Z21" s="64">
        <f>+'Tabel 3'!Z22/'Tabel 3'!Z$18</f>
        <v>0.13180298149123559</v>
      </c>
      <c r="AA21" s="65"/>
      <c r="AB21" s="64">
        <f>+'Tabel 3'!AB22/'Tabel 3'!AB$18</f>
        <v>9.7536006769214603E-2</v>
      </c>
    </row>
    <row r="22" spans="1:29" x14ac:dyDescent="0.2">
      <c r="A22" s="46">
        <v>2017</v>
      </c>
      <c r="B22" s="46" t="s">
        <v>731</v>
      </c>
      <c r="C22" s="46">
        <v>54</v>
      </c>
      <c r="D22" s="46">
        <v>43</v>
      </c>
      <c r="F22" s="137">
        <f>+'Tabel 3'!F23/'Tabel 3'!F$18</f>
        <v>0.1926855286605309</v>
      </c>
      <c r="G22" s="41"/>
      <c r="H22" s="64">
        <f>+'Tabel 3'!H23/'Tabel 3'!H$18</f>
        <v>0.19554943038645708</v>
      </c>
      <c r="I22" s="64">
        <f>+'Tabel 3'!I23/'Tabel 3'!I$18</f>
        <v>0.20929486013950932</v>
      </c>
      <c r="J22" s="64">
        <f>+'Tabel 3'!J23/'Tabel 3'!J$18</f>
        <v>0.1819406291537439</v>
      </c>
      <c r="K22" s="64">
        <f>+'Tabel 3'!K23/'Tabel 3'!K$18</f>
        <v>0.21837386724286309</v>
      </c>
      <c r="L22" s="64">
        <f>+'Tabel 3'!L23/'Tabel 3'!L$18</f>
        <v>0.15896142872208202</v>
      </c>
      <c r="M22" s="64">
        <f>+'Tabel 3'!M23/'Tabel 3'!M$18</f>
        <v>0.14479255875248095</v>
      </c>
      <c r="N22" s="64"/>
      <c r="O22" s="64">
        <f>+'Tabel 3'!O23/'Tabel 3'!O$18</f>
        <v>0.13505178895269879</v>
      </c>
      <c r="P22" s="64">
        <f>+'Tabel 3'!P23/'Tabel 3'!P$18</f>
        <v>0.12917852659975579</v>
      </c>
      <c r="Q22" s="64">
        <f>+'Tabel 3'!Q23/'Tabel 3'!Q$18</f>
        <v>0.16133866133866134</v>
      </c>
      <c r="R22" s="64"/>
      <c r="S22" s="64">
        <f>+'Tabel 3'!S23/'Tabel 3'!S$18</f>
        <v>0.26039079166524653</v>
      </c>
      <c r="T22" s="64"/>
      <c r="U22" s="64">
        <f>+'Tabel 3'!U23/'Tabel 3'!U$18</f>
        <v>0.209970148720451</v>
      </c>
      <c r="V22" s="64">
        <f>+'Tabel 3'!V23/'Tabel 3'!V$18</f>
        <v>0.20235383999993345</v>
      </c>
      <c r="W22" s="64">
        <f>+'Tabel 3'!W23/'Tabel 3'!W$18</f>
        <v>0.24484077805916268</v>
      </c>
      <c r="X22" s="64">
        <f>+'Tabel 3'!X23/'Tabel 3'!X$18</f>
        <v>0.48203558880199476</v>
      </c>
      <c r="Y22" s="64"/>
      <c r="Z22" s="64">
        <f>+'Tabel 3'!Z23/'Tabel 3'!Z$18</f>
        <v>0.43080955939096244</v>
      </c>
      <c r="AA22" s="65"/>
      <c r="AB22" s="64">
        <f>+'Tabel 3'!AB23/'Tabel 3'!AB$18</f>
        <v>0.20825950983747066</v>
      </c>
    </row>
    <row r="23" spans="1:29" x14ac:dyDescent="0.2">
      <c r="A23" s="46">
        <v>2017</v>
      </c>
      <c r="B23" s="46" t="s">
        <v>732</v>
      </c>
      <c r="C23" s="46">
        <v>189</v>
      </c>
      <c r="D23" s="46">
        <v>174</v>
      </c>
      <c r="F23" s="137">
        <f>+'Tabel 3'!F24/'Tabel 3'!F$18</f>
        <v>0.18713038677504637</v>
      </c>
      <c r="G23" s="41"/>
      <c r="H23" s="64">
        <f>+'Tabel 3'!H24/'Tabel 3'!H$18</f>
        <v>0.15367055570847146</v>
      </c>
      <c r="I23" s="64">
        <f>+'Tabel 3'!I24/'Tabel 3'!I$18</f>
        <v>0.1508695826077617</v>
      </c>
      <c r="J23" s="64">
        <f>+'Tabel 3'!J24/'Tabel 3'!J$18</f>
        <v>0.27253876827647322</v>
      </c>
      <c r="K23" s="64">
        <f>+'Tabel 3'!K24/'Tabel 3'!K$18</f>
        <v>0.16438273151729835</v>
      </c>
      <c r="L23" s="64">
        <f>+'Tabel 3'!L24/'Tabel 3'!L$18</f>
        <v>0.12356460863946535</v>
      </c>
      <c r="M23" s="64">
        <f>+'Tabel 3'!M24/'Tabel 3'!M$18</f>
        <v>0.11992461038704914</v>
      </c>
      <c r="N23" s="64"/>
      <c r="O23" s="64">
        <f>+'Tabel 3'!O24/'Tabel 3'!O$18</f>
        <v>0.1054485110944086</v>
      </c>
      <c r="P23" s="64">
        <f>+'Tabel 3'!P24/'Tabel 3'!P$18</f>
        <v>9.6922915065520018E-2</v>
      </c>
      <c r="Q23" s="64">
        <f>+'Tabel 3'!Q24/'Tabel 3'!Q$18</f>
        <v>0.1436063936063936</v>
      </c>
      <c r="R23" s="64"/>
      <c r="S23" s="64">
        <f>+'Tabel 3'!S24/'Tabel 3'!S$18</f>
        <v>0.29158309487929951</v>
      </c>
      <c r="T23" s="64"/>
      <c r="U23" s="64">
        <f>+'Tabel 3'!U24/'Tabel 3'!U$18</f>
        <v>0.29722856656056162</v>
      </c>
      <c r="V23" s="64">
        <f>+'Tabel 3'!V24/'Tabel 3'!V$18</f>
        <v>0.30106399609555379</v>
      </c>
      <c r="W23" s="64">
        <f>+'Tabel 3'!W24/'Tabel 3'!W$18</f>
        <v>0.18303787919607736</v>
      </c>
      <c r="X23" s="64">
        <f>+'Tabel 3'!X24/'Tabel 3'!X$18</f>
        <v>0.36348180890853449</v>
      </c>
      <c r="Y23" s="64"/>
      <c r="Z23" s="64">
        <f>+'Tabel 3'!Z24/'Tabel 3'!Z$18</f>
        <v>0.20787143084630744</v>
      </c>
      <c r="AA23" s="65"/>
      <c r="AB23" s="64">
        <f>+'Tabel 3'!AB24/'Tabel 3'!AB$18</f>
        <v>0.18295054029212945</v>
      </c>
    </row>
    <row r="24" spans="1:29" x14ac:dyDescent="0.2">
      <c r="A24" s="46">
        <v>2017</v>
      </c>
      <c r="B24" s="46" t="s">
        <v>733</v>
      </c>
      <c r="C24" s="46">
        <v>66</v>
      </c>
      <c r="D24" s="46">
        <v>58</v>
      </c>
      <c r="F24" s="137">
        <f>+'Tabel 3'!F25/'Tabel 3'!F$18</f>
        <v>2.577804426233863E-2</v>
      </c>
      <c r="G24" s="41"/>
      <c r="H24" s="64">
        <f>+'Tabel 3'!H25/'Tabel 3'!H$18</f>
        <v>1.6180226833084239E-2</v>
      </c>
      <c r="I24" s="64">
        <f>+'Tabel 3'!I25/'Tabel 3'!I$18</f>
        <v>1.2257098991901525E-2</v>
      </c>
      <c r="J24" s="64">
        <f>+'Tabel 3'!J25/'Tabel 3'!J$18</f>
        <v>2.0682321665928222E-2</v>
      </c>
      <c r="K24" s="64">
        <f>+'Tabel 3'!K25/'Tabel 3'!K$18</f>
        <v>1.7885230719476283E-2</v>
      </c>
      <c r="L24" s="64">
        <f>+'Tabel 3'!L25/'Tabel 3'!L$18</f>
        <v>1.1572160687716979E-2</v>
      </c>
      <c r="M24" s="64">
        <f>+'Tabel 3'!M25/'Tabel 3'!M$18</f>
        <v>2.3895156672259114E-2</v>
      </c>
      <c r="N24" s="64"/>
      <c r="O24" s="64">
        <f>+'Tabel 3'!O25/'Tabel 3'!O$18</f>
        <v>1.869064490381013E-2</v>
      </c>
      <c r="P24" s="64">
        <f>+'Tabel 3'!P25/'Tabel 3'!P$18</f>
        <v>1.9765713124130595E-2</v>
      </c>
      <c r="Q24" s="64">
        <f>+'Tabel 3'!Q25/'Tabel 3'!Q$18</f>
        <v>1.3878978164692451E-2</v>
      </c>
      <c r="R24" s="64"/>
      <c r="S24" s="64">
        <f>+'Tabel 3'!S25/'Tabel 3'!S$18</f>
        <v>5.8162614950377854E-2</v>
      </c>
      <c r="T24" s="64"/>
      <c r="U24" s="64">
        <f>+'Tabel 3'!U25/'Tabel 3'!U$18</f>
        <v>4.5003426716223455E-2</v>
      </c>
      <c r="V24" s="64">
        <f>+'Tabel 3'!V25/'Tabel 3'!V$18</f>
        <v>4.5231555876553517E-2</v>
      </c>
      <c r="W24" s="64">
        <f>+'Tabel 3'!W25/'Tabel 3'!W$18</f>
        <v>4.5314941537798373E-2</v>
      </c>
      <c r="X24" s="64">
        <f>+'Tabel 3'!X25/'Tabel 3'!X$18</f>
        <v>3.4002040122407345E-2</v>
      </c>
      <c r="Y24" s="64"/>
      <c r="Z24" s="64">
        <f>+'Tabel 3'!Z25/'Tabel 3'!Z$18</f>
        <v>0.18002866347367003</v>
      </c>
      <c r="AA24" s="65"/>
      <c r="AB24" s="64">
        <f>+'Tabel 3'!AB25/'Tabel 3'!AB$18</f>
        <v>2.3401324495862443E-2</v>
      </c>
    </row>
    <row r="25" spans="1:29" x14ac:dyDescent="0.2">
      <c r="A25" s="46">
        <v>2017</v>
      </c>
      <c r="B25" s="46" t="s">
        <v>734</v>
      </c>
      <c r="C25" s="46">
        <v>10</v>
      </c>
      <c r="D25" s="46">
        <v>8</v>
      </c>
      <c r="F25" s="137">
        <f>+'Tabel 3'!F26/'Tabel 3'!F$18</f>
        <v>2.5929839265355554E-3</v>
      </c>
      <c r="G25" s="41"/>
      <c r="H25" s="64">
        <f>+'Tabel 3'!H26/'Tabel 3'!H$18</f>
        <v>2.1243733098735874E-3</v>
      </c>
      <c r="I25" s="64">
        <f>+'Tabel 3'!I26/'Tabel 3'!I$18</f>
        <v>1.1132257021550115E-3</v>
      </c>
      <c r="J25" s="64">
        <f>+'Tabel 3'!J26/'Tabel 3'!J$18</f>
        <v>2.303943287549845E-4</v>
      </c>
      <c r="K25" s="64">
        <f>+'Tabel 3'!K26/'Tabel 3'!K$18</f>
        <v>3.7975489883819501E-3</v>
      </c>
      <c r="L25" s="64">
        <f>+'Tabel 3'!L26/'Tabel 3'!L$18</f>
        <v>1.4465200859646223E-3</v>
      </c>
      <c r="M25" s="64">
        <f>+'Tabel 3'!M26/'Tabel 3'!M$18</f>
        <v>3.6518349591617358E-3</v>
      </c>
      <c r="N25" s="64"/>
      <c r="O25" s="64">
        <f>+'Tabel 3'!O26/'Tabel 3'!O$18</f>
        <v>8.8615224225838509E-4</v>
      </c>
      <c r="P25" s="64">
        <f>+'Tabel 3'!P26/'Tabel 3'!P$18</f>
        <v>9.3268337790815867E-4</v>
      </c>
      <c r="Q25" s="64">
        <f>+'Tabel 3'!Q26/'Tabel 3'!Q$18</f>
        <v>6.7789353503639219E-4</v>
      </c>
      <c r="R25" s="64"/>
      <c r="S25" s="64">
        <f>+'Tabel 3'!S26/'Tabel 3'!S$18</f>
        <v>1.7390512610397887E-3</v>
      </c>
      <c r="T25" s="64"/>
      <c r="U25" s="64">
        <f>+'Tabel 3'!U26/'Tabel 3'!U$18</f>
        <v>5.1342266965753889E-3</v>
      </c>
      <c r="V25" s="64">
        <f>+'Tabel 3'!V26/'Tabel 3'!V$18</f>
        <v>4.4534301658665319E-3</v>
      </c>
      <c r="W25" s="64">
        <f>+'Tabel 3'!W26/'Tabel 3'!W$18</f>
        <v>1.6164664044398943E-3</v>
      </c>
      <c r="X25" s="64">
        <f>+'Tabel 3'!X26/'Tabel 3'!X$18</f>
        <v>4.3409271222940041E-2</v>
      </c>
      <c r="Y25" s="64"/>
      <c r="Z25" s="64">
        <f>+'Tabel 3'!Z26/'Tabel 3'!Z$18</f>
        <v>0</v>
      </c>
      <c r="AA25" s="65"/>
      <c r="AB25" s="64">
        <f>+'Tabel 3'!AB26/'Tabel 3'!AB$18</f>
        <v>4.2545613268662828E-3</v>
      </c>
    </row>
    <row r="26" spans="1:29" x14ac:dyDescent="0.2">
      <c r="A26" s="46">
        <v>2017</v>
      </c>
      <c r="B26" s="46" t="s">
        <v>735</v>
      </c>
      <c r="C26" s="46">
        <v>5</v>
      </c>
      <c r="D26" s="46">
        <v>5</v>
      </c>
      <c r="F26" s="137">
        <f>+'Tabel 3'!F27/'Tabel 3'!F$18</f>
        <v>1.1102720220666565E-3</v>
      </c>
      <c r="G26" s="41"/>
      <c r="H26" s="64">
        <f>+'Tabel 3'!H27/'Tabel 3'!H$18</f>
        <v>3.7089058727675335E-4</v>
      </c>
      <c r="I26" s="64">
        <f>+'Tabel 3'!I27/'Tabel 3'!I$18</f>
        <v>2.671741685172027E-4</v>
      </c>
      <c r="J26" s="64">
        <f>+'Tabel 3'!J27/'Tabel 3'!J$18</f>
        <v>1.7722640673460346E-5</v>
      </c>
      <c r="K26" s="64">
        <f>+'Tabel 3'!K27/'Tabel 3'!K$18</f>
        <v>2.2540290769750929E-4</v>
      </c>
      <c r="L26" s="64">
        <f>+'Tabel 3'!L27/'Tabel 3'!L$18</f>
        <v>4.0915853860142171E-3</v>
      </c>
      <c r="M26" s="64">
        <f>+'Tabel 3'!M27/'Tabel 3'!M$18</f>
        <v>4.3701463747877718E-4</v>
      </c>
      <c r="N26" s="64"/>
      <c r="O26" s="64">
        <f>+'Tabel 3'!O27/'Tabel 3'!O$18</f>
        <v>3.7009887764909021E-3</v>
      </c>
      <c r="P26" s="64">
        <f>+'Tabel 3'!P27/'Tabel 3'!P$18</f>
        <v>4.4282531318630951E-3</v>
      </c>
      <c r="Q26" s="64">
        <f>+'Tabel 3'!Q27/'Tabel 3'!Q$18</f>
        <v>4.4598258883973168E-4</v>
      </c>
      <c r="R26" s="64"/>
      <c r="S26" s="64">
        <f>+'Tabel 3'!S27/'Tabel 3'!S$18</f>
        <v>1.2746972594008922E-4</v>
      </c>
      <c r="T26" s="64"/>
      <c r="U26" s="64">
        <f>+'Tabel 3'!U27/'Tabel 3'!U$18</f>
        <v>1.2326822182666195E-3</v>
      </c>
      <c r="V26" s="64">
        <f>+'Tabel 3'!V27/'Tabel 3'!V$18</f>
        <v>1.0021467432729963E-3</v>
      </c>
      <c r="W26" s="64">
        <f>+'Tabel 3'!W27/'Tabel 3'!W$18</f>
        <v>4.5799881459130344E-3</v>
      </c>
      <c r="X26" s="64">
        <f>+'Tabel 3'!X27/'Tabel 3'!X$18</f>
        <v>4.6469454833956703E-3</v>
      </c>
      <c r="Y26" s="64"/>
      <c r="Z26" s="64">
        <f>+'Tabel 3'!Z27/'Tabel 3'!Z$18</f>
        <v>8.0845694966743022E-3</v>
      </c>
      <c r="AA26" s="65"/>
      <c r="AB26" s="64">
        <f>+'Tabel 3'!AB27/'Tabel 3'!AB$18</f>
        <v>1.7293270819289984E-3</v>
      </c>
    </row>
    <row r="27" spans="1:29"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29" x14ac:dyDescent="0.2">
      <c r="A28" s="3" t="s">
        <v>725</v>
      </c>
    </row>
  </sheetData>
  <mergeCells count="3">
    <mergeCell ref="H3:M3"/>
    <mergeCell ref="O3:Q3"/>
    <mergeCell ref="AB3:AC3"/>
  </mergeCells>
  <pageMargins left="0.7" right="0.7" top="0.75" bottom="0.75" header="0.3" footer="0.3"/>
  <pageSetup paperSize="9" scale="39" orientation="portrait" r:id="rId1"/>
  <colBreaks count="1" manualBreakCount="1">
    <brk id="2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D36"/>
  <sheetViews>
    <sheetView topLeftCell="A13" workbookViewId="0"/>
  </sheetViews>
  <sheetFormatPr defaultRowHeight="11.25" x14ac:dyDescent="0.2"/>
  <cols>
    <col min="1" max="1" width="9.140625" style="22"/>
    <col min="2" max="2" width="27.28515625" style="22" customWidth="1"/>
    <col min="3" max="4" width="5.5703125" style="22" customWidth="1"/>
    <col min="5" max="5" width="2.28515625" style="22" customWidth="1"/>
    <col min="6" max="6" width="11.42578125" style="22" customWidth="1"/>
    <col min="7" max="7" width="2.140625" style="22" customWidth="1"/>
    <col min="8" max="8" width="10.42578125" style="22" customWidth="1"/>
    <col min="9" max="13" width="9.28515625" style="22" customWidth="1"/>
    <col min="14" max="14" width="2.140625" style="22" customWidth="1"/>
    <col min="15" max="17" width="9.28515625" style="22" customWidth="1"/>
    <col min="18" max="18" width="2.140625" style="22" customWidth="1"/>
    <col min="19" max="19" width="9.28515625" style="22" customWidth="1"/>
    <col min="20" max="20" width="2.140625" style="22" customWidth="1"/>
    <col min="21" max="24" width="9.28515625" style="22" customWidth="1"/>
    <col min="25" max="25" width="2.140625" style="22" customWidth="1"/>
    <col min="26" max="26" width="9.28515625" style="22" customWidth="1"/>
    <col min="27" max="27" width="3.42578125" style="22" customWidth="1"/>
    <col min="28" max="28" width="9.5703125" style="22" customWidth="1"/>
    <col min="29" max="29" width="2.140625" style="22" customWidth="1"/>
    <col min="30" max="16384" width="9.140625" style="22"/>
  </cols>
  <sheetData>
    <row r="1" spans="1:30" x14ac:dyDescent="0.2">
      <c r="A1" s="1" t="s">
        <v>849</v>
      </c>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x14ac:dyDescent="0.2">
      <c r="A2" s="25" t="s">
        <v>850</v>
      </c>
      <c r="B2" s="6"/>
      <c r="C2" s="6"/>
      <c r="D2" s="6"/>
      <c r="E2" s="6"/>
      <c r="F2" s="6"/>
      <c r="G2" s="6"/>
      <c r="H2" s="6"/>
      <c r="I2" s="6"/>
      <c r="J2" s="63">
        <v>1</v>
      </c>
      <c r="K2" s="31"/>
      <c r="L2" s="31"/>
      <c r="M2" s="31"/>
      <c r="N2" s="31"/>
      <c r="O2" s="31"/>
      <c r="P2" s="31"/>
      <c r="Q2" s="31"/>
      <c r="R2" s="31"/>
      <c r="S2" s="31"/>
      <c r="T2" s="31"/>
      <c r="U2" s="31"/>
      <c r="V2" s="31"/>
      <c r="W2" s="31"/>
      <c r="X2" s="31"/>
      <c r="Y2" s="31"/>
      <c r="Z2" s="31"/>
      <c r="AA2" s="31"/>
      <c r="AB2" s="31"/>
      <c r="AC2" s="31"/>
    </row>
    <row r="3" spans="1:30" ht="27" customHeight="1" x14ac:dyDescent="0.2">
      <c r="A3" s="54"/>
      <c r="B3" s="54"/>
      <c r="C3" s="54"/>
      <c r="D3" s="54"/>
      <c r="E3" s="54"/>
      <c r="F3" s="68" t="s">
        <v>962</v>
      </c>
      <c r="G3" s="30"/>
      <c r="H3" s="146" t="s">
        <v>718</v>
      </c>
      <c r="I3" s="146"/>
      <c r="J3" s="146"/>
      <c r="K3" s="146"/>
      <c r="L3" s="146"/>
      <c r="M3" s="146"/>
      <c r="N3" s="37"/>
      <c r="O3" s="146" t="s">
        <v>719</v>
      </c>
      <c r="P3" s="146"/>
      <c r="Q3" s="146"/>
      <c r="R3" s="30"/>
      <c r="S3" s="32" t="s">
        <v>720</v>
      </c>
      <c r="T3" s="33"/>
      <c r="U3" s="32" t="s">
        <v>721</v>
      </c>
      <c r="V3" s="32"/>
      <c r="W3" s="32"/>
      <c r="X3" s="32"/>
      <c r="Y3" s="33"/>
      <c r="Z3" s="32" t="s">
        <v>739</v>
      </c>
      <c r="AB3" s="146" t="s">
        <v>958</v>
      </c>
      <c r="AC3" s="146"/>
    </row>
    <row r="4" spans="1:30" ht="45" customHeight="1" x14ac:dyDescent="0.2">
      <c r="A4" s="38" t="s">
        <v>701</v>
      </c>
      <c r="B4" s="38" t="s">
        <v>760</v>
      </c>
      <c r="C4" s="31" t="s">
        <v>703</v>
      </c>
      <c r="D4" s="31" t="s">
        <v>702</v>
      </c>
      <c r="E4" s="5"/>
      <c r="F4" s="68" t="s">
        <v>0</v>
      </c>
      <c r="G4" s="68"/>
      <c r="H4" s="68" t="s">
        <v>748</v>
      </c>
      <c r="I4" s="68" t="s">
        <v>740</v>
      </c>
      <c r="J4" s="68" t="s">
        <v>741</v>
      </c>
      <c r="K4" s="68" t="s">
        <v>742</v>
      </c>
      <c r="L4" s="68" t="s">
        <v>743</v>
      </c>
      <c r="M4" s="68" t="s">
        <v>744</v>
      </c>
      <c r="N4" s="68"/>
      <c r="O4" s="68" t="s">
        <v>747</v>
      </c>
      <c r="P4" s="68" t="s">
        <v>745</v>
      </c>
      <c r="Q4" s="68" t="s">
        <v>746</v>
      </c>
      <c r="R4" s="68"/>
      <c r="S4" s="68" t="s">
        <v>749</v>
      </c>
      <c r="T4" s="68"/>
      <c r="U4" s="68" t="s">
        <v>750</v>
      </c>
      <c r="V4" s="32" t="s">
        <v>751</v>
      </c>
      <c r="W4" s="32" t="s">
        <v>752</v>
      </c>
      <c r="X4" s="32" t="s">
        <v>753</v>
      </c>
      <c r="Y4" s="32"/>
      <c r="Z4" s="32" t="s">
        <v>0</v>
      </c>
      <c r="AA4" s="31"/>
      <c r="AB4" s="68" t="s">
        <v>800</v>
      </c>
      <c r="AC4" s="68"/>
    </row>
    <row r="6" spans="1:30" x14ac:dyDescent="0.2">
      <c r="A6" s="31" t="s">
        <v>842</v>
      </c>
      <c r="B6" s="31"/>
      <c r="C6" s="31"/>
      <c r="D6" s="31"/>
      <c r="E6" s="31"/>
      <c r="F6" s="50"/>
      <c r="G6" s="50"/>
      <c r="H6" s="50"/>
      <c r="I6" s="50"/>
      <c r="J6" s="50"/>
      <c r="K6" s="50"/>
      <c r="L6" s="50"/>
      <c r="M6" s="50"/>
      <c r="N6" s="50"/>
      <c r="O6" s="50"/>
      <c r="P6" s="50"/>
      <c r="Q6" s="50"/>
      <c r="R6" s="50"/>
      <c r="S6" s="50"/>
      <c r="T6" s="50"/>
      <c r="U6" s="50"/>
      <c r="V6" s="50"/>
      <c r="W6" s="50"/>
      <c r="X6" s="50"/>
      <c r="Y6" s="50"/>
      <c r="Z6" s="50"/>
      <c r="AA6" s="31"/>
      <c r="AB6" s="50"/>
      <c r="AC6" s="31"/>
    </row>
    <row r="7" spans="1:30" x14ac:dyDescent="0.2">
      <c r="A7" s="46"/>
      <c r="B7" s="22" t="s">
        <v>756</v>
      </c>
      <c r="F7" s="69">
        <f>'Tabel 3'!F7/'Tabel 3'!F18-1</f>
        <v>4.1482863699471961E-2</v>
      </c>
      <c r="G7" s="41">
        <f t="shared" ref="G7:Y7" si="0">SUM(G9:G16)</f>
        <v>0</v>
      </c>
      <c r="H7" s="69">
        <f>'Tabel 3'!H7/'Tabel 3'!H18-1</f>
        <v>5.7529028936463833E-2</v>
      </c>
      <c r="I7" s="69">
        <f>'Tabel 3'!I7/'Tabel 3'!I18-1</f>
        <v>1.7709197477443928E-2</v>
      </c>
      <c r="J7" s="69">
        <f>'Tabel 3'!J7/'Tabel 3'!J18-1</f>
        <v>0.43998459286690506</v>
      </c>
      <c r="K7" s="69">
        <f>'Tabel 3'!K7/'Tabel 3'!K18-1</f>
        <v>-6.2814680167451176E-3</v>
      </c>
      <c r="L7" s="69">
        <f>'Tabel 3'!L7/'Tabel 3'!L18-1</f>
        <v>-0.23233626200517166</v>
      </c>
      <c r="M7" s="69">
        <f>'Tabel 3'!M7/'Tabel 3'!M18-1</f>
        <v>0.15308719045245822</v>
      </c>
      <c r="N7" s="41">
        <f t="shared" si="0"/>
        <v>0</v>
      </c>
      <c r="O7" s="69">
        <f>'Tabel 3'!O7/'Tabel 3'!O18-1</f>
        <v>1.6921598331948617E-2</v>
      </c>
      <c r="P7" s="69">
        <f>'Tabel 3'!P7/'Tabel 3'!P18-1</f>
        <v>-5.2397608653054539E-2</v>
      </c>
      <c r="Q7" s="69">
        <f>'Tabel 3'!Q7/'Tabel 3'!Q18-1</f>
        <v>0.32717253527465795</v>
      </c>
      <c r="R7" s="41">
        <f t="shared" si="0"/>
        <v>0</v>
      </c>
      <c r="S7" s="69">
        <f>'Tabel 3'!S7/'Tabel 3'!S18-1</f>
        <v>-7.1938450332331816E-2</v>
      </c>
      <c r="T7" s="41">
        <f t="shared" si="0"/>
        <v>0</v>
      </c>
      <c r="U7" s="69">
        <f>'Tabel 3'!U7/'Tabel 3'!U18-1</f>
        <v>5.0710721996243491E-2</v>
      </c>
      <c r="V7" s="69">
        <f>'Tabel 3'!V7/'Tabel 3'!V18-1</f>
        <v>5.4822698022187977E-2</v>
      </c>
      <c r="W7" s="69">
        <f>'Tabel 3'!W7/'Tabel 3'!W18-1</f>
        <v>7.0611665313488947E-2</v>
      </c>
      <c r="X7" s="69">
        <f>'Tabel 3'!X7/'Tabel 3'!X18-1</f>
        <v>-0.17763698354860946</v>
      </c>
      <c r="Y7" s="41">
        <f t="shared" si="0"/>
        <v>0</v>
      </c>
      <c r="Z7" s="69">
        <f>'Tabel 3'!Z7/'Tabel 3'!Z18-1</f>
        <v>0.20327572301774932</v>
      </c>
      <c r="AA7" s="35"/>
      <c r="AB7" s="69">
        <f>'Tabel 3'!AB7/'Tabel 3'!AB18-1</f>
        <v>4.7733940796571561E-2</v>
      </c>
    </row>
    <row r="8" spans="1:30" x14ac:dyDescent="0.2">
      <c r="F8" s="41"/>
      <c r="G8" s="41"/>
      <c r="H8" s="41"/>
      <c r="I8" s="41"/>
      <c r="J8" s="41"/>
      <c r="K8" s="41"/>
      <c r="L8" s="41"/>
      <c r="M8" s="41"/>
      <c r="N8" s="41"/>
      <c r="O8" s="41"/>
      <c r="P8" s="41"/>
      <c r="Q8" s="41"/>
      <c r="R8" s="41"/>
      <c r="S8" s="41"/>
      <c r="T8" s="41"/>
      <c r="U8" s="41"/>
      <c r="V8" s="41"/>
      <c r="W8" s="41"/>
      <c r="X8" s="41"/>
      <c r="Y8" s="41"/>
      <c r="Z8" s="41"/>
      <c r="AA8" s="35"/>
      <c r="AB8" s="41"/>
    </row>
    <row r="9" spans="1:30" x14ac:dyDescent="0.2">
      <c r="A9" s="46"/>
      <c r="B9" s="46" t="s">
        <v>728</v>
      </c>
      <c r="C9" s="46">
        <v>4</v>
      </c>
      <c r="D9" s="46">
        <v>4</v>
      </c>
      <c r="F9" s="69">
        <f>'Tabel 3'!F9/'Tabel 3'!F20-1</f>
        <v>3.9225253591836262E-2</v>
      </c>
      <c r="G9" s="41"/>
      <c r="H9" s="69">
        <f>'Tabel 3'!H9/'Tabel 3'!H20-1</f>
        <v>7.86342576377701E-2</v>
      </c>
      <c r="I9" s="69">
        <f>'Tabel 3'!I9/'Tabel 3'!I20-1</f>
        <v>1.270369002175431E-2</v>
      </c>
      <c r="J9" s="69">
        <f>'Tabel 3'!J9/'Tabel 3'!J20-1</f>
        <v>0.55400526880671275</v>
      </c>
      <c r="K9" s="69">
        <f>'Tabel 3'!K9/'Tabel 3'!K20-1</f>
        <v>7.5875936026624791E-2</v>
      </c>
      <c r="L9" s="69">
        <f>'Tabel 3'!L9/'Tabel 3'!L20-1</f>
        <v>-4.9946409431939953E-2</v>
      </c>
      <c r="M9" s="69">
        <f>'Tabel 3'!M9/'Tabel 3'!M20-1</f>
        <v>0.13610595915459012</v>
      </c>
      <c r="N9" s="41"/>
      <c r="O9" s="69">
        <f>'Tabel 3'!O9/'Tabel 3'!O20-1</f>
        <v>-5.3019026005189596E-2</v>
      </c>
      <c r="P9" s="69">
        <f>'Tabel 3'!P9/'Tabel 3'!P20-1</f>
        <v>-5.0796451957460631E-2</v>
      </c>
      <c r="Q9" s="69">
        <f>'Tabel 3'!Q9/'Tabel 3'!Q20-1</f>
        <v>-6.8687794656888457E-2</v>
      </c>
      <c r="R9" s="41"/>
      <c r="S9" s="69">
        <f>'Tabel 3'!S9/'Tabel 3'!S20-1</f>
        <v>-0.21923921513069344</v>
      </c>
      <c r="T9" s="41"/>
      <c r="U9" s="69">
        <f>'Tabel 3'!U9/'Tabel 3'!U20-1</f>
        <v>7.5374366566076434E-2</v>
      </c>
      <c r="V9" s="69">
        <f>'Tabel 3'!V9/'Tabel 3'!V20-1</f>
        <v>7.9184904913816467E-2</v>
      </c>
      <c r="W9" s="69">
        <f>'Tabel 3'!W9/'Tabel 3'!W20-1</f>
        <v>6.9590376123039421E-2</v>
      </c>
      <c r="X9" s="69">
        <f>'Tabel 3'!X9/'Tabel 3'!X20-1</f>
        <v>-0.64705882352941169</v>
      </c>
      <c r="Y9" s="41"/>
      <c r="Z9" s="69" t="str">
        <f>IFERROR('Tabel 3'!Z9/'Tabel 3'!Z20-1,"nb")</f>
        <v>nb</v>
      </c>
      <c r="AA9" s="35"/>
      <c r="AB9" s="69">
        <f>'Tabel 3'!AB9/'Tabel 3'!AB20-1</f>
        <v>0.17179700641656726</v>
      </c>
    </row>
    <row r="10" spans="1:30" x14ac:dyDescent="0.2">
      <c r="A10" s="46"/>
      <c r="B10" s="46" t="s">
        <v>729</v>
      </c>
      <c r="C10" s="46">
        <v>14</v>
      </c>
      <c r="D10" s="46">
        <v>13</v>
      </c>
      <c r="F10" s="69">
        <f>'Tabel 3'!F10/'Tabel 3'!F21-1</f>
        <v>4.9858495143721093E-2</v>
      </c>
      <c r="G10" s="41"/>
      <c r="H10" s="69">
        <f>'Tabel 3'!H10/'Tabel 3'!H21-1</f>
        <v>6.6353940974778425E-2</v>
      </c>
      <c r="I10" s="69">
        <f>'Tabel 3'!I10/'Tabel 3'!I21-1</f>
        <v>0.10533059570903247</v>
      </c>
      <c r="J10" s="69">
        <f>'Tabel 3'!J10/'Tabel 3'!J21-1</f>
        <v>0.14443729253310589</v>
      </c>
      <c r="K10" s="69">
        <f>'Tabel 3'!K10/'Tabel 3'!K21-1</f>
        <v>-2.6677059722452157E-2</v>
      </c>
      <c r="L10" s="69">
        <f>'Tabel 3'!L10/'Tabel 3'!L21-1</f>
        <v>-0.53680508863066967</v>
      </c>
      <c r="M10" s="69">
        <f>'Tabel 3'!M10/'Tabel 3'!M21-1</f>
        <v>0.26178487206771828</v>
      </c>
      <c r="N10" s="41"/>
      <c r="O10" s="69">
        <f>'Tabel 3'!O10/'Tabel 3'!O21-1</f>
        <v>9.4238533224053622E-2</v>
      </c>
      <c r="P10" s="69">
        <f>'Tabel 3'!P10/'Tabel 3'!P21-1</f>
        <v>-0.16770792477572793</v>
      </c>
      <c r="Q10" s="69">
        <f>'Tabel 3'!Q10/'Tabel 3'!Q21-1</f>
        <v>1.0810153464617813</v>
      </c>
      <c r="R10" s="41"/>
      <c r="S10" s="69">
        <f>'Tabel 3'!S10/'Tabel 3'!S21-1</f>
        <v>-0.2925671525101915</v>
      </c>
      <c r="T10" s="41"/>
      <c r="U10" s="69">
        <f>'Tabel 3'!U10/'Tabel 3'!U21-1</f>
        <v>3.7928092218634468E-2</v>
      </c>
      <c r="V10" s="69">
        <f>'Tabel 3'!V10/'Tabel 3'!V21-1</f>
        <v>2.2316654011905523E-2</v>
      </c>
      <c r="W10" s="69">
        <f>'Tabel 3'!W10/'Tabel 3'!W21-1</f>
        <v>0.77191212718808155</v>
      </c>
      <c r="X10" s="69">
        <f>'Tabel 3'!X10/'Tabel 3'!X21-1</f>
        <v>0.22134399476471889</v>
      </c>
      <c r="Y10" s="41"/>
      <c r="Z10" s="69">
        <f>IFERROR('Tabel 3'!Z10/'Tabel 3'!Z21-1,"nb")</f>
        <v>10.71301775147929</v>
      </c>
      <c r="AA10" s="35"/>
      <c r="AB10" s="69">
        <f>'Tabel 3'!AB10/'Tabel 3'!AB21-1</f>
        <v>0.16524119387953018</v>
      </c>
    </row>
    <row r="11" spans="1:30" x14ac:dyDescent="0.2">
      <c r="A11" s="46"/>
      <c r="B11" s="46" t="s">
        <v>730</v>
      </c>
      <c r="C11" s="46">
        <v>13</v>
      </c>
      <c r="D11" s="46">
        <v>13</v>
      </c>
      <c r="F11" s="69">
        <f>'Tabel 3'!F11/'Tabel 3'!F22-1</f>
        <v>3.2848472321067357E-2</v>
      </c>
      <c r="G11" s="41"/>
      <c r="H11" s="69">
        <f>'Tabel 3'!H11/'Tabel 3'!H22-1</f>
        <v>7.2888056575068694E-2</v>
      </c>
      <c r="I11" s="69">
        <f>'Tabel 3'!I11/'Tabel 3'!I22-1</f>
        <v>-0.14333278540213035</v>
      </c>
      <c r="J11" s="69">
        <f>'Tabel 3'!J11/'Tabel 3'!J22-1</f>
        <v>3.4544300583904546</v>
      </c>
      <c r="K11" s="69">
        <f>'Tabel 3'!K11/'Tabel 3'!K22-1</f>
        <v>-0.1409039473741841</v>
      </c>
      <c r="L11" s="69">
        <f>'Tabel 3'!L11/'Tabel 3'!L22-1</f>
        <v>2.7894736842105261</v>
      </c>
      <c r="M11" s="69">
        <f>'Tabel 3'!M11/'Tabel 3'!M22-1</f>
        <v>0.2081680028860855</v>
      </c>
      <c r="N11" s="41"/>
      <c r="O11" s="69">
        <f>'Tabel 3'!O11/'Tabel 3'!O22-1</f>
        <v>1.5242623338502348E-2</v>
      </c>
      <c r="P11" s="69">
        <f>'Tabel 3'!P11/'Tabel 3'!P22-1</f>
        <v>-5.4415558386084473E-2</v>
      </c>
      <c r="Q11" s="69">
        <f>'Tabel 3'!Q11/'Tabel 3'!Q22-1</f>
        <v>0.2322773593265397</v>
      </c>
      <c r="R11" s="41"/>
      <c r="S11" s="69">
        <f>'Tabel 3'!S11/'Tabel 3'!S22-1</f>
        <v>-0.31858366895577361</v>
      </c>
      <c r="T11" s="41"/>
      <c r="U11" s="69">
        <f>'Tabel 3'!U11/'Tabel 3'!U22-1</f>
        <v>4.6944812700751015E-2</v>
      </c>
      <c r="V11" s="69">
        <f>'Tabel 3'!V11/'Tabel 3'!V22-1</f>
        <v>4.1939895679222072E-2</v>
      </c>
      <c r="W11" s="69">
        <f>'Tabel 3'!W11/'Tabel 3'!W22-1</f>
        <v>0.13948610382800219</v>
      </c>
      <c r="X11" s="69">
        <f>'Tabel 3'!X11/'Tabel 3'!X22-1</f>
        <v>0.43137254901960786</v>
      </c>
      <c r="Y11" s="41"/>
      <c r="Z11" s="69">
        <f>IFERROR('Tabel 3'!Z11/'Tabel 3'!Z22-1,"nb")</f>
        <v>-0.72509293680297393</v>
      </c>
      <c r="AA11" s="35"/>
      <c r="AB11" s="69">
        <f>'Tabel 3'!AB11/'Tabel 3'!AB22-1</f>
        <v>-2.87909152572694E-2</v>
      </c>
    </row>
    <row r="12" spans="1:30" x14ac:dyDescent="0.2">
      <c r="A12" s="46"/>
      <c r="B12" s="46" t="s">
        <v>731</v>
      </c>
      <c r="C12" s="46">
        <v>54</v>
      </c>
      <c r="D12" s="46">
        <v>43</v>
      </c>
      <c r="F12" s="69">
        <f>'Tabel 3'!F12/'Tabel 3'!F23-1</f>
        <v>4.0823145257003368E-2</v>
      </c>
      <c r="G12" s="41"/>
      <c r="H12" s="69">
        <f>'Tabel 3'!H12/'Tabel 3'!H23-1</f>
        <v>1.4835260440087872E-2</v>
      </c>
      <c r="I12" s="69">
        <f>'Tabel 3'!I12/'Tabel 3'!I23-1</f>
        <v>2.8628459028359865E-2</v>
      </c>
      <c r="J12" s="69">
        <f>'Tabel 3'!J12/'Tabel 3'!J23-1</f>
        <v>0.48470239718928765</v>
      </c>
      <c r="K12" s="69">
        <f>'Tabel 3'!K12/'Tabel 3'!K23-1</f>
        <v>-0.17091891649615298</v>
      </c>
      <c r="L12" s="69">
        <f>'Tabel 3'!L12/'Tabel 3'!L23-1</f>
        <v>-0.1648005867962592</v>
      </c>
      <c r="M12" s="69">
        <f>'Tabel 3'!M12/'Tabel 3'!M23-1</f>
        <v>0.10692165940695042</v>
      </c>
      <c r="N12" s="41"/>
      <c r="O12" s="69">
        <f>'Tabel 3'!O12/'Tabel 3'!O23-1</f>
        <v>8.0392028232468604E-2</v>
      </c>
      <c r="P12" s="69">
        <f>'Tabel 3'!P12/'Tabel 3'!P23-1</f>
        <v>6.3792577277673068E-2</v>
      </c>
      <c r="Q12" s="69">
        <f>'Tabel 3'!Q12/'Tabel 3'!Q23-1</f>
        <v>0.1398767065067501</v>
      </c>
      <c r="R12" s="41"/>
      <c r="S12" s="69">
        <f>'Tabel 3'!S12/'Tabel 3'!S23-1</f>
        <v>-4.1041019387408562E-2</v>
      </c>
      <c r="T12" s="41"/>
      <c r="U12" s="69">
        <f>'Tabel 3'!U12/'Tabel 3'!U23-1</f>
        <v>0.10526056303873621</v>
      </c>
      <c r="V12" s="69">
        <f>'Tabel 3'!V12/'Tabel 3'!V23-1</f>
        <v>0.15172873462280578</v>
      </c>
      <c r="W12" s="69">
        <f>'Tabel 3'!W12/'Tabel 3'!W23-1</f>
        <v>-0.32731192109836227</v>
      </c>
      <c r="X12" s="69">
        <f>'Tabel 3'!X12/'Tabel 3'!X23-1</f>
        <v>-0.31724628860316273</v>
      </c>
      <c r="Y12" s="41"/>
      <c r="Z12" s="69">
        <f>IFERROR('Tabel 3'!Z12/'Tabel 3'!Z23-1,"nb")</f>
        <v>-0.77452374182541939</v>
      </c>
      <c r="AA12" s="35"/>
      <c r="AB12" s="69">
        <f>'Tabel 3'!AB12/'Tabel 3'!AB23-1</f>
        <v>-8.2466885848877292E-2</v>
      </c>
    </row>
    <row r="13" spans="1:30" x14ac:dyDescent="0.2">
      <c r="A13" s="46"/>
      <c r="B13" s="46" t="s">
        <v>732</v>
      </c>
      <c r="C13" s="46">
        <v>189</v>
      </c>
      <c r="D13" s="46">
        <v>174</v>
      </c>
      <c r="F13" s="69">
        <f>'Tabel 3'!F13/'Tabel 3'!F24-1</f>
        <v>4.2333344349573476E-2</v>
      </c>
      <c r="G13" s="41"/>
      <c r="H13" s="69">
        <f>'Tabel 3'!H13/'Tabel 3'!H24-1</f>
        <v>4.9644259620450493E-2</v>
      </c>
      <c r="I13" s="69">
        <f>'Tabel 3'!I13/'Tabel 3'!I24-1</f>
        <v>-1.6943264716258732E-2</v>
      </c>
      <c r="J13" s="69">
        <f>'Tabel 3'!J13/'Tabel 3'!J24-1</f>
        <v>-0.16191526432243697</v>
      </c>
      <c r="K13" s="69">
        <f>'Tabel 3'!K13/'Tabel 3'!K24-1</f>
        <v>0.22783264037840878</v>
      </c>
      <c r="L13" s="69">
        <f>'Tabel 3'!L13/'Tabel 3'!L24-1</f>
        <v>0.1077145558644057</v>
      </c>
      <c r="M13" s="69">
        <f>'Tabel 3'!M13/'Tabel 3'!M24-1</f>
        <v>0.14560477012680884</v>
      </c>
      <c r="N13" s="41"/>
      <c r="O13" s="69">
        <f>'Tabel 3'!O13/'Tabel 3'!O24-1</f>
        <v>5.2371623982226057E-2</v>
      </c>
      <c r="P13" s="69">
        <f>'Tabel 3'!P13/'Tabel 3'!P24-1</f>
        <v>4.6955315606561854E-2</v>
      </c>
      <c r="Q13" s="69">
        <f>'Tabel 3'!Q13/'Tabel 3'!Q24-1</f>
        <v>6.8732840443645138E-2</v>
      </c>
      <c r="R13" s="41"/>
      <c r="S13" s="69">
        <f>'Tabel 3'!S13/'Tabel 3'!S24-1</f>
        <v>0.12657245744506485</v>
      </c>
      <c r="T13" s="41"/>
      <c r="U13" s="69">
        <f>'Tabel 3'!U13/'Tabel 3'!U24-1</f>
        <v>9.7027753408800432E-3</v>
      </c>
      <c r="V13" s="69">
        <f>'Tabel 3'!V13/'Tabel 3'!V24-1</f>
        <v>1.2889064034868891E-3</v>
      </c>
      <c r="W13" s="69">
        <f>'Tabel 3'!W13/'Tabel 3'!W24-1</f>
        <v>0.36125115999605084</v>
      </c>
      <c r="X13" s="69">
        <f>'Tabel 3'!X13/'Tabel 3'!X24-1</f>
        <v>-4.6613873169747855E-2</v>
      </c>
      <c r="Y13" s="41"/>
      <c r="Z13" s="69">
        <f>IFERROR('Tabel 3'!Z13/'Tabel 3'!Z24-1,"nb")</f>
        <v>0.3950394932233352</v>
      </c>
      <c r="AA13" s="35"/>
      <c r="AB13" s="69">
        <f>'Tabel 3'!AB13/'Tabel 3'!AB24-1</f>
        <v>-6.5581016804114212E-2</v>
      </c>
    </row>
    <row r="14" spans="1:30" x14ac:dyDescent="0.2">
      <c r="A14" s="46"/>
      <c r="B14" s="46" t="s">
        <v>733</v>
      </c>
      <c r="C14" s="46">
        <v>66</v>
      </c>
      <c r="D14" s="46">
        <v>58</v>
      </c>
      <c r="F14" s="69">
        <f>'Tabel 3'!F14/'Tabel 3'!F25-1</f>
        <v>5.4742376445846563E-2</v>
      </c>
      <c r="G14" s="41"/>
      <c r="H14" s="69">
        <f>'Tabel 3'!H14/'Tabel 3'!H25-1</f>
        <v>7.8282360210071067E-2</v>
      </c>
      <c r="I14" s="69">
        <f>'Tabel 3'!I14/'Tabel 3'!I25-1</f>
        <v>-4.0136815781716684E-2</v>
      </c>
      <c r="J14" s="69">
        <f>'Tabel 3'!J14/'Tabel 3'!J25-1</f>
        <v>0.63794113774469152</v>
      </c>
      <c r="K14" s="69">
        <f>'Tabel 3'!K14/'Tabel 3'!K25-1</f>
        <v>0.15346497959709882</v>
      </c>
      <c r="L14" s="69">
        <f>'Tabel 3'!L14/'Tabel 3'!L25-1</f>
        <v>-1.253109625330151E-2</v>
      </c>
      <c r="M14" s="69">
        <f>'Tabel 3'!M14/'Tabel 3'!M25-1</f>
        <v>4.6245617907821668E-2</v>
      </c>
      <c r="N14" s="41"/>
      <c r="O14" s="69">
        <f>'Tabel 3'!O14/'Tabel 3'!O25-1</f>
        <v>-1.8302248561966161E-2</v>
      </c>
      <c r="P14" s="69">
        <f>'Tabel 3'!P14/'Tabel 3'!P25-1</f>
        <v>-0.12440188013205589</v>
      </c>
      <c r="Q14" s="69">
        <f>'Tabel 3'!Q14/'Tabel 3'!Q25-1</f>
        <v>0.65798062156152337</v>
      </c>
      <c r="R14" s="41"/>
      <c r="S14" s="69">
        <f>'Tabel 3'!S14/'Tabel 3'!S25-1</f>
        <v>0.14308077645585482</v>
      </c>
      <c r="T14" s="41"/>
      <c r="U14" s="69">
        <f>'Tabel 3'!U14/'Tabel 3'!U25-1</f>
        <v>2.7390852390852372E-2</v>
      </c>
      <c r="V14" s="69">
        <f>'Tabel 3'!V14/'Tabel 3'!V25-1</f>
        <v>1.474348416798632E-2</v>
      </c>
      <c r="W14" s="69">
        <f>'Tabel 3'!W14/'Tabel 3'!W25-1</f>
        <v>2.9649648687593011E-3</v>
      </c>
      <c r="X14" s="69">
        <f>'Tabel 3'!X14/'Tabel 3'!X25-1</f>
        <v>0.85888048196329803</v>
      </c>
      <c r="Y14" s="41"/>
      <c r="Z14" s="69">
        <f>IFERROR('Tabel 3'!Z14/'Tabel 3'!Z25-1,"nb")</f>
        <v>-0.45090834864258011</v>
      </c>
      <c r="AA14" s="35"/>
      <c r="AB14" s="69">
        <f>'Tabel 3'!AB14/'Tabel 3'!AB25-1</f>
        <v>6.6008619364423815E-3</v>
      </c>
    </row>
    <row r="15" spans="1:30" x14ac:dyDescent="0.2">
      <c r="A15" s="46"/>
      <c r="B15" s="46" t="s">
        <v>734</v>
      </c>
      <c r="C15" s="46">
        <v>10</v>
      </c>
      <c r="D15" s="46">
        <v>8</v>
      </c>
      <c r="F15" s="69">
        <f>'Tabel 3'!F15/'Tabel 3'!F26-1</f>
        <v>-0.1745766255488187</v>
      </c>
      <c r="G15" s="41"/>
      <c r="H15" s="69">
        <f>'Tabel 3'!H15/'Tabel 3'!H26-1</f>
        <v>-0.16188235294117659</v>
      </c>
      <c r="I15" s="69">
        <f>'Tabel 3'!I15/'Tabel 3'!I26-1</f>
        <v>0.8391812121162785</v>
      </c>
      <c r="J15" s="69">
        <f>'Tabel 3'!J15/'Tabel 3'!J26-1</f>
        <v>5.8126090347736907</v>
      </c>
      <c r="K15" s="69">
        <f>'Tabel 3'!K15/'Tabel 3'!K26-1</f>
        <v>-0.53838469411879752</v>
      </c>
      <c r="L15" s="69">
        <f>'Tabel 3'!L15/'Tabel 3'!L26-1</f>
        <v>-0.79881419452412294</v>
      </c>
      <c r="M15" s="69">
        <f>'Tabel 3'!M15/'Tabel 3'!M26-1</f>
        <v>-0.62845458001169985</v>
      </c>
      <c r="N15" s="41"/>
      <c r="O15" s="69">
        <f>'Tabel 3'!O15/'Tabel 3'!O26-1</f>
        <v>-0.52573529411764708</v>
      </c>
      <c r="P15" s="69">
        <f>'Tabel 3'!P15/'Tabel 3'!P26-1</f>
        <v>-0.6496466286953263</v>
      </c>
      <c r="Q15" s="69">
        <f>'Tabel 3'!Q15/'Tabel 3'!Q26-1</f>
        <v>0.23729766091332527</v>
      </c>
      <c r="R15" s="41"/>
      <c r="S15" s="69">
        <f>'Tabel 3'!S15/'Tabel 3'!S26-1</f>
        <v>7.8534031413612482E-2</v>
      </c>
      <c r="T15" s="41"/>
      <c r="U15" s="69">
        <f>'Tabel 3'!U15/'Tabel 3'!U26-1</f>
        <v>-0.16537585421412304</v>
      </c>
      <c r="V15" s="69">
        <f>'Tabel 3'!V15/'Tabel 3'!V26-1</f>
        <v>-0.1254254906453216</v>
      </c>
      <c r="W15" s="69">
        <f>'Tabel 3'!W15/'Tabel 3'!W26-1</f>
        <v>0.43639776544497866</v>
      </c>
      <c r="X15" s="69">
        <f>'Tabel 3'!X15/'Tabel 3'!X26-1</f>
        <v>-0.39839088416027757</v>
      </c>
      <c r="Y15" s="41"/>
      <c r="Z15" s="69" t="str">
        <f>IFERROR('Tabel 3'!Z15/'Tabel 3'!Z26-1,"nb")</f>
        <v>nb</v>
      </c>
      <c r="AA15" s="35"/>
      <c r="AB15" s="69">
        <f>'Tabel 3'!AB15/'Tabel 3'!AB26-1</f>
        <v>-0.38001958863858964</v>
      </c>
    </row>
    <row r="16" spans="1:30" x14ac:dyDescent="0.2">
      <c r="A16" s="46"/>
      <c r="B16" s="46" t="s">
        <v>735</v>
      </c>
      <c r="C16" s="46">
        <v>5</v>
      </c>
      <c r="D16" s="46">
        <v>5</v>
      </c>
      <c r="F16" s="69">
        <f>'Tabel 3'!F16/'Tabel 3'!F27-1</f>
        <v>2.9296875E-3</v>
      </c>
      <c r="G16" s="41"/>
      <c r="H16" s="69">
        <f>'Tabel 3'!H16/'Tabel 3'!H27-1</f>
        <v>-0.44743935309973049</v>
      </c>
      <c r="I16" s="69">
        <f>'Tabel 3'!I16/'Tabel 3'!I27-1</f>
        <v>-0.84057971014492749</v>
      </c>
      <c r="J16" s="69">
        <f>'Tabel 3'!J16/'Tabel 3'!J27-1</f>
        <v>9</v>
      </c>
      <c r="K16" s="69">
        <f>'Tabel 3'!K16/'Tabel 3'!K27-1</f>
        <v>0.30434782608695654</v>
      </c>
      <c r="L16" s="69">
        <f>'Tabel 3'!L16/'Tabel 3'!L27-1</f>
        <v>-0.96969696969696972</v>
      </c>
      <c r="M16" s="69">
        <f>'Tabel 3'!M16/'Tabel 3'!M27-1</f>
        <v>0.26436781609195403</v>
      </c>
      <c r="N16" s="41"/>
      <c r="O16" s="69">
        <f>'Tabel 3'!O16/'Tabel 3'!O27-1</f>
        <v>0.13820422535211274</v>
      </c>
      <c r="P16" s="69">
        <f>'Tabel 3'!P16/'Tabel 3'!P27-1</f>
        <v>0.13051305130513047</v>
      </c>
      <c r="Q16" s="69">
        <f>'Tabel 3'!Q16/'Tabel 3'!Q27-1</f>
        <v>0.48</v>
      </c>
      <c r="R16" s="41"/>
      <c r="S16" s="69">
        <f>'Tabel 3'!S16/'Tabel 3'!S27-1</f>
        <v>-0.1428571428571429</v>
      </c>
      <c r="T16" s="41"/>
      <c r="U16" s="69">
        <f>'Tabel 3'!U16/'Tabel 3'!U27-1</f>
        <v>3.2258064516129004E-2</v>
      </c>
      <c r="V16" s="69">
        <f>'Tabel 3'!V16/'Tabel 3'!V27-1</f>
        <v>0.25685785536159611</v>
      </c>
      <c r="W16" s="69">
        <f>'Tabel 3'!W16/'Tabel 3'!W27-1</f>
        <v>-1</v>
      </c>
      <c r="X16" s="69">
        <f>'Tabel 3'!X16/'Tabel 3'!X27-1</f>
        <v>-2.4390243902439046E-2</v>
      </c>
      <c r="Y16" s="41"/>
      <c r="Z16" s="69">
        <f>IFERROR('Tabel 3'!Z16/'Tabel 3'!Z27-1,"nb")</f>
        <v>-0.21212121212121215</v>
      </c>
      <c r="AA16" s="35"/>
      <c r="AB16" s="69">
        <f>'Tabel 3'!AB16/'Tabel 3'!AB27-1</f>
        <v>0.15662650602409633</v>
      </c>
    </row>
    <row r="17" spans="1:30" x14ac:dyDescent="0.2">
      <c r="A17" s="46"/>
      <c r="B17" s="46"/>
      <c r="C17" s="46"/>
      <c r="D17" s="46"/>
      <c r="F17" s="69"/>
      <c r="G17" s="41"/>
      <c r="H17" s="41"/>
      <c r="I17" s="41"/>
      <c r="J17" s="41"/>
      <c r="K17" s="41"/>
      <c r="L17" s="41"/>
      <c r="M17" s="41"/>
      <c r="N17" s="41"/>
      <c r="O17" s="41"/>
      <c r="P17" s="41"/>
      <c r="Q17" s="41"/>
      <c r="R17" s="41"/>
      <c r="S17" s="41"/>
      <c r="T17" s="41"/>
      <c r="U17" s="41"/>
      <c r="V17" s="41"/>
      <c r="W17" s="41"/>
      <c r="X17" s="41"/>
      <c r="Y17" s="41"/>
      <c r="Z17" s="41"/>
      <c r="AA17" s="35"/>
      <c r="AB17" s="41"/>
    </row>
    <row r="18" spans="1:30" x14ac:dyDescent="0.2">
      <c r="A18" s="46"/>
      <c r="B18" s="46"/>
      <c r="C18" s="46"/>
      <c r="D18" s="46"/>
      <c r="F18" s="69"/>
      <c r="G18" s="41"/>
      <c r="H18" s="41"/>
      <c r="I18" s="41"/>
      <c r="J18" s="41"/>
      <c r="K18" s="41"/>
      <c r="L18" s="41"/>
      <c r="M18" s="41"/>
      <c r="N18" s="41"/>
      <c r="O18" s="41"/>
      <c r="P18" s="41"/>
      <c r="Q18" s="41"/>
      <c r="R18" s="41"/>
      <c r="S18" s="41"/>
      <c r="T18" s="41"/>
      <c r="U18" s="41"/>
      <c r="V18" s="41"/>
      <c r="W18" s="41"/>
      <c r="X18" s="41"/>
      <c r="Y18" s="41"/>
      <c r="Z18" s="41"/>
      <c r="AA18" s="35"/>
      <c r="AB18" s="41"/>
    </row>
    <row r="19" spans="1:30" x14ac:dyDescent="0.2">
      <c r="A19" s="46"/>
      <c r="B19" s="46"/>
      <c r="C19" s="46"/>
      <c r="D19" s="46"/>
      <c r="F19" s="41"/>
      <c r="G19" s="41"/>
      <c r="H19" s="41"/>
      <c r="I19" s="41"/>
      <c r="J19" s="41"/>
      <c r="K19" s="41"/>
      <c r="L19" s="41"/>
      <c r="M19" s="41"/>
      <c r="N19" s="41"/>
      <c r="O19" s="41"/>
      <c r="P19" s="41"/>
      <c r="Q19" s="41"/>
      <c r="R19" s="41"/>
      <c r="S19" s="41"/>
      <c r="T19" s="41"/>
      <c r="U19" s="41"/>
      <c r="V19" s="41"/>
      <c r="W19" s="41"/>
      <c r="X19" s="41"/>
      <c r="Y19" s="41"/>
      <c r="Z19" s="41"/>
      <c r="AA19" s="35"/>
      <c r="AB19" s="41"/>
    </row>
    <row r="20" spans="1:30" x14ac:dyDescent="0.2">
      <c r="A20" s="46"/>
      <c r="B20" s="46"/>
      <c r="C20" s="46"/>
      <c r="D20" s="46"/>
      <c r="F20" s="41"/>
      <c r="G20" s="41"/>
      <c r="H20" s="41"/>
      <c r="I20" s="41"/>
      <c r="J20" s="41"/>
      <c r="K20" s="41"/>
      <c r="L20" s="41"/>
      <c r="M20" s="41"/>
      <c r="N20" s="41"/>
      <c r="O20" s="41"/>
      <c r="P20" s="41"/>
      <c r="Q20" s="41"/>
      <c r="R20" s="41"/>
      <c r="S20" s="41"/>
      <c r="T20" s="41"/>
      <c r="U20" s="41"/>
      <c r="V20" s="41"/>
      <c r="W20" s="41"/>
      <c r="X20" s="41"/>
      <c r="Y20" s="41"/>
      <c r="Z20" s="41"/>
      <c r="AA20" s="35"/>
      <c r="AB20" s="41"/>
      <c r="AD20" s="57"/>
    </row>
    <row r="21" spans="1:30" x14ac:dyDescent="0.2">
      <c r="B21" s="46"/>
      <c r="C21" s="46"/>
      <c r="D21" s="46"/>
      <c r="F21" s="41"/>
      <c r="G21" s="41"/>
      <c r="H21" s="41"/>
      <c r="I21" s="41"/>
      <c r="J21" s="41"/>
      <c r="K21" s="41"/>
      <c r="L21" s="41"/>
      <c r="M21" s="41"/>
      <c r="N21" s="41"/>
      <c r="O21" s="41"/>
      <c r="P21" s="41"/>
      <c r="Q21" s="41"/>
      <c r="R21" s="41"/>
      <c r="S21" s="41"/>
      <c r="T21" s="41"/>
      <c r="U21" s="41"/>
      <c r="V21" s="41"/>
      <c r="W21" s="41"/>
      <c r="X21" s="41"/>
      <c r="Y21" s="41"/>
      <c r="Z21" s="41"/>
      <c r="AA21" s="35"/>
      <c r="AB21" s="41"/>
    </row>
    <row r="22" spans="1:30" x14ac:dyDescent="0.2">
      <c r="A22" s="46"/>
      <c r="B22" s="46"/>
      <c r="C22" s="46"/>
      <c r="D22" s="46"/>
      <c r="F22" s="41"/>
      <c r="G22" s="41"/>
      <c r="H22" s="41"/>
      <c r="I22" s="41"/>
      <c r="J22" s="41"/>
      <c r="K22" s="41"/>
      <c r="L22" s="41"/>
      <c r="M22" s="41"/>
      <c r="N22" s="41"/>
      <c r="O22" s="41"/>
      <c r="P22" s="41"/>
      <c r="Q22" s="41"/>
      <c r="R22" s="41"/>
      <c r="S22" s="41"/>
      <c r="T22" s="41"/>
      <c r="U22" s="41"/>
      <c r="V22" s="41"/>
      <c r="W22" s="41"/>
      <c r="X22" s="41"/>
      <c r="Y22" s="41"/>
      <c r="Z22" s="41"/>
      <c r="AA22" s="35"/>
      <c r="AB22" s="41"/>
    </row>
    <row r="23" spans="1:30" x14ac:dyDescent="0.2">
      <c r="A23" s="46"/>
      <c r="B23" s="46"/>
      <c r="C23" s="46"/>
      <c r="D23" s="46"/>
      <c r="F23" s="41"/>
      <c r="G23" s="41"/>
      <c r="H23" s="41"/>
      <c r="I23" s="41"/>
      <c r="J23" s="41"/>
      <c r="K23" s="41"/>
      <c r="L23" s="41"/>
      <c r="M23" s="41"/>
      <c r="N23" s="41"/>
      <c r="O23" s="41"/>
      <c r="P23" s="41"/>
      <c r="Q23" s="41"/>
      <c r="R23" s="41"/>
      <c r="S23" s="41"/>
      <c r="T23" s="41"/>
      <c r="U23" s="41"/>
      <c r="V23" s="41"/>
      <c r="W23" s="41"/>
      <c r="X23" s="41"/>
      <c r="Y23" s="41"/>
      <c r="Z23" s="41"/>
      <c r="AA23" s="35"/>
      <c r="AB23" s="41"/>
    </row>
    <row r="24" spans="1:30" x14ac:dyDescent="0.2">
      <c r="A24" s="46"/>
      <c r="B24" s="46"/>
      <c r="C24" s="46"/>
      <c r="D24" s="46"/>
      <c r="F24" s="41"/>
      <c r="G24" s="41"/>
      <c r="H24" s="41"/>
      <c r="I24" s="41"/>
      <c r="J24" s="41"/>
      <c r="K24" s="41"/>
      <c r="L24" s="41"/>
      <c r="M24" s="41"/>
      <c r="N24" s="41"/>
      <c r="O24" s="41"/>
      <c r="P24" s="41"/>
      <c r="Q24" s="41"/>
      <c r="R24" s="41"/>
      <c r="S24" s="41"/>
      <c r="T24" s="41"/>
      <c r="U24" s="41"/>
      <c r="V24" s="41"/>
      <c r="W24" s="41"/>
      <c r="X24" s="41"/>
      <c r="Y24" s="41"/>
      <c r="Z24" s="41"/>
      <c r="AA24" s="35"/>
      <c r="AB24" s="41"/>
    </row>
    <row r="25" spans="1:30" x14ac:dyDescent="0.2">
      <c r="A25" s="46"/>
      <c r="B25" s="46"/>
      <c r="C25" s="46"/>
      <c r="D25" s="46"/>
      <c r="F25" s="41"/>
      <c r="G25" s="41"/>
      <c r="H25" s="41"/>
      <c r="I25" s="41"/>
      <c r="J25" s="41"/>
      <c r="K25" s="41"/>
      <c r="L25" s="41"/>
      <c r="M25" s="41"/>
      <c r="N25" s="41"/>
      <c r="O25" s="41"/>
      <c r="P25" s="41"/>
      <c r="Q25" s="41"/>
      <c r="R25" s="41"/>
      <c r="S25" s="41"/>
      <c r="T25" s="41"/>
      <c r="U25" s="41"/>
      <c r="V25" s="41"/>
      <c r="W25" s="41"/>
      <c r="X25" s="41"/>
      <c r="Y25" s="41"/>
      <c r="Z25" s="41"/>
      <c r="AA25" s="35"/>
      <c r="AB25" s="41"/>
    </row>
    <row r="26" spans="1:30" x14ac:dyDescent="0.2">
      <c r="A26" s="46"/>
      <c r="B26" s="46"/>
      <c r="C26" s="46"/>
      <c r="D26" s="46"/>
      <c r="F26" s="41"/>
      <c r="G26" s="41"/>
      <c r="H26" s="41"/>
      <c r="I26" s="41"/>
      <c r="J26" s="41"/>
      <c r="K26" s="41"/>
      <c r="L26" s="41"/>
      <c r="M26" s="41"/>
      <c r="N26" s="41"/>
      <c r="O26" s="41"/>
      <c r="P26" s="41"/>
      <c r="Q26" s="41"/>
      <c r="R26" s="41"/>
      <c r="S26" s="41"/>
      <c r="T26" s="41"/>
      <c r="U26" s="41"/>
      <c r="V26" s="41"/>
      <c r="W26" s="41"/>
      <c r="X26" s="41"/>
      <c r="Y26" s="41"/>
      <c r="Z26" s="41"/>
      <c r="AA26" s="35"/>
      <c r="AB26" s="41"/>
    </row>
    <row r="27" spans="1:30" x14ac:dyDescent="0.2">
      <c r="A27" s="46"/>
      <c r="B27" s="46"/>
      <c r="C27" s="46"/>
      <c r="D27" s="46"/>
      <c r="F27" s="41"/>
      <c r="G27" s="41"/>
      <c r="H27" s="41"/>
      <c r="I27" s="41"/>
      <c r="J27" s="41"/>
      <c r="K27" s="41"/>
      <c r="L27" s="41"/>
      <c r="M27" s="41"/>
      <c r="N27" s="41"/>
      <c r="O27" s="41"/>
      <c r="P27" s="41"/>
      <c r="Q27" s="41"/>
      <c r="R27" s="41"/>
      <c r="S27" s="41"/>
      <c r="T27" s="41"/>
      <c r="U27" s="41"/>
      <c r="V27" s="41"/>
      <c r="W27" s="41"/>
      <c r="X27" s="41"/>
      <c r="Y27" s="41"/>
      <c r="Z27" s="41"/>
      <c r="AA27" s="35"/>
      <c r="AB27" s="41"/>
    </row>
    <row r="28" spans="1:30" x14ac:dyDescent="0.2">
      <c r="A28" s="46"/>
      <c r="B28" s="46"/>
      <c r="C28" s="46"/>
      <c r="D28" s="46"/>
      <c r="F28" s="41"/>
      <c r="G28" s="41"/>
      <c r="H28" s="41"/>
      <c r="I28" s="41"/>
      <c r="J28" s="41"/>
      <c r="K28" s="41"/>
      <c r="L28" s="41"/>
      <c r="M28" s="41"/>
      <c r="N28" s="41"/>
      <c r="O28" s="41"/>
      <c r="P28" s="41"/>
      <c r="Q28" s="41"/>
      <c r="R28" s="41"/>
      <c r="S28" s="41"/>
      <c r="T28" s="41"/>
      <c r="U28" s="41"/>
      <c r="V28" s="41"/>
      <c r="W28" s="41"/>
      <c r="X28" s="41"/>
      <c r="Y28" s="41"/>
      <c r="Z28" s="41"/>
      <c r="AA28" s="35"/>
      <c r="AB28" s="41"/>
    </row>
    <row r="29" spans="1:30" x14ac:dyDescent="0.2">
      <c r="A29" s="46"/>
      <c r="B29" s="46"/>
      <c r="C29" s="46"/>
      <c r="D29" s="46"/>
      <c r="F29" s="41"/>
      <c r="G29" s="41"/>
      <c r="H29" s="41"/>
      <c r="I29" s="41"/>
      <c r="J29" s="41"/>
      <c r="K29" s="41"/>
      <c r="L29" s="41"/>
      <c r="M29" s="41"/>
      <c r="N29" s="41"/>
      <c r="O29" s="41"/>
      <c r="P29" s="41"/>
      <c r="Q29" s="41"/>
      <c r="R29" s="41"/>
      <c r="S29" s="41"/>
      <c r="T29" s="41"/>
      <c r="U29" s="41"/>
      <c r="V29" s="41"/>
      <c r="W29" s="41"/>
      <c r="X29" s="41"/>
      <c r="Y29" s="41"/>
      <c r="Z29" s="41"/>
      <c r="AA29" s="35"/>
      <c r="AB29" s="41"/>
    </row>
    <row r="30" spans="1:30"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30" x14ac:dyDescent="0.2">
      <c r="A31" s="3" t="s">
        <v>725</v>
      </c>
    </row>
    <row r="32" spans="1:30" x14ac:dyDescent="0.2">
      <c r="A32" s="22" t="s">
        <v>851</v>
      </c>
      <c r="B32" s="22" t="s">
        <v>0</v>
      </c>
      <c r="C32" s="22" t="s">
        <v>852</v>
      </c>
    </row>
    <row r="33" spans="1:3" x14ac:dyDescent="0.2">
      <c r="A33" s="22">
        <v>2017</v>
      </c>
      <c r="B33" s="22">
        <v>101.7</v>
      </c>
      <c r="C33" s="22">
        <v>102.46</v>
      </c>
    </row>
    <row r="34" spans="1:3" x14ac:dyDescent="0.2">
      <c r="A34" s="22">
        <v>2018</v>
      </c>
      <c r="B34" s="135">
        <v>103.44</v>
      </c>
      <c r="C34" s="22">
        <v>103.21</v>
      </c>
    </row>
    <row r="35" spans="1:3" x14ac:dyDescent="0.2">
      <c r="A35" s="22">
        <v>2019</v>
      </c>
      <c r="B35" s="135">
        <v>106.16</v>
      </c>
      <c r="C35" s="22">
        <v>105.14</v>
      </c>
    </row>
    <row r="36" spans="1:3" x14ac:dyDescent="0.2">
      <c r="A36" s="22" t="s">
        <v>853</v>
      </c>
      <c r="B36" s="69">
        <f>(+B35/B33)-1</f>
        <v>4.3854473942969374E-2</v>
      </c>
      <c r="C36" s="69">
        <f>(+C35/C33)-1</f>
        <v>2.6156548897130705E-2</v>
      </c>
    </row>
  </sheetData>
  <mergeCells count="3">
    <mergeCell ref="H3:M3"/>
    <mergeCell ref="O3:Q3"/>
    <mergeCell ref="AB3:AC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D682"/>
  <sheetViews>
    <sheetView topLeftCell="B1" zoomScaleNormal="100" workbookViewId="0">
      <selection activeCell="B1" sqref="B1"/>
    </sheetView>
  </sheetViews>
  <sheetFormatPr defaultRowHeight="11.25" outlineLevelRow="2" x14ac:dyDescent="0.2"/>
  <cols>
    <col min="1" max="1" width="9.140625" style="22" hidden="1" customWidth="1"/>
    <col min="2" max="2" width="9.140625" style="22" customWidth="1"/>
    <col min="3" max="3" width="6.7109375" style="22" customWidth="1"/>
    <col min="4" max="4" width="7.140625" style="22" customWidth="1"/>
    <col min="5" max="5" width="23.7109375" style="22" bestFit="1" customWidth="1"/>
    <col min="6" max="6" width="2.28515625" style="22" customWidth="1"/>
    <col min="7" max="7" width="11.42578125" style="39" customWidth="1"/>
    <col min="8" max="8" width="2.140625" style="39" customWidth="1"/>
    <col min="9" max="9" width="10.42578125" style="39" customWidth="1"/>
    <col min="10" max="14" width="9.28515625" style="22" customWidth="1"/>
    <col min="15" max="15" width="2.140625" style="22" customWidth="1"/>
    <col min="16" max="16" width="9.28515625" style="39" customWidth="1"/>
    <col min="17" max="18" width="9.28515625" style="22" customWidth="1"/>
    <col min="19" max="19" width="2.140625" style="22" customWidth="1"/>
    <col min="20" max="20" width="9.28515625" style="39" customWidth="1"/>
    <col min="21" max="21" width="2.140625" style="39" customWidth="1"/>
    <col min="22" max="22" width="9.28515625" style="39" customWidth="1"/>
    <col min="23" max="25" width="9.28515625" style="22" customWidth="1"/>
    <col min="26" max="26" width="2.140625" style="22" customWidth="1"/>
    <col min="27" max="27" width="9.28515625" style="22" customWidth="1"/>
    <col min="28" max="28" width="2.28515625" style="22" customWidth="1"/>
    <col min="29" max="29" width="9.28515625" style="22" customWidth="1"/>
    <col min="30" max="16384" width="9.140625" style="22"/>
  </cols>
  <sheetData>
    <row r="1" spans="1:30" x14ac:dyDescent="0.2">
      <c r="B1" s="1" t="s">
        <v>854</v>
      </c>
      <c r="C1" s="1"/>
      <c r="D1" s="2"/>
      <c r="E1" s="2"/>
      <c r="F1" s="2"/>
      <c r="G1" s="2"/>
      <c r="H1" s="2"/>
      <c r="I1" s="2"/>
      <c r="J1" s="2"/>
      <c r="K1" s="2"/>
      <c r="L1" s="2"/>
      <c r="M1" s="2"/>
      <c r="N1" s="2"/>
      <c r="O1" s="2"/>
      <c r="P1" s="2"/>
      <c r="Q1" s="2"/>
      <c r="R1" s="2"/>
      <c r="S1" s="2"/>
      <c r="T1" s="2"/>
      <c r="U1" s="2"/>
      <c r="V1" s="2"/>
      <c r="W1" s="2"/>
      <c r="X1" s="2"/>
      <c r="Y1" s="2"/>
      <c r="Z1" s="2"/>
      <c r="AA1" s="2"/>
      <c r="AB1" s="2"/>
      <c r="AC1" s="2"/>
      <c r="AD1" s="2"/>
    </row>
    <row r="2" spans="1:30" x14ac:dyDescent="0.2">
      <c r="B2" s="25" t="s">
        <v>855</v>
      </c>
      <c r="C2" s="25"/>
      <c r="D2" s="2"/>
      <c r="E2" s="2"/>
      <c r="F2" s="2"/>
      <c r="G2" s="2"/>
      <c r="H2" s="2"/>
      <c r="I2" s="2"/>
      <c r="J2" s="2"/>
      <c r="K2" s="26">
        <v>1</v>
      </c>
      <c r="L2" s="31"/>
      <c r="M2" s="31"/>
      <c r="N2" s="31"/>
      <c r="O2" s="31"/>
      <c r="P2" s="22"/>
      <c r="R2" s="31"/>
      <c r="S2" s="31"/>
      <c r="T2" s="31"/>
      <c r="U2" s="31"/>
      <c r="V2" s="31"/>
      <c r="W2" s="31"/>
      <c r="X2" s="31"/>
      <c r="Y2" s="31"/>
      <c r="Z2" s="31"/>
      <c r="AA2" s="31"/>
      <c r="AB2" s="31"/>
      <c r="AC2" s="31"/>
    </row>
    <row r="3" spans="1:30" ht="27" customHeight="1" x14ac:dyDescent="0.2">
      <c r="C3" s="3"/>
      <c r="D3" s="27"/>
      <c r="E3" s="4"/>
      <c r="F3" s="28"/>
      <c r="G3" s="67" t="s">
        <v>959</v>
      </c>
      <c r="H3" s="36"/>
      <c r="I3" s="148" t="s">
        <v>718</v>
      </c>
      <c r="J3" s="148"/>
      <c r="K3" s="148"/>
      <c r="L3" s="148"/>
      <c r="M3" s="148"/>
      <c r="N3" s="148"/>
      <c r="O3" s="37"/>
      <c r="P3" s="148" t="s">
        <v>719</v>
      </c>
      <c r="Q3" s="148"/>
      <c r="R3" s="146"/>
      <c r="S3" s="30"/>
      <c r="T3" s="32" t="s">
        <v>720</v>
      </c>
      <c r="U3" s="33"/>
      <c r="V3" s="34" t="s">
        <v>721</v>
      </c>
      <c r="W3" s="32"/>
      <c r="X3" s="32"/>
      <c r="Y3" s="32"/>
      <c r="Z3" s="33"/>
      <c r="AA3" s="34" t="s">
        <v>739</v>
      </c>
      <c r="AB3" s="33"/>
      <c r="AC3" s="67" t="s">
        <v>963</v>
      </c>
    </row>
    <row r="4" spans="1:30" ht="45" customHeight="1" x14ac:dyDescent="0.2">
      <c r="B4" s="31" t="s">
        <v>701</v>
      </c>
      <c r="C4" s="38" t="s">
        <v>760</v>
      </c>
      <c r="D4" s="38" t="s">
        <v>319</v>
      </c>
      <c r="E4" s="38" t="s">
        <v>320</v>
      </c>
      <c r="F4" s="5"/>
      <c r="G4" s="68" t="s">
        <v>0</v>
      </c>
      <c r="H4" s="68"/>
      <c r="I4" s="68" t="s">
        <v>748</v>
      </c>
      <c r="J4" s="68" t="s">
        <v>740</v>
      </c>
      <c r="K4" s="68" t="s">
        <v>741</v>
      </c>
      <c r="L4" s="68" t="s">
        <v>742</v>
      </c>
      <c r="M4" s="68" t="s">
        <v>743</v>
      </c>
      <c r="N4" s="68" t="s">
        <v>744</v>
      </c>
      <c r="O4" s="68"/>
      <c r="P4" s="68" t="s">
        <v>747</v>
      </c>
      <c r="Q4" s="68" t="s">
        <v>745</v>
      </c>
      <c r="R4" s="68" t="s">
        <v>746</v>
      </c>
      <c r="S4" s="68"/>
      <c r="T4" s="68" t="s">
        <v>749</v>
      </c>
      <c r="U4" s="68"/>
      <c r="V4" s="68" t="s">
        <v>750</v>
      </c>
      <c r="W4" s="32" t="s">
        <v>751</v>
      </c>
      <c r="X4" s="32" t="s">
        <v>752</v>
      </c>
      <c r="Y4" s="32" t="s">
        <v>753</v>
      </c>
      <c r="Z4" s="32"/>
      <c r="AA4" s="32" t="s">
        <v>0</v>
      </c>
      <c r="AB4" s="32"/>
      <c r="AC4" s="32" t="s">
        <v>0</v>
      </c>
    </row>
    <row r="5" spans="1:30" x14ac:dyDescent="0.2">
      <c r="G5" s="22"/>
      <c r="H5" s="22"/>
      <c r="I5" s="22"/>
      <c r="P5" s="22"/>
      <c r="T5" s="22"/>
      <c r="U5" s="22"/>
      <c r="V5" s="22"/>
    </row>
    <row r="6" spans="1:30" x14ac:dyDescent="0.2">
      <c r="C6" s="42" t="s">
        <v>856</v>
      </c>
      <c r="D6" s="31"/>
      <c r="E6" s="31"/>
      <c r="F6" s="31"/>
      <c r="G6" s="42"/>
      <c r="H6" s="31"/>
      <c r="I6" s="31"/>
      <c r="J6" s="31"/>
      <c r="K6" s="31"/>
      <c r="L6" s="31"/>
      <c r="M6" s="31"/>
      <c r="N6" s="31"/>
      <c r="O6" s="31"/>
      <c r="P6" s="31"/>
      <c r="Q6" s="31"/>
      <c r="R6" s="31"/>
      <c r="S6" s="31"/>
      <c r="T6" s="31"/>
      <c r="U6" s="31"/>
      <c r="V6" s="31"/>
      <c r="W6" s="31"/>
      <c r="X6" s="31"/>
      <c r="Y6" s="31"/>
      <c r="Z6" s="31"/>
      <c r="AA6" s="31"/>
      <c r="AB6" s="31"/>
      <c r="AC6" s="31"/>
    </row>
    <row r="7" spans="1:30" outlineLevel="1" x14ac:dyDescent="0.2">
      <c r="A7" s="22">
        <v>1</v>
      </c>
      <c r="B7" s="46">
        <v>2019</v>
      </c>
      <c r="C7" s="46">
        <v>1</v>
      </c>
      <c r="D7" s="22" t="s">
        <v>92</v>
      </c>
      <c r="E7" s="22" t="s">
        <v>419</v>
      </c>
      <c r="G7" s="69">
        <f>'Tabel 5'!G16/'Tabel 5'!G$7</f>
        <v>4.0029940992508506E-2</v>
      </c>
      <c r="H7" s="70"/>
      <c r="I7" s="69">
        <f>'Tabel 5'!I16/'Tabel 5'!I$7</f>
        <v>4.1774709053629046E-2</v>
      </c>
      <c r="J7" s="69">
        <f>'Tabel 5'!J16/'Tabel 5'!J$7</f>
        <v>5.0359155060749297E-2</v>
      </c>
      <c r="K7" s="69">
        <f>'Tabel 5'!K16/'Tabel 5'!K$7</f>
        <v>5.2602344923401989E-2</v>
      </c>
      <c r="L7" s="69">
        <f>'Tabel 5'!L16/'Tabel 5'!L$7</f>
        <v>1.9300080243904252E-2</v>
      </c>
      <c r="M7" s="69">
        <f>'Tabel 5'!M16/'Tabel 5'!M$7</f>
        <v>5.4698964611729781E-2</v>
      </c>
      <c r="N7" s="69">
        <f>'Tabel 5'!N16/'Tabel 5'!N$7</f>
        <v>3.709362145620395E-2</v>
      </c>
      <c r="O7" s="70"/>
      <c r="P7" s="69">
        <f>'Tabel 5'!P16/'Tabel 5'!P$7</f>
        <v>3.7585819138268528E-2</v>
      </c>
      <c r="Q7" s="69">
        <f>'Tabel 5'!Q16/'Tabel 5'!Q$7</f>
        <v>3.6510010400304972E-2</v>
      </c>
      <c r="R7" s="69">
        <f>'Tabel 5'!R16/'Tabel 5'!R$7</f>
        <v>4.1023719974951828E-2</v>
      </c>
      <c r="S7" s="70"/>
      <c r="T7" s="69">
        <f>'Tabel 5'!T16/'Tabel 5'!T$7</f>
        <v>2.495854957862826E-2</v>
      </c>
      <c r="U7" s="70"/>
      <c r="V7" s="69">
        <f>'Tabel 5'!V16/'Tabel 5'!V$7</f>
        <v>4.103935191884292E-2</v>
      </c>
      <c r="W7" s="69">
        <f>'Tabel 5'!W16/'Tabel 5'!W$7</f>
        <v>4.1904595821168886E-2</v>
      </c>
      <c r="X7" s="69">
        <f>'Tabel 5'!X16/'Tabel 5'!X$7</f>
        <v>3.7645672086183739E-2</v>
      </c>
      <c r="Y7" s="69">
        <f>'Tabel 5'!Y16/'Tabel 5'!Y$7</f>
        <v>0</v>
      </c>
      <c r="Z7" s="70"/>
      <c r="AA7" s="69">
        <f>'Tabel 5'!AA16/'Tabel 5'!AA$7</f>
        <v>0</v>
      </c>
      <c r="AB7" s="70"/>
      <c r="AC7" s="69">
        <f>'Tabel 5'!AC16/'Tabel 5'!AC$7</f>
        <v>2.7886522497874554E-3</v>
      </c>
      <c r="AD7" s="57"/>
    </row>
    <row r="8" spans="1:30" outlineLevel="1" x14ac:dyDescent="0.2">
      <c r="A8" s="22">
        <v>1</v>
      </c>
      <c r="B8" s="46">
        <v>2019</v>
      </c>
      <c r="C8" s="46">
        <v>1</v>
      </c>
      <c r="D8" s="22" t="s">
        <v>101</v>
      </c>
      <c r="E8" s="22" t="s">
        <v>443</v>
      </c>
      <c r="G8" s="69">
        <f>'Tabel 5'!G17/'Tabel 5'!G$7</f>
        <v>0.10544986445350402</v>
      </c>
      <c r="H8" s="70"/>
      <c r="I8" s="69">
        <f>'Tabel 5'!I17/'Tabel 5'!I$7</f>
        <v>0.11780692939676189</v>
      </c>
      <c r="J8" s="69">
        <f>'Tabel 5'!J17/'Tabel 5'!J$7</f>
        <v>9.9732889967318022E-2</v>
      </c>
      <c r="K8" s="69">
        <f>'Tabel 5'!K17/'Tabel 5'!K$7</f>
        <v>4.5599365451849408E-2</v>
      </c>
      <c r="L8" s="69">
        <f>'Tabel 5'!L17/'Tabel 5'!L$7</f>
        <v>6.5745521178327895E-2</v>
      </c>
      <c r="M8" s="69">
        <f>'Tabel 5'!M17/'Tabel 5'!M$7</f>
        <v>5.1576385923264891E-2</v>
      </c>
      <c r="N8" s="69">
        <f>'Tabel 5'!N17/'Tabel 5'!N$7</f>
        <v>0.23610536574337029</v>
      </c>
      <c r="O8" s="70"/>
      <c r="P8" s="69">
        <f>'Tabel 5'!P17/'Tabel 5'!P$7</f>
        <v>0.13693258452163939</v>
      </c>
      <c r="Q8" s="69">
        <f>'Tabel 5'!Q17/'Tabel 5'!Q$7</f>
        <v>0.14193897476478012</v>
      </c>
      <c r="R8" s="69">
        <f>'Tabel 5'!R17/'Tabel 5'!R$7</f>
        <v>0.12093394777675019</v>
      </c>
      <c r="S8" s="70"/>
      <c r="T8" s="69">
        <f>'Tabel 5'!T17/'Tabel 5'!T$7</f>
        <v>4.3579354256394157E-2</v>
      </c>
      <c r="U8" s="70"/>
      <c r="V8" s="69">
        <f>'Tabel 5'!V17/'Tabel 5'!V$7</f>
        <v>6.8512454280136137E-2</v>
      </c>
      <c r="W8" s="69">
        <f>'Tabel 5'!W17/'Tabel 5'!W$7</f>
        <v>6.3507247751819526E-2</v>
      </c>
      <c r="X8" s="69">
        <f>'Tabel 5'!X17/'Tabel 5'!X$7</f>
        <v>0.1998542297516519</v>
      </c>
      <c r="Y8" s="69">
        <f>'Tabel 5'!Y17/'Tabel 5'!Y$7</f>
        <v>0</v>
      </c>
      <c r="Z8" s="70"/>
      <c r="AA8" s="69">
        <f>'Tabel 5'!AA17/'Tabel 5'!AA$7</f>
        <v>0</v>
      </c>
      <c r="AB8" s="70"/>
      <c r="AC8" s="69">
        <f>'Tabel 5'!AC17/'Tabel 5'!AC$7</f>
        <v>0.12523424731278013</v>
      </c>
      <c r="AD8" s="57"/>
    </row>
    <row r="9" spans="1:30" outlineLevel="1" x14ac:dyDescent="0.2">
      <c r="A9" s="22">
        <v>1</v>
      </c>
      <c r="B9" s="46">
        <v>2019</v>
      </c>
      <c r="C9" s="46">
        <v>1</v>
      </c>
      <c r="D9" s="22" t="s">
        <v>141</v>
      </c>
      <c r="E9" s="22" t="s">
        <v>486</v>
      </c>
      <c r="G9" s="69">
        <f>'Tabel 5'!G18/'Tabel 5'!G$7</f>
        <v>5.5997776287899925E-2</v>
      </c>
      <c r="H9" s="70"/>
      <c r="I9" s="69">
        <f>'Tabel 5'!I18/'Tabel 5'!I$7</f>
        <v>5.4550731159030516E-2</v>
      </c>
      <c r="J9" s="69">
        <f>'Tabel 5'!J18/'Tabel 5'!J$7</f>
        <v>5.5872181328732506E-2</v>
      </c>
      <c r="K9" s="69">
        <f>'Tabel 5'!K18/'Tabel 5'!K$7</f>
        <v>3.9580987663467661E-2</v>
      </c>
      <c r="L9" s="69">
        <f>'Tabel 5'!L18/'Tabel 5'!L$7</f>
        <v>8.3945980089991309E-2</v>
      </c>
      <c r="M9" s="69">
        <f>'Tabel 5'!M18/'Tabel 5'!M$7</f>
        <v>6.0028883407557784E-2</v>
      </c>
      <c r="N9" s="69">
        <f>'Tabel 5'!N18/'Tabel 5'!N$7</f>
        <v>3.0411106445773314E-2</v>
      </c>
      <c r="O9" s="70"/>
      <c r="P9" s="69">
        <f>'Tabel 5'!P18/'Tabel 5'!P$7</f>
        <v>7.5005045828941588E-2</v>
      </c>
      <c r="Q9" s="69">
        <f>'Tabel 5'!Q18/'Tabel 5'!Q$7</f>
        <v>8.9331751253649436E-2</v>
      </c>
      <c r="R9" s="69">
        <f>'Tabel 5'!R18/'Tabel 5'!R$7</f>
        <v>2.922200760994275E-2</v>
      </c>
      <c r="S9" s="70"/>
      <c r="T9" s="69">
        <f>'Tabel 5'!T18/'Tabel 5'!T$7</f>
        <v>2.2025135143089798E-2</v>
      </c>
      <c r="U9" s="70"/>
      <c r="V9" s="69">
        <f>'Tabel 5'!V18/'Tabel 5'!V$7</f>
        <v>5.3906585663942574E-2</v>
      </c>
      <c r="W9" s="69">
        <f>'Tabel 5'!W18/'Tabel 5'!W$7</f>
        <v>5.3317183488414355E-2</v>
      </c>
      <c r="X9" s="69">
        <f>'Tabel 5'!X18/'Tabel 5'!X$7</f>
        <v>8.6111958475214398E-2</v>
      </c>
      <c r="Y9" s="69">
        <f>'Tabel 5'!Y18/'Tabel 5'!Y$7</f>
        <v>0</v>
      </c>
      <c r="Z9" s="70"/>
      <c r="AA9" s="69">
        <f>'Tabel 5'!AA18/'Tabel 5'!AA$7</f>
        <v>0</v>
      </c>
      <c r="AB9" s="70"/>
      <c r="AC9" s="69">
        <f>'Tabel 5'!AC18/'Tabel 5'!AC$7</f>
        <v>3.3066486666617566E-2</v>
      </c>
      <c r="AD9" s="57"/>
    </row>
    <row r="10" spans="1:30" outlineLevel="1" x14ac:dyDescent="0.2">
      <c r="A10" s="22">
        <v>1</v>
      </c>
      <c r="B10" s="46">
        <v>2019</v>
      </c>
      <c r="C10" s="46">
        <v>1</v>
      </c>
      <c r="D10" s="22" t="s">
        <v>157</v>
      </c>
      <c r="E10" s="22" t="s">
        <v>504</v>
      </c>
      <c r="G10" s="69">
        <f>'Tabel 5'!G19/'Tabel 5'!G$7</f>
        <v>8.2338249930248728E-2</v>
      </c>
      <c r="H10" s="70"/>
      <c r="I10" s="69">
        <f>'Tabel 5'!I19/'Tabel 5'!I$7</f>
        <v>9.1553456521348678E-2</v>
      </c>
      <c r="J10" s="69">
        <f>'Tabel 5'!J19/'Tabel 5'!J$7</f>
        <v>7.5650971566214018E-2</v>
      </c>
      <c r="K10" s="69">
        <f>'Tabel 5'!K19/'Tabel 5'!K$7</f>
        <v>5.8239189559555031E-2</v>
      </c>
      <c r="L10" s="69">
        <f>'Tabel 5'!L19/'Tabel 5'!L$7</f>
        <v>6.0553138833710836E-2</v>
      </c>
      <c r="M10" s="69">
        <f>'Tabel 5'!M19/'Tabel 5'!M$7</f>
        <v>7.2303847907040447E-2</v>
      </c>
      <c r="N10" s="69">
        <f>'Tabel 5'!N19/'Tabel 5'!N$7</f>
        <v>0.16870518827180392</v>
      </c>
      <c r="O10" s="70"/>
      <c r="P10" s="69">
        <f>'Tabel 5'!P19/'Tabel 5'!P$7</f>
        <v>0.12344820736915285</v>
      </c>
      <c r="Q10" s="69">
        <f>'Tabel 5'!Q19/'Tabel 5'!Q$7</f>
        <v>0.16207836759849673</v>
      </c>
      <c r="R10" s="69">
        <f>'Tabel 5'!R19/'Tabel 5'!R$7</f>
        <v>0</v>
      </c>
      <c r="S10" s="70"/>
      <c r="T10" s="69">
        <f>'Tabel 5'!T19/'Tabel 5'!T$7</f>
        <v>1.7571054361369187E-2</v>
      </c>
      <c r="U10" s="70"/>
      <c r="V10" s="69">
        <f>'Tabel 5'!V19/'Tabel 5'!V$7</f>
        <v>4.6767274483919291E-2</v>
      </c>
      <c r="W10" s="69">
        <f>'Tabel 5'!W19/'Tabel 5'!W$7</f>
        <v>4.8052751311412192E-2</v>
      </c>
      <c r="X10" s="69">
        <f>'Tabel 5'!X19/'Tabel 5'!X$7</f>
        <v>2.9895092539028261E-2</v>
      </c>
      <c r="Y10" s="69">
        <f>'Tabel 5'!Y19/'Tabel 5'!Y$7</f>
        <v>1.8192571108581173E-2</v>
      </c>
      <c r="Z10" s="70"/>
      <c r="AA10" s="69">
        <f>'Tabel 5'!AA19/'Tabel 5'!AA$7</f>
        <v>0.15717921105975802</v>
      </c>
      <c r="AB10" s="70"/>
      <c r="AC10" s="69">
        <f>'Tabel 5'!AC19/'Tabel 5'!AC$7</f>
        <v>5.755158170176243E-2</v>
      </c>
      <c r="AD10" s="57"/>
    </row>
    <row r="11" spans="1:30" outlineLevel="1" x14ac:dyDescent="0.2">
      <c r="B11" s="46">
        <v>2019</v>
      </c>
      <c r="C11" s="46">
        <v>1</v>
      </c>
      <c r="D11" s="22" t="s">
        <v>767</v>
      </c>
      <c r="E11" s="22" t="s">
        <v>804</v>
      </c>
      <c r="G11" s="69">
        <f>'Tabel 5'!G20/'Tabel 5'!G$7</f>
        <v>0</v>
      </c>
      <c r="H11" s="70"/>
      <c r="I11" s="69">
        <f>'Tabel 5'!I20/'Tabel 5'!I$7</f>
        <v>0</v>
      </c>
      <c r="J11" s="69">
        <f>'Tabel 5'!J20/'Tabel 5'!J$7</f>
        <v>0</v>
      </c>
      <c r="K11" s="69">
        <f>'Tabel 5'!K20/'Tabel 5'!K$7</f>
        <v>0</v>
      </c>
      <c r="L11" s="69">
        <f>'Tabel 5'!L20/'Tabel 5'!L$7</f>
        <v>0</v>
      </c>
      <c r="M11" s="69">
        <f>'Tabel 5'!M20/'Tabel 5'!M$7</f>
        <v>0</v>
      </c>
      <c r="N11" s="69">
        <f>'Tabel 5'!N20/'Tabel 5'!N$7</f>
        <v>0</v>
      </c>
      <c r="O11" s="70"/>
      <c r="P11" s="69">
        <f>'Tabel 5'!P20/'Tabel 5'!P$7</f>
        <v>0</v>
      </c>
      <c r="Q11" s="69">
        <f>'Tabel 5'!Q20/'Tabel 5'!Q$7</f>
        <v>0</v>
      </c>
      <c r="R11" s="69">
        <f>'Tabel 5'!R20/'Tabel 5'!R$7</f>
        <v>0</v>
      </c>
      <c r="S11" s="70"/>
      <c r="T11" s="69">
        <f>'Tabel 5'!T20/'Tabel 5'!T$7</f>
        <v>0</v>
      </c>
      <c r="U11" s="70"/>
      <c r="V11" s="69">
        <f>'Tabel 5'!V20/'Tabel 5'!V$7</f>
        <v>0</v>
      </c>
      <c r="W11" s="69">
        <f>'Tabel 5'!W20/'Tabel 5'!W$7</f>
        <v>0</v>
      </c>
      <c r="X11" s="69">
        <f>'Tabel 5'!X20/'Tabel 5'!X$7</f>
        <v>0</v>
      </c>
      <c r="Y11" s="69">
        <f>'Tabel 5'!Y20/'Tabel 5'!Y$7</f>
        <v>0</v>
      </c>
      <c r="Z11" s="70"/>
      <c r="AA11" s="69">
        <f>'Tabel 5'!AA20/'Tabel 5'!AA$7</f>
        <v>0</v>
      </c>
      <c r="AB11" s="70"/>
      <c r="AC11" s="69">
        <f>'Tabel 5'!AC20/'Tabel 5'!AC$7</f>
        <v>0</v>
      </c>
      <c r="AD11" s="57"/>
    </row>
    <row r="12" spans="1:30" x14ac:dyDescent="0.2">
      <c r="B12" s="46">
        <v>2019</v>
      </c>
      <c r="C12" s="46" t="s">
        <v>761</v>
      </c>
      <c r="G12" s="69">
        <f>'Tabel 5'!G21/'Tabel 5'!G$7</f>
        <v>0.28381583166416119</v>
      </c>
      <c r="H12" s="70"/>
      <c r="I12" s="69">
        <f>'Tabel 5'!I21/'Tabel 5'!I$7</f>
        <v>0.30568582613077011</v>
      </c>
      <c r="J12" s="69">
        <f>'Tabel 5'!J21/'Tabel 5'!J$7</f>
        <v>0.28161519792301382</v>
      </c>
      <c r="K12" s="69">
        <f>'Tabel 5'!K21/'Tabel 5'!K$7</f>
        <v>0.19602188759827407</v>
      </c>
      <c r="L12" s="69">
        <f>'Tabel 5'!L21/'Tabel 5'!L$7</f>
        <v>0.22954472034593429</v>
      </c>
      <c r="M12" s="69">
        <f>'Tabel 5'!M21/'Tabel 5'!M$7</f>
        <v>0.2386080818495929</v>
      </c>
      <c r="N12" s="69">
        <f>'Tabel 5'!N21/'Tabel 5'!N$7</f>
        <v>0.4723152819171515</v>
      </c>
      <c r="O12" s="70"/>
      <c r="P12" s="69">
        <f>'Tabel 5'!P21/'Tabel 5'!P$7</f>
        <v>0.37297165685800238</v>
      </c>
      <c r="Q12" s="69">
        <f>'Tabel 5'!Q21/'Tabel 5'!Q$7</f>
        <v>0.42985910401723126</v>
      </c>
      <c r="R12" s="69">
        <f>'Tabel 5'!R21/'Tabel 5'!R$7</f>
        <v>0.19117967536164476</v>
      </c>
      <c r="S12" s="70"/>
      <c r="T12" s="69">
        <f>'Tabel 5'!T21/'Tabel 5'!T$7</f>
        <v>0.1081340933394814</v>
      </c>
      <c r="U12" s="70"/>
      <c r="V12" s="69">
        <f>'Tabel 5'!V21/'Tabel 5'!V$7</f>
        <v>0.21022566634684092</v>
      </c>
      <c r="W12" s="69">
        <f>'Tabel 5'!W21/'Tabel 5'!W$7</f>
        <v>0.20678177837281497</v>
      </c>
      <c r="X12" s="69">
        <f>'Tabel 5'!X21/'Tabel 5'!X$7</f>
        <v>0.35350695285207828</v>
      </c>
      <c r="Y12" s="69">
        <f>'Tabel 5'!Y21/'Tabel 5'!Y$7</f>
        <v>1.8192571108581173E-2</v>
      </c>
      <c r="Z12" s="70"/>
      <c r="AA12" s="69">
        <f>'Tabel 5'!AA21/'Tabel 5'!AA$7</f>
        <v>0.15717921105975802</v>
      </c>
      <c r="AB12" s="70"/>
      <c r="AC12" s="69">
        <f>'Tabel 5'!AC21/'Tabel 5'!AC$7</f>
        <v>0.21864096793094756</v>
      </c>
      <c r="AD12" s="57"/>
    </row>
    <row r="13" spans="1:30" outlineLevel="1" x14ac:dyDescent="0.2">
      <c r="A13" s="22">
        <v>1</v>
      </c>
      <c r="B13" s="46">
        <v>2019</v>
      </c>
      <c r="C13" s="46">
        <v>2</v>
      </c>
      <c r="D13" s="22" t="s">
        <v>3</v>
      </c>
      <c r="E13" s="22" t="s">
        <v>324</v>
      </c>
      <c r="G13" s="69">
        <f>'Tabel 5'!G22/'Tabel 5'!G$7</f>
        <v>2.4362973111406311E-2</v>
      </c>
      <c r="H13" s="70"/>
      <c r="I13" s="69">
        <f>'Tabel 5'!I22/'Tabel 5'!I$7</f>
        <v>2.4534878114953005E-2</v>
      </c>
      <c r="J13" s="69">
        <f>'Tabel 5'!J22/'Tabel 5'!J$7</f>
        <v>3.2572131042238953E-2</v>
      </c>
      <c r="K13" s="69">
        <f>'Tabel 5'!K22/'Tabel 5'!K$7</f>
        <v>1.8855122232721535E-2</v>
      </c>
      <c r="L13" s="69">
        <f>'Tabel 5'!L22/'Tabel 5'!L$7</f>
        <v>2.1686702328229661E-2</v>
      </c>
      <c r="M13" s="69">
        <f>'Tabel 5'!M22/'Tabel 5'!M$7</f>
        <v>3.2302538156533334E-2</v>
      </c>
      <c r="N13" s="69">
        <f>'Tabel 5'!N22/'Tabel 5'!N$7</f>
        <v>1.0028128783579742E-2</v>
      </c>
      <c r="O13" s="70"/>
      <c r="P13" s="69">
        <f>'Tabel 5'!P22/'Tabel 5'!P$7</f>
        <v>6.2545852969350196E-2</v>
      </c>
      <c r="Q13" s="69">
        <f>'Tabel 5'!Q22/'Tabel 5'!Q$7</f>
        <v>3.510092589752823E-2</v>
      </c>
      <c r="R13" s="69">
        <f>'Tabel 5'!R22/'Tabel 5'!R$7</f>
        <v>0.15025004648755291</v>
      </c>
      <c r="S13" s="70"/>
      <c r="T13" s="69">
        <f>'Tabel 5'!T22/'Tabel 5'!T$7</f>
        <v>1.28618940635148E-2</v>
      </c>
      <c r="U13" s="70"/>
      <c r="V13" s="69">
        <f>'Tabel 5'!V22/'Tabel 5'!V$7</f>
        <v>3.5618640124843326E-5</v>
      </c>
      <c r="W13" s="69">
        <f>'Tabel 5'!W22/'Tabel 5'!W$7</f>
        <v>0</v>
      </c>
      <c r="X13" s="69">
        <f>'Tabel 5'!X22/'Tabel 5'!X$7</f>
        <v>0</v>
      </c>
      <c r="Y13" s="69">
        <f>'Tabel 5'!Y22/'Tabel 5'!Y$7</f>
        <v>2.2051601343734753E-3</v>
      </c>
      <c r="Z13" s="70"/>
      <c r="AA13" s="69">
        <f>'Tabel 5'!AA22/'Tabel 5'!AA$7</f>
        <v>0.29196242054364374</v>
      </c>
      <c r="AB13" s="70"/>
      <c r="AC13" s="69">
        <f>'Tabel 5'!AC22/'Tabel 5'!AC$7</f>
        <v>4.5017989244580732E-2</v>
      </c>
      <c r="AD13" s="57"/>
    </row>
    <row r="14" spans="1:30" outlineLevel="1" x14ac:dyDescent="0.2">
      <c r="A14" s="22">
        <v>1</v>
      </c>
      <c r="B14" s="46">
        <v>2019</v>
      </c>
      <c r="C14" s="46">
        <v>2</v>
      </c>
      <c r="D14" s="22" t="s">
        <v>5</v>
      </c>
      <c r="E14" s="22" t="s">
        <v>327</v>
      </c>
      <c r="G14" s="69">
        <f>'Tabel 5'!G23/'Tabel 5'!G$7</f>
        <v>1.4056442310495172E-2</v>
      </c>
      <c r="H14" s="70"/>
      <c r="I14" s="69">
        <f>'Tabel 5'!I23/'Tabel 5'!I$7</f>
        <v>1.4282864816168025E-2</v>
      </c>
      <c r="J14" s="69">
        <f>'Tabel 5'!J23/'Tabel 5'!J$7</f>
        <v>2.2731245989003224E-2</v>
      </c>
      <c r="K14" s="69">
        <f>'Tabel 5'!K23/'Tabel 5'!K$7</f>
        <v>1.0953693725275567E-3</v>
      </c>
      <c r="L14" s="69">
        <f>'Tabel 5'!L23/'Tabel 5'!L$7</f>
        <v>7.5888665036710889E-3</v>
      </c>
      <c r="M14" s="69">
        <f>'Tabel 5'!M23/'Tabel 5'!M$7</f>
        <v>5.9221319953644451E-4</v>
      </c>
      <c r="N14" s="69">
        <f>'Tabel 5'!N23/'Tabel 5'!N$7</f>
        <v>6.6258835272913928E-3</v>
      </c>
      <c r="O14" s="70"/>
      <c r="P14" s="69">
        <f>'Tabel 5'!P23/'Tabel 5'!P$7</f>
        <v>2.8224605063769666E-3</v>
      </c>
      <c r="Q14" s="69">
        <f>'Tabel 5'!Q23/'Tabel 5'!Q$7</f>
        <v>0</v>
      </c>
      <c r="R14" s="69">
        <f>'Tabel 5'!R23/'Tabel 5'!R$7</f>
        <v>1.1842037122520499E-2</v>
      </c>
      <c r="S14" s="70"/>
      <c r="T14" s="69">
        <f>'Tabel 5'!T23/'Tabel 5'!T$7</f>
        <v>1.0006965632940576E-3</v>
      </c>
      <c r="U14" s="70"/>
      <c r="V14" s="69">
        <f>'Tabel 5'!V23/'Tabel 5'!V$7</f>
        <v>2.429191256514315E-2</v>
      </c>
      <c r="W14" s="69">
        <f>'Tabel 5'!W23/'Tabel 5'!W$7</f>
        <v>2.56232376211874E-2</v>
      </c>
      <c r="X14" s="69">
        <f>'Tabel 5'!X23/'Tabel 5'!X$7</f>
        <v>4.8818585459355912E-3</v>
      </c>
      <c r="Y14" s="69">
        <f>'Tabel 5'!Y23/'Tabel 5'!Y$7</f>
        <v>0</v>
      </c>
      <c r="Z14" s="70"/>
      <c r="AA14" s="69">
        <f>'Tabel 5'!AA23/'Tabel 5'!AA$7</f>
        <v>0</v>
      </c>
      <c r="AB14" s="70"/>
      <c r="AC14" s="69">
        <f>'Tabel 5'!AC23/'Tabel 5'!AC$7</f>
        <v>3.0564824396554724E-2</v>
      </c>
      <c r="AD14" s="57"/>
    </row>
    <row r="15" spans="1:30" outlineLevel="1" x14ac:dyDescent="0.2">
      <c r="A15" s="22">
        <v>1</v>
      </c>
      <c r="B15" s="46">
        <v>2019</v>
      </c>
      <c r="C15" s="46">
        <v>2</v>
      </c>
      <c r="D15" s="22" t="s">
        <v>30</v>
      </c>
      <c r="E15" s="22" t="s">
        <v>356</v>
      </c>
      <c r="G15" s="69">
        <f>'Tabel 5'!G24/'Tabel 5'!G$7</f>
        <v>1.1545396624455003E-2</v>
      </c>
      <c r="H15" s="70"/>
      <c r="I15" s="69">
        <f>'Tabel 5'!I24/'Tabel 5'!I$7</f>
        <v>1.6476956366788583E-2</v>
      </c>
      <c r="J15" s="69">
        <f>'Tabel 5'!J24/'Tabel 5'!J$7</f>
        <v>2.3524528236673687E-2</v>
      </c>
      <c r="K15" s="69">
        <f>'Tabel 5'!K24/'Tabel 5'!K$7</f>
        <v>1.4830562852760737E-2</v>
      </c>
      <c r="L15" s="69">
        <f>'Tabel 5'!L24/'Tabel 5'!L$7</f>
        <v>9.9409713264463385E-3</v>
      </c>
      <c r="M15" s="69">
        <f>'Tabel 5'!M24/'Tabel 5'!M$7</f>
        <v>1.7174182786556889E-2</v>
      </c>
      <c r="N15" s="69">
        <f>'Tabel 5'!N24/'Tabel 5'!N$7</f>
        <v>6.6389523310927566E-3</v>
      </c>
      <c r="O15" s="70"/>
      <c r="P15" s="69">
        <f>'Tabel 5'!P24/'Tabel 5'!P$7</f>
        <v>6.3305130086275668E-3</v>
      </c>
      <c r="Q15" s="69">
        <f>'Tabel 5'!Q24/'Tabel 5'!Q$7</f>
        <v>6.8351113940663113E-3</v>
      </c>
      <c r="R15" s="69">
        <f>'Tabel 5'!R24/'Tabel 5'!R$7</f>
        <v>4.7179966288362031E-3</v>
      </c>
      <c r="S15" s="70"/>
      <c r="T15" s="69">
        <f>'Tabel 5'!T24/'Tabel 5'!T$7</f>
        <v>0</v>
      </c>
      <c r="U15" s="70"/>
      <c r="V15" s="69">
        <f>'Tabel 5'!V24/'Tabel 5'!V$7</f>
        <v>6.1753817316447124E-3</v>
      </c>
      <c r="W15" s="69">
        <f>'Tabel 5'!W24/'Tabel 5'!W$7</f>
        <v>6.572247911342935E-3</v>
      </c>
      <c r="X15" s="69">
        <f>'Tabel 5'!X24/'Tabel 5'!X$7</f>
        <v>0</v>
      </c>
      <c r="Y15" s="69">
        <f>'Tabel 5'!Y24/'Tabel 5'!Y$7</f>
        <v>0</v>
      </c>
      <c r="Z15" s="70"/>
      <c r="AA15" s="69">
        <f>'Tabel 5'!AA24/'Tabel 5'!AA$7</f>
        <v>0</v>
      </c>
      <c r="AB15" s="70"/>
      <c r="AC15" s="69">
        <f>'Tabel 5'!AC24/'Tabel 5'!AC$7</f>
        <v>1.5678144147198272E-2</v>
      </c>
      <c r="AD15" s="57"/>
    </row>
    <row r="16" spans="1:30" outlineLevel="1" x14ac:dyDescent="0.2">
      <c r="A16" s="22">
        <v>1</v>
      </c>
      <c r="B16" s="46">
        <v>2019</v>
      </c>
      <c r="C16" s="46">
        <v>2</v>
      </c>
      <c r="D16" s="22" t="s">
        <v>45</v>
      </c>
      <c r="E16" s="22" t="s">
        <v>376</v>
      </c>
      <c r="G16" s="69">
        <f>'Tabel 5'!G25/'Tabel 5'!G$7</f>
        <v>1.0561070879782126E-2</v>
      </c>
      <c r="H16" s="70"/>
      <c r="I16" s="69">
        <f>'Tabel 5'!I25/'Tabel 5'!I$7</f>
        <v>1.0854183190101348E-2</v>
      </c>
      <c r="J16" s="69">
        <f>'Tabel 5'!J25/'Tabel 5'!J$7</f>
        <v>1.2831387914957465E-2</v>
      </c>
      <c r="K16" s="69">
        <f>'Tabel 5'!K25/'Tabel 5'!K$7</f>
        <v>1.5101328315632719E-2</v>
      </c>
      <c r="L16" s="69">
        <f>'Tabel 5'!L25/'Tabel 5'!L$7</f>
        <v>7.9784184554514762E-3</v>
      </c>
      <c r="M16" s="69">
        <f>'Tabel 5'!M25/'Tabel 5'!M$7</f>
        <v>2.4119228490211558E-2</v>
      </c>
      <c r="N16" s="69">
        <f>'Tabel 5'!N25/'Tabel 5'!N$7</f>
        <v>6.290450896389725E-3</v>
      </c>
      <c r="O16" s="70"/>
      <c r="P16" s="69">
        <f>'Tabel 5'!P25/'Tabel 5'!P$7</f>
        <v>6.4939017553077311E-3</v>
      </c>
      <c r="Q16" s="69">
        <f>'Tabel 5'!Q25/'Tabel 5'!Q$7</f>
        <v>8.5260127973984089E-3</v>
      </c>
      <c r="R16" s="69">
        <f>'Tabel 5'!R25/'Tabel 5'!R$7</f>
        <v>0</v>
      </c>
      <c r="S16" s="70"/>
      <c r="T16" s="69">
        <f>'Tabel 5'!T25/'Tabel 5'!T$7</f>
        <v>1.0831068685065094E-2</v>
      </c>
      <c r="U16" s="70"/>
      <c r="V16" s="69">
        <f>'Tabel 5'!V25/'Tabel 5'!V$7</f>
        <v>1.263571258428817E-2</v>
      </c>
      <c r="W16" s="69">
        <f>'Tabel 5'!W25/'Tabel 5'!W$7</f>
        <v>1.3395634351381743E-2</v>
      </c>
      <c r="X16" s="69">
        <f>'Tabel 5'!X25/'Tabel 5'!X$7</f>
        <v>0</v>
      </c>
      <c r="Y16" s="69">
        <f>'Tabel 5'!Y25/'Tabel 5'!Y$7</f>
        <v>3.0320951847635285E-3</v>
      </c>
      <c r="Z16" s="70"/>
      <c r="AA16" s="69">
        <f>'Tabel 5'!AA25/'Tabel 5'!AA$7</f>
        <v>0</v>
      </c>
      <c r="AB16" s="70"/>
      <c r="AC16" s="69">
        <f>'Tabel 5'!AC25/'Tabel 5'!AC$7</f>
        <v>1.6383562794566479E-2</v>
      </c>
      <c r="AD16" s="57"/>
    </row>
    <row r="17" spans="1:30" outlineLevel="1" x14ac:dyDescent="0.2">
      <c r="A17" s="22">
        <v>1</v>
      </c>
      <c r="B17" s="46">
        <v>2019</v>
      </c>
      <c r="C17" s="46">
        <v>2</v>
      </c>
      <c r="D17" s="22" t="s">
        <v>46</v>
      </c>
      <c r="E17" s="22" t="s">
        <v>377</v>
      </c>
      <c r="G17" s="69">
        <f>'Tabel 5'!G26/'Tabel 5'!G$7</f>
        <v>1.6847013604620657E-2</v>
      </c>
      <c r="H17" s="70"/>
      <c r="I17" s="69">
        <f>'Tabel 5'!I26/'Tabel 5'!I$7</f>
        <v>1.856233592761105E-2</v>
      </c>
      <c r="J17" s="69">
        <f>'Tabel 5'!J26/'Tabel 5'!J$7</f>
        <v>2.9014726238536879E-2</v>
      </c>
      <c r="K17" s="69">
        <f>'Tabel 5'!K26/'Tabel 5'!K$7</f>
        <v>5.1322362735279894E-3</v>
      </c>
      <c r="L17" s="69">
        <f>'Tabel 5'!L26/'Tabel 5'!L$7</f>
        <v>1.2155007103020945E-2</v>
      </c>
      <c r="M17" s="69">
        <f>'Tabel 5'!M26/'Tabel 5'!M$7</f>
        <v>7.7902954520839562E-2</v>
      </c>
      <c r="N17" s="69">
        <f>'Tabel 5'!N26/'Tabel 5'!N$7</f>
        <v>2.395947363583344E-4</v>
      </c>
      <c r="O17" s="70"/>
      <c r="P17" s="69">
        <f>'Tabel 5'!P26/'Tabel 5'!P$7</f>
        <v>1.4230839465750836E-2</v>
      </c>
      <c r="Q17" s="69">
        <f>'Tabel 5'!Q26/'Tabel 5'!Q$7</f>
        <v>1.2850009420844665E-2</v>
      </c>
      <c r="R17" s="69">
        <f>'Tabel 5'!R26/'Tabel 5'!R$7</f>
        <v>1.8643479556113427E-2</v>
      </c>
      <c r="S17" s="70"/>
      <c r="T17" s="69">
        <f>'Tabel 5'!T26/'Tabel 5'!T$7</f>
        <v>2.1770055626956018E-2</v>
      </c>
      <c r="U17" s="70"/>
      <c r="V17" s="69">
        <f>'Tabel 5'!V26/'Tabel 5'!V$7</f>
        <v>1.3508369267346833E-2</v>
      </c>
      <c r="W17" s="69">
        <f>'Tabel 5'!W26/'Tabel 5'!W$7</f>
        <v>1.4085080689593998E-2</v>
      </c>
      <c r="X17" s="69">
        <f>'Tabel 5'!X26/'Tabel 5'!X$7</f>
        <v>6.1903979500008014E-3</v>
      </c>
      <c r="Y17" s="69">
        <f>'Tabel 5'!Y26/'Tabel 5'!Y$7</f>
        <v>0</v>
      </c>
      <c r="Z17" s="70"/>
      <c r="AA17" s="69">
        <f>'Tabel 5'!AA26/'Tabel 5'!AA$7</f>
        <v>0</v>
      </c>
      <c r="AB17" s="70"/>
      <c r="AC17" s="69">
        <f>'Tabel 5'!AC26/'Tabel 5'!AC$7</f>
        <v>2.5501841773677151E-2</v>
      </c>
      <c r="AD17" s="57"/>
    </row>
    <row r="18" spans="1:30" outlineLevel="1" x14ac:dyDescent="0.2">
      <c r="A18" s="22">
        <v>1</v>
      </c>
      <c r="B18" s="46">
        <v>2019</v>
      </c>
      <c r="C18" s="46">
        <v>2</v>
      </c>
      <c r="D18" s="22" t="s">
        <v>63</v>
      </c>
      <c r="E18" s="22" t="s">
        <v>400</v>
      </c>
      <c r="G18" s="69">
        <f>'Tabel 5'!G27/'Tabel 5'!G$7</f>
        <v>1.4889813816164804E-2</v>
      </c>
      <c r="H18" s="70"/>
      <c r="I18" s="69">
        <f>'Tabel 5'!I27/'Tabel 5'!I$7</f>
        <v>1.6721794674246886E-2</v>
      </c>
      <c r="J18" s="69">
        <f>'Tabel 5'!J27/'Tabel 5'!J$7</f>
        <v>1.5137042793078807E-2</v>
      </c>
      <c r="K18" s="69">
        <f>'Tabel 5'!K27/'Tabel 5'!K$7</f>
        <v>2.8491911206756107E-2</v>
      </c>
      <c r="L18" s="69">
        <f>'Tabel 5'!L27/'Tabel 5'!L$7</f>
        <v>2.2746875361556031E-2</v>
      </c>
      <c r="M18" s="69">
        <f>'Tabel 5'!M27/'Tabel 5'!M$7</f>
        <v>6.3366812350399565E-2</v>
      </c>
      <c r="N18" s="69">
        <f>'Tabel 5'!N27/'Tabel 5'!N$7</f>
        <v>7.0876479282729098E-3</v>
      </c>
      <c r="O18" s="70"/>
      <c r="P18" s="69">
        <f>'Tabel 5'!P27/'Tabel 5'!P$7</f>
        <v>6.372161120526432E-3</v>
      </c>
      <c r="Q18" s="69">
        <f>'Tabel 5'!Q27/'Tabel 5'!Q$7</f>
        <v>2.1409671997413863E-3</v>
      </c>
      <c r="R18" s="69">
        <f>'Tabel 5'!R27/'Tabel 5'!R$7</f>
        <v>1.9893547038967466E-2</v>
      </c>
      <c r="S18" s="70"/>
      <c r="T18" s="69">
        <f>'Tabel 5'!T27/'Tabel 5'!T$7</f>
        <v>2.9245847599799861E-2</v>
      </c>
      <c r="U18" s="70"/>
      <c r="V18" s="69">
        <f>'Tabel 5'!V27/'Tabel 5'!V$7</f>
        <v>1.3236777136394902E-2</v>
      </c>
      <c r="W18" s="69">
        <f>'Tabel 5'!W27/'Tabel 5'!W$7</f>
        <v>1.3334034334909171E-2</v>
      </c>
      <c r="X18" s="69">
        <f>'Tabel 5'!X27/'Tabel 5'!X$7</f>
        <v>1.6004443480489877E-2</v>
      </c>
      <c r="Y18" s="69">
        <f>'Tabel 5'!Y27/'Tabel 5'!Y$7</f>
        <v>0</v>
      </c>
      <c r="Z18" s="70"/>
      <c r="AA18" s="69">
        <f>'Tabel 5'!AA27/'Tabel 5'!AA$7</f>
        <v>8.449400594533623E-3</v>
      </c>
      <c r="AB18" s="70"/>
      <c r="AC18" s="69">
        <f>'Tabel 5'!AC27/'Tabel 5'!AC$7</f>
        <v>1.9325241606097516E-2</v>
      </c>
      <c r="AD18" s="57"/>
    </row>
    <row r="19" spans="1:30" outlineLevel="1" x14ac:dyDescent="0.2">
      <c r="A19" s="22">
        <v>1</v>
      </c>
      <c r="B19" s="46">
        <v>2019</v>
      </c>
      <c r="C19" s="46">
        <v>2</v>
      </c>
      <c r="D19" s="22" t="s">
        <v>81</v>
      </c>
      <c r="E19" s="22" t="s">
        <v>418</v>
      </c>
      <c r="G19" s="69">
        <f>'Tabel 5'!G28/'Tabel 5'!G$7</f>
        <v>1.3888831052015707E-2</v>
      </c>
      <c r="H19" s="70"/>
      <c r="I19" s="69">
        <f>'Tabel 5'!I28/'Tabel 5'!I$7</f>
        <v>1.6382424201746765E-2</v>
      </c>
      <c r="J19" s="69">
        <f>'Tabel 5'!J28/'Tabel 5'!J$7</f>
        <v>1.0715968587836234E-2</v>
      </c>
      <c r="K19" s="69">
        <f>'Tabel 5'!K28/'Tabel 5'!K$7</f>
        <v>1.5999777351526107E-3</v>
      </c>
      <c r="L19" s="69">
        <f>'Tabel 5'!L28/'Tabel 5'!L$7</f>
        <v>1.9191597421889459E-2</v>
      </c>
      <c r="M19" s="69">
        <f>'Tabel 5'!M28/'Tabel 5'!M$7</f>
        <v>0</v>
      </c>
      <c r="N19" s="69">
        <f>'Tabel 5'!N28/'Tabel 5'!N$7</f>
        <v>3.3434356391822115E-2</v>
      </c>
      <c r="O19" s="70"/>
      <c r="P19" s="69">
        <f>'Tabel 5'!P28/'Tabel 5'!P$7</f>
        <v>1.5188746039424744E-2</v>
      </c>
      <c r="Q19" s="69">
        <f>'Tabel 5'!Q28/'Tabel 5'!Q$7</f>
        <v>1.3333724996424743E-2</v>
      </c>
      <c r="R19" s="69">
        <f>'Tabel 5'!R28/'Tabel 5'!R$7</f>
        <v>2.111673135014722E-2</v>
      </c>
      <c r="S19" s="70"/>
      <c r="T19" s="69">
        <f>'Tabel 5'!T28/'Tabel 5'!T$7</f>
        <v>3.5416809740113214E-3</v>
      </c>
      <c r="U19" s="70"/>
      <c r="V19" s="69">
        <f>'Tabel 5'!V28/'Tabel 5'!V$7</f>
        <v>9.4612012831615088E-3</v>
      </c>
      <c r="W19" s="69">
        <f>'Tabel 5'!W28/'Tabel 5'!W$7</f>
        <v>9.5266794706236283E-3</v>
      </c>
      <c r="X19" s="69">
        <f>'Tabel 5'!X28/'Tabel 5'!X$7</f>
        <v>7.851236424391261E-3</v>
      </c>
      <c r="Y19" s="69">
        <f>'Tabel 5'!Y28/'Tabel 5'!Y$7</f>
        <v>1.0061043113078982E-2</v>
      </c>
      <c r="Z19" s="70"/>
      <c r="AA19" s="69">
        <f>'Tabel 5'!AA28/'Tabel 5'!AA$7</f>
        <v>0</v>
      </c>
      <c r="AB19" s="70"/>
      <c r="AC19" s="69">
        <f>'Tabel 5'!AC28/'Tabel 5'!AC$7</f>
        <v>1.9897959200515718E-2</v>
      </c>
      <c r="AD19" s="57"/>
    </row>
    <row r="20" spans="1:30" outlineLevel="1" x14ac:dyDescent="0.2">
      <c r="A20" s="22">
        <v>1</v>
      </c>
      <c r="B20" s="46">
        <v>2019</v>
      </c>
      <c r="C20" s="46">
        <v>2</v>
      </c>
      <c r="D20" s="22" t="s">
        <v>110</v>
      </c>
      <c r="E20" s="22" t="s">
        <v>452</v>
      </c>
      <c r="G20" s="69">
        <f>'Tabel 5'!G29/'Tabel 5'!G$7</f>
        <v>1.7516417574821249E-2</v>
      </c>
      <c r="H20" s="70"/>
      <c r="I20" s="69">
        <f>'Tabel 5'!I29/'Tabel 5'!I$7</f>
        <v>1.8757072187597191E-2</v>
      </c>
      <c r="J20" s="69">
        <f>'Tabel 5'!J29/'Tabel 5'!J$7</f>
        <v>2.837743714268651E-2</v>
      </c>
      <c r="K20" s="69">
        <f>'Tabel 5'!K29/'Tabel 5'!K$7</f>
        <v>1.1125999019830463E-2</v>
      </c>
      <c r="L20" s="69">
        <f>'Tabel 5'!L29/'Tabel 5'!L$7</f>
        <v>9.502109001022864E-3</v>
      </c>
      <c r="M20" s="69">
        <f>'Tabel 5'!M29/'Tabel 5'!M$7</f>
        <v>2.2073401073631114E-3</v>
      </c>
      <c r="N20" s="69">
        <f>'Tabel 5'!N29/'Tabel 5'!N$7</f>
        <v>8.943418068066554E-3</v>
      </c>
      <c r="O20" s="70"/>
      <c r="P20" s="69">
        <f>'Tabel 5'!P29/'Tabel 5'!P$7</f>
        <v>2.610375505784282E-2</v>
      </c>
      <c r="Q20" s="69">
        <f>'Tabel 5'!Q29/'Tabel 5'!Q$7</f>
        <v>1.9579965255002264E-2</v>
      </c>
      <c r="R20" s="69">
        <f>'Tabel 5'!R29/'Tabel 5'!R$7</f>
        <v>4.6951459329130647E-2</v>
      </c>
      <c r="S20" s="70"/>
      <c r="T20" s="69">
        <f>'Tabel 5'!T29/'Tabel 5'!T$7</f>
        <v>5.886450372317986E-3</v>
      </c>
      <c r="U20" s="70"/>
      <c r="V20" s="69">
        <f>'Tabel 5'!V29/'Tabel 5'!V$7</f>
        <v>1.1266621104489505E-2</v>
      </c>
      <c r="W20" s="69">
        <f>'Tabel 5'!W29/'Tabel 5'!W$7</f>
        <v>1.1741910832233448E-2</v>
      </c>
      <c r="X20" s="69">
        <f>'Tabel 5'!X29/'Tabel 5'!X$7</f>
        <v>5.2844860548787332E-3</v>
      </c>
      <c r="Y20" s="69">
        <f>'Tabel 5'!Y29/'Tabel 5'!Y$7</f>
        <v>0</v>
      </c>
      <c r="Z20" s="70"/>
      <c r="AA20" s="69">
        <f>'Tabel 5'!AA29/'Tabel 5'!AA$7</f>
        <v>0</v>
      </c>
      <c r="AB20" s="70"/>
      <c r="AC20" s="69">
        <f>'Tabel 5'!AC29/'Tabel 5'!AC$7</f>
        <v>3.0439813270471443E-2</v>
      </c>
      <c r="AD20" s="57"/>
    </row>
    <row r="21" spans="1:30" outlineLevel="1" x14ac:dyDescent="0.2">
      <c r="A21" s="22">
        <v>1</v>
      </c>
      <c r="B21" s="46">
        <v>2019</v>
      </c>
      <c r="C21" s="46">
        <v>2</v>
      </c>
      <c r="D21" s="22" t="s">
        <v>111</v>
      </c>
      <c r="E21" s="22" t="s">
        <v>453</v>
      </c>
      <c r="G21" s="69">
        <f>'Tabel 5'!G30/'Tabel 5'!G$7</f>
        <v>1.1777033301546188E-2</v>
      </c>
      <c r="H21" s="70"/>
      <c r="I21" s="69">
        <f>'Tabel 5'!I30/'Tabel 5'!I$7</f>
        <v>1.4513523298870058E-2</v>
      </c>
      <c r="J21" s="69">
        <f>'Tabel 5'!J30/'Tabel 5'!J$7</f>
        <v>1.5713456512609143E-2</v>
      </c>
      <c r="K21" s="69">
        <f>'Tabel 5'!K30/'Tabel 5'!K$7</f>
        <v>7.9383510705648766E-3</v>
      </c>
      <c r="L21" s="69">
        <f>'Tabel 5'!L30/'Tabel 5'!L$7</f>
        <v>3.1169087179795291E-2</v>
      </c>
      <c r="M21" s="69">
        <f>'Tabel 5'!M30/'Tabel 5'!M$7</f>
        <v>0</v>
      </c>
      <c r="N21" s="69">
        <f>'Tabel 5'!N30/'Tabel 5'!N$7</f>
        <v>5.5324602759106308E-4</v>
      </c>
      <c r="O21" s="70"/>
      <c r="P21" s="69">
        <f>'Tabel 5'!P30/'Tabel 5'!P$7</f>
        <v>1.0796472084552075E-3</v>
      </c>
      <c r="Q21" s="69">
        <f>'Tabel 5'!Q30/'Tabel 5'!Q$7</f>
        <v>1.4174969475694442E-3</v>
      </c>
      <c r="R21" s="69">
        <f>'Tabel 5'!R30/'Tabel 5'!R$7</f>
        <v>0</v>
      </c>
      <c r="S21" s="70"/>
      <c r="T21" s="69">
        <f>'Tabel 5'!T30/'Tabel 5'!T$7</f>
        <v>4.9151860608855182E-3</v>
      </c>
      <c r="U21" s="70"/>
      <c r="V21" s="69">
        <f>'Tabel 5'!V30/'Tabel 5'!V$7</f>
        <v>1.4323145660202624E-2</v>
      </c>
      <c r="W21" s="69">
        <f>'Tabel 5'!W30/'Tabel 5'!W$7</f>
        <v>1.5001973242474213E-2</v>
      </c>
      <c r="X21" s="69">
        <f>'Tabel 5'!X30/'Tabel 5'!X$7</f>
        <v>5.1335007390250547E-3</v>
      </c>
      <c r="Y21" s="69">
        <f>'Tabel 5'!Y30/'Tabel 5'!Y$7</f>
        <v>0</v>
      </c>
      <c r="Z21" s="70"/>
      <c r="AA21" s="69">
        <f>'Tabel 5'!AA30/'Tabel 5'!AA$7</f>
        <v>0</v>
      </c>
      <c r="AB21" s="70"/>
      <c r="AC21" s="69">
        <f>'Tabel 5'!AC30/'Tabel 5'!AC$7</f>
        <v>2.5804109392953422E-2</v>
      </c>
      <c r="AD21" s="57"/>
    </row>
    <row r="22" spans="1:30" outlineLevel="1" x14ac:dyDescent="0.2">
      <c r="A22" s="22">
        <v>1</v>
      </c>
      <c r="B22" s="46">
        <v>2019</v>
      </c>
      <c r="C22" s="46">
        <v>2</v>
      </c>
      <c r="D22" s="22" t="s">
        <v>131</v>
      </c>
      <c r="E22" s="22" t="s">
        <v>475</v>
      </c>
      <c r="G22" s="69">
        <f>'Tabel 5'!G31/'Tabel 5'!G$7</f>
        <v>5.5155555740633551E-3</v>
      </c>
      <c r="H22" s="70"/>
      <c r="I22" s="69">
        <f>'Tabel 5'!I31/'Tabel 5'!I$7</f>
        <v>5.7466103128920127E-3</v>
      </c>
      <c r="J22" s="69">
        <f>'Tabel 5'!J31/'Tabel 5'!J$7</f>
        <v>6.2549449168836395E-3</v>
      </c>
      <c r="K22" s="69">
        <f>'Tabel 5'!K31/'Tabel 5'!K$7</f>
        <v>2.3876590816892806E-3</v>
      </c>
      <c r="L22" s="69">
        <f>'Tabel 5'!L31/'Tabel 5'!L$7</f>
        <v>9.147074310792638E-3</v>
      </c>
      <c r="M22" s="69">
        <f>'Tabel 5'!M31/'Tabel 5'!M$7</f>
        <v>1.184426399072889E-2</v>
      </c>
      <c r="N22" s="69">
        <f>'Tabel 5'!N31/'Tabel 5'!N$7</f>
        <v>2.2739718614372827E-3</v>
      </c>
      <c r="O22" s="70"/>
      <c r="P22" s="69">
        <f>'Tabel 5'!P31/'Tabel 5'!P$7</f>
        <v>4.430718365856237E-3</v>
      </c>
      <c r="Q22" s="69">
        <f>'Tabel 5'!Q31/'Tabel 5'!Q$7</f>
        <v>5.8172055741499747E-3</v>
      </c>
      <c r="R22" s="69">
        <f>'Tabel 5'!R31/'Tabel 5'!R$7</f>
        <v>0</v>
      </c>
      <c r="S22" s="70"/>
      <c r="T22" s="69">
        <f>'Tabel 5'!T31/'Tabel 5'!T$7</f>
        <v>0</v>
      </c>
      <c r="U22" s="70"/>
      <c r="V22" s="69">
        <f>'Tabel 5'!V31/'Tabel 5'!V$7</f>
        <v>6.9768011344536873E-3</v>
      </c>
      <c r="W22" s="69">
        <f>'Tabel 5'!W31/'Tabel 5'!W$7</f>
        <v>7.0697865059290987E-3</v>
      </c>
      <c r="X22" s="69">
        <f>'Tabel 5'!X31/'Tabel 5'!X$7</f>
        <v>7.5492657926839049E-3</v>
      </c>
      <c r="Y22" s="69">
        <f>'Tabel 5'!Y31/'Tabel 5'!Y$7</f>
        <v>0</v>
      </c>
      <c r="Z22" s="70"/>
      <c r="AA22" s="69">
        <f>'Tabel 5'!AA31/'Tabel 5'!AA$7</f>
        <v>4.6929803302168678E-2</v>
      </c>
      <c r="AB22" s="70"/>
      <c r="AC22" s="69">
        <f>'Tabel 5'!AC31/'Tabel 5'!AC$7</f>
        <v>6.7532949675146291E-3</v>
      </c>
      <c r="AD22" s="57"/>
    </row>
    <row r="23" spans="1:30" outlineLevel="1" x14ac:dyDescent="0.2">
      <c r="A23" s="22">
        <v>1</v>
      </c>
      <c r="B23" s="46">
        <v>2019</v>
      </c>
      <c r="C23" s="46">
        <v>2</v>
      </c>
      <c r="D23" s="22" t="s">
        <v>189</v>
      </c>
      <c r="E23" s="22" t="s">
        <v>540</v>
      </c>
      <c r="G23" s="69">
        <f>'Tabel 5'!G32/'Tabel 5'!G$7</f>
        <v>1.4642561183314664E-2</v>
      </c>
      <c r="H23" s="70"/>
      <c r="I23" s="69">
        <f>'Tabel 5'!I32/'Tabel 5'!I$7</f>
        <v>2.0139132440508547E-2</v>
      </c>
      <c r="J23" s="69">
        <f>'Tabel 5'!J32/'Tabel 5'!J$7</f>
        <v>1.2871337380667489E-2</v>
      </c>
      <c r="K23" s="69">
        <f>'Tabel 5'!K32/'Tabel 5'!K$7</f>
        <v>1.1519839693098798E-2</v>
      </c>
      <c r="L23" s="69">
        <f>'Tabel 5'!L32/'Tabel 5'!L$7</f>
        <v>5.6835136661022072E-2</v>
      </c>
      <c r="M23" s="69">
        <f>'Tabel 5'!M32/'Tabel 5'!M$7</f>
        <v>0</v>
      </c>
      <c r="N23" s="69">
        <f>'Tabel 5'!N32/'Tabel 5'!N$7</f>
        <v>9.0436122305436756E-3</v>
      </c>
      <c r="O23" s="70"/>
      <c r="P23" s="69">
        <f>'Tabel 5'!P32/'Tabel 5'!P$7</f>
        <v>1.4320543091379161E-2</v>
      </c>
      <c r="Q23" s="69">
        <f>'Tabel 5'!Q32/'Tabel 5'!Q$7</f>
        <v>1.8183499419414564E-2</v>
      </c>
      <c r="R23" s="69">
        <f>'Tabel 5'!R32/'Tabel 5'!R$7</f>
        <v>1.9759131180596065E-3</v>
      </c>
      <c r="S23" s="70"/>
      <c r="T23" s="69">
        <f>'Tabel 5'!T32/'Tabel 5'!T$7</f>
        <v>1.4990826948169805E-2</v>
      </c>
      <c r="U23" s="70"/>
      <c r="V23" s="69">
        <f>'Tabel 5'!V32/'Tabel 5'!V$7</f>
        <v>1.8432646264606423E-3</v>
      </c>
      <c r="W23" s="69">
        <f>'Tabel 5'!W32/'Tabel 5'!W$7</f>
        <v>1.6940004529957457E-3</v>
      </c>
      <c r="X23" s="69">
        <f>'Tabel 5'!X32/'Tabel 5'!X$7</f>
        <v>5.6871135638218752E-3</v>
      </c>
      <c r="Y23" s="69">
        <f>'Tabel 5'!Y32/'Tabel 5'!Y$7</f>
        <v>0</v>
      </c>
      <c r="Z23" s="70"/>
      <c r="AA23" s="69">
        <f>'Tabel 5'!AA32/'Tabel 5'!AA$7</f>
        <v>0</v>
      </c>
      <c r="AB23" s="70"/>
      <c r="AC23" s="69">
        <f>'Tabel 5'!AC32/'Tabel 5'!AC$7</f>
        <v>1.1080494569785486E-2</v>
      </c>
      <c r="AD23" s="57"/>
    </row>
    <row r="24" spans="1:30" outlineLevel="1" x14ac:dyDescent="0.2">
      <c r="A24" s="22">
        <v>1</v>
      </c>
      <c r="B24" s="46">
        <v>2019</v>
      </c>
      <c r="C24" s="46">
        <v>2</v>
      </c>
      <c r="D24" s="22" t="s">
        <v>193</v>
      </c>
      <c r="E24" s="22" t="s">
        <v>544</v>
      </c>
      <c r="G24" s="69">
        <f>'Tabel 5'!G33/'Tabel 5'!G$7</f>
        <v>2.0565693202686777E-2</v>
      </c>
      <c r="H24" s="70"/>
      <c r="I24" s="69">
        <f>'Tabel 5'!I33/'Tabel 5'!I$7</f>
        <v>2.9933610060491132E-2</v>
      </c>
      <c r="J24" s="69">
        <f>'Tabel 5'!J33/'Tabel 5'!J$7</f>
        <v>2.1194142736922331E-2</v>
      </c>
      <c r="K24" s="69">
        <f>'Tabel 5'!K33/'Tabel 5'!K$7</f>
        <v>2.956266553720439E-2</v>
      </c>
      <c r="L24" s="69">
        <f>'Tabel 5'!L33/'Tabel 5'!L$7</f>
        <v>2.3382979181551855E-2</v>
      </c>
      <c r="M24" s="69">
        <f>'Tabel 5'!M33/'Tabel 5'!M$7</f>
        <v>5.1361035668888E-2</v>
      </c>
      <c r="N24" s="69">
        <f>'Tabel 5'!N33/'Tabel 5'!N$7</f>
        <v>5.413098534524842E-2</v>
      </c>
      <c r="O24" s="70"/>
      <c r="P24" s="69">
        <f>'Tabel 5'!P33/'Tabel 5'!P$7</f>
        <v>2.1311018488557983E-2</v>
      </c>
      <c r="Q24" s="69">
        <f>'Tabel 5'!Q33/'Tabel 5'!Q$7</f>
        <v>2.7979791380510217E-2</v>
      </c>
      <c r="R24" s="69">
        <f>'Tabel 5'!R33/'Tabel 5'!R$7</f>
        <v>0</v>
      </c>
      <c r="S24" s="70"/>
      <c r="T24" s="69">
        <f>'Tabel 5'!T33/'Tabel 5'!T$7</f>
        <v>7.6818177358749717E-3</v>
      </c>
      <c r="U24" s="70"/>
      <c r="V24" s="69">
        <f>'Tabel 5'!V33/'Tabel 5'!V$7</f>
        <v>9.1050148819130756E-4</v>
      </c>
      <c r="W24" s="69">
        <f>'Tabel 5'!W33/'Tabel 5'!W$7</f>
        <v>0</v>
      </c>
      <c r="X24" s="69">
        <f>'Tabel 5'!X33/'Tabel 5'!X$7</f>
        <v>2.0584331394718113E-2</v>
      </c>
      <c r="Y24" s="69">
        <f>'Tabel 5'!Y33/'Tabel 5'!Y$7</f>
        <v>0</v>
      </c>
      <c r="Z24" s="70"/>
      <c r="AA24" s="69">
        <f>'Tabel 5'!AA33/'Tabel 5'!AA$7</f>
        <v>5.5684603918191466E-2</v>
      </c>
      <c r="AB24" s="70"/>
      <c r="AC24" s="69">
        <f>'Tabel 5'!AC33/'Tabel 5'!AC$7</f>
        <v>2.4654696998600227E-2</v>
      </c>
      <c r="AD24" s="57"/>
    </row>
    <row r="25" spans="1:30" outlineLevel="1" x14ac:dyDescent="0.2">
      <c r="A25" s="22">
        <v>1</v>
      </c>
      <c r="B25" s="46">
        <v>2019</v>
      </c>
      <c r="C25" s="46">
        <v>2</v>
      </c>
      <c r="D25" s="22" t="s">
        <v>201</v>
      </c>
      <c r="E25" s="22" t="s">
        <v>552</v>
      </c>
      <c r="G25" s="69">
        <f>'Tabel 5'!G34/'Tabel 5'!G$7</f>
        <v>1.4559276085933564E-2</v>
      </c>
      <c r="H25" s="70"/>
      <c r="I25" s="69">
        <f>'Tabel 5'!I34/'Tabel 5'!I$7</f>
        <v>1.5065591142714264E-2</v>
      </c>
      <c r="J25" s="69">
        <f>'Tabel 5'!J34/'Tabel 5'!J$7</f>
        <v>1.3712178516087978E-2</v>
      </c>
      <c r="K25" s="69">
        <f>'Tabel 5'!K34/'Tabel 5'!K$7</f>
        <v>4.0725587120153763E-2</v>
      </c>
      <c r="L25" s="69">
        <f>'Tabel 5'!L34/'Tabel 5'!L$7</f>
        <v>1.1168799630159204E-2</v>
      </c>
      <c r="M25" s="69">
        <f>'Tabel 5'!M34/'Tabel 5'!M$7</f>
        <v>0</v>
      </c>
      <c r="N25" s="69">
        <f>'Tabel 5'!N34/'Tabel 5'!N$7</f>
        <v>1.3744025331100819E-2</v>
      </c>
      <c r="O25" s="70"/>
      <c r="P25" s="69">
        <f>'Tabel 5'!P34/'Tabel 5'!P$7</f>
        <v>2.438657136724344E-2</v>
      </c>
      <c r="Q25" s="69">
        <f>'Tabel 5'!Q34/'Tabel 5'!Q$7</f>
        <v>8.833067032331849E-3</v>
      </c>
      <c r="R25" s="69">
        <f>'Tabel 5'!R34/'Tabel 5'!R$7</f>
        <v>7.4090021134316675E-2</v>
      </c>
      <c r="S25" s="70"/>
      <c r="T25" s="69">
        <f>'Tabel 5'!T34/'Tabel 5'!T$7</f>
        <v>7.5248457259464918E-3</v>
      </c>
      <c r="U25" s="70"/>
      <c r="V25" s="69">
        <f>'Tabel 5'!V34/'Tabel 5'!V$7</f>
        <v>8.1344069385110955E-3</v>
      </c>
      <c r="W25" s="69">
        <f>'Tabel 5'!W34/'Tabel 5'!W$7</f>
        <v>8.1833252652409871E-3</v>
      </c>
      <c r="X25" s="69">
        <f>'Tabel 5'!X34/'Tabel 5'!X$7</f>
        <v>8.5558345650417582E-3</v>
      </c>
      <c r="Y25" s="69">
        <f>'Tabel 5'!Y34/'Tabel 5'!Y$7</f>
        <v>4.1346752519502662E-3</v>
      </c>
      <c r="Z25" s="70"/>
      <c r="AA25" s="69">
        <f>'Tabel 5'!AA34/'Tabel 5'!AA$7</f>
        <v>0</v>
      </c>
      <c r="AB25" s="70"/>
      <c r="AC25" s="69">
        <f>'Tabel 5'!AC34/'Tabel 5'!AC$7</f>
        <v>2.3771757373872167E-2</v>
      </c>
      <c r="AD25" s="57"/>
    </row>
    <row r="26" spans="1:30" outlineLevel="1" x14ac:dyDescent="0.2">
      <c r="B26" s="46">
        <v>2019</v>
      </c>
      <c r="C26" s="46">
        <v>2</v>
      </c>
      <c r="D26" s="22" t="s">
        <v>767</v>
      </c>
      <c r="E26" s="22" t="s">
        <v>804</v>
      </c>
      <c r="G26" s="69">
        <f>'Tabel 5'!G35/'Tabel 5'!G$7</f>
        <v>1.7624167669558048E-2</v>
      </c>
      <c r="H26" s="70"/>
      <c r="I26" s="69">
        <f>'Tabel 5'!I35/'Tabel 5'!I$7</f>
        <v>1.7636866031851668E-2</v>
      </c>
      <c r="J26" s="69">
        <f>'Tabel 5'!J35/'Tabel 5'!J$7</f>
        <v>1.5890552098265991E-2</v>
      </c>
      <c r="K26" s="69">
        <f>'Tabel 5'!K35/'Tabel 5'!K$7</f>
        <v>2.8714277989533538E-2</v>
      </c>
      <c r="L26" s="69">
        <f>'Tabel 5'!L35/'Tabel 5'!L$7</f>
        <v>2.1152058326546486E-2</v>
      </c>
      <c r="M26" s="69">
        <f>'Tabel 5'!M35/'Tabel 5'!M$7</f>
        <v>1.3065214886400962E-2</v>
      </c>
      <c r="N26" s="69">
        <f>'Tabel 5'!N35/'Tabel 5'!N$7</f>
        <v>1.4979399663763415E-2</v>
      </c>
      <c r="O26" s="70"/>
      <c r="P26" s="69">
        <f>'Tabel 5'!P35/'Tabel 5'!P$7</f>
        <v>2.5354089043663239E-2</v>
      </c>
      <c r="Q26" s="69">
        <f>'Tabel 5'!Q35/'Tabel 5'!Q$7</f>
        <v>2.1671664536688763E-2</v>
      </c>
      <c r="R26" s="69">
        <f>'Tabel 5'!R35/'Tabel 5'!R$7</f>
        <v>3.7121803737554797E-2</v>
      </c>
      <c r="S26" s="70"/>
      <c r="T26" s="69">
        <f>'Tabel 5'!T35/'Tabel 5'!T$7</f>
        <v>4.0322185050378203E-3</v>
      </c>
      <c r="U26" s="70"/>
      <c r="V26" s="69">
        <f>'Tabel 5'!V35/'Tabel 5'!V$7</f>
        <v>1.530711059365142E-2</v>
      </c>
      <c r="W26" s="69">
        <f>'Tabel 5'!W35/'Tabel 5'!W$7</f>
        <v>1.5147919740197725E-2</v>
      </c>
      <c r="X26" s="69">
        <f>'Tabel 5'!X35/'Tabel 5'!X$7</f>
        <v>1.8220485515641253E-2</v>
      </c>
      <c r="Y26" s="69">
        <f>'Tabel 5'!Y35/'Tabel 5'!Y$7</f>
        <v>1.6589366612638969E-2</v>
      </c>
      <c r="Z26" s="70"/>
      <c r="AA26" s="69">
        <f>'Tabel 5'!AA35/'Tabel 5'!AA$7</f>
        <v>0</v>
      </c>
      <c r="AB26" s="70"/>
      <c r="AC26" s="69">
        <f>'Tabel 5'!AC35/'Tabel 5'!AC$7</f>
        <v>2.3620623564234028E-2</v>
      </c>
      <c r="AD26" s="57"/>
    </row>
    <row r="27" spans="1:30" x14ac:dyDescent="0.2">
      <c r="B27" s="46">
        <v>2019</v>
      </c>
      <c r="C27" s="46" t="s">
        <v>762</v>
      </c>
      <c r="G27" s="69">
        <f>'Tabel 5'!G36/'Tabel 5'!G$7</f>
        <v>0.20835224599086363</v>
      </c>
      <c r="H27" s="70"/>
      <c r="I27" s="69">
        <f>'Tabel 5'!I36/'Tabel 5'!I$7</f>
        <v>0.23960784276654054</v>
      </c>
      <c r="J27" s="69">
        <f>'Tabel 5'!J36/'Tabel 5'!J$7</f>
        <v>0.26054108010644833</v>
      </c>
      <c r="K27" s="69">
        <f>'Tabel 5'!K36/'Tabel 5'!K$7</f>
        <v>0.21708088750115434</v>
      </c>
      <c r="L27" s="69">
        <f>'Tabel 5'!L36/'Tabel 5'!L$7</f>
        <v>0.26364568279115541</v>
      </c>
      <c r="M27" s="69">
        <f>'Tabel 5'!M36/'Tabel 5'!M$7</f>
        <v>0.2939357841574583</v>
      </c>
      <c r="N27" s="69">
        <f>'Tabel 5'!N36/'Tabel 5'!N$7</f>
        <v>0.17401367312255819</v>
      </c>
      <c r="O27" s="70"/>
      <c r="P27" s="69">
        <f>'Tabel 5'!P36/'Tabel 5'!P$7</f>
        <v>0.23097081748836257</v>
      </c>
      <c r="Q27" s="69">
        <f>'Tabel 5'!Q36/'Tabel 5'!Q$7</f>
        <v>0.18226944185167082</v>
      </c>
      <c r="R27" s="69">
        <f>'Tabel 5'!R36/'Tabel 5'!R$7</f>
        <v>0.38660303550319947</v>
      </c>
      <c r="S27" s="70"/>
      <c r="T27" s="69">
        <f>'Tabel 5'!T36/'Tabel 5'!T$7</f>
        <v>0.12428258886087375</v>
      </c>
      <c r="U27" s="70"/>
      <c r="V27" s="69">
        <f>'Tabel 5'!V36/'Tabel 5'!V$7</f>
        <v>0.13810682475406441</v>
      </c>
      <c r="W27" s="69">
        <f>'Tabel 5'!W36/'Tabel 5'!W$7</f>
        <v>0.14137583041811011</v>
      </c>
      <c r="X27" s="69">
        <f>'Tabel 5'!X36/'Tabel 5'!X$7</f>
        <v>0.10594295402662823</v>
      </c>
      <c r="Y27" s="69">
        <f>'Tabel 5'!Y36/'Tabel 5'!Y$7</f>
        <v>3.6022340296805219E-2</v>
      </c>
      <c r="Z27" s="70"/>
      <c r="AA27" s="69">
        <f>'Tabel 5'!AA36/'Tabel 5'!AA$7</f>
        <v>0.40302622835853752</v>
      </c>
      <c r="AB27" s="70"/>
      <c r="AC27" s="69">
        <f>'Tabel 5'!AC36/'Tabel 5'!AC$7</f>
        <v>0.31849435330062198</v>
      </c>
      <c r="AD27" s="57"/>
    </row>
    <row r="28" spans="1:30" outlineLevel="1" x14ac:dyDescent="0.2">
      <c r="A28" s="22">
        <v>1</v>
      </c>
      <c r="B28" s="46">
        <v>2019</v>
      </c>
      <c r="C28" s="46">
        <v>3</v>
      </c>
      <c r="D28" s="22" t="s">
        <v>13</v>
      </c>
      <c r="E28" s="22" t="s">
        <v>337</v>
      </c>
      <c r="G28" s="69">
        <f>'Tabel 5'!G37/'Tabel 5'!G$7</f>
        <v>5.9892395654183618E-3</v>
      </c>
      <c r="H28" s="70"/>
      <c r="I28" s="69">
        <f>'Tabel 5'!I37/'Tabel 5'!I$7</f>
        <v>6.6077983364229596E-3</v>
      </c>
      <c r="J28" s="69">
        <f>'Tabel 5'!J37/'Tabel 5'!J$7</f>
        <v>7.970869586904638E-3</v>
      </c>
      <c r="K28" s="69">
        <f>'Tabel 5'!K37/'Tabel 5'!K$7</f>
        <v>2.3999666027289162E-3</v>
      </c>
      <c r="L28" s="69">
        <f>'Tabel 5'!L37/'Tabel 5'!L$7</f>
        <v>6.3709002746868406E-3</v>
      </c>
      <c r="M28" s="69">
        <f>'Tabel 5'!M37/'Tabel 5'!M$7</f>
        <v>6.5143451949008892E-3</v>
      </c>
      <c r="N28" s="69">
        <f>'Tabel 5'!N37/'Tabel 5'!N$7</f>
        <v>5.1926713770751743E-3</v>
      </c>
      <c r="O28" s="70"/>
      <c r="P28" s="69">
        <f>'Tabel 5'!P37/'Tabel 5'!P$7</f>
        <v>6.5227350635454076E-3</v>
      </c>
      <c r="Q28" s="69">
        <f>'Tabel 5'!Q37/'Tabel 5'!Q$7</f>
        <v>6.5743256054927044E-3</v>
      </c>
      <c r="R28" s="69">
        <f>'Tabel 5'!R37/'Tabel 5'!R$7</f>
        <v>6.3578701009673047E-3</v>
      </c>
      <c r="S28" s="70"/>
      <c r="T28" s="69">
        <f>'Tabel 5'!T37/'Tabel 5'!T$7</f>
        <v>0</v>
      </c>
      <c r="U28" s="70"/>
      <c r="V28" s="69">
        <f>'Tabel 5'!V37/'Tabel 5'!V$7</f>
        <v>5.5208892193507157E-3</v>
      </c>
      <c r="W28" s="69">
        <f>'Tabel 5'!W37/'Tabel 5'!W$7</f>
        <v>5.5155707056980365E-3</v>
      </c>
      <c r="X28" s="69">
        <f>'Tabel 5'!X37/'Tabel 5'!X$7</f>
        <v>6.8446676520334069E-3</v>
      </c>
      <c r="Y28" s="69">
        <f>'Tabel 5'!Y37/'Tabel 5'!Y$7</f>
        <v>2.2051601343734753E-3</v>
      </c>
      <c r="Z28" s="70"/>
      <c r="AA28" s="69">
        <f>'Tabel 5'!AA37/'Tabel 5'!AA$7</f>
        <v>0</v>
      </c>
      <c r="AB28" s="70"/>
      <c r="AC28" s="69">
        <f>'Tabel 5'!AC37/'Tabel 5'!AC$7</f>
        <v>1.8255373322080182E-3</v>
      </c>
      <c r="AD28" s="57"/>
    </row>
    <row r="29" spans="1:30" outlineLevel="1" x14ac:dyDescent="0.2">
      <c r="A29" s="22">
        <v>1</v>
      </c>
      <c r="B29" s="46">
        <v>2019</v>
      </c>
      <c r="C29" s="46">
        <v>3</v>
      </c>
      <c r="D29" s="22" t="s">
        <v>23</v>
      </c>
      <c r="E29" s="22" t="s">
        <v>348</v>
      </c>
      <c r="G29" s="69">
        <f>'Tabel 5'!G38/'Tabel 5'!G$7</f>
        <v>4.5530921674530166E-3</v>
      </c>
      <c r="H29" s="70"/>
      <c r="I29" s="69">
        <f>'Tabel 5'!I38/'Tabel 5'!I$7</f>
        <v>5.4601778528153098E-3</v>
      </c>
      <c r="J29" s="69">
        <f>'Tabel 5'!J38/'Tabel 5'!J$7</f>
        <v>8.2371993583047927E-3</v>
      </c>
      <c r="K29" s="69">
        <f>'Tabel 5'!K38/'Tabel 5'!K$7</f>
        <v>1.4707487642364384E-2</v>
      </c>
      <c r="L29" s="69">
        <f>'Tabel 5'!L38/'Tabel 5'!L$7</f>
        <v>8.6293153875402246E-4</v>
      </c>
      <c r="M29" s="69">
        <f>'Tabel 5'!M38/'Tabel 5'!M$7</f>
        <v>1.5612893442324446E-3</v>
      </c>
      <c r="N29" s="69">
        <f>'Tabel 5'!N38/'Tabel 5'!N$7</f>
        <v>2.0474459288803121E-4</v>
      </c>
      <c r="O29" s="70"/>
      <c r="P29" s="69">
        <f>'Tabel 5'!P38/'Tabel 5'!P$7</f>
        <v>3.5881450251330337E-4</v>
      </c>
      <c r="Q29" s="69">
        <f>'Tabel 5'!Q38/'Tabel 5'!Q$7</f>
        <v>0</v>
      </c>
      <c r="R29" s="69">
        <f>'Tabel 5'!R38/'Tabel 5'!R$7</f>
        <v>1.5054576137597002E-3</v>
      </c>
      <c r="S29" s="70"/>
      <c r="T29" s="69">
        <f>'Tabel 5'!T38/'Tabel 5'!T$7</f>
        <v>1.3636943362536668E-3</v>
      </c>
      <c r="U29" s="70"/>
      <c r="V29" s="69">
        <f>'Tabel 5'!V38/'Tabel 5'!V$7</f>
        <v>6.0551688212233659E-3</v>
      </c>
      <c r="W29" s="69">
        <f>'Tabel 5'!W38/'Tabel 5'!W$7</f>
        <v>6.2997863000219412E-3</v>
      </c>
      <c r="X29" s="69">
        <f>'Tabel 5'!X38/'Tabel 5'!X$7</f>
        <v>2.7177356853662058E-3</v>
      </c>
      <c r="Y29" s="69">
        <f>'Tabel 5'!Y38/'Tabel 5'!Y$7</f>
        <v>9.6475755878839555E-4</v>
      </c>
      <c r="Z29" s="70"/>
      <c r="AA29" s="69">
        <f>'Tabel 5'!AA38/'Tabel 5'!AA$7</f>
        <v>2.6468001862394483E-3</v>
      </c>
      <c r="AB29" s="70"/>
      <c r="AC29" s="69">
        <f>'Tabel 5'!AC38/'Tabel 5'!AC$7</f>
        <v>7.6362345922426902E-4</v>
      </c>
      <c r="AD29" s="57"/>
    </row>
    <row r="30" spans="1:30" outlineLevel="1" x14ac:dyDescent="0.2">
      <c r="A30" s="22">
        <v>1</v>
      </c>
      <c r="B30" s="46">
        <v>2019</v>
      </c>
      <c r="C30" s="46">
        <v>3</v>
      </c>
      <c r="D30" s="22" t="s">
        <v>43</v>
      </c>
      <c r="E30" s="22" t="s">
        <v>373</v>
      </c>
      <c r="G30" s="69">
        <f>'Tabel 5'!G39/'Tabel 5'!G$7</f>
        <v>9.6147439607893754E-3</v>
      </c>
      <c r="H30" s="70"/>
      <c r="I30" s="69">
        <f>'Tabel 5'!I39/'Tabel 5'!I$7</f>
        <v>9.2764413555534338E-3</v>
      </c>
      <c r="J30" s="69">
        <f>'Tabel 5'!J39/'Tabel 5'!J$7</f>
        <v>1.2738172494967412E-2</v>
      </c>
      <c r="K30" s="69">
        <f>'Tabel 5'!K39/'Tabel 5'!K$7</f>
        <v>7.5322028762569056E-3</v>
      </c>
      <c r="L30" s="69">
        <f>'Tabel 5'!L39/'Tabel 5'!L$7</f>
        <v>8.5602808644399033E-3</v>
      </c>
      <c r="M30" s="69">
        <f>'Tabel 5'!M39/'Tabel 5'!M$7</f>
        <v>0</v>
      </c>
      <c r="N30" s="69">
        <f>'Tabel 5'!N39/'Tabel 5'!N$7</f>
        <v>3.3499700410828935E-3</v>
      </c>
      <c r="O30" s="70"/>
      <c r="P30" s="69">
        <f>'Tabel 5'!P39/'Tabel 5'!P$7</f>
        <v>1.1763989760971875E-2</v>
      </c>
      <c r="Q30" s="69">
        <f>'Tabel 5'!Q39/'Tabel 5'!Q$7</f>
        <v>1.4473611265835186E-2</v>
      </c>
      <c r="R30" s="69">
        <f>'Tabel 5'!R39/'Tabel 5'!R$7</f>
        <v>3.1050063283793814E-3</v>
      </c>
      <c r="S30" s="70"/>
      <c r="T30" s="69">
        <f>'Tabel 5'!T39/'Tabel 5'!T$7</f>
        <v>5.2978053350861871E-3</v>
      </c>
      <c r="U30" s="70"/>
      <c r="V30" s="69">
        <f>'Tabel 5'!V39/'Tabel 5'!V$7</f>
        <v>9.8975296246908394E-3</v>
      </c>
      <c r="W30" s="69">
        <f>'Tabel 5'!W39/'Tabel 5'!W$7</f>
        <v>1.0533602816809911E-2</v>
      </c>
      <c r="X30" s="69">
        <f>'Tabel 5'!X39/'Tabel 5'!X$7</f>
        <v>0</v>
      </c>
      <c r="Y30" s="69">
        <f>'Tabel 5'!Y39/'Tabel 5'!Y$7</f>
        <v>0</v>
      </c>
      <c r="Z30" s="70"/>
      <c r="AA30" s="69">
        <f>'Tabel 5'!AA39/'Tabel 5'!AA$7</f>
        <v>0</v>
      </c>
      <c r="AB30" s="70"/>
      <c r="AC30" s="69">
        <f>'Tabel 5'!AC39/'Tabel 5'!AC$7</f>
        <v>7.5964625370747592E-4</v>
      </c>
      <c r="AD30" s="57"/>
    </row>
    <row r="31" spans="1:30" outlineLevel="1" x14ac:dyDescent="0.2">
      <c r="A31" s="22">
        <v>1</v>
      </c>
      <c r="B31" s="46">
        <v>2019</v>
      </c>
      <c r="C31" s="46">
        <v>3</v>
      </c>
      <c r="D31" s="22" t="s">
        <v>54</v>
      </c>
      <c r="E31" s="22" t="s">
        <v>389</v>
      </c>
      <c r="G31" s="69">
        <f>'Tabel 5'!G40/'Tabel 5'!G$7</f>
        <v>5.4520506873102659E-3</v>
      </c>
      <c r="H31" s="70"/>
      <c r="I31" s="69">
        <f>'Tabel 5'!I40/'Tabel 5'!I$7</f>
        <v>5.3013638155450585E-3</v>
      </c>
      <c r="J31" s="69">
        <f>'Tabel 5'!J40/'Tabel 5'!J$7</f>
        <v>2.3950655870913933E-3</v>
      </c>
      <c r="K31" s="69">
        <f>'Tabel 5'!K40/'Tabel 5'!K$7</f>
        <v>6.239913167095182E-3</v>
      </c>
      <c r="L31" s="69">
        <f>'Tabel 5'!L40/'Tabel 5'!L$7</f>
        <v>7.8995218576225368E-3</v>
      </c>
      <c r="M31" s="69">
        <f>'Tabel 5'!M40/'Tabel 5'!M$7</f>
        <v>0</v>
      </c>
      <c r="N31" s="69">
        <f>'Tabel 5'!N40/'Tabel 5'!N$7</f>
        <v>9.7580401716848911E-3</v>
      </c>
      <c r="O31" s="70"/>
      <c r="P31" s="69">
        <f>'Tabel 5'!P40/'Tabel 5'!P$7</f>
        <v>4.1039408724959075E-3</v>
      </c>
      <c r="Q31" s="69">
        <f>'Tabel 5'!Q40/'Tabel 5'!Q$7</f>
        <v>3.0789547941271014E-3</v>
      </c>
      <c r="R31" s="69">
        <f>'Tabel 5'!R40/'Tabel 5'!R$7</f>
        <v>7.3794306245899581E-3</v>
      </c>
      <c r="S31" s="70"/>
      <c r="T31" s="69">
        <f>'Tabel 5'!T40/'Tabel 5'!T$7</f>
        <v>6.161151389692825E-3</v>
      </c>
      <c r="U31" s="70"/>
      <c r="V31" s="69">
        <f>'Tabel 5'!V40/'Tabel 5'!V$7</f>
        <v>6.5827699280726079E-3</v>
      </c>
      <c r="W31" s="69">
        <f>'Tabel 5'!W40/'Tabel 5'!W$7</f>
        <v>6.5011709692591978E-3</v>
      </c>
      <c r="X31" s="69">
        <f>'Tabel 5'!X40/'Tabel 5'!X$7</f>
        <v>1.0719957425611144E-2</v>
      </c>
      <c r="Y31" s="69">
        <f>'Tabel 5'!Y40/'Tabel 5'!Y$7</f>
        <v>0</v>
      </c>
      <c r="Z31" s="70"/>
      <c r="AA31" s="69">
        <f>'Tabel 5'!AA40/'Tabel 5'!AA$7</f>
        <v>2.4941001754948646E-2</v>
      </c>
      <c r="AB31" s="70"/>
      <c r="AC31" s="69">
        <f>'Tabel 5'!AC40/'Tabel 5'!AC$7</f>
        <v>5.508429640758399E-3</v>
      </c>
      <c r="AD31" s="57"/>
    </row>
    <row r="32" spans="1:30" outlineLevel="1" x14ac:dyDescent="0.2">
      <c r="A32" s="22">
        <v>1</v>
      </c>
      <c r="B32" s="46">
        <v>2019</v>
      </c>
      <c r="C32" s="46">
        <v>3</v>
      </c>
      <c r="D32" s="22" t="s">
        <v>99</v>
      </c>
      <c r="E32" s="22" t="s">
        <v>441</v>
      </c>
      <c r="G32" s="69">
        <f>'Tabel 5'!G41/'Tabel 5'!G$7</f>
        <v>9.0390357251425215E-3</v>
      </c>
      <c r="H32" s="70"/>
      <c r="I32" s="69">
        <f>'Tabel 5'!I41/'Tabel 5'!I$7</f>
        <v>8.5041135671617939E-3</v>
      </c>
      <c r="J32" s="69">
        <f>'Tabel 5'!J41/'Tabel 5'!J$7</f>
        <v>2.6975401131815696E-3</v>
      </c>
      <c r="K32" s="69">
        <f>'Tabel 5'!K41/'Tabel 5'!K$7</f>
        <v>3.0399576967899602E-3</v>
      </c>
      <c r="L32" s="69">
        <f>'Tabel 5'!L41/'Tabel 5'!L$7</f>
        <v>6.6470383670881273E-3</v>
      </c>
      <c r="M32" s="69">
        <f>'Tabel 5'!M41/'Tabel 5'!M$7</f>
        <v>7.7526091575680009E-3</v>
      </c>
      <c r="N32" s="69">
        <f>'Tabel 5'!N41/'Tabel 5'!N$7</f>
        <v>2.5436248465387536E-2</v>
      </c>
      <c r="O32" s="70"/>
      <c r="P32" s="69">
        <f>'Tabel 5'!P41/'Tabel 5'!P$7</f>
        <v>1.7495410698438837E-2</v>
      </c>
      <c r="Q32" s="69">
        <f>'Tabel 5'!Q41/'Tabel 5'!Q$7</f>
        <v>1.278270986250309E-2</v>
      </c>
      <c r="R32" s="69">
        <f>'Tabel 5'!R41/'Tabel 5'!R$7</f>
        <v>3.2555520897553515E-2</v>
      </c>
      <c r="S32" s="70"/>
      <c r="T32" s="69">
        <f>'Tabel 5'!T41/'Tabel 5'!T$7</f>
        <v>0</v>
      </c>
      <c r="U32" s="70"/>
      <c r="V32" s="69">
        <f>'Tabel 5'!V41/'Tabel 5'!V$7</f>
        <v>6.4736878426902749E-3</v>
      </c>
      <c r="W32" s="69">
        <f>'Tabel 5'!W41/'Tabel 5'!W$7</f>
        <v>6.8897249193169635E-3</v>
      </c>
      <c r="X32" s="69">
        <f>'Tabel 5'!X41/'Tabel 5'!X$7</f>
        <v>0</v>
      </c>
      <c r="Y32" s="69">
        <f>'Tabel 5'!Y41/'Tabel 5'!Y$7</f>
        <v>0</v>
      </c>
      <c r="Z32" s="70"/>
      <c r="AA32" s="69">
        <f>'Tabel 5'!AA41/'Tabel 5'!AA$7</f>
        <v>0</v>
      </c>
      <c r="AB32" s="70"/>
      <c r="AC32" s="69">
        <f>'Tabel 5'!AC41/'Tabel 5'!AC$7</f>
        <v>7.8977955130545854E-4</v>
      </c>
      <c r="AD32" s="57"/>
    </row>
    <row r="33" spans="1:30" outlineLevel="1" x14ac:dyDescent="0.2">
      <c r="A33" s="22">
        <v>1</v>
      </c>
      <c r="B33" s="46">
        <v>2019</v>
      </c>
      <c r="C33" s="46">
        <v>3</v>
      </c>
      <c r="D33" s="22" t="s">
        <v>133</v>
      </c>
      <c r="E33" s="22" t="s">
        <v>478</v>
      </c>
      <c r="G33" s="69">
        <f>'Tabel 5'!G42/'Tabel 5'!G$7</f>
        <v>2.821803205643398E-3</v>
      </c>
      <c r="H33" s="70"/>
      <c r="I33" s="69">
        <f>'Tabel 5'!I42/'Tabel 5'!I$7</f>
        <v>3.1828979969579551E-3</v>
      </c>
      <c r="J33" s="69">
        <f>'Tabel 5'!J42/'Tabel 5'!J$7</f>
        <v>2.8421191319416535E-3</v>
      </c>
      <c r="K33" s="69">
        <f>'Tabel 5'!K42/'Tabel 5'!K$7</f>
        <v>0</v>
      </c>
      <c r="L33" s="69">
        <f>'Tabel 5'!L42/'Tabel 5'!L$7</f>
        <v>2.6282429151765372E-3</v>
      </c>
      <c r="M33" s="69">
        <f>'Tabel 5'!M42/'Tabel 5'!M$7</f>
        <v>0</v>
      </c>
      <c r="N33" s="69">
        <f>'Tabel 5'!N42/'Tabel 5'!N$7</f>
        <v>5.8373990312757832E-3</v>
      </c>
      <c r="O33" s="70"/>
      <c r="P33" s="69">
        <f>'Tabel 5'!P42/'Tabel 5'!P$7</f>
        <v>1.5057394301897552E-3</v>
      </c>
      <c r="Q33" s="69">
        <f>'Tabel 5'!Q42/'Tabel 5'!Q$7</f>
        <v>7.9918225530621484E-5</v>
      </c>
      <c r="R33" s="69">
        <f>'Tabel 5'!R42/'Tabel 5'!R$7</f>
        <v>6.062155212550221E-3</v>
      </c>
      <c r="S33" s="70"/>
      <c r="T33" s="69">
        <f>'Tabel 5'!T42/'Tabel 5'!T$7</f>
        <v>5.2291300807424772E-3</v>
      </c>
      <c r="U33" s="70"/>
      <c r="V33" s="69">
        <f>'Tabel 5'!V42/'Tabel 5'!V$7</f>
        <v>2.3396994232006462E-3</v>
      </c>
      <c r="W33" s="69">
        <f>'Tabel 5'!W42/'Tabel 5'!W$7</f>
        <v>2.0564928576228074E-3</v>
      </c>
      <c r="X33" s="69">
        <f>'Tabel 5'!X42/'Tabel 5'!X$7</f>
        <v>6.6936823361797284E-3</v>
      </c>
      <c r="Y33" s="69">
        <f>'Tabel 5'!Y42/'Tabel 5'!Y$7</f>
        <v>6.8911254199171112E-3</v>
      </c>
      <c r="Z33" s="70"/>
      <c r="AA33" s="69">
        <f>'Tabel 5'!AA42/'Tabel 5'!AA$7</f>
        <v>0</v>
      </c>
      <c r="AB33" s="70"/>
      <c r="AC33" s="69">
        <f>'Tabel 5'!AC42/'Tabel 5'!AC$7</f>
        <v>1.8931498259935002E-3</v>
      </c>
      <c r="AD33" s="57"/>
    </row>
    <row r="34" spans="1:30" outlineLevel="1" x14ac:dyDescent="0.2">
      <c r="A34" s="22">
        <v>1</v>
      </c>
      <c r="B34" s="46">
        <v>2019</v>
      </c>
      <c r="C34" s="46">
        <v>3</v>
      </c>
      <c r="D34" s="22" t="s">
        <v>138</v>
      </c>
      <c r="E34" s="22" t="s">
        <v>483</v>
      </c>
      <c r="G34" s="69">
        <f>'Tabel 5'!G43/'Tabel 5'!G$7</f>
        <v>9.0978558251679238E-3</v>
      </c>
      <c r="H34" s="70"/>
      <c r="I34" s="69">
        <f>'Tabel 5'!I43/'Tabel 5'!I$7</f>
        <v>2.9219892214425421E-3</v>
      </c>
      <c r="J34" s="69">
        <f>'Tabel 5'!J43/'Tabel 5'!J$7</f>
        <v>3.3405362755619433E-3</v>
      </c>
      <c r="K34" s="69">
        <f>'Tabel 5'!K43/'Tabel 5'!K$7</f>
        <v>3.2245705123844924E-3</v>
      </c>
      <c r="L34" s="69">
        <f>'Tabel 5'!L43/'Tabel 5'!L$7</f>
        <v>2.3915531216897193E-3</v>
      </c>
      <c r="M34" s="69">
        <f>'Tabel 5'!M43/'Tabel 5'!M$7</f>
        <v>0</v>
      </c>
      <c r="N34" s="69">
        <f>'Tabel 5'!N43/'Tabel 5'!N$7</f>
        <v>2.5614855450672839E-3</v>
      </c>
      <c r="O34" s="70"/>
      <c r="P34" s="69">
        <f>'Tabel 5'!P43/'Tabel 5'!P$7</f>
        <v>3.071067697404041E-2</v>
      </c>
      <c r="Q34" s="69">
        <f>'Tabel 5'!Q43/'Tabel 5'!Q$7</f>
        <v>2.9069202981164478E-2</v>
      </c>
      <c r="R34" s="69">
        <f>'Tabel 5'!R43/'Tabel 5'!R$7</f>
        <v>3.595624211434998E-2</v>
      </c>
      <c r="S34" s="70"/>
      <c r="T34" s="69">
        <f>'Tabel 5'!T43/'Tabel 5'!T$7</f>
        <v>5.3272375869477771E-3</v>
      </c>
      <c r="U34" s="70"/>
      <c r="V34" s="69">
        <f>'Tabel 5'!V43/'Tabel 5'!V$7</f>
        <v>9.4790106032239304E-3</v>
      </c>
      <c r="W34" s="69">
        <f>'Tabel 5'!W43/'Tabel 5'!W$7</f>
        <v>9.9839411313623391E-3</v>
      </c>
      <c r="X34" s="69">
        <f>'Tabel 5'!X43/'Tabel 5'!X$7</f>
        <v>2.2144512991872788E-3</v>
      </c>
      <c r="Y34" s="69">
        <f>'Tabel 5'!Y43/'Tabel 5'!Y$7</f>
        <v>0</v>
      </c>
      <c r="Z34" s="70"/>
      <c r="AA34" s="69">
        <f>'Tabel 5'!AA43/'Tabel 5'!AA$7</f>
        <v>0</v>
      </c>
      <c r="AB34" s="70"/>
      <c r="AC34" s="69">
        <f>'Tabel 5'!AC43/'Tabel 5'!AC$7</f>
        <v>1.002255790231853E-2</v>
      </c>
      <c r="AD34" s="57"/>
    </row>
    <row r="35" spans="1:30" outlineLevel="1" x14ac:dyDescent="0.2">
      <c r="A35" s="22">
        <v>1</v>
      </c>
      <c r="B35" s="46">
        <v>2019</v>
      </c>
      <c r="C35" s="46">
        <v>3</v>
      </c>
      <c r="D35" s="22" t="s">
        <v>139</v>
      </c>
      <c r="E35" s="22" t="s">
        <v>484</v>
      </c>
      <c r="G35" s="69">
        <f>'Tabel 5'!G44/'Tabel 5'!G$7</f>
        <v>1.0441348552296795E-2</v>
      </c>
      <c r="H35" s="70"/>
      <c r="I35" s="69">
        <f>'Tabel 5'!I44/'Tabel 5'!I$7</f>
        <v>1.5258436759399569E-2</v>
      </c>
      <c r="J35" s="69">
        <f>'Tabel 5'!J44/'Tabel 5'!J$7</f>
        <v>6.44518046788375E-3</v>
      </c>
      <c r="K35" s="69">
        <f>'Tabel 5'!K44/'Tabel 5'!K$7</f>
        <v>0.12584440263027266</v>
      </c>
      <c r="L35" s="69">
        <f>'Tabel 5'!L44/'Tabel 5'!L$7</f>
        <v>1.0143143858382995E-2</v>
      </c>
      <c r="M35" s="69">
        <f>'Tabel 5'!M44/'Tabel 5'!M$7</f>
        <v>0</v>
      </c>
      <c r="N35" s="69">
        <f>'Tabel 5'!N44/'Tabel 5'!N$7</f>
        <v>2.0518021968140999E-3</v>
      </c>
      <c r="O35" s="70"/>
      <c r="P35" s="69">
        <f>'Tabel 5'!P44/'Tabel 5'!P$7</f>
        <v>1.0860546102858021E-3</v>
      </c>
      <c r="Q35" s="69">
        <f>'Tabel 5'!Q44/'Tabel 5'!Q$7</f>
        <v>1.4259093923621414E-3</v>
      </c>
      <c r="R35" s="69">
        <f>'Tabel 5'!R44/'Tabel 5'!R$7</f>
        <v>0</v>
      </c>
      <c r="S35" s="70"/>
      <c r="T35" s="69">
        <f>'Tabel 5'!T44/'Tabel 5'!T$7</f>
        <v>5.552884851219967E-3</v>
      </c>
      <c r="U35" s="70"/>
      <c r="V35" s="69">
        <f>'Tabel 5'!V44/'Tabel 5'!V$7</f>
        <v>6.707435168509559E-3</v>
      </c>
      <c r="W35" s="69">
        <f>'Tabel 5'!W44/'Tabel 5'!W$7</f>
        <v>6.4253555643698779E-3</v>
      </c>
      <c r="X35" s="69">
        <f>'Tabel 5'!X44/'Tabel 5'!X$7</f>
        <v>1.5148860023985702E-2</v>
      </c>
      <c r="Y35" s="69">
        <f>'Tabel 5'!Y44/'Tabel 5'!Y$7</f>
        <v>0</v>
      </c>
      <c r="Z35" s="70"/>
      <c r="AA35" s="69">
        <f>'Tabel 5'!AA44/'Tabel 5'!AA$7</f>
        <v>1.710240120339336E-3</v>
      </c>
      <c r="AB35" s="70"/>
      <c r="AC35" s="69">
        <f>'Tabel 5'!AC44/'Tabel 5'!AC$7</f>
        <v>9.7123358720086709E-3</v>
      </c>
      <c r="AD35" s="57"/>
    </row>
    <row r="36" spans="1:30" outlineLevel="1" x14ac:dyDescent="0.2">
      <c r="A36" s="22">
        <v>1</v>
      </c>
      <c r="B36" s="46">
        <v>2019</v>
      </c>
      <c r="C36" s="46">
        <v>3</v>
      </c>
      <c r="D36" s="22" t="s">
        <v>148</v>
      </c>
      <c r="E36" s="22" t="s">
        <v>493</v>
      </c>
      <c r="G36" s="69">
        <f>'Tabel 5'!G45/'Tabel 5'!G$7</f>
        <v>1.2887848287866611E-2</v>
      </c>
      <c r="H36" s="70"/>
      <c r="I36" s="69">
        <f>'Tabel 5'!I45/'Tabel 5'!I$7</f>
        <v>7.3999778794733798E-3</v>
      </c>
      <c r="J36" s="69">
        <f>'Tabel 5'!J45/'Tabel 5'!J$7</f>
        <v>6.5954665531738369E-3</v>
      </c>
      <c r="K36" s="69">
        <f>'Tabel 5'!K45/'Tabel 5'!K$7</f>
        <v>6.1537605198177334E-3</v>
      </c>
      <c r="L36" s="69">
        <f>'Tabel 5'!L45/'Tabel 5'!L$7</f>
        <v>1.4561353336803591E-2</v>
      </c>
      <c r="M36" s="69">
        <f>'Tabel 5'!M45/'Tabel 5'!M$7</f>
        <v>1.5612893442324446E-3</v>
      </c>
      <c r="N36" s="69">
        <f>'Tabel 5'!N45/'Tabel 5'!N$7</f>
        <v>3.8291595137995623E-3</v>
      </c>
      <c r="O36" s="70"/>
      <c r="P36" s="69">
        <f>'Tabel 5'!P45/'Tabel 5'!P$7</f>
        <v>3.4318044204665228E-2</v>
      </c>
      <c r="Q36" s="69">
        <f>'Tabel 5'!Q45/'Tabel 5'!Q$7</f>
        <v>3.3027258256128421E-2</v>
      </c>
      <c r="R36" s="69">
        <f>'Tabel 5'!R45/'Tabel 5'!R$7</f>
        <v>3.8442935494220912E-2</v>
      </c>
      <c r="S36" s="70"/>
      <c r="T36" s="69">
        <f>'Tabel 5'!T45/'Tabel 5'!T$7</f>
        <v>2.0690873058697722E-2</v>
      </c>
      <c r="U36" s="70"/>
      <c r="V36" s="69">
        <f>'Tabel 5'!V45/'Tabel 5'!V$7</f>
        <v>9.1495381820691293E-3</v>
      </c>
      <c r="W36" s="69">
        <f>'Tabel 5'!W45/'Tabel 5'!W$7</f>
        <v>8.8301254382029994E-3</v>
      </c>
      <c r="X36" s="69">
        <f>'Tabel 5'!X45/'Tabel 5'!X$7</f>
        <v>1.9275791990652904E-2</v>
      </c>
      <c r="Y36" s="69">
        <f>'Tabel 5'!Y45/'Tabel 5'!Y$7</f>
        <v>0</v>
      </c>
      <c r="Z36" s="70"/>
      <c r="AA36" s="69">
        <f>'Tabel 5'!AA45/'Tabel 5'!AA$7</f>
        <v>0</v>
      </c>
      <c r="AB36" s="70"/>
      <c r="AC36" s="69">
        <f>'Tabel 5'!AC45/'Tabel 5'!AC$7</f>
        <v>1.8712751956511384E-2</v>
      </c>
      <c r="AD36" s="57"/>
    </row>
    <row r="37" spans="1:30" outlineLevel="1" x14ac:dyDescent="0.2">
      <c r="A37" s="22">
        <v>1</v>
      </c>
      <c r="B37" s="46">
        <v>2019</v>
      </c>
      <c r="C37" s="46">
        <v>3</v>
      </c>
      <c r="D37" s="22" t="s">
        <v>168</v>
      </c>
      <c r="E37" s="22" t="s">
        <v>515</v>
      </c>
      <c r="G37" s="69">
        <f>'Tabel 5'!G46/'Tabel 5'!G$7</f>
        <v>6.4165962213551322E-3</v>
      </c>
      <c r="H37" s="70"/>
      <c r="I37" s="69">
        <f>'Tabel 5'!I46/'Tabel 5'!I$7</f>
        <v>6.3175845897445832E-3</v>
      </c>
      <c r="J37" s="69">
        <f>'Tabel 5'!J46/'Tabel 5'!J$7</f>
        <v>5.1477740100629946E-3</v>
      </c>
      <c r="K37" s="69">
        <f>'Tabel 5'!K46/'Tabel 5'!K$7</f>
        <v>1.4289031927016776E-2</v>
      </c>
      <c r="L37" s="69">
        <f>'Tabel 5'!L46/'Tabel 5'!L$7</f>
        <v>1.2302938223950207E-2</v>
      </c>
      <c r="M37" s="69">
        <f>'Tabel 5'!M46/'Tabel 5'!M$7</f>
        <v>0</v>
      </c>
      <c r="N37" s="69">
        <f>'Tabel 5'!N46/'Tabel 5'!N$7</f>
        <v>1.3983620067459152E-3</v>
      </c>
      <c r="O37" s="70"/>
      <c r="P37" s="69">
        <f>'Tabel 5'!P46/'Tabel 5'!P$7</f>
        <v>2.9602196457347526E-3</v>
      </c>
      <c r="Q37" s="69">
        <f>'Tabel 5'!Q46/'Tabel 5'!Q$7</f>
        <v>3.8865494942260134E-3</v>
      </c>
      <c r="R37" s="69">
        <f>'Tabel 5'!R46/'Tabel 5'!R$7</f>
        <v>0</v>
      </c>
      <c r="S37" s="70"/>
      <c r="T37" s="69">
        <f>'Tabel 5'!T46/'Tabel 5'!T$7</f>
        <v>2.6587134181636236E-3</v>
      </c>
      <c r="U37" s="70"/>
      <c r="V37" s="69">
        <f>'Tabel 5'!V46/'Tabel 5'!V$7</f>
        <v>9.9042081197142483E-3</v>
      </c>
      <c r="W37" s="69">
        <f>'Tabel 5'!W46/'Tabel 5'!W$7</f>
        <v>1.0374864312822895E-2</v>
      </c>
      <c r="X37" s="69">
        <f>'Tabel 5'!X46/'Tabel 5'!X$7</f>
        <v>3.5229907032524889E-3</v>
      </c>
      <c r="Y37" s="69">
        <f>'Tabel 5'!Y46/'Tabel 5'!Y$7</f>
        <v>0</v>
      </c>
      <c r="Z37" s="70"/>
      <c r="AA37" s="69">
        <f>'Tabel 5'!AA46/'Tabel 5'!AA$7</f>
        <v>0</v>
      </c>
      <c r="AB37" s="70"/>
      <c r="AC37" s="69">
        <f>'Tabel 5'!AC46/'Tabel 5'!AC$7</f>
        <v>1.1000950459449625E-2</v>
      </c>
      <c r="AD37" s="57"/>
    </row>
    <row r="38" spans="1:30" outlineLevel="1" x14ac:dyDescent="0.2">
      <c r="A38" s="22">
        <v>1</v>
      </c>
      <c r="B38" s="46">
        <v>2019</v>
      </c>
      <c r="C38" s="46">
        <v>3</v>
      </c>
      <c r="D38" s="22" t="s">
        <v>228</v>
      </c>
      <c r="E38" s="22" t="s">
        <v>592</v>
      </c>
      <c r="G38" s="69">
        <f>'Tabel 5'!G47/'Tabel 5'!G$7</f>
        <v>1.3164250704800137E-2</v>
      </c>
      <c r="H38" s="70"/>
      <c r="I38" s="69">
        <f>'Tabel 5'!I47/'Tabel 5'!I$7</f>
        <v>1.6330431510973766E-2</v>
      </c>
      <c r="J38" s="69">
        <f>'Tabel 5'!J47/'Tabel 5'!J$7</f>
        <v>1.9326029626101245E-2</v>
      </c>
      <c r="K38" s="69">
        <f>'Tabel 5'!K47/'Tabel 5'!K$7</f>
        <v>8.1968090123972215E-3</v>
      </c>
      <c r="L38" s="69">
        <f>'Tabel 5'!L47/'Tabel 5'!L$7</f>
        <v>1.9305011281268561E-2</v>
      </c>
      <c r="M38" s="69">
        <f>'Tabel 5'!M47/'Tabel 5'!M$7</f>
        <v>7.9356568737883562E-2</v>
      </c>
      <c r="N38" s="69">
        <f>'Tabel 5'!N47/'Tabel 5'!N$7</f>
        <v>4.6220002777489595E-3</v>
      </c>
      <c r="O38" s="70"/>
      <c r="P38" s="69">
        <f>'Tabel 5'!P47/'Tabel 5'!P$7</f>
        <v>1.4929246265285659E-3</v>
      </c>
      <c r="Q38" s="69">
        <f>'Tabel 5'!Q47/'Tabel 5'!Q$7</f>
        <v>1.9600996366984009E-3</v>
      </c>
      <c r="R38" s="69">
        <f>'Tabel 5'!R47/'Tabel 5'!R$7</f>
        <v>0</v>
      </c>
      <c r="S38" s="70"/>
      <c r="T38" s="69">
        <f>'Tabel 5'!T47/'Tabel 5'!T$7</f>
        <v>9.5949141068783165E-3</v>
      </c>
      <c r="U38" s="70"/>
      <c r="V38" s="69">
        <f>'Tabel 5'!V47/'Tabel 5'!V$7</f>
        <v>1.4628130266271595E-2</v>
      </c>
      <c r="W38" s="69">
        <f>'Tabel 5'!W47/'Tabel 5'!W$7</f>
        <v>1.463711160644436E-2</v>
      </c>
      <c r="X38" s="69">
        <f>'Tabel 5'!X47/'Tabel 5'!X$7</f>
        <v>1.9779076376831829E-2</v>
      </c>
      <c r="Y38" s="69">
        <f>'Tabel 5'!Y47/'Tabel 5'!Y$7</f>
        <v>0</v>
      </c>
      <c r="Z38" s="70"/>
      <c r="AA38" s="69">
        <f>'Tabel 5'!AA47/'Tabel 5'!AA$7</f>
        <v>0</v>
      </c>
      <c r="AB38" s="70"/>
      <c r="AC38" s="69">
        <f>'Tabel 5'!AC47/'Tabel 5'!AC$7</f>
        <v>2.6233647588767076E-2</v>
      </c>
      <c r="AD38" s="57"/>
    </row>
    <row r="39" spans="1:30" outlineLevel="1" x14ac:dyDescent="0.2">
      <c r="A39" s="22">
        <v>1</v>
      </c>
      <c r="B39" s="46">
        <v>2019</v>
      </c>
      <c r="C39" s="46">
        <v>3</v>
      </c>
      <c r="D39" s="22" t="s">
        <v>236</v>
      </c>
      <c r="E39" s="22" t="s">
        <v>600</v>
      </c>
      <c r="G39" s="69">
        <f>'Tabel 5'!G48/'Tabel 5'!G$7</f>
        <v>6.0641961530613518E-3</v>
      </c>
      <c r="H39" s="70"/>
      <c r="I39" s="69">
        <f>'Tabel 5'!I48/'Tabel 5'!I$7</f>
        <v>6.9320436625163896E-3</v>
      </c>
      <c r="J39" s="69">
        <f>'Tabel 5'!J48/'Tabel 5'!J$7</f>
        <v>9.2207171569753648E-3</v>
      </c>
      <c r="K39" s="69">
        <f>'Tabel 5'!K48/'Tabel 5'!K$7</f>
        <v>0</v>
      </c>
      <c r="L39" s="69">
        <f>'Tabel 5'!L48/'Tabel 5'!L$7</f>
        <v>6.7259349649170666E-3</v>
      </c>
      <c r="M39" s="69">
        <f>'Tabel 5'!M48/'Tabel 5'!M$7</f>
        <v>4.0378172695666667E-3</v>
      </c>
      <c r="N39" s="69">
        <f>'Tabel 5'!N48/'Tabel 5'!N$7</f>
        <v>4.5610125266759291E-3</v>
      </c>
      <c r="O39" s="70"/>
      <c r="P39" s="69">
        <f>'Tabel 5'!P48/'Tabel 5'!P$7</f>
        <v>6.2504204857451329E-3</v>
      </c>
      <c r="Q39" s="69">
        <f>'Tabel 5'!Q48/'Tabel 5'!Q$7</f>
        <v>4.4712144073184553E-3</v>
      </c>
      <c r="R39" s="69">
        <f>'Tabel 5'!R48/'Tabel 5'!R$7</f>
        <v>1.193612822338048E-2</v>
      </c>
      <c r="S39" s="70"/>
      <c r="T39" s="69">
        <f>'Tabel 5'!T48/'Tabel 5'!T$7</f>
        <v>5.219319330121948E-3</v>
      </c>
      <c r="U39" s="70"/>
      <c r="V39" s="69">
        <f>'Tabel 5'!V48/'Tabel 5'!V$7</f>
        <v>4.0827866243101666E-3</v>
      </c>
      <c r="W39" s="69">
        <f>'Tabel 5'!W48/'Tabel 5'!W$7</f>
        <v>3.7007394511599369E-3</v>
      </c>
      <c r="X39" s="69">
        <f>'Tabel 5'!X48/'Tabel 5'!X$7</f>
        <v>1.3689335304066814E-2</v>
      </c>
      <c r="Y39" s="69">
        <f>'Tabel 5'!Y48/'Tabel 5'!Y$7</f>
        <v>0</v>
      </c>
      <c r="Z39" s="70"/>
      <c r="AA39" s="69">
        <f>'Tabel 5'!AA48/'Tabel 5'!AA$7</f>
        <v>8.1440005730444565E-4</v>
      </c>
      <c r="AB39" s="70"/>
      <c r="AC39" s="69">
        <f>'Tabel 5'!AC48/'Tabel 5'!AC$7</f>
        <v>1.7221299887713983E-3</v>
      </c>
      <c r="AD39" s="57"/>
    </row>
    <row r="40" spans="1:30" outlineLevel="1" x14ac:dyDescent="0.2">
      <c r="A40" s="22">
        <v>1</v>
      </c>
      <c r="B40" s="46">
        <v>2019</v>
      </c>
      <c r="C40" s="46">
        <v>3</v>
      </c>
      <c r="D40" s="22" t="s">
        <v>285</v>
      </c>
      <c r="E40" s="22" t="s">
        <v>659</v>
      </c>
      <c r="G40" s="69">
        <f>'Tabel 5'!G49/'Tabel 5'!G$7</f>
        <v>3.212722631475937E-3</v>
      </c>
      <c r="H40" s="70"/>
      <c r="I40" s="69">
        <f>'Tabel 5'!I49/'Tabel 5'!I$7</f>
        <v>2.6582444809758743E-3</v>
      </c>
      <c r="J40" s="69">
        <f>'Tabel 5'!J49/'Tabel 5'!J$7</f>
        <v>0</v>
      </c>
      <c r="K40" s="69">
        <f>'Tabel 5'!K49/'Tabel 5'!K$7</f>
        <v>2.4319661574319681E-2</v>
      </c>
      <c r="L40" s="69">
        <f>'Tabel 5'!L49/'Tabel 5'!L$7</f>
        <v>2.860001671299046E-4</v>
      </c>
      <c r="M40" s="69">
        <f>'Tabel 5'!M49/'Tabel 5'!M$7</f>
        <v>0</v>
      </c>
      <c r="N40" s="69">
        <f>'Tabel 5'!N49/'Tabel 5'!N$7</f>
        <v>3.3891764524869848E-3</v>
      </c>
      <c r="O40" s="70"/>
      <c r="P40" s="69">
        <f>'Tabel 5'!P49/'Tabel 5'!P$7</f>
        <v>2.2842387526070115E-3</v>
      </c>
      <c r="Q40" s="69">
        <f>'Tabel 5'!Q49/'Tabel 5'!Q$7</f>
        <v>1.0473493766907764E-3</v>
      </c>
      <c r="R40" s="69">
        <f>'Tabel 5'!R49/'Tabel 5'!R$7</f>
        <v>6.2368958284330428E-3</v>
      </c>
      <c r="S40" s="70"/>
      <c r="T40" s="69">
        <f>'Tabel 5'!T49/'Tabel 5'!T$7</f>
        <v>3.6986529839398014E-3</v>
      </c>
      <c r="U40" s="70"/>
      <c r="V40" s="69">
        <f>'Tabel 5'!V49/'Tabel 5'!V$7</f>
        <v>5.0533945677121474E-3</v>
      </c>
      <c r="W40" s="69">
        <f>'Tabel 5'!W49/'Tabel 5'!W$7</f>
        <v>4.9659090202504664E-3</v>
      </c>
      <c r="X40" s="69">
        <f>'Tabel 5'!X49/'Tabel 5'!X$7</f>
        <v>8.75714831951333E-3</v>
      </c>
      <c r="Y40" s="69">
        <f>'Tabel 5'!Y49/'Tabel 5'!Y$7</f>
        <v>0</v>
      </c>
      <c r="Z40" s="70"/>
      <c r="AA40" s="69">
        <f>'Tabel 5'!AA49/'Tabel 5'!AA$7</f>
        <v>0</v>
      </c>
      <c r="AB40" s="70"/>
      <c r="AC40" s="69">
        <f>'Tabel 5'!AC49/'Tabel 5'!AC$7</f>
        <v>1.467588835696642E-3</v>
      </c>
      <c r="AD40" s="57"/>
    </row>
    <row r="41" spans="1:30" outlineLevel="1" x14ac:dyDescent="0.2">
      <c r="B41" s="46">
        <v>2019</v>
      </c>
      <c r="C41" s="46">
        <v>3</v>
      </c>
      <c r="D41" s="22" t="s">
        <v>767</v>
      </c>
      <c r="E41" s="22" t="s">
        <v>804</v>
      </c>
      <c r="G41" s="69">
        <f>'Tabel 5'!G50/'Tabel 5'!G$7</f>
        <v>0</v>
      </c>
      <c r="H41" s="70"/>
      <c r="I41" s="69">
        <f>'Tabel 5'!I50/'Tabel 5'!I$7</f>
        <v>0</v>
      </c>
      <c r="J41" s="69">
        <f>'Tabel 5'!J50/'Tabel 5'!J$7</f>
        <v>0</v>
      </c>
      <c r="K41" s="69">
        <f>'Tabel 5'!K50/'Tabel 5'!K$7</f>
        <v>0</v>
      </c>
      <c r="L41" s="69">
        <f>'Tabel 5'!L50/'Tabel 5'!L$7</f>
        <v>0</v>
      </c>
      <c r="M41" s="69">
        <f>'Tabel 5'!M50/'Tabel 5'!M$7</f>
        <v>0</v>
      </c>
      <c r="N41" s="69">
        <f>'Tabel 5'!N50/'Tabel 5'!N$7</f>
        <v>0</v>
      </c>
      <c r="O41" s="70"/>
      <c r="P41" s="69">
        <f>'Tabel 5'!P50/'Tabel 5'!P$7</f>
        <v>0</v>
      </c>
      <c r="Q41" s="69">
        <f>'Tabel 5'!Q50/'Tabel 5'!Q$7</f>
        <v>0</v>
      </c>
      <c r="R41" s="69">
        <f>'Tabel 5'!R50/'Tabel 5'!R$7</f>
        <v>0</v>
      </c>
      <c r="S41" s="70"/>
      <c r="T41" s="69">
        <f>'Tabel 5'!T50/'Tabel 5'!T$7</f>
        <v>0</v>
      </c>
      <c r="U41" s="70"/>
      <c r="V41" s="69">
        <f>'Tabel 5'!V50/'Tabel 5'!V$7</f>
        <v>0</v>
      </c>
      <c r="W41" s="69">
        <f>'Tabel 5'!W50/'Tabel 5'!W$7</f>
        <v>0</v>
      </c>
      <c r="X41" s="69">
        <f>'Tabel 5'!X50/'Tabel 5'!X$7</f>
        <v>0</v>
      </c>
      <c r="Y41" s="69">
        <f>'Tabel 5'!Y50/'Tabel 5'!Y$7</f>
        <v>0</v>
      </c>
      <c r="Z41" s="70"/>
      <c r="AA41" s="69">
        <f>'Tabel 5'!AA50/'Tabel 5'!AA$7</f>
        <v>0</v>
      </c>
      <c r="AB41" s="70"/>
      <c r="AC41" s="69">
        <f>'Tabel 5'!AC50/'Tabel 5'!AC$7</f>
        <v>0</v>
      </c>
      <c r="AD41" s="57"/>
    </row>
    <row r="42" spans="1:30" x14ac:dyDescent="0.2">
      <c r="B42" s="46">
        <v>2019</v>
      </c>
      <c r="C42" s="46" t="s">
        <v>763</v>
      </c>
      <c r="G42" s="69">
        <f>'Tabel 5'!G51/'Tabel 5'!G$7</f>
        <v>9.8754783687780831E-2</v>
      </c>
      <c r="H42" s="70"/>
      <c r="I42" s="69">
        <f>'Tabel 5'!I51/'Tabel 5'!I$7</f>
        <v>9.6151501028982622E-2</v>
      </c>
      <c r="J42" s="69">
        <f>'Tabel 5'!J51/'Tabel 5'!J$7</f>
        <v>8.6956670362150587E-2</v>
      </c>
      <c r="K42" s="69">
        <f>'Tabel 5'!K51/'Tabel 5'!K$7</f>
        <v>0.2159477641614439</v>
      </c>
      <c r="L42" s="69">
        <f>'Tabel 5'!L51/'Tabel 5'!L$7</f>
        <v>9.8684850771910013E-2</v>
      </c>
      <c r="M42" s="69">
        <f>'Tabel 5'!M51/'Tabel 5'!M$7</f>
        <v>0.100783919048384</v>
      </c>
      <c r="N42" s="69">
        <f>'Tabel 5'!N51/'Tabel 5'!N$7</f>
        <v>7.219207219873304E-2</v>
      </c>
      <c r="O42" s="70"/>
      <c r="P42" s="69">
        <f>'Tabel 5'!P51/'Tabel 5'!P$7</f>
        <v>0.12085320962776198</v>
      </c>
      <c r="Q42" s="69">
        <f>'Tabel 5'!Q51/'Tabel 5'!Q$7</f>
        <v>0.11187710329807739</v>
      </c>
      <c r="R42" s="69">
        <f>'Tabel 5'!R51/'Tabel 5'!R$7</f>
        <v>0.14953764243818449</v>
      </c>
      <c r="S42" s="70"/>
      <c r="T42" s="69">
        <f>'Tabel 5'!T51/'Tabel 5'!T$7</f>
        <v>7.0794376477744309E-2</v>
      </c>
      <c r="U42" s="70"/>
      <c r="V42" s="69">
        <f>'Tabel 5'!V51/'Tabel 5'!V$7</f>
        <v>9.5874248391039224E-2</v>
      </c>
      <c r="W42" s="69">
        <f>'Tabel 5'!W51/'Tabel 5'!W$7</f>
        <v>9.6714395093341732E-2</v>
      </c>
      <c r="X42" s="69">
        <f>'Tabel 5'!X51/'Tabel 5'!X$7</f>
        <v>0.10936369711668083</v>
      </c>
      <c r="Y42" s="69">
        <f>'Tabel 5'!Y51/'Tabel 5'!Y$7</f>
        <v>1.0061043113078982E-2</v>
      </c>
      <c r="Z42" s="70"/>
      <c r="AA42" s="69">
        <f>'Tabel 5'!AA51/'Tabel 5'!AA$7</f>
        <v>3.0112442118831878E-2</v>
      </c>
      <c r="AB42" s="70"/>
      <c r="AC42" s="69">
        <f>'Tabel 5'!AC51/'Tabel 5'!AC$7</f>
        <v>9.0412128666720437E-2</v>
      </c>
      <c r="AD42" s="57"/>
    </row>
    <row r="43" spans="1:30" outlineLevel="1" x14ac:dyDescent="0.2">
      <c r="A43" s="22">
        <v>1</v>
      </c>
      <c r="B43" s="46">
        <v>2019</v>
      </c>
      <c r="C43" s="46">
        <v>4</v>
      </c>
      <c r="D43" s="22" t="s">
        <v>12</v>
      </c>
      <c r="E43" s="22" t="s">
        <v>336</v>
      </c>
      <c r="G43" s="69">
        <f>'Tabel 5'!G52/'Tabel 5'!G$7</f>
        <v>2.2367253965411699E-3</v>
      </c>
      <c r="H43" s="70"/>
      <c r="I43" s="69">
        <f>'Tabel 5'!I52/'Tabel 5'!I$7</f>
        <v>2.5722202107878217E-3</v>
      </c>
      <c r="J43" s="69">
        <f>'Tabel 5'!J52/'Tabel 5'!J$7</f>
        <v>5.1763093427130112E-3</v>
      </c>
      <c r="K43" s="69">
        <f>'Tabel 5'!K52/'Tabel 5'!K$7</f>
        <v>0</v>
      </c>
      <c r="L43" s="69">
        <f>'Tabel 5'!L52/'Tabel 5'!L$7</f>
        <v>0</v>
      </c>
      <c r="M43" s="69">
        <f>'Tabel 5'!M52/'Tabel 5'!M$7</f>
        <v>0</v>
      </c>
      <c r="N43" s="69">
        <f>'Tabel 5'!N52/'Tabel 5'!N$7</f>
        <v>0</v>
      </c>
      <c r="O43" s="70"/>
      <c r="P43" s="69">
        <f>'Tabel 5'!P52/'Tabel 5'!P$7</f>
        <v>1.4833135237826737E-3</v>
      </c>
      <c r="Q43" s="69">
        <f>'Tabel 5'!Q52/'Tabel 5'!Q$7</f>
        <v>1.9474809695093553E-3</v>
      </c>
      <c r="R43" s="69">
        <f>'Tabel 5'!R52/'Tabel 5'!R$7</f>
        <v>0</v>
      </c>
      <c r="S43" s="70"/>
      <c r="T43" s="69">
        <f>'Tabel 5'!T52/'Tabel 5'!T$7</f>
        <v>7.0637404467815837E-4</v>
      </c>
      <c r="U43" s="70"/>
      <c r="V43" s="69">
        <f>'Tabel 5'!V52/'Tabel 5'!V$7</f>
        <v>2.3174377731226192E-3</v>
      </c>
      <c r="W43" s="69">
        <f>'Tabel 5'!W52/'Tabel 5'!W$7</f>
        <v>2.4663698903056941E-3</v>
      </c>
      <c r="X43" s="69">
        <f>'Tabel 5'!X52/'Tabel 5'!X$7</f>
        <v>0</v>
      </c>
      <c r="Y43" s="69">
        <f>'Tabel 5'!Y52/'Tabel 5'!Y$7</f>
        <v>0</v>
      </c>
      <c r="Z43" s="70"/>
      <c r="AA43" s="69">
        <f>'Tabel 5'!AA52/'Tabel 5'!AA$7</f>
        <v>3.0540002148916712E-3</v>
      </c>
      <c r="AB43" s="70"/>
      <c r="AC43" s="69">
        <f>'Tabel 5'!AC52/'Tabel 5'!AC$7</f>
        <v>2.8635879720910087E-3</v>
      </c>
      <c r="AD43" s="57"/>
    </row>
    <row r="44" spans="1:30" outlineLevel="1" x14ac:dyDescent="0.2">
      <c r="A44" s="22">
        <v>1</v>
      </c>
      <c r="B44" s="46">
        <v>2019</v>
      </c>
      <c r="C44" s="46">
        <v>4</v>
      </c>
      <c r="D44" s="22" t="s">
        <v>17</v>
      </c>
      <c r="E44" s="22" t="s">
        <v>341</v>
      </c>
      <c r="G44" s="69">
        <f>'Tabel 5'!G53/'Tabel 5'!G$7</f>
        <v>3.052919350875951E-3</v>
      </c>
      <c r="H44" s="70"/>
      <c r="I44" s="69">
        <f>'Tabel 5'!I53/'Tabel 5'!I$7</f>
        <v>3.5241591127589118E-3</v>
      </c>
      <c r="J44" s="69">
        <f>'Tabel 5'!J53/'Tabel 5'!J$7</f>
        <v>5.8820832369234225E-3</v>
      </c>
      <c r="K44" s="69">
        <f>'Tabel 5'!K53/'Tabel 5'!K$7</f>
        <v>7.1383622029885709E-4</v>
      </c>
      <c r="L44" s="69">
        <f>'Tabel 5'!L53/'Tabel 5'!L$7</f>
        <v>2.6824843261839329E-3</v>
      </c>
      <c r="M44" s="69">
        <f>'Tabel 5'!M53/'Tabel 5'!M$7</f>
        <v>1.8304771622035558E-3</v>
      </c>
      <c r="N44" s="69">
        <f>'Tabel 5'!N53/'Tabel 5'!N$7</f>
        <v>0</v>
      </c>
      <c r="O44" s="70"/>
      <c r="P44" s="69">
        <f>'Tabel 5'!P53/'Tabel 5'!P$7</f>
        <v>1.7972762134818143E-3</v>
      </c>
      <c r="Q44" s="69">
        <f>'Tabel 5'!Q53/'Tabel 5'!Q$7</f>
        <v>2.3596907643515081E-3</v>
      </c>
      <c r="R44" s="69">
        <f>'Tabel 5'!R53/'Tabel 5'!R$7</f>
        <v>0</v>
      </c>
      <c r="S44" s="70"/>
      <c r="T44" s="69">
        <f>'Tabel 5'!T53/'Tabel 5'!T$7</f>
        <v>1.677638356110626E-3</v>
      </c>
      <c r="U44" s="70"/>
      <c r="V44" s="69">
        <f>'Tabel 5'!V53/'Tabel 5'!V$7</f>
        <v>3.1277618359628048E-3</v>
      </c>
      <c r="W44" s="69">
        <f>'Tabel 5'!W53/'Tabel 5'!W$7</f>
        <v>3.2197854763933126E-3</v>
      </c>
      <c r="X44" s="69">
        <f>'Tabel 5'!X53/'Tabel 5'!X$7</f>
        <v>2.3151081764230643E-3</v>
      </c>
      <c r="Y44" s="69">
        <f>'Tabel 5'!Y53/'Tabel 5'!Y$7</f>
        <v>0</v>
      </c>
      <c r="Z44" s="70"/>
      <c r="AA44" s="69">
        <f>'Tabel 5'!AA53/'Tabel 5'!AA$7</f>
        <v>0</v>
      </c>
      <c r="AB44" s="70"/>
      <c r="AC44" s="69">
        <f>'Tabel 5'!AC53/'Tabel 5'!AC$7</f>
        <v>0</v>
      </c>
      <c r="AD44" s="57"/>
    </row>
    <row r="45" spans="1:30" outlineLevel="1" x14ac:dyDescent="0.2">
      <c r="A45" s="22">
        <v>1</v>
      </c>
      <c r="B45" s="46">
        <v>2019</v>
      </c>
      <c r="C45" s="46">
        <v>4</v>
      </c>
      <c r="D45" s="22" t="s">
        <v>21</v>
      </c>
      <c r="E45" s="22" t="s">
        <v>345</v>
      </c>
      <c r="G45" s="69">
        <f>'Tabel 5'!G54/'Tabel 5'!G$7</f>
        <v>7.5909160944286434E-3</v>
      </c>
      <c r="H45" s="70"/>
      <c r="I45" s="69">
        <f>'Tabel 5'!I54/'Tabel 5'!I$7</f>
        <v>1.0105488442970163E-2</v>
      </c>
      <c r="J45" s="69">
        <f>'Tabel 5'!J54/'Tabel 5'!J$7</f>
        <v>1.1760361762826842E-2</v>
      </c>
      <c r="K45" s="69">
        <f>'Tabel 5'!K54/'Tabel 5'!K$7</f>
        <v>1.148291712997989E-2</v>
      </c>
      <c r="L45" s="69">
        <f>'Tabel 5'!L54/'Tabel 5'!L$7</f>
        <v>1.1336454900545702E-2</v>
      </c>
      <c r="M45" s="69">
        <f>'Tabel 5'!M54/'Tabel 5'!M$7</f>
        <v>6.8804406273416011E-2</v>
      </c>
      <c r="N45" s="69">
        <f>'Tabel 5'!N54/'Tabel 5'!N$7</f>
        <v>-8.7125358675757958E-6</v>
      </c>
      <c r="O45" s="70"/>
      <c r="P45" s="69">
        <f>'Tabel 5'!P54/'Tabel 5'!P$7</f>
        <v>1.0956657130316942E-3</v>
      </c>
      <c r="Q45" s="69">
        <f>'Tabel 5'!Q54/'Tabel 5'!Q$7</f>
        <v>1.0347307095017308E-3</v>
      </c>
      <c r="R45" s="69">
        <f>'Tabel 5'!R54/'Tabel 5'!R$7</f>
        <v>1.2903922403654572E-3</v>
      </c>
      <c r="S45" s="70"/>
      <c r="T45" s="69">
        <f>'Tabel 5'!T54/'Tabel 5'!T$7</f>
        <v>1.3735050868741967E-4</v>
      </c>
      <c r="U45" s="70"/>
      <c r="V45" s="69">
        <f>'Tabel 5'!V54/'Tabel 5'!V$7</f>
        <v>7.873945632598179E-3</v>
      </c>
      <c r="W45" s="69">
        <f>'Tabel 5'!W54/'Tabel 5'!W$7</f>
        <v>8.2875714469638033E-3</v>
      </c>
      <c r="X45" s="69">
        <f>'Tabel 5'!X54/'Tabel 5'!X$7</f>
        <v>1.9628091060978153E-3</v>
      </c>
      <c r="Y45" s="69">
        <f>'Tabel 5'!Y54/'Tabel 5'!Y$7</f>
        <v>0</v>
      </c>
      <c r="Z45" s="70"/>
      <c r="AA45" s="69">
        <f>'Tabel 5'!AA54/'Tabel 5'!AA$7</f>
        <v>0</v>
      </c>
      <c r="AB45" s="70"/>
      <c r="AC45" s="69">
        <f>'Tabel 5'!AC54/'Tabel 5'!AC$7</f>
        <v>2.008546495232548E-2</v>
      </c>
      <c r="AD45" s="57"/>
    </row>
    <row r="46" spans="1:30" outlineLevel="1" x14ac:dyDescent="0.2">
      <c r="A46" s="22">
        <v>1</v>
      </c>
      <c r="B46" s="46">
        <v>2019</v>
      </c>
      <c r="C46" s="46">
        <v>4</v>
      </c>
      <c r="D46" s="22" t="s">
        <v>24</v>
      </c>
      <c r="E46" s="22" t="s">
        <v>349</v>
      </c>
      <c r="G46" s="69">
        <f>'Tabel 5'!G55/'Tabel 5'!G$7</f>
        <v>2.3814332532408312E-3</v>
      </c>
      <c r="H46" s="70"/>
      <c r="I46" s="69">
        <f>'Tabel 5'!I55/'Tabel 5'!I$7</f>
        <v>2.5760014973894942E-3</v>
      </c>
      <c r="J46" s="69">
        <f>'Tabel 5'!J55/'Tabel 5'!J$7</f>
        <v>4.1243067456823998E-3</v>
      </c>
      <c r="K46" s="69">
        <f>'Tabel 5'!K55/'Tabel 5'!K$7</f>
        <v>1.107676893567192E-4</v>
      </c>
      <c r="L46" s="69">
        <f>'Tabel 5'!L55/'Tabel 5'!L$7</f>
        <v>2.7022084756411677E-3</v>
      </c>
      <c r="M46" s="69">
        <f>'Tabel 5'!M55/'Tabel 5'!M$7</f>
        <v>0</v>
      </c>
      <c r="N46" s="69">
        <f>'Tabel 5'!N55/'Tabel 5'!N$7</f>
        <v>0</v>
      </c>
      <c r="O46" s="70"/>
      <c r="P46" s="69">
        <f>'Tabel 5'!P55/'Tabel 5'!P$7</f>
        <v>2.4348126956259871E-4</v>
      </c>
      <c r="Q46" s="69">
        <f>'Tabel 5'!Q55/'Tabel 5'!Q$7</f>
        <v>3.1967290212248594E-4</v>
      </c>
      <c r="R46" s="69">
        <f>'Tabel 5'!R55/'Tabel 5'!R$7</f>
        <v>0</v>
      </c>
      <c r="S46" s="70"/>
      <c r="T46" s="69">
        <f>'Tabel 5'!T55/'Tabel 5'!T$7</f>
        <v>6.0826653847285853E-4</v>
      </c>
      <c r="U46" s="70"/>
      <c r="V46" s="69">
        <f>'Tabel 5'!V55/'Tabel 5'!V$7</f>
        <v>3.8111944933582362E-3</v>
      </c>
      <c r="W46" s="69">
        <f>'Tabel 5'!W55/'Tabel 5'!W$7</f>
        <v>3.9755702938837224E-3</v>
      </c>
      <c r="X46" s="69">
        <f>'Tabel 5'!X55/'Tabel 5'!X$7</f>
        <v>1.7111669130083517E-3</v>
      </c>
      <c r="Y46" s="69">
        <f>'Tabel 5'!Y55/'Tabel 5'!Y$7</f>
        <v>0</v>
      </c>
      <c r="Z46" s="70"/>
      <c r="AA46" s="69">
        <f>'Tabel 5'!AA55/'Tabel 5'!AA$7</f>
        <v>0</v>
      </c>
      <c r="AB46" s="70"/>
      <c r="AC46" s="69">
        <f>'Tabel 5'!AC55/'Tabel 5'!AC$7</f>
        <v>9.6248373506392236E-4</v>
      </c>
      <c r="AD46" s="57"/>
    </row>
    <row r="47" spans="1:30" outlineLevel="1" x14ac:dyDescent="0.2">
      <c r="A47" s="22">
        <v>1</v>
      </c>
      <c r="B47" s="46">
        <v>2019</v>
      </c>
      <c r="C47" s="46">
        <v>4</v>
      </c>
      <c r="D47" s="22" t="s">
        <v>26</v>
      </c>
      <c r="E47" s="22" t="s">
        <v>351</v>
      </c>
      <c r="G47" s="69">
        <f>'Tabel 5'!G56/'Tabel 5'!G$7</f>
        <v>2.9540182977358946E-3</v>
      </c>
      <c r="H47" s="70"/>
      <c r="I47" s="69">
        <f>'Tabel 5'!I56/'Tabel 5'!I$7</f>
        <v>3.1791167103562821E-3</v>
      </c>
      <c r="J47" s="69">
        <f>'Tabel 5'!J56/'Tabel 5'!J$7</f>
        <v>5.6290699540932753E-3</v>
      </c>
      <c r="K47" s="69">
        <f>'Tabel 5'!K56/'Tabel 5'!K$7</f>
        <v>2.3384289975307386E-4</v>
      </c>
      <c r="L47" s="69">
        <f>'Tabel 5'!L56/'Tabel 5'!L$7</f>
        <v>1.8984493852588495E-3</v>
      </c>
      <c r="M47" s="69">
        <f>'Tabel 5'!M56/'Tabel 5'!M$7</f>
        <v>0</v>
      </c>
      <c r="N47" s="69">
        <f>'Tabel 5'!N56/'Tabel 5'!N$7</f>
        <v>0</v>
      </c>
      <c r="O47" s="70"/>
      <c r="P47" s="69">
        <f>'Tabel 5'!P56/'Tabel 5'!P$7</f>
        <v>3.4599969885211397E-4</v>
      </c>
      <c r="Q47" s="69">
        <f>'Tabel 5'!Q56/'Tabel 5'!Q$7</f>
        <v>4.5427201880563796E-4</v>
      </c>
      <c r="R47" s="69">
        <f>'Tabel 5'!R56/'Tabel 5'!R$7</f>
        <v>0</v>
      </c>
      <c r="S47" s="70"/>
      <c r="T47" s="69">
        <f>'Tabel 5'!T56/'Tabel 5'!T$7</f>
        <v>5.5921278537020866E-4</v>
      </c>
      <c r="U47" s="70"/>
      <c r="V47" s="69">
        <f>'Tabel 5'!V56/'Tabel 5'!V$7</f>
        <v>4.7795762717524146E-3</v>
      </c>
      <c r="W47" s="69">
        <f>'Tabel 5'!W56/'Tabel 5'!W$7</f>
        <v>4.9896013342783782E-3</v>
      </c>
      <c r="X47" s="69">
        <f>'Tabel 5'!X56/'Tabel 5'!X$7</f>
        <v>2.0634659833336007E-3</v>
      </c>
      <c r="Y47" s="69">
        <f>'Tabel 5'!Y56/'Tabel 5'!Y$7</f>
        <v>0</v>
      </c>
      <c r="Z47" s="70"/>
      <c r="AA47" s="69">
        <f>'Tabel 5'!AA56/'Tabel 5'!AA$7</f>
        <v>0</v>
      </c>
      <c r="AB47" s="70"/>
      <c r="AC47" s="69">
        <f>'Tabel 5'!AC56/'Tabel 5'!AC$7</f>
        <v>1.5511101515492965E-4</v>
      </c>
      <c r="AD47" s="57"/>
    </row>
    <row r="48" spans="1:30" outlineLevel="1" x14ac:dyDescent="0.2">
      <c r="A48" s="22">
        <v>1</v>
      </c>
      <c r="B48" s="46">
        <v>2019</v>
      </c>
      <c r="C48" s="46">
        <v>4</v>
      </c>
      <c r="D48" s="22" t="s">
        <v>29</v>
      </c>
      <c r="E48" s="22" t="s">
        <v>355</v>
      </c>
      <c r="G48" s="69">
        <f>'Tabel 5'!G57/'Tabel 5'!G$7</f>
        <v>8.749620011743198E-3</v>
      </c>
      <c r="H48" s="70"/>
      <c r="I48" s="69">
        <f>'Tabel 5'!I57/'Tabel 5'!I$7</f>
        <v>5.2985278505938036E-3</v>
      </c>
      <c r="J48" s="69">
        <f>'Tabel 5'!J57/'Tabel 5'!J$7</f>
        <v>5.2999624508630831E-3</v>
      </c>
      <c r="K48" s="69">
        <f>'Tabel 5'!K57/'Tabel 5'!K$7</f>
        <v>6.3260658143726297E-3</v>
      </c>
      <c r="L48" s="69">
        <f>'Tabel 5'!L57/'Tabel 5'!L$7</f>
        <v>7.0859006925116019E-3</v>
      </c>
      <c r="M48" s="69">
        <f>'Tabel 5'!M57/'Tabel 5'!M$7</f>
        <v>5.2760812322337784E-3</v>
      </c>
      <c r="N48" s="69">
        <f>'Tabel 5'!N57/'Tabel 5'!N$7</f>
        <v>3.3543263090166815E-3</v>
      </c>
      <c r="O48" s="70"/>
      <c r="P48" s="69">
        <f>'Tabel 5'!P57/'Tabel 5'!P$7</f>
        <v>4.8087550738613247E-3</v>
      </c>
      <c r="Q48" s="69">
        <f>'Tabel 5'!Q57/'Tabel 5'!Q$7</f>
        <v>6.3135398169190974E-3</v>
      </c>
      <c r="R48" s="69">
        <f>'Tabel 5'!R57/'Tabel 5'!R$7</f>
        <v>0</v>
      </c>
      <c r="S48" s="70"/>
      <c r="T48" s="69">
        <f>'Tabel 5'!T57/'Tabel 5'!T$7</f>
        <v>2.7695749001756125E-2</v>
      </c>
      <c r="U48" s="70"/>
      <c r="V48" s="69">
        <f>'Tabel 5'!V57/'Tabel 5'!V$7</f>
        <v>1.5316015253682631E-2</v>
      </c>
      <c r="W48" s="69">
        <f>'Tabel 5'!W57/'Tabel 5'!W$7</f>
        <v>1.2211018649986118E-2</v>
      </c>
      <c r="X48" s="69">
        <f>'Tabel 5'!X57/'Tabel 5'!X$7</f>
        <v>5.2844860548787332E-3</v>
      </c>
      <c r="Y48" s="69">
        <f>'Tabel 5'!Y57/'Tabel 5'!Y$7</f>
        <v>0.22341028611371272</v>
      </c>
      <c r="Z48" s="70"/>
      <c r="AA48" s="69">
        <f>'Tabel 5'!AA57/'Tabel 5'!AA$7</f>
        <v>0</v>
      </c>
      <c r="AB48" s="70"/>
      <c r="AC48" s="69">
        <f>'Tabel 5'!AC57/'Tabel 5'!AC$7</f>
        <v>1.984625552879741E-3</v>
      </c>
      <c r="AD48" s="57"/>
    </row>
    <row r="49" spans="1:30" outlineLevel="1" x14ac:dyDescent="0.2">
      <c r="A49" s="22">
        <v>1</v>
      </c>
      <c r="B49" s="46">
        <v>2019</v>
      </c>
      <c r="C49" s="46">
        <v>4</v>
      </c>
      <c r="D49" s="22" t="s">
        <v>32</v>
      </c>
      <c r="E49" s="22" t="s">
        <v>358</v>
      </c>
      <c r="G49" s="69">
        <f>'Tabel 5'!G58/'Tabel 5'!G$7</f>
        <v>2.3632146381887156E-3</v>
      </c>
      <c r="H49" s="70"/>
      <c r="I49" s="69">
        <f>'Tabel 5'!I58/'Tabel 5'!I$7</f>
        <v>2.6119237201053845E-3</v>
      </c>
      <c r="J49" s="69">
        <f>'Tabel 5'!J58/'Tabel 5'!J$7</f>
        <v>3.6943744004221493E-3</v>
      </c>
      <c r="K49" s="69">
        <f>'Tabel 5'!K58/'Tabel 5'!K$7</f>
        <v>2.8799599232746994E-3</v>
      </c>
      <c r="L49" s="69">
        <f>'Tabel 5'!L58/'Tabel 5'!L$7</f>
        <v>2.8945189328492067E-3</v>
      </c>
      <c r="M49" s="69">
        <f>'Tabel 5'!M58/'Tabel 5'!M$7</f>
        <v>0</v>
      </c>
      <c r="N49" s="69">
        <f>'Tabel 5'!N58/'Tabel 5'!N$7</f>
        <v>0</v>
      </c>
      <c r="O49" s="70"/>
      <c r="P49" s="69">
        <f>'Tabel 5'!P58/'Tabel 5'!P$7</f>
        <v>2.3066646590140931E-4</v>
      </c>
      <c r="Q49" s="69">
        <f>'Tabel 5'!Q58/'Tabel 5'!Q$7</f>
        <v>2.8181690055534948E-4</v>
      </c>
      <c r="R49" s="69">
        <f>'Tabel 5'!R58/'Tabel 5'!R$7</f>
        <v>6.7207929185700898E-5</v>
      </c>
      <c r="S49" s="70"/>
      <c r="T49" s="69">
        <f>'Tabel 5'!T58/'Tabel 5'!T$7</f>
        <v>2.1485543858960651E-3</v>
      </c>
      <c r="U49" s="70"/>
      <c r="V49" s="69">
        <f>'Tabel 5'!V58/'Tabel 5'!V$7</f>
        <v>3.3080812015948242E-3</v>
      </c>
      <c r="W49" s="69">
        <f>'Tabel 5'!W58/'Tabel 5'!W$7</f>
        <v>3.4235393770333604E-3</v>
      </c>
      <c r="X49" s="69">
        <f>'Tabel 5'!X58/'Tabel 5'!X$7</f>
        <v>2.0634659833336007E-3</v>
      </c>
      <c r="Y49" s="69">
        <f>'Tabel 5'!Y58/'Tabel 5'!Y$7</f>
        <v>0</v>
      </c>
      <c r="Z49" s="70"/>
      <c r="AA49" s="69">
        <f>'Tabel 5'!AA58/'Tabel 5'!AA$7</f>
        <v>2.3414001647502811E-3</v>
      </c>
      <c r="AB49" s="70"/>
      <c r="AC49" s="69">
        <f>'Tabel 5'!AC58/'Tabel 5'!AC$7</f>
        <v>3.9891371333434468E-3</v>
      </c>
      <c r="AD49" s="57"/>
    </row>
    <row r="50" spans="1:30" outlineLevel="1" x14ac:dyDescent="0.2">
      <c r="A50" s="22">
        <v>1</v>
      </c>
      <c r="B50" s="46">
        <v>2019</v>
      </c>
      <c r="C50" s="46">
        <v>4</v>
      </c>
      <c r="D50" s="22" t="s">
        <v>34</v>
      </c>
      <c r="E50" s="22" t="s">
        <v>360</v>
      </c>
      <c r="G50" s="69">
        <f>'Tabel 5'!G59/'Tabel 5'!G$7</f>
        <v>5.2761109190926922E-3</v>
      </c>
      <c r="H50" s="70"/>
      <c r="I50" s="69">
        <f>'Tabel 5'!I59/'Tabel 5'!I$7</f>
        <v>5.2465351598208051E-3</v>
      </c>
      <c r="J50" s="69">
        <f>'Tabel 5'!J59/'Tabel 5'!J$7</f>
        <v>6.087537632003542E-3</v>
      </c>
      <c r="K50" s="69">
        <f>'Tabel 5'!K59/'Tabel 5'!K$7</f>
        <v>1.3538273143599013E-3</v>
      </c>
      <c r="L50" s="69">
        <f>'Tabel 5'!L59/'Tabel 5'!L$7</f>
        <v>9.3886951416437651E-3</v>
      </c>
      <c r="M50" s="69">
        <f>'Tabel 5'!M59/'Tabel 5'!M$7</f>
        <v>0</v>
      </c>
      <c r="N50" s="69">
        <f>'Tabel 5'!N59/'Tabel 5'!N$7</f>
        <v>1.4637060257527337E-3</v>
      </c>
      <c r="O50" s="70"/>
      <c r="P50" s="69">
        <f>'Tabel 5'!P59/'Tabel 5'!P$7</f>
        <v>5.5295877798032288E-3</v>
      </c>
      <c r="Q50" s="69">
        <f>'Tabel 5'!Q59/'Tabel 5'!Q$7</f>
        <v>7.0832785154508731E-3</v>
      </c>
      <c r="R50" s="69">
        <f>'Tabel 5'!R59/'Tabel 5'!R$7</f>
        <v>5.6454660515988756E-4</v>
      </c>
      <c r="S50" s="70"/>
      <c r="T50" s="69">
        <f>'Tabel 5'!T59/'Tabel 5'!T$7</f>
        <v>3.0903864454669425E-3</v>
      </c>
      <c r="U50" s="70"/>
      <c r="V50" s="69">
        <f>'Tabel 5'!V59/'Tabel 5'!V$7</f>
        <v>5.665589944857892E-3</v>
      </c>
      <c r="W50" s="69">
        <f>'Tabel 5'!W59/'Tabel 5'!W$7</f>
        <v>5.7975092426301956E-3</v>
      </c>
      <c r="X50" s="69">
        <f>'Tabel 5'!X59/'Tabel 5'!X$7</f>
        <v>4.9321869845534846E-3</v>
      </c>
      <c r="Y50" s="69">
        <f>'Tabel 5'!Y59/'Tabel 5'!Y$7</f>
        <v>0</v>
      </c>
      <c r="Z50" s="70"/>
      <c r="AA50" s="69">
        <f>'Tabel 5'!AA59/'Tabel 5'!AA$7</f>
        <v>5.9044004154572309E-3</v>
      </c>
      <c r="AB50" s="70"/>
      <c r="AC50" s="69">
        <f>'Tabel 5'!AC59/'Tabel 5'!AC$7</f>
        <v>3.4880092382275204E-3</v>
      </c>
      <c r="AD50" s="57"/>
    </row>
    <row r="51" spans="1:30" outlineLevel="1" x14ac:dyDescent="0.2">
      <c r="A51" s="22">
        <v>1</v>
      </c>
      <c r="B51" s="46">
        <v>2019</v>
      </c>
      <c r="C51" s="46">
        <v>4</v>
      </c>
      <c r="D51" s="22" t="s">
        <v>35</v>
      </c>
      <c r="E51" s="22" t="s">
        <v>361</v>
      </c>
      <c r="G51" s="69">
        <f>'Tabel 5'!G60/'Tabel 5'!G$7</f>
        <v>5.4244624988027765E-3</v>
      </c>
      <c r="H51" s="70"/>
      <c r="I51" s="69">
        <f>'Tabel 5'!I60/'Tabel 5'!I$7</f>
        <v>4.6084430457885451E-3</v>
      </c>
      <c r="J51" s="69">
        <f>'Tabel 5'!J60/'Tabel 5'!J$7</f>
        <v>2.6119341152315194E-3</v>
      </c>
      <c r="K51" s="69">
        <f>'Tabel 5'!K60/'Tabel 5'!K$7</f>
        <v>5.0460836262505415E-4</v>
      </c>
      <c r="L51" s="69">
        <f>'Tabel 5'!L60/'Tabel 5'!L$7</f>
        <v>1.4196456571844747E-2</v>
      </c>
      <c r="M51" s="69">
        <f>'Tabel 5'!M60/'Tabel 5'!M$7</f>
        <v>0</v>
      </c>
      <c r="N51" s="69">
        <f>'Tabel 5'!N60/'Tabel 5'!N$7</f>
        <v>2.5353479374645568E-3</v>
      </c>
      <c r="O51" s="70"/>
      <c r="P51" s="69">
        <f>'Tabel 5'!P60/'Tabel 5'!P$7</f>
        <v>6.6636979038184911E-3</v>
      </c>
      <c r="Q51" s="69">
        <f>'Tabel 5'!Q60/'Tabel 5'!Q$7</f>
        <v>5.6363380111069889E-3</v>
      </c>
      <c r="R51" s="69">
        <f>'Tabel 5'!R60/'Tabel 5'!R$7</f>
        <v>9.9467735194837328E-3</v>
      </c>
      <c r="S51" s="70"/>
      <c r="T51" s="69">
        <f>'Tabel 5'!T60/'Tabel 5'!T$7</f>
        <v>1.7335596346476467E-2</v>
      </c>
      <c r="U51" s="70"/>
      <c r="V51" s="69">
        <f>'Tabel 5'!V60/'Tabel 5'!V$7</f>
        <v>3.7822543482568011E-3</v>
      </c>
      <c r="W51" s="69">
        <f>'Tabel 5'!W60/'Tabel 5'!W$7</f>
        <v>3.7718163932436745E-3</v>
      </c>
      <c r="X51" s="69">
        <f>'Tabel 5'!X60/'Tabel 5'!X$7</f>
        <v>3.2713485101630254E-3</v>
      </c>
      <c r="Y51" s="69">
        <f>'Tabel 5'!Y60/'Tabel 5'!Y$7</f>
        <v>5.7885453527303727E-3</v>
      </c>
      <c r="Z51" s="70"/>
      <c r="AA51" s="69">
        <f>'Tabel 5'!AA60/'Tabel 5'!AA$7</f>
        <v>0</v>
      </c>
      <c r="AB51" s="70"/>
      <c r="AC51" s="69">
        <f>'Tabel 5'!AC60/'Tabel 5'!AC$7</f>
        <v>4.3868576850227539E-3</v>
      </c>
      <c r="AD51" s="57"/>
    </row>
    <row r="52" spans="1:30" outlineLevel="1" x14ac:dyDescent="0.2">
      <c r="A52" s="22">
        <v>1</v>
      </c>
      <c r="B52" s="46">
        <v>2019</v>
      </c>
      <c r="C52" s="46">
        <v>4</v>
      </c>
      <c r="D52" s="22" t="s">
        <v>93</v>
      </c>
      <c r="E52" s="22" t="s">
        <v>432</v>
      </c>
      <c r="G52" s="69">
        <f>'Tabel 5'!G61/'Tabel 5'!G$7</f>
        <v>3.4401950536980665E-3</v>
      </c>
      <c r="H52" s="70"/>
      <c r="I52" s="69">
        <f>'Tabel 5'!I61/'Tabel 5'!I$7</f>
        <v>3.2840474135526982E-3</v>
      </c>
      <c r="J52" s="69">
        <f>'Tabel 5'!J61/'Tabel 5'!J$7</f>
        <v>2.6842236246115616E-3</v>
      </c>
      <c r="K52" s="69">
        <f>'Tabel 5'!K61/'Tabel 5'!K$7</f>
        <v>0</v>
      </c>
      <c r="L52" s="69">
        <f>'Tabel 5'!L61/'Tabel 5'!L$7</f>
        <v>7.8650045960723756E-3</v>
      </c>
      <c r="M52" s="69">
        <f>'Tabel 5'!M61/'Tabel 5'!M$7</f>
        <v>0</v>
      </c>
      <c r="N52" s="69">
        <f>'Tabel 5'!N61/'Tabel 5'!N$7</f>
        <v>2.0387333930127361E-3</v>
      </c>
      <c r="O52" s="70"/>
      <c r="P52" s="69">
        <f>'Tabel 5'!P61/'Tabel 5'!P$7</f>
        <v>1.412832103646132E-3</v>
      </c>
      <c r="Q52" s="69">
        <f>'Tabel 5'!Q61/'Tabel 5'!Q$7</f>
        <v>1.8549440767896882E-3</v>
      </c>
      <c r="R52" s="69">
        <f>'Tabel 5'!R61/'Tabel 5'!R$7</f>
        <v>0</v>
      </c>
      <c r="S52" s="70"/>
      <c r="T52" s="69">
        <f>'Tabel 5'!T61/'Tabel 5'!T$7</f>
        <v>1.7365028598338059E-3</v>
      </c>
      <c r="U52" s="70"/>
      <c r="V52" s="69">
        <f>'Tabel 5'!V61/'Tabel 5'!V$7</f>
        <v>5.6032573246394164E-3</v>
      </c>
      <c r="W52" s="69">
        <f>'Tabel 5'!W61/'Tabel 5'!W$7</f>
        <v>5.8804323417278896E-3</v>
      </c>
      <c r="X52" s="69">
        <f>'Tabel 5'!X61/'Tabel 5'!X$7</f>
        <v>1.7614953516262445E-3</v>
      </c>
      <c r="Y52" s="69">
        <f>'Tabel 5'!Y61/'Tabel 5'!Y$7</f>
        <v>0</v>
      </c>
      <c r="Z52" s="70"/>
      <c r="AA52" s="69">
        <f>'Tabel 5'!AA61/'Tabel 5'!AA$7</f>
        <v>2.748600193402504E-3</v>
      </c>
      <c r="AB52" s="70"/>
      <c r="AC52" s="69">
        <f>'Tabel 5'!AC61/'Tabel 5'!AC$7</f>
        <v>5.7271759441820174E-3</v>
      </c>
      <c r="AD52" s="57"/>
    </row>
    <row r="53" spans="1:30" outlineLevel="1" x14ac:dyDescent="0.2">
      <c r="A53" s="22">
        <v>1</v>
      </c>
      <c r="B53" s="46">
        <v>2019</v>
      </c>
      <c r="C53" s="46">
        <v>4</v>
      </c>
      <c r="D53" s="22" t="s">
        <v>97</v>
      </c>
      <c r="E53" s="22" t="s">
        <v>438</v>
      </c>
      <c r="G53" s="69">
        <f>'Tabel 5'!G62/'Tabel 5'!G$7</f>
        <v>3.6838039635377845E-3</v>
      </c>
      <c r="H53" s="70"/>
      <c r="I53" s="69">
        <f>'Tabel 5'!I62/'Tabel 5'!I$7</f>
        <v>4.5337626354055097E-3</v>
      </c>
      <c r="J53" s="69">
        <f>'Tabel 5'!J62/'Tabel 5'!J$7</f>
        <v>5.7013594634733166E-3</v>
      </c>
      <c r="K53" s="69">
        <f>'Tabel 5'!K62/'Tabel 5'!K$7</f>
        <v>0</v>
      </c>
      <c r="L53" s="69">
        <f>'Tabel 5'!L62/'Tabel 5'!L$7</f>
        <v>5.9665552108135273E-4</v>
      </c>
      <c r="M53" s="69">
        <f>'Tabel 5'!M62/'Tabel 5'!M$7</f>
        <v>3.068741124870667E-3</v>
      </c>
      <c r="N53" s="69">
        <f>'Tabel 5'!N62/'Tabel 5'!N$7</f>
        <v>7.0615103206701823E-3</v>
      </c>
      <c r="O53" s="70"/>
      <c r="P53" s="69">
        <f>'Tabel 5'!P62/'Tabel 5'!P$7</f>
        <v>5.4142545468525245E-4</v>
      </c>
      <c r="Q53" s="69">
        <f>'Tabel 5'!Q62/'Tabel 5'!Q$7</f>
        <v>7.1085158498289641E-4</v>
      </c>
      <c r="R53" s="69">
        <f>'Tabel 5'!R62/'Tabel 5'!R$7</f>
        <v>0</v>
      </c>
      <c r="S53" s="70"/>
      <c r="T53" s="69">
        <f>'Tabel 5'!T62/'Tabel 5'!T$7</f>
        <v>2.0798791315523551E-3</v>
      </c>
      <c r="U53" s="70"/>
      <c r="V53" s="69">
        <f>'Tabel 5'!V62/'Tabel 5'!V$7</f>
        <v>4.2297135148251456E-3</v>
      </c>
      <c r="W53" s="69">
        <f>'Tabel 5'!W62/'Tabel 5'!W$7</f>
        <v>4.5015396653033807E-3</v>
      </c>
      <c r="X53" s="69">
        <f>'Tabel 5'!X62/'Tabel 5'!X$7</f>
        <v>0</v>
      </c>
      <c r="Y53" s="69">
        <f>'Tabel 5'!Y62/'Tabel 5'!Y$7</f>
        <v>0</v>
      </c>
      <c r="Z53" s="70"/>
      <c r="AA53" s="69">
        <f>'Tabel 5'!AA62/'Tabel 5'!AA$7</f>
        <v>1.7000601196230303E-2</v>
      </c>
      <c r="AB53" s="70"/>
      <c r="AC53" s="69">
        <f>'Tabel 5'!AC62/'Tabel 5'!AC$7</f>
        <v>6.3993236765200459E-3</v>
      </c>
      <c r="AD53" s="57"/>
    </row>
    <row r="54" spans="1:30" outlineLevel="1" x14ac:dyDescent="0.2">
      <c r="A54" s="22">
        <v>1</v>
      </c>
      <c r="B54" s="46">
        <v>2019</v>
      </c>
      <c r="C54" s="46">
        <v>4</v>
      </c>
      <c r="D54" s="22" t="s">
        <v>100</v>
      </c>
      <c r="E54" s="22" t="s">
        <v>442</v>
      </c>
      <c r="G54" s="69">
        <f>'Tabel 5'!G63/'Tabel 5'!G$7</f>
        <v>4.0637922203390535E-3</v>
      </c>
      <c r="H54" s="70"/>
      <c r="I54" s="69">
        <f>'Tabel 5'!I63/'Tabel 5'!I$7</f>
        <v>3.8531310471044324E-3</v>
      </c>
      <c r="J54" s="69">
        <f>'Tabel 5'!J63/'Tabel 5'!J$7</f>
        <v>4.4534142489125912E-3</v>
      </c>
      <c r="K54" s="69">
        <f>'Tabel 5'!K63/'Tabel 5'!K$7</f>
        <v>2.7445771918387092E-3</v>
      </c>
      <c r="L54" s="69">
        <f>'Tabel 5'!L63/'Tabel 5'!L$7</f>
        <v>5.7200033425980918E-3</v>
      </c>
      <c r="M54" s="69">
        <f>'Tabel 5'!M63/'Tabel 5'!M$7</f>
        <v>5.9221319953644451E-4</v>
      </c>
      <c r="N54" s="69">
        <f>'Tabel 5'!N63/'Tabel 5'!N$7</f>
        <v>1.4854873654216731E-3</v>
      </c>
      <c r="O54" s="70"/>
      <c r="P54" s="69">
        <f>'Tabel 5'!P63/'Tabel 5'!P$7</f>
        <v>4.4787738795856978E-3</v>
      </c>
      <c r="Q54" s="69">
        <f>'Tabel 5'!Q63/'Tabel 5'!Q$7</f>
        <v>5.8802989100952023E-3</v>
      </c>
      <c r="R54" s="69">
        <f>'Tabel 5'!R63/'Tabel 5'!R$7</f>
        <v>0</v>
      </c>
      <c r="S54" s="70"/>
      <c r="T54" s="69">
        <f>'Tabel 5'!T63/'Tabel 5'!T$7</f>
        <v>2.4526876551324941E-3</v>
      </c>
      <c r="U54" s="70"/>
      <c r="V54" s="69">
        <f>'Tabel 5'!V63/'Tabel 5'!V$7</f>
        <v>4.6371017112530411E-3</v>
      </c>
      <c r="W54" s="69">
        <f>'Tabel 5'!W63/'Tabel 5'!W$7</f>
        <v>4.6342166238596905E-3</v>
      </c>
      <c r="X54" s="69">
        <f>'Tabel 5'!X63/'Tabel 5'!X$7</f>
        <v>7.3479520382123339E-3</v>
      </c>
      <c r="Y54" s="69">
        <f>'Tabel 5'!Y63/'Tabel 5'!Y$7</f>
        <v>-2.6186276595685019E-3</v>
      </c>
      <c r="Z54" s="70"/>
      <c r="AA54" s="69">
        <f>'Tabel 5'!AA63/'Tabel 5'!AA$7</f>
        <v>0</v>
      </c>
      <c r="AB54" s="70"/>
      <c r="AC54" s="69">
        <f>'Tabel 5'!AC63/'Tabel 5'!AC$7</f>
        <v>0</v>
      </c>
      <c r="AD54" s="57"/>
    </row>
    <row r="55" spans="1:30" outlineLevel="1" x14ac:dyDescent="0.2">
      <c r="A55" s="22">
        <v>1</v>
      </c>
      <c r="B55" s="46">
        <v>2019</v>
      </c>
      <c r="C55" s="46">
        <v>4</v>
      </c>
      <c r="D55" s="22" t="s">
        <v>114</v>
      </c>
      <c r="E55" s="22" t="s">
        <v>456</v>
      </c>
      <c r="G55" s="69">
        <f>'Tabel 5'!G64/'Tabel 5'!G$7</f>
        <v>2.7291485348069243E-3</v>
      </c>
      <c r="H55" s="70"/>
      <c r="I55" s="69">
        <f>'Tabel 5'!I64/'Tabel 5'!I$7</f>
        <v>2.7074012067976189E-3</v>
      </c>
      <c r="J55" s="69">
        <f>'Tabel 5'!J64/'Tabel 5'!J$7</f>
        <v>0</v>
      </c>
      <c r="K55" s="69">
        <f>'Tabel 5'!K64/'Tabel 5'!K$7</f>
        <v>4.1845571534760585E-3</v>
      </c>
      <c r="L55" s="69">
        <f>'Tabel 5'!L64/'Tabel 5'!L$7</f>
        <v>0</v>
      </c>
      <c r="M55" s="69">
        <f>'Tabel 5'!M64/'Tabel 5'!M$7</f>
        <v>0</v>
      </c>
      <c r="N55" s="69">
        <f>'Tabel 5'!N64/'Tabel 5'!N$7</f>
        <v>1.0995220264880654E-2</v>
      </c>
      <c r="O55" s="70"/>
      <c r="P55" s="69">
        <f>'Tabel 5'!P64/'Tabel 5'!P$7</f>
        <v>7.6568451875606706E-4</v>
      </c>
      <c r="Q55" s="69">
        <f>'Tabel 5'!Q64/'Tabel 5'!Q$7</f>
        <v>1.0052871527272914E-3</v>
      </c>
      <c r="R55" s="69">
        <f>'Tabel 5'!R64/'Tabel 5'!R$7</f>
        <v>0</v>
      </c>
      <c r="S55" s="70"/>
      <c r="T55" s="69">
        <f>'Tabel 5'!T64/'Tabel 5'!T$7</f>
        <v>2.8451176799536933E-4</v>
      </c>
      <c r="U55" s="70"/>
      <c r="V55" s="69">
        <f>'Tabel 5'!V64/'Tabel 5'!V$7</f>
        <v>4.6994343314715166E-3</v>
      </c>
      <c r="W55" s="69">
        <f>'Tabel 5'!W64/'Tabel 5'!W$7</f>
        <v>4.9256320864030151E-3</v>
      </c>
      <c r="X55" s="69">
        <f>'Tabel 5'!X64/'Tabel 5'!X$7</f>
        <v>0</v>
      </c>
      <c r="Y55" s="69">
        <f>'Tabel 5'!Y64/'Tabel 5'!Y$7</f>
        <v>4.4103202687469506E-3</v>
      </c>
      <c r="Z55" s="70"/>
      <c r="AA55" s="69">
        <f>'Tabel 5'!AA64/'Tabel 5'!AA$7</f>
        <v>0</v>
      </c>
      <c r="AB55" s="70"/>
      <c r="AC55" s="69">
        <f>'Tabel 5'!AC64/'Tabel 5'!AC$7</f>
        <v>2.8993828217421464E-3</v>
      </c>
      <c r="AD55" s="57"/>
    </row>
    <row r="56" spans="1:30" outlineLevel="1" x14ac:dyDescent="0.2">
      <c r="A56" s="22">
        <v>1</v>
      </c>
      <c r="B56" s="46">
        <v>2019</v>
      </c>
      <c r="C56" s="46">
        <v>4</v>
      </c>
      <c r="D56" s="22" t="s">
        <v>116</v>
      </c>
      <c r="E56" s="22" t="s">
        <v>458</v>
      </c>
      <c r="G56" s="69">
        <f>'Tabel 5'!G65/'Tabel 5'!G$7</f>
        <v>3.350663574013384E-3</v>
      </c>
      <c r="H56" s="70"/>
      <c r="I56" s="69">
        <f>'Tabel 5'!I65/'Tabel 5'!I$7</f>
        <v>3.4409708075221136E-3</v>
      </c>
      <c r="J56" s="69">
        <f>'Tabel 5'!J65/'Tabel 5'!J$7</f>
        <v>3.8066133755122146E-3</v>
      </c>
      <c r="K56" s="69">
        <f>'Tabel 5'!K65/'Tabel 5'!K$7</f>
        <v>9.3537159901229544E-4</v>
      </c>
      <c r="L56" s="69">
        <f>'Tabel 5'!L65/'Tabel 5'!L$7</f>
        <v>5.4931756238398915E-3</v>
      </c>
      <c r="M56" s="69">
        <f>'Tabel 5'!M65/'Tabel 5'!M$7</f>
        <v>0</v>
      </c>
      <c r="N56" s="69">
        <f>'Tabel 5'!N65/'Tabel 5'!N$7</f>
        <v>1.9559643022707663E-3</v>
      </c>
      <c r="O56" s="70"/>
      <c r="P56" s="69">
        <f>'Tabel 5'!P65/'Tabel 5'!P$7</f>
        <v>5.5744395926173918E-4</v>
      </c>
      <c r="Q56" s="69">
        <f>'Tabel 5'!Q65/'Tabel 5'!Q$7</f>
        <v>7.3188269696463889E-4</v>
      </c>
      <c r="R56" s="69">
        <f>'Tabel 5'!R65/'Tabel 5'!R$7</f>
        <v>0</v>
      </c>
      <c r="S56" s="70"/>
      <c r="T56" s="69">
        <f>'Tabel 5'!T65/'Tabel 5'!T$7</f>
        <v>8.1625445162809406E-3</v>
      </c>
      <c r="U56" s="70"/>
      <c r="V56" s="69">
        <f>'Tabel 5'!V65/'Tabel 5'!V$7</f>
        <v>3.9870615289746498E-3</v>
      </c>
      <c r="W56" s="69">
        <f>'Tabel 5'!W65/'Tabel 5'!W$7</f>
        <v>3.9755702938837224E-3</v>
      </c>
      <c r="X56" s="69">
        <f>'Tabel 5'!X65/'Tabel 5'!X$7</f>
        <v>5.6871135638218752E-3</v>
      </c>
      <c r="Y56" s="69">
        <f>'Tabel 5'!Y65/'Tabel 5'!Y$7</f>
        <v>0</v>
      </c>
      <c r="Z56" s="70"/>
      <c r="AA56" s="69">
        <f>'Tabel 5'!AA65/'Tabel 5'!AA$7</f>
        <v>0</v>
      </c>
      <c r="AB56" s="70"/>
      <c r="AC56" s="69">
        <f>'Tabel 5'!AC65/'Tabel 5'!AC$7</f>
        <v>1.6704263170530883E-4</v>
      </c>
      <c r="AD56" s="57"/>
    </row>
    <row r="57" spans="1:30" outlineLevel="1" x14ac:dyDescent="0.2">
      <c r="A57" s="22">
        <v>1</v>
      </c>
      <c r="B57" s="46">
        <v>2019</v>
      </c>
      <c r="C57" s="46">
        <v>4</v>
      </c>
      <c r="D57" s="22" t="s">
        <v>117</v>
      </c>
      <c r="E57" s="22" t="s">
        <v>461</v>
      </c>
      <c r="G57" s="69">
        <f>'Tabel 5'!G66/'Tabel 5'!G$7</f>
        <v>6.3968160107271202E-3</v>
      </c>
      <c r="H57" s="70"/>
      <c r="I57" s="69">
        <f>'Tabel 5'!I66/'Tabel 5'!I$7</f>
        <v>4.4827152662829288E-3</v>
      </c>
      <c r="J57" s="69">
        <f>'Tabel 5'!J66/'Tabel 5'!J$7</f>
        <v>5.3189860059630941E-3</v>
      </c>
      <c r="K57" s="69">
        <f>'Tabel 5'!K66/'Tabel 5'!K$7</f>
        <v>2.0799710556983937E-3</v>
      </c>
      <c r="L57" s="69">
        <f>'Tabel 5'!L66/'Tabel 5'!L$7</f>
        <v>4.6055888982643256E-3</v>
      </c>
      <c r="M57" s="69">
        <f>'Tabel 5'!M66/'Tabel 5'!M$7</f>
        <v>0</v>
      </c>
      <c r="N57" s="69">
        <f>'Tabel 5'!N66/'Tabel 5'!N$7</f>
        <v>3.6723338681831979E-3</v>
      </c>
      <c r="O57" s="70"/>
      <c r="P57" s="69">
        <f>'Tabel 5'!P66/'Tabel 5'!P$7</f>
        <v>1.7223096120638562E-2</v>
      </c>
      <c r="Q57" s="69">
        <f>'Tabel 5'!Q66/'Tabel 5'!Q$7</f>
        <v>1.561349753524563E-2</v>
      </c>
      <c r="R57" s="69">
        <f>'Tabel 5'!R66/'Tabel 5'!R$7</f>
        <v>2.2366798833001258E-2</v>
      </c>
      <c r="S57" s="70"/>
      <c r="T57" s="69">
        <f>'Tabel 5'!T66/'Tabel 5'!T$7</f>
        <v>4.5619990385464392E-3</v>
      </c>
      <c r="U57" s="70"/>
      <c r="V57" s="69">
        <f>'Tabel 5'!V66/'Tabel 5'!V$7</f>
        <v>3.79783750331142E-3</v>
      </c>
      <c r="W57" s="69">
        <f>'Tabel 5'!W66/'Tabel 5'!W$7</f>
        <v>3.8523702609385771E-3</v>
      </c>
      <c r="X57" s="69">
        <f>'Tabel 5'!X66/'Tabel 5'!X$7</f>
        <v>4.0262750894314156E-3</v>
      </c>
      <c r="Y57" s="69">
        <f>'Tabel 5'!Y66/'Tabel 5'!Y$7</f>
        <v>0</v>
      </c>
      <c r="Z57" s="70"/>
      <c r="AA57" s="69">
        <f>'Tabel 5'!AA66/'Tabel 5'!AA$7</f>
        <v>0</v>
      </c>
      <c r="AB57" s="70"/>
      <c r="AC57" s="69">
        <f>'Tabel 5'!AC66/'Tabel 5'!AC$7</f>
        <v>1.5996320588541717E-2</v>
      </c>
      <c r="AD57" s="57"/>
    </row>
    <row r="58" spans="1:30" outlineLevel="1" x14ac:dyDescent="0.2">
      <c r="A58" s="22">
        <v>1</v>
      </c>
      <c r="B58" s="46">
        <v>2019</v>
      </c>
      <c r="C58" s="46">
        <v>4</v>
      </c>
      <c r="D58" s="22" t="s">
        <v>125</v>
      </c>
      <c r="E58" s="22" t="s">
        <v>469</v>
      </c>
      <c r="G58" s="69">
        <f>'Tabel 5'!G67/'Tabel 5'!G$7</f>
        <v>4.6806224728178263E-3</v>
      </c>
      <c r="H58" s="70"/>
      <c r="I58" s="69">
        <f>'Tabel 5'!I67/'Tabel 5'!I$7</f>
        <v>5.4091304836927289E-3</v>
      </c>
      <c r="J58" s="69">
        <f>'Tabel 5'!J67/'Tabel 5'!J$7</f>
        <v>7.7178563040744899E-3</v>
      </c>
      <c r="K58" s="69">
        <f>'Tabel 5'!K67/'Tabel 5'!K$7</f>
        <v>8.3568067859124823E-3</v>
      </c>
      <c r="L58" s="69">
        <f>'Tabel 5'!L67/'Tabel 5'!L$7</f>
        <v>3.446795117651781E-3</v>
      </c>
      <c r="M58" s="69">
        <f>'Tabel 5'!M67/'Tabel 5'!M$7</f>
        <v>1.1305888354786668E-3</v>
      </c>
      <c r="N58" s="69">
        <f>'Tabel 5'!N67/'Tabel 5'!N$7</f>
        <v>1.1587672703875808E-3</v>
      </c>
      <c r="O58" s="70"/>
      <c r="P58" s="69">
        <f>'Tabel 5'!P67/'Tabel 5'!P$7</f>
        <v>3.3670896619775164E-3</v>
      </c>
      <c r="Q58" s="69">
        <f>'Tabel 5'!Q67/'Tabel 5'!Q$7</f>
        <v>4.4207397385622729E-3</v>
      </c>
      <c r="R58" s="69">
        <f>'Tabel 5'!R67/'Tabel 5'!R$7</f>
        <v>0</v>
      </c>
      <c r="S58" s="70"/>
      <c r="T58" s="69">
        <f>'Tabel 5'!T67/'Tabel 5'!T$7</f>
        <v>7.1618479529868826E-4</v>
      </c>
      <c r="U58" s="70"/>
      <c r="V58" s="69">
        <f>'Tabel 5'!V67/'Tabel 5'!V$7</f>
        <v>4.7773501067446119E-3</v>
      </c>
      <c r="W58" s="69">
        <f>'Tabel 5'!W67/'Tabel 5'!W$7</f>
        <v>4.7858474336383312E-3</v>
      </c>
      <c r="X58" s="69">
        <f>'Tabel 5'!X67/'Tabel 5'!X$7</f>
        <v>6.3413832658544798E-3</v>
      </c>
      <c r="Y58" s="69">
        <f>'Tabel 5'!Y67/'Tabel 5'!Y$7</f>
        <v>0</v>
      </c>
      <c r="Z58" s="70"/>
      <c r="AA58" s="69">
        <f>'Tabel 5'!AA67/'Tabel 5'!AA$7</f>
        <v>0</v>
      </c>
      <c r="AB58" s="70"/>
      <c r="AC58" s="69">
        <f>'Tabel 5'!AC67/'Tabel 5'!AC$7</f>
        <v>6.3277339772177706E-3</v>
      </c>
      <c r="AD58" s="57"/>
    </row>
    <row r="59" spans="1:30" outlineLevel="1" x14ac:dyDescent="0.2">
      <c r="A59" s="22">
        <v>1</v>
      </c>
      <c r="B59" s="46">
        <v>2019</v>
      </c>
      <c r="C59" s="46">
        <v>4</v>
      </c>
      <c r="D59" s="22" t="s">
        <v>128</v>
      </c>
      <c r="E59" s="22" t="s">
        <v>472</v>
      </c>
      <c r="G59" s="69">
        <f>'Tabel 5'!G68/'Tabel 5'!G$7</f>
        <v>2.5703863179242022E-3</v>
      </c>
      <c r="H59" s="70"/>
      <c r="I59" s="69">
        <f>'Tabel 5'!I68/'Tabel 5'!I$7</f>
        <v>1.7998924223961825E-3</v>
      </c>
      <c r="J59" s="69">
        <f>'Tabel 5'!J68/'Tabel 5'!J$7</f>
        <v>1.8357730671510681E-3</v>
      </c>
      <c r="K59" s="69">
        <f>'Tabel 5'!K68/'Tabel 5'!K$7</f>
        <v>3.4461058910979309E-4</v>
      </c>
      <c r="L59" s="69">
        <f>'Tabel 5'!L68/'Tabel 5'!L$7</f>
        <v>4.4921750388852259E-3</v>
      </c>
      <c r="M59" s="69">
        <f>'Tabel 5'!M68/'Tabel 5'!M$7</f>
        <v>0</v>
      </c>
      <c r="N59" s="69">
        <f>'Tabel 5'!N68/'Tabel 5'!N$7</f>
        <v>0</v>
      </c>
      <c r="O59" s="70"/>
      <c r="P59" s="69">
        <f>'Tabel 5'!P68/'Tabel 5'!P$7</f>
        <v>1.4512765146297002E-3</v>
      </c>
      <c r="Q59" s="69">
        <f>'Tabel 5'!Q68/'Tabel 5'!Q$7</f>
        <v>1.9054187455458704E-3</v>
      </c>
      <c r="R59" s="69">
        <f>'Tabel 5'!R68/'Tabel 5'!R$7</f>
        <v>0</v>
      </c>
      <c r="S59" s="70"/>
      <c r="T59" s="69">
        <f>'Tabel 5'!T68/'Tabel 5'!T$7</f>
        <v>2.0700683809318251E-3</v>
      </c>
      <c r="U59" s="70"/>
      <c r="V59" s="69">
        <f>'Tabel 5'!V68/'Tabel 5'!V$7</f>
        <v>5.2760110684924181E-3</v>
      </c>
      <c r="W59" s="69">
        <f>'Tabel 5'!W68/'Tabel 5'!W$7</f>
        <v>4.8640320699304424E-3</v>
      </c>
      <c r="X59" s="69">
        <f>'Tabel 5'!X68/'Tabel 5'!X$7</f>
        <v>0</v>
      </c>
      <c r="Y59" s="69">
        <f>'Tabel 5'!Y68/'Tabel 5'!Y$7</f>
        <v>4.3689735162274479E-2</v>
      </c>
      <c r="Z59" s="70"/>
      <c r="AA59" s="69">
        <f>'Tabel 5'!AA68/'Tabel 5'!AA$7</f>
        <v>0</v>
      </c>
      <c r="AB59" s="70"/>
      <c r="AC59" s="69">
        <f>'Tabel 5'!AC68/'Tabel 5'!AC$7</f>
        <v>1.4715660412134351E-4</v>
      </c>
      <c r="AD59" s="57"/>
    </row>
    <row r="60" spans="1:30" outlineLevel="1" x14ac:dyDescent="0.2">
      <c r="A60" s="22">
        <v>1</v>
      </c>
      <c r="B60" s="46">
        <v>2019</v>
      </c>
      <c r="C60" s="46">
        <v>4</v>
      </c>
      <c r="D60" s="22" t="s">
        <v>137</v>
      </c>
      <c r="E60" s="22" t="s">
        <v>482</v>
      </c>
      <c r="G60" s="69">
        <f>'Tabel 5'!G69/'Tabel 5'!G$7</f>
        <v>1.8744352229333845E-3</v>
      </c>
      <c r="H60" s="70"/>
      <c r="I60" s="69">
        <f>'Tabel 5'!I69/'Tabel 5'!I$7</f>
        <v>2.1732944743113568E-3</v>
      </c>
      <c r="J60" s="69">
        <f>'Tabel 5'!J69/'Tabel 5'!J$7</f>
        <v>2.2276583022112959E-3</v>
      </c>
      <c r="K60" s="69">
        <f>'Tabel 5'!K69/'Tabel 5'!K$7</f>
        <v>1.476902524756256E-4</v>
      </c>
      <c r="L60" s="69">
        <f>'Tabel 5'!L69/'Tabel 5'!L$7</f>
        <v>2.2485530381247672E-3</v>
      </c>
      <c r="M60" s="69">
        <f>'Tabel 5'!M69/'Tabel 5'!M$7</f>
        <v>0</v>
      </c>
      <c r="N60" s="69">
        <f>'Tabel 5'!N69/'Tabel 5'!N$7</f>
        <v>2.8751368363000127E-3</v>
      </c>
      <c r="O60" s="70"/>
      <c r="P60" s="69">
        <f>'Tabel 5'!P69/'Tabel 5'!P$7</f>
        <v>1.6018504576486758E-5</v>
      </c>
      <c r="Q60" s="69">
        <f>'Tabel 5'!Q69/'Tabel 5'!Q$7</f>
        <v>2.1031111981742498E-5</v>
      </c>
      <c r="R60" s="69">
        <f>'Tabel 5'!R69/'Tabel 5'!R$7</f>
        <v>0</v>
      </c>
      <c r="S60" s="70"/>
      <c r="T60" s="69">
        <f>'Tabel 5'!T69/'Tabel 5'!T$7</f>
        <v>1.304829832530487E-3</v>
      </c>
      <c r="U60" s="70"/>
      <c r="V60" s="69">
        <f>'Tabel 5'!V69/'Tabel 5'!V$7</f>
        <v>2.5912560690823524E-3</v>
      </c>
      <c r="W60" s="69">
        <f>'Tabel 5'!W69/'Tabel 5'!W$7</f>
        <v>2.634585319903873E-3</v>
      </c>
      <c r="X60" s="69">
        <f>'Tabel 5'!X69/'Tabel 5'!X$7</f>
        <v>2.6170788081304203E-3</v>
      </c>
      <c r="Y60" s="69">
        <f>'Tabel 5'!Y69/'Tabel 5'!Y$7</f>
        <v>0</v>
      </c>
      <c r="Z60" s="70"/>
      <c r="AA60" s="69">
        <f>'Tabel 5'!AA69/'Tabel 5'!AA$7</f>
        <v>0</v>
      </c>
      <c r="AB60" s="70"/>
      <c r="AC60" s="69">
        <f>'Tabel 5'!AC69/'Tabel 5'!AC$7</f>
        <v>2.414163748693392E-3</v>
      </c>
      <c r="AD60" s="57"/>
    </row>
    <row r="61" spans="1:30" outlineLevel="1" x14ac:dyDescent="0.2">
      <c r="A61" s="22">
        <v>1</v>
      </c>
      <c r="B61" s="46">
        <v>2019</v>
      </c>
      <c r="C61" s="46">
        <v>4</v>
      </c>
      <c r="D61" s="22" t="s">
        <v>146</v>
      </c>
      <c r="E61" s="22" t="s">
        <v>491</v>
      </c>
      <c r="G61" s="69">
        <f>'Tabel 5'!G70/'Tabel 5'!G$7</f>
        <v>1.9899932955496609E-3</v>
      </c>
      <c r="H61" s="70"/>
      <c r="I61" s="69">
        <f>'Tabel 5'!I70/'Tabel 5'!I$7</f>
        <v>1.4056932941718084E-3</v>
      </c>
      <c r="J61" s="69">
        <f>'Tabel 5'!J70/'Tabel 5'!J$7</f>
        <v>1.4933490753508687E-3</v>
      </c>
      <c r="K61" s="69">
        <f>'Tabel 5'!K70/'Tabel 5'!K$7</f>
        <v>0</v>
      </c>
      <c r="L61" s="69">
        <f>'Tabel 5'!L70/'Tabel 5'!L$7</f>
        <v>2.6134498030836108E-3</v>
      </c>
      <c r="M61" s="69">
        <f>'Tabel 5'!M70/'Tabel 5'!M$7</f>
        <v>0</v>
      </c>
      <c r="N61" s="69">
        <f>'Tabel 5'!N70/'Tabel 5'!N$7</f>
        <v>7.4927808461151845E-4</v>
      </c>
      <c r="O61" s="70"/>
      <c r="P61" s="69">
        <f>'Tabel 5'!P70/'Tabel 5'!P$7</f>
        <v>1.0956657130316942E-3</v>
      </c>
      <c r="Q61" s="69">
        <f>'Tabel 5'!Q70/'Tabel 5'!Q$7</f>
        <v>1.4385280595511868E-3</v>
      </c>
      <c r="R61" s="69">
        <f>'Tabel 5'!R70/'Tabel 5'!R$7</f>
        <v>0</v>
      </c>
      <c r="S61" s="70"/>
      <c r="T61" s="69">
        <f>'Tabel 5'!T70/'Tabel 5'!T$7</f>
        <v>3.9733540013146404E-3</v>
      </c>
      <c r="U61" s="70"/>
      <c r="V61" s="69">
        <f>'Tabel 5'!V70/'Tabel 5'!V$7</f>
        <v>3.537376197398503E-3</v>
      </c>
      <c r="W61" s="69">
        <f>'Tabel 5'!W70/'Tabel 5'!W$7</f>
        <v>3.4946163191170981E-3</v>
      </c>
      <c r="X61" s="69">
        <f>'Tabel 5'!X70/'Tabel 5'!X$7</f>
        <v>5.7374420024397677E-3</v>
      </c>
      <c r="Y61" s="69">
        <f>'Tabel 5'!Y70/'Tabel 5'!Y$7</f>
        <v>0</v>
      </c>
      <c r="Z61" s="70"/>
      <c r="AA61" s="69">
        <f>'Tabel 5'!AA70/'Tabel 5'!AA$7</f>
        <v>0</v>
      </c>
      <c r="AB61" s="70"/>
      <c r="AC61" s="69">
        <f>'Tabel 5'!AC70/'Tabel 5'!AC$7</f>
        <v>1.2965689984745401E-3</v>
      </c>
      <c r="AD61" s="57"/>
    </row>
    <row r="62" spans="1:30" outlineLevel="1" x14ac:dyDescent="0.2">
      <c r="A62" s="22">
        <v>1</v>
      </c>
      <c r="B62" s="46">
        <v>2019</v>
      </c>
      <c r="C62" s="46">
        <v>4</v>
      </c>
      <c r="D62" s="22" t="s">
        <v>158</v>
      </c>
      <c r="E62" s="22" t="s">
        <v>505</v>
      </c>
      <c r="G62" s="69">
        <f>'Tabel 5'!G71/'Tabel 5'!G$7</f>
        <v>2.9961813782850765E-3</v>
      </c>
      <c r="H62" s="70"/>
      <c r="I62" s="69">
        <f>'Tabel 5'!I71/'Tabel 5'!I$7</f>
        <v>2.3321085115816081E-3</v>
      </c>
      <c r="J62" s="69">
        <f>'Tabel 5'!J71/'Tabel 5'!J$7</f>
        <v>2.2866313230213305E-3</v>
      </c>
      <c r="K62" s="69">
        <f>'Tabel 5'!K71/'Tabel 5'!K$7</f>
        <v>1.0190627420818167E-2</v>
      </c>
      <c r="L62" s="69">
        <f>'Tabel 5'!L71/'Tabel 5'!L$7</f>
        <v>1.134138593791001E-4</v>
      </c>
      <c r="M62" s="69">
        <f>'Tabel 5'!M71/'Tabel 5'!M$7</f>
        <v>0</v>
      </c>
      <c r="N62" s="69">
        <f>'Tabel 5'!N71/'Tabel 5'!N$7</f>
        <v>1.8034949245881898E-3</v>
      </c>
      <c r="O62" s="70"/>
      <c r="P62" s="69">
        <f>'Tabel 5'!P71/'Tabel 5'!P$7</f>
        <v>2.9249789356664817E-3</v>
      </c>
      <c r="Q62" s="69">
        <f>'Tabel 5'!Q71/'Tabel 5'!Q$7</f>
        <v>1.9306560799239613E-3</v>
      </c>
      <c r="R62" s="69">
        <f>'Tabel 5'!R71/'Tabel 5'!R$7</f>
        <v>6.1024799700616413E-3</v>
      </c>
      <c r="S62" s="70"/>
      <c r="T62" s="69">
        <f>'Tabel 5'!T71/'Tabel 5'!T$7</f>
        <v>8.6334605460663804E-3</v>
      </c>
      <c r="U62" s="70"/>
      <c r="V62" s="69">
        <f>'Tabel 5'!V71/'Tabel 5'!V$7</f>
        <v>3.3303428516728512E-3</v>
      </c>
      <c r="W62" s="69">
        <f>'Tabel 5'!W71/'Tabel 5'!W$7</f>
        <v>3.4211701456305691E-3</v>
      </c>
      <c r="X62" s="69">
        <f>'Tabel 5'!X71/'Tabel 5'!X$7</f>
        <v>1.7614953516262445E-3</v>
      </c>
      <c r="Y62" s="69">
        <f>'Tabel 5'!Y71/'Tabel 5'!Y$7</f>
        <v>2.3429826427718175E-3</v>
      </c>
      <c r="Z62" s="70"/>
      <c r="AA62" s="69">
        <f>'Tabel 5'!AA71/'Tabel 5'!AA$7</f>
        <v>0</v>
      </c>
      <c r="AB62" s="70"/>
      <c r="AC62" s="69">
        <f>'Tabel 5'!AC71/'Tabel 5'!AC$7</f>
        <v>4.7726466201516814E-4</v>
      </c>
      <c r="AD62" s="57"/>
    </row>
    <row r="63" spans="1:30" outlineLevel="1" x14ac:dyDescent="0.2">
      <c r="A63" s="22">
        <v>1</v>
      </c>
      <c r="B63" s="46">
        <v>2019</v>
      </c>
      <c r="C63" s="46">
        <v>4</v>
      </c>
      <c r="D63" s="22" t="s">
        <v>159</v>
      </c>
      <c r="E63" s="22" t="s">
        <v>506</v>
      </c>
      <c r="G63" s="69">
        <f>'Tabel 5'!G72/'Tabel 5'!G$7</f>
        <v>6.781489054256077E-3</v>
      </c>
      <c r="H63" s="70"/>
      <c r="I63" s="69">
        <f>'Tabel 5'!I72/'Tabel 5'!I$7</f>
        <v>4.5101295941450559E-3</v>
      </c>
      <c r="J63" s="69">
        <f>'Tabel 5'!J72/'Tabel 5'!J$7</f>
        <v>4.2955187415824993E-3</v>
      </c>
      <c r="K63" s="69">
        <f>'Tabel 5'!K72/'Tabel 5'!K$7</f>
        <v>2.1956617534709674E-2</v>
      </c>
      <c r="L63" s="69">
        <f>'Tabel 5'!L72/'Tabel 5'!L$7</f>
        <v>1.4398629103781404E-3</v>
      </c>
      <c r="M63" s="69">
        <f>'Tabel 5'!M72/'Tabel 5'!M$7</f>
        <v>5.2222436686395557E-3</v>
      </c>
      <c r="N63" s="69">
        <f>'Tabel 5'!N72/'Tabel 5'!N$7</f>
        <v>1.4811310974878853E-3</v>
      </c>
      <c r="O63" s="70"/>
      <c r="P63" s="69">
        <f>'Tabel 5'!P72/'Tabel 5'!P$7</f>
        <v>1.5012542489083389E-2</v>
      </c>
      <c r="Q63" s="69">
        <f>'Tabel 5'!Q72/'Tabel 5'!Q$7</f>
        <v>1.4023545469425898E-2</v>
      </c>
      <c r="R63" s="69">
        <f>'Tabel 5'!R72/'Tabel 5'!R$7</f>
        <v>1.8173024051813522E-2</v>
      </c>
      <c r="S63" s="70"/>
      <c r="T63" s="69">
        <f>'Tabel 5'!T72/'Tabel 5'!T$7</f>
        <v>7.3678737160180127E-3</v>
      </c>
      <c r="U63" s="70"/>
      <c r="V63" s="69">
        <f>'Tabel 5'!V72/'Tabel 5'!V$7</f>
        <v>6.2777853220036366E-3</v>
      </c>
      <c r="W63" s="69">
        <f>'Tabel 5'!W72/'Tabel 5'!W$7</f>
        <v>5.9230785069781322E-3</v>
      </c>
      <c r="X63" s="69">
        <f>'Tabel 5'!X72/'Tabel 5'!X$7</f>
        <v>8.8074767581312226E-3</v>
      </c>
      <c r="Y63" s="69">
        <f>'Tabel 5'!Y72/'Tabel 5'!Y$7</f>
        <v>1.9984263717759621E-2</v>
      </c>
      <c r="Z63" s="70"/>
      <c r="AA63" s="69">
        <f>'Tabel 5'!AA72/'Tabel 5'!AA$7</f>
        <v>2.036000143261114E-3</v>
      </c>
      <c r="AB63" s="70"/>
      <c r="AC63" s="69">
        <f>'Tabel 5'!AC72/'Tabel 5'!AC$7</f>
        <v>1.7897424825568805E-4</v>
      </c>
      <c r="AD63" s="57"/>
    </row>
    <row r="64" spans="1:30" outlineLevel="1" x14ac:dyDescent="0.2">
      <c r="A64" s="22">
        <v>1</v>
      </c>
      <c r="B64" s="46">
        <v>2019</v>
      </c>
      <c r="C64" s="46">
        <v>4</v>
      </c>
      <c r="D64" s="22" t="s">
        <v>163</v>
      </c>
      <c r="E64" s="22" t="s">
        <v>510</v>
      </c>
      <c r="G64" s="69">
        <f>'Tabel 5'!G73/'Tabel 5'!G$7</f>
        <v>4.0377656274074598E-3</v>
      </c>
      <c r="H64" s="70"/>
      <c r="I64" s="69">
        <f>'Tabel 5'!I73/'Tabel 5'!I$7</f>
        <v>3.5090339663522213E-3</v>
      </c>
      <c r="J64" s="69">
        <f>'Tabel 5'!J73/'Tabel 5'!J$7</f>
        <v>3.5155529824820453E-3</v>
      </c>
      <c r="K64" s="69">
        <f>'Tabel 5'!K73/'Tabel 5'!K$7</f>
        <v>0</v>
      </c>
      <c r="L64" s="69">
        <f>'Tabel 5'!L73/'Tabel 5'!L$7</f>
        <v>5.0888305599665782E-3</v>
      </c>
      <c r="M64" s="69">
        <f>'Tabel 5'!M73/'Tabel 5'!M$7</f>
        <v>0</v>
      </c>
      <c r="N64" s="69">
        <f>'Tabel 5'!N73/'Tabel 5'!N$7</f>
        <v>3.6244149209115309E-3</v>
      </c>
      <c r="O64" s="70"/>
      <c r="P64" s="69">
        <f>'Tabel 5'!P73/'Tabel 5'!P$7</f>
        <v>5.1419399690522489E-3</v>
      </c>
      <c r="Q64" s="69">
        <f>'Tabel 5'!Q73/'Tabel 5'!Q$7</f>
        <v>6.0906100299126268E-3</v>
      </c>
      <c r="R64" s="69">
        <f>'Tabel 5'!R73/'Tabel 5'!R$7</f>
        <v>2.110328976431008E-3</v>
      </c>
      <c r="S64" s="70"/>
      <c r="T64" s="69">
        <f>'Tabel 5'!T73/'Tabel 5'!T$7</f>
        <v>2.4036339020298441E-3</v>
      </c>
      <c r="U64" s="70"/>
      <c r="V64" s="69">
        <f>'Tabel 5'!V73/'Tabel 5'!V$7</f>
        <v>4.8864321921269441E-3</v>
      </c>
      <c r="W64" s="69">
        <f>'Tabel 5'!W73/'Tabel 5'!W$7</f>
        <v>5.0938475160011935E-3</v>
      </c>
      <c r="X64" s="69">
        <f>'Tabel 5'!X73/'Tabel 5'!X$7</f>
        <v>2.2647797378051713E-3</v>
      </c>
      <c r="Y64" s="69">
        <f>'Tabel 5'!Y73/'Tabel 5'!Y$7</f>
        <v>0</v>
      </c>
      <c r="Z64" s="70"/>
      <c r="AA64" s="69">
        <f>'Tabel 5'!AA73/'Tabel 5'!AA$7</f>
        <v>0</v>
      </c>
      <c r="AB64" s="70"/>
      <c r="AC64" s="69">
        <f>'Tabel 5'!AC73/'Tabel 5'!AC$7</f>
        <v>2.6687049017681485E-3</v>
      </c>
      <c r="AD64" s="57"/>
    </row>
    <row r="65" spans="1:30" outlineLevel="1" x14ac:dyDescent="0.2">
      <c r="A65" s="22">
        <v>1</v>
      </c>
      <c r="B65" s="46">
        <v>2019</v>
      </c>
      <c r="C65" s="46">
        <v>4</v>
      </c>
      <c r="D65" s="22" t="s">
        <v>167</v>
      </c>
      <c r="E65" s="22" t="s">
        <v>514</v>
      </c>
      <c r="G65" s="69">
        <f>'Tabel 5'!G74/'Tabel 5'!G$7</f>
        <v>1.688084817543173E-3</v>
      </c>
      <c r="H65" s="70"/>
      <c r="I65" s="69">
        <f>'Tabel 5'!I74/'Tabel 5'!I$7</f>
        <v>1.1996131743806488E-3</v>
      </c>
      <c r="J65" s="69">
        <f>'Tabel 5'!J74/'Tabel 5'!J$7</f>
        <v>2.2086347471112848E-3</v>
      </c>
      <c r="K65" s="69">
        <f>'Tabel 5'!K74/'Tabel 5'!K$7</f>
        <v>0</v>
      </c>
      <c r="L65" s="69">
        <f>'Tabel 5'!L74/'Tabel 5'!L$7</f>
        <v>0</v>
      </c>
      <c r="M65" s="69">
        <f>'Tabel 5'!M74/'Tabel 5'!M$7</f>
        <v>0</v>
      </c>
      <c r="N65" s="69">
        <f>'Tabel 5'!N74/'Tabel 5'!N$7</f>
        <v>4.7047693684909299E-4</v>
      </c>
      <c r="O65" s="70"/>
      <c r="P65" s="69">
        <f>'Tabel 5'!P74/'Tabel 5'!P$7</f>
        <v>1.7267947933452725E-3</v>
      </c>
      <c r="Q65" s="69">
        <f>'Tabel 5'!Q74/'Tabel 5'!Q$7</f>
        <v>1.1314738246177463E-3</v>
      </c>
      <c r="R65" s="69">
        <f>'Tabel 5'!R74/'Tabel 5'!R$7</f>
        <v>3.6292281760278485E-3</v>
      </c>
      <c r="S65" s="70"/>
      <c r="T65" s="69">
        <f>'Tabel 5'!T74/'Tabel 5'!T$7</f>
        <v>3.2375477047748924E-3</v>
      </c>
      <c r="U65" s="70"/>
      <c r="V65" s="69">
        <f>'Tabel 5'!V74/'Tabel 5'!V$7</f>
        <v>2.4599123336219923E-3</v>
      </c>
      <c r="W65" s="69">
        <f>'Tabel 5'!W74/'Tabel 5'!W$7</f>
        <v>2.5492929894033881E-3</v>
      </c>
      <c r="X65" s="69">
        <f>'Tabel 5'!X74/'Tabel 5'!X$7</f>
        <v>1.4595247199188882E-3</v>
      </c>
      <c r="Y65" s="69">
        <f>'Tabel 5'!Y74/'Tabel 5'!Y$7</f>
        <v>0</v>
      </c>
      <c r="Z65" s="70"/>
      <c r="AA65" s="69">
        <f>'Tabel 5'!AA74/'Tabel 5'!AA$7</f>
        <v>9.8746006948164031E-3</v>
      </c>
      <c r="AB65" s="70"/>
      <c r="AC65" s="69">
        <f>'Tabel 5'!AC74/'Tabel 5'!AC$7</f>
        <v>1.9448534977118102E-3</v>
      </c>
      <c r="AD65" s="57"/>
    </row>
    <row r="66" spans="1:30" outlineLevel="1" x14ac:dyDescent="0.2">
      <c r="A66" s="22">
        <v>1</v>
      </c>
      <c r="B66" s="46">
        <v>2019</v>
      </c>
      <c r="C66" s="46">
        <v>4</v>
      </c>
      <c r="D66" s="22" t="s">
        <v>177</v>
      </c>
      <c r="E66" s="22" t="s">
        <v>527</v>
      </c>
      <c r="G66" s="69">
        <f>'Tabel 5'!G75/'Tabel 5'!G$7</f>
        <v>3.2788301775221853E-3</v>
      </c>
      <c r="H66" s="70"/>
      <c r="I66" s="69">
        <f>'Tabel 5'!I75/'Tabel 5'!I$7</f>
        <v>2.8113865883436168E-3</v>
      </c>
      <c r="J66" s="69">
        <f>'Tabel 5'!J75/'Tabel 5'!J$7</f>
        <v>2.444526830351422E-3</v>
      </c>
      <c r="K66" s="69">
        <f>'Tabel 5'!K75/'Tabel 5'!K$7</f>
        <v>1.9568958453020395E-3</v>
      </c>
      <c r="L66" s="69">
        <f>'Tabel 5'!L75/'Tabel 5'!L$7</f>
        <v>6.3166588636794441E-3</v>
      </c>
      <c r="M66" s="69">
        <f>'Tabel 5'!M75/'Tabel 5'!M$7</f>
        <v>0</v>
      </c>
      <c r="N66" s="69">
        <f>'Tabel 5'!N75/'Tabel 5'!N$7</f>
        <v>1.0847107155131867E-3</v>
      </c>
      <c r="O66" s="70"/>
      <c r="P66" s="69">
        <f>'Tabel 5'!P75/'Tabel 5'!P$7</f>
        <v>4.6485700280964569E-3</v>
      </c>
      <c r="Q66" s="69">
        <f>'Tabel 5'!Q75/'Tabel 5'!Q$7</f>
        <v>6.1032286971016729E-3</v>
      </c>
      <c r="R66" s="69">
        <f>'Tabel 5'!R75/'Tabel 5'!R$7</f>
        <v>0</v>
      </c>
      <c r="S66" s="70"/>
      <c r="T66" s="69">
        <f>'Tabel 5'!T75/'Tabel 5'!T$7</f>
        <v>3.6005454777345014E-3</v>
      </c>
      <c r="U66" s="70"/>
      <c r="V66" s="69">
        <f>'Tabel 5'!V75/'Tabel 5'!V$7</f>
        <v>3.3548306667586809E-3</v>
      </c>
      <c r="W66" s="69">
        <f>'Tabel 5'!W75/'Tabel 5'!W$7</f>
        <v>3.4851393935059331E-3</v>
      </c>
      <c r="X66" s="69">
        <f>'Tabel 5'!X75/'Tabel 5'!X$7</f>
        <v>1.811823790244137E-3</v>
      </c>
      <c r="Y66" s="69">
        <f>'Tabel 5'!Y75/'Tabel 5'!Y$7</f>
        <v>0</v>
      </c>
      <c r="Z66" s="70"/>
      <c r="AA66" s="69">
        <f>'Tabel 5'!AA75/'Tabel 5'!AA$7</f>
        <v>0</v>
      </c>
      <c r="AB66" s="70"/>
      <c r="AC66" s="69">
        <f>'Tabel 5'!AC75/'Tabel 5'!AC$7</f>
        <v>5.9817170972567739E-3</v>
      </c>
      <c r="AD66" s="57"/>
    </row>
    <row r="67" spans="1:30" outlineLevel="1" x14ac:dyDescent="0.2">
      <c r="A67" s="22">
        <v>1</v>
      </c>
      <c r="B67" s="46">
        <v>2019</v>
      </c>
      <c r="C67" s="46">
        <v>4</v>
      </c>
      <c r="D67" s="22" t="s">
        <v>200</v>
      </c>
      <c r="E67" s="22" t="s">
        <v>551</v>
      </c>
      <c r="G67" s="69">
        <f>'Tabel 5'!G76/'Tabel 5'!G$7</f>
        <v>6.3156130407805476E-3</v>
      </c>
      <c r="H67" s="70"/>
      <c r="I67" s="69">
        <f>'Tabel 5'!I76/'Tabel 5'!I$7</f>
        <v>8.2214623936867643E-3</v>
      </c>
      <c r="J67" s="69">
        <f>'Tabel 5'!J76/'Tabel 5'!J$7</f>
        <v>6.6354160188838605E-3</v>
      </c>
      <c r="K67" s="69">
        <f>'Tabel 5'!K76/'Tabel 5'!K$7</f>
        <v>4.6854732597892225E-2</v>
      </c>
      <c r="L67" s="69">
        <f>'Tabel 5'!L76/'Tabel 5'!L$7</f>
        <v>1.6124492181289448E-3</v>
      </c>
      <c r="M67" s="69">
        <f>'Tabel 5'!M76/'Tabel 5'!M$7</f>
        <v>5.3837563594222228E-4</v>
      </c>
      <c r="N67" s="69">
        <f>'Tabel 5'!N76/'Tabel 5'!N$7</f>
        <v>4.6394253494841109E-3</v>
      </c>
      <c r="O67" s="70"/>
      <c r="P67" s="69">
        <f>'Tabel 5'!P76/'Tabel 5'!P$7</f>
        <v>3.5240710068270865E-4</v>
      </c>
      <c r="Q67" s="69">
        <f>'Tabel 5'!Q76/'Tabel 5'!Q$7</f>
        <v>0</v>
      </c>
      <c r="R67" s="69">
        <f>'Tabel 5'!R76/'Tabel 5'!R$7</f>
        <v>1.4785744420854198E-3</v>
      </c>
      <c r="S67" s="70"/>
      <c r="T67" s="69">
        <f>'Tabel 5'!T76/'Tabel 5'!T$7</f>
        <v>2.953035936779523E-3</v>
      </c>
      <c r="U67" s="70"/>
      <c r="V67" s="69">
        <f>'Tabel 5'!V76/'Tabel 5'!V$7</f>
        <v>6.7341491486031923E-3</v>
      </c>
      <c r="W67" s="69">
        <f>'Tabel 5'!W76/'Tabel 5'!W$7</f>
        <v>6.4158786387587124E-3</v>
      </c>
      <c r="X67" s="69">
        <f>'Tabel 5'!X76/'Tabel 5'!X$7</f>
        <v>7.448608915448119E-3</v>
      </c>
      <c r="Y67" s="69">
        <f>'Tabel 5'!Y76/'Tabel 5'!Y$7</f>
        <v>2.3292003919319834E-2</v>
      </c>
      <c r="Z67" s="70"/>
      <c r="AA67" s="69">
        <f>'Tabel 5'!AA76/'Tabel 5'!AA$7</f>
        <v>0</v>
      </c>
      <c r="AB67" s="70"/>
      <c r="AC67" s="69">
        <f>'Tabel 5'!AC76/'Tabel 5'!AC$7</f>
        <v>1.2241838580689062E-2</v>
      </c>
      <c r="AD67" s="57"/>
    </row>
    <row r="68" spans="1:30" outlineLevel="1" x14ac:dyDescent="0.2">
      <c r="A68" s="22">
        <v>1</v>
      </c>
      <c r="B68" s="46">
        <v>2019</v>
      </c>
      <c r="C68" s="46">
        <v>4</v>
      </c>
      <c r="D68" s="22" t="s">
        <v>207</v>
      </c>
      <c r="E68" s="22" t="s">
        <v>560</v>
      </c>
      <c r="G68" s="69">
        <f>'Tabel 5'!G77/'Tabel 5'!G$7</f>
        <v>3.1315196615293644E-3</v>
      </c>
      <c r="H68" s="70"/>
      <c r="I68" s="69">
        <f>'Tabel 5'!I77/'Tabel 5'!I$7</f>
        <v>3.5061980014009669E-3</v>
      </c>
      <c r="J68" s="69">
        <f>'Tabel 5'!J77/'Tabel 5'!J$7</f>
        <v>5.7641371953033533E-3</v>
      </c>
      <c r="K68" s="69">
        <f>'Tabel 5'!K77/'Tabel 5'!K$7</f>
        <v>1.3415197933202658E-3</v>
      </c>
      <c r="L68" s="69">
        <f>'Tabel 5'!L77/'Tabel 5'!L$7</f>
        <v>2.8106912976559591E-3</v>
      </c>
      <c r="M68" s="69">
        <f>'Tabel 5'!M77/'Tabel 5'!M$7</f>
        <v>0</v>
      </c>
      <c r="N68" s="69">
        <f>'Tabel 5'!N77/'Tabel 5'!N$7</f>
        <v>0</v>
      </c>
      <c r="O68" s="70"/>
      <c r="P68" s="69">
        <f>'Tabel 5'!P77/'Tabel 5'!P$7</f>
        <v>5.2220324919346832E-4</v>
      </c>
      <c r="Q68" s="69">
        <f>'Tabel 5'!Q77/'Tabel 5'!Q$7</f>
        <v>6.8561425060480543E-4</v>
      </c>
      <c r="R68" s="69">
        <f>'Tabel 5'!R77/'Tabel 5'!R$7</f>
        <v>0</v>
      </c>
      <c r="S68" s="70"/>
      <c r="T68" s="69">
        <f>'Tabel 5'!T77/'Tabel 5'!T$7</f>
        <v>1.5893416005258562E-3</v>
      </c>
      <c r="U68" s="70"/>
      <c r="V68" s="69">
        <f>'Tabel 5'!V77/'Tabel 5'!V$7</f>
        <v>4.4122590454649677E-3</v>
      </c>
      <c r="W68" s="69">
        <f>'Tabel 5'!W77/'Tabel 5'!W$7</f>
        <v>3.9163395088139411E-3</v>
      </c>
      <c r="X68" s="69">
        <f>'Tabel 5'!X77/'Tabel 5'!X$7</f>
        <v>4.4792310369924501E-3</v>
      </c>
      <c r="Y68" s="69">
        <f>'Tabel 5'!Y77/'Tabel 5'!Y$7</f>
        <v>3.307740201560213E-2</v>
      </c>
      <c r="Z68" s="70"/>
      <c r="AA68" s="69">
        <f>'Tabel 5'!AA77/'Tabel 5'!AA$7</f>
        <v>0</v>
      </c>
      <c r="AB68" s="70"/>
      <c r="AC68" s="69">
        <f>'Tabel 5'!AC77/'Tabel 5'!AC$7</f>
        <v>5.416953913872158E-3</v>
      </c>
      <c r="AD68" s="57"/>
    </row>
    <row r="69" spans="1:30" outlineLevel="1" x14ac:dyDescent="0.2">
      <c r="A69" s="22">
        <v>1</v>
      </c>
      <c r="B69" s="46">
        <v>2019</v>
      </c>
      <c r="C69" s="46">
        <v>4</v>
      </c>
      <c r="D69" s="22" t="s">
        <v>232</v>
      </c>
      <c r="E69" s="22" t="s">
        <v>596</v>
      </c>
      <c r="G69" s="69">
        <f>'Tabel 5'!G78/'Tabel 5'!G$7</f>
        <v>3.342335064275274E-3</v>
      </c>
      <c r="H69" s="70"/>
      <c r="I69" s="69">
        <f>'Tabel 5'!I78/'Tabel 5'!I$7</f>
        <v>3.0221933163868671E-3</v>
      </c>
      <c r="J69" s="69">
        <f>'Tabel 5'!J78/'Tabel 5'!J$7</f>
        <v>5.2086493863830307E-3</v>
      </c>
      <c r="K69" s="69">
        <f>'Tabel 5'!K78/'Tabel 5'!K$7</f>
        <v>1.8830507190642264E-3</v>
      </c>
      <c r="L69" s="69">
        <f>'Tabel 5'!L78/'Tabel 5'!L$7</f>
        <v>8.2348323983955291E-4</v>
      </c>
      <c r="M69" s="69">
        <f>'Tabel 5'!M78/'Tabel 5'!M$7</f>
        <v>0</v>
      </c>
      <c r="N69" s="69">
        <f>'Tabel 5'!N78/'Tabel 5'!N$7</f>
        <v>6.0552124279651784E-4</v>
      </c>
      <c r="O69" s="70"/>
      <c r="P69" s="69">
        <f>'Tabel 5'!P78/'Tabel 5'!P$7</f>
        <v>3.626589436116602E-3</v>
      </c>
      <c r="Q69" s="69">
        <f>'Tabel 5'!Q78/'Tabel 5'!Q$7</f>
        <v>2.6330952201141606E-3</v>
      </c>
      <c r="R69" s="69">
        <f>'Tabel 5'!R78/'Tabel 5'!R$7</f>
        <v>6.8014424335929311E-3</v>
      </c>
      <c r="S69" s="70"/>
      <c r="T69" s="69">
        <f>'Tabel 5'!T78/'Tabel 5'!T$7</f>
        <v>2.854928430574223E-3</v>
      </c>
      <c r="U69" s="70"/>
      <c r="V69" s="69">
        <f>'Tabel 5'!V78/'Tabel 5'!V$7</f>
        <v>4.0093231790526776E-3</v>
      </c>
      <c r="W69" s="69">
        <f>'Tabel 5'!W78/'Tabel 5'!W$7</f>
        <v>4.1722165003153962E-3</v>
      </c>
      <c r="X69" s="69">
        <f>'Tabel 5'!X78/'Tabel 5'!X$7</f>
        <v>2.0131375447157078E-3</v>
      </c>
      <c r="Y69" s="69">
        <f>'Tabel 5'!Y78/'Tabel 5'!Y$7</f>
        <v>0</v>
      </c>
      <c r="Z69" s="70"/>
      <c r="AA69" s="69">
        <f>'Tabel 5'!AA78/'Tabel 5'!AA$7</f>
        <v>0</v>
      </c>
      <c r="AB69" s="70"/>
      <c r="AC69" s="69">
        <f>'Tabel 5'!AC78/'Tabel 5'!AC$7</f>
        <v>2.2113262673369456E-3</v>
      </c>
      <c r="AD69" s="57"/>
    </row>
    <row r="70" spans="1:30" outlineLevel="1" x14ac:dyDescent="0.2">
      <c r="A70" s="22">
        <v>1</v>
      </c>
      <c r="B70" s="46">
        <v>2019</v>
      </c>
      <c r="C70" s="46">
        <v>4</v>
      </c>
      <c r="D70" s="22" t="s">
        <v>240</v>
      </c>
      <c r="E70" s="22" t="s">
        <v>606</v>
      </c>
      <c r="G70" s="69">
        <f>'Tabel 5'!G79/'Tabel 5'!G$7</f>
        <v>3.6567363068889269E-3</v>
      </c>
      <c r="H70" s="70"/>
      <c r="I70" s="69">
        <f>'Tabel 5'!I79/'Tabel 5'!I$7</f>
        <v>4.3891284228915308E-3</v>
      </c>
      <c r="J70" s="69">
        <f>'Tabel 5'!J79/'Tabel 5'!J$7</f>
        <v>2.7907555331716238E-3</v>
      </c>
      <c r="K70" s="69">
        <f>'Tabel 5'!K79/'Tabel 5'!K$7</f>
        <v>1.5138250878751626E-3</v>
      </c>
      <c r="L70" s="69">
        <f>'Tabel 5'!L79/'Tabel 5'!L$7</f>
        <v>6.9576937210395753E-3</v>
      </c>
      <c r="M70" s="69">
        <f>'Tabel 5'!M79/'Tabel 5'!M$7</f>
        <v>0</v>
      </c>
      <c r="N70" s="69">
        <f>'Tabel 5'!N79/'Tabel 5'!N$7</f>
        <v>7.1529919472797287E-3</v>
      </c>
      <c r="O70" s="70"/>
      <c r="P70" s="69">
        <f>'Tabel 5'!P79/'Tabel 5'!P$7</f>
        <v>0</v>
      </c>
      <c r="Q70" s="69">
        <f>'Tabel 5'!Q79/'Tabel 5'!Q$7</f>
        <v>0</v>
      </c>
      <c r="R70" s="69">
        <f>'Tabel 5'!R79/'Tabel 5'!R$7</f>
        <v>0</v>
      </c>
      <c r="S70" s="70"/>
      <c r="T70" s="69">
        <f>'Tabel 5'!T79/'Tabel 5'!T$7</f>
        <v>0</v>
      </c>
      <c r="U70" s="70"/>
      <c r="V70" s="69">
        <f>'Tabel 5'!V79/'Tabel 5'!V$7</f>
        <v>5.3027250485860504E-3</v>
      </c>
      <c r="W70" s="69">
        <f>'Tabel 5'!W79/'Tabel 5'!W$7</f>
        <v>5.6079707304068959E-3</v>
      </c>
      <c r="X70" s="69">
        <f>'Tabel 5'!X79/'Tabel 5'!X$7</f>
        <v>7.5492657926839047E-4</v>
      </c>
      <c r="Y70" s="69">
        <f>'Tabel 5'!Y79/'Tabel 5'!Y$7</f>
        <v>0</v>
      </c>
      <c r="Z70" s="70"/>
      <c r="AA70" s="69">
        <f>'Tabel 5'!AA79/'Tabel 5'!AA$7</f>
        <v>0</v>
      </c>
      <c r="AB70" s="70"/>
      <c r="AC70" s="69">
        <f>'Tabel 5'!AC79/'Tabel 5'!AC$7</f>
        <v>1.817582921174432E-3</v>
      </c>
      <c r="AD70" s="57"/>
    </row>
    <row r="71" spans="1:30" outlineLevel="1" x14ac:dyDescent="0.2">
      <c r="A71" s="22">
        <v>1</v>
      </c>
      <c r="B71" s="46">
        <v>2019</v>
      </c>
      <c r="C71" s="46">
        <v>4</v>
      </c>
      <c r="D71" s="22" t="s">
        <v>246</v>
      </c>
      <c r="E71" s="22" t="s">
        <v>614</v>
      </c>
      <c r="G71" s="69">
        <f>'Tabel 5'!G80/'Tabel 5'!G$7</f>
        <v>7.1260811446703784E-4</v>
      </c>
      <c r="H71" s="70"/>
      <c r="I71" s="69">
        <f>'Tabel 5'!I80/'Tabel 5'!I$7</f>
        <v>4.1026959628148274E-4</v>
      </c>
      <c r="J71" s="69">
        <f>'Tabel 5'!J80/'Tabel 5'!J$7</f>
        <v>9.5117775500055344E-5</v>
      </c>
      <c r="K71" s="69">
        <f>'Tabel 5'!K80/'Tabel 5'!K$7</f>
        <v>6.1537605198177332E-4</v>
      </c>
      <c r="L71" s="69">
        <f>'Tabel 5'!L80/'Tabel 5'!L$7</f>
        <v>6.2131070790289616E-4</v>
      </c>
      <c r="M71" s="69">
        <f>'Tabel 5'!M80/'Tabel 5'!M$7</f>
        <v>0</v>
      </c>
      <c r="N71" s="69">
        <f>'Tabel 5'!N80/'Tabel 5'!N$7</f>
        <v>9.0610373022788273E-4</v>
      </c>
      <c r="O71" s="70"/>
      <c r="P71" s="69">
        <f>'Tabel 5'!P80/'Tabel 5'!P$7</f>
        <v>5.1259214644757621E-5</v>
      </c>
      <c r="Q71" s="69">
        <f>'Tabel 5'!Q80/'Tabel 5'!Q$7</f>
        <v>6.7299558341575997E-5</v>
      </c>
      <c r="R71" s="69">
        <f>'Tabel 5'!R80/'Tabel 5'!R$7</f>
        <v>0</v>
      </c>
      <c r="S71" s="70"/>
      <c r="T71" s="69">
        <f>'Tabel 5'!T80/'Tabel 5'!T$7</f>
        <v>6.573202915755084E-4</v>
      </c>
      <c r="U71" s="70"/>
      <c r="V71" s="69">
        <f>'Tabel 5'!V80/'Tabel 5'!V$7</f>
        <v>1.8966925866479073E-3</v>
      </c>
      <c r="W71" s="69">
        <f>'Tabel 5'!W80/'Tabel 5'!W$7</f>
        <v>1.9427697502888274E-3</v>
      </c>
      <c r="X71" s="69">
        <f>'Tabel 5'!X80/'Tabel 5'!X$7</f>
        <v>1.6105100357725662E-3</v>
      </c>
      <c r="Y71" s="69">
        <f>'Tabel 5'!Y80/'Tabel 5'!Y$7</f>
        <v>0</v>
      </c>
      <c r="Z71" s="70"/>
      <c r="AA71" s="69">
        <f>'Tabel 5'!AA80/'Tabel 5'!AA$7</f>
        <v>0</v>
      </c>
      <c r="AB71" s="70"/>
      <c r="AC71" s="69">
        <f>'Tabel 5'!AC80/'Tabel 5'!AC$7</f>
        <v>0</v>
      </c>
      <c r="AD71" s="57"/>
    </row>
    <row r="72" spans="1:30" outlineLevel="1" x14ac:dyDescent="0.2">
      <c r="A72" s="22">
        <v>1</v>
      </c>
      <c r="B72" s="46">
        <v>2019</v>
      </c>
      <c r="C72" s="46">
        <v>4</v>
      </c>
      <c r="D72" s="22" t="s">
        <v>255</v>
      </c>
      <c r="E72" s="22" t="s">
        <v>623</v>
      </c>
      <c r="G72" s="69">
        <f>'Tabel 5'!G81/'Tabel 5'!G$7</f>
        <v>3.2351055013971077E-3</v>
      </c>
      <c r="H72" s="70"/>
      <c r="I72" s="69">
        <f>'Tabel 5'!I81/'Tabel 5'!I$7</f>
        <v>2.857707349214107E-3</v>
      </c>
      <c r="J72" s="69">
        <f>'Tabel 5'!J81/'Tabel 5'!J$7</f>
        <v>3.7514450657221824E-3</v>
      </c>
      <c r="K72" s="69">
        <f>'Tabel 5'!K81/'Tabel 5'!K$7</f>
        <v>1.0559853052007231E-2</v>
      </c>
      <c r="L72" s="69">
        <f>'Tabel 5'!L81/'Tabel 5'!L$7</f>
        <v>0</v>
      </c>
      <c r="M72" s="69">
        <f>'Tabel 5'!M81/'Tabel 5'!M$7</f>
        <v>0</v>
      </c>
      <c r="N72" s="69">
        <f>'Tabel 5'!N81/'Tabel 5'!N$7</f>
        <v>8.4075971122106431E-4</v>
      </c>
      <c r="O72" s="70"/>
      <c r="P72" s="69">
        <f>'Tabel 5'!P81/'Tabel 5'!P$7</f>
        <v>4.2737370210066666E-3</v>
      </c>
      <c r="Q72" s="69">
        <f>'Tabel 5'!Q81/'Tabel 5'!Q$7</f>
        <v>3.1210170180905866E-3</v>
      </c>
      <c r="R72" s="69">
        <f>'Tabel 5'!R81/'Tabel 5'!R$7</f>
        <v>7.9574188155869859E-3</v>
      </c>
      <c r="S72" s="70"/>
      <c r="T72" s="69">
        <f>'Tabel 5'!T81/'Tabel 5'!T$7</f>
        <v>4.0027862531762303E-3</v>
      </c>
      <c r="U72" s="70"/>
      <c r="V72" s="69">
        <f>'Tabel 5'!V81/'Tabel 5'!V$7</f>
        <v>3.2279392613139266E-3</v>
      </c>
      <c r="W72" s="69">
        <f>'Tabel 5'!W81/'Tabel 5'!W$7</f>
        <v>3.3216624267133365E-3</v>
      </c>
      <c r="X72" s="69">
        <f>'Tabel 5'!X81/'Tabel 5'!X$7</f>
        <v>2.4157650536588493E-3</v>
      </c>
      <c r="Y72" s="69">
        <f>'Tabel 5'!Y81/'Tabel 5'!Y$7</f>
        <v>0</v>
      </c>
      <c r="Z72" s="70"/>
      <c r="AA72" s="69">
        <f>'Tabel 5'!AA81/'Tabel 5'!AA$7</f>
        <v>0</v>
      </c>
      <c r="AB72" s="70"/>
      <c r="AC72" s="69">
        <f>'Tabel 5'!AC81/'Tabel 5'!AC$7</f>
        <v>1.4158851639783322E-3</v>
      </c>
      <c r="AD72" s="57"/>
    </row>
    <row r="73" spans="1:30" outlineLevel="1" x14ac:dyDescent="0.2">
      <c r="A73" s="22">
        <v>1</v>
      </c>
      <c r="B73" s="46">
        <v>2019</v>
      </c>
      <c r="C73" s="46">
        <v>4</v>
      </c>
      <c r="D73" s="22" t="s">
        <v>289</v>
      </c>
      <c r="E73" s="22" t="s">
        <v>663</v>
      </c>
      <c r="G73" s="69">
        <f>'Tabel 5'!G82/'Tabel 5'!G$7</f>
        <v>8.7438941612982476E-3</v>
      </c>
      <c r="H73" s="70"/>
      <c r="I73" s="69">
        <f>'Tabel 5'!I82/'Tabel 5'!I$7</f>
        <v>1.42242548738421E-2</v>
      </c>
      <c r="J73" s="69">
        <f>'Tabel 5'!J82/'Tabel 5'!J$7</f>
        <v>1.6360257386009519E-2</v>
      </c>
      <c r="K73" s="69">
        <f>'Tabel 5'!K82/'Tabel 5'!K$7</f>
        <v>3.69225631189064E-5</v>
      </c>
      <c r="L73" s="69">
        <f>'Tabel 5'!L82/'Tabel 5'!L$7</f>
        <v>9.51690211311579E-3</v>
      </c>
      <c r="M73" s="69">
        <f>'Tabel 5'!M82/'Tabel 5'!M$7</f>
        <v>1.8197096494847111E-2</v>
      </c>
      <c r="N73" s="69">
        <f>'Tabel 5'!N82/'Tabel 5'!N$7</f>
        <v>1.8191774891498261E-2</v>
      </c>
      <c r="O73" s="70"/>
      <c r="P73" s="69">
        <f>'Tabel 5'!P82/'Tabel 5'!P$7</f>
        <v>1.4288506082226187E-3</v>
      </c>
      <c r="Q73" s="69">
        <f>'Tabel 5'!Q82/'Tabel 5'!Q$7</f>
        <v>1.1398862694104433E-3</v>
      </c>
      <c r="R73" s="69">
        <f>'Tabel 5'!R82/'Tabel 5'!R$7</f>
        <v>2.3522775214995313E-3</v>
      </c>
      <c r="S73" s="70"/>
      <c r="T73" s="69">
        <f>'Tabel 5'!T82/'Tabel 5'!T$7</f>
        <v>6.9754436911968138E-3</v>
      </c>
      <c r="U73" s="70"/>
      <c r="V73" s="69">
        <f>'Tabel 5'!V82/'Tabel 5'!V$7</f>
        <v>1.3223420146348086E-3</v>
      </c>
      <c r="W73" s="69">
        <f>'Tabel 5'!W82/'Tabel 5'!W$7</f>
        <v>1.2533234120765727E-3</v>
      </c>
      <c r="X73" s="69">
        <f>'Tabel 5'!X82/'Tabel 5'!X$7</f>
        <v>3.2713485101630254E-3</v>
      </c>
      <c r="Y73" s="69">
        <f>'Tabel 5'!Y82/'Tabel 5'!Y$7</f>
        <v>0</v>
      </c>
      <c r="Z73" s="70"/>
      <c r="AA73" s="69">
        <f>'Tabel 5'!AA82/'Tabel 5'!AA$7</f>
        <v>0</v>
      </c>
      <c r="AB73" s="70"/>
      <c r="AC73" s="69">
        <f>'Tabel 5'!AC82/'Tabel 5'!AC$7</f>
        <v>1.2910009107510298E-2</v>
      </c>
      <c r="AD73" s="57"/>
    </row>
    <row r="74" spans="1:30" outlineLevel="1" x14ac:dyDescent="0.2">
      <c r="A74" s="22">
        <v>1</v>
      </c>
      <c r="B74" s="46">
        <v>2019</v>
      </c>
      <c r="C74" s="46">
        <v>4</v>
      </c>
      <c r="D74" s="22" t="s">
        <v>296</v>
      </c>
      <c r="E74" s="22" t="s">
        <v>670</v>
      </c>
      <c r="G74" s="69">
        <f>'Tabel 5'!G83/'Tabel 5'!G$7</f>
        <v>5.3630397394842152E-3</v>
      </c>
      <c r="H74" s="70"/>
      <c r="I74" s="69">
        <f>'Tabel 5'!I83/'Tabel 5'!I$7</f>
        <v>5.8156187933725394E-3</v>
      </c>
      <c r="J74" s="69">
        <f>'Tabel 5'!J83/'Tabel 5'!J$7</f>
        <v>9.097064048825293E-3</v>
      </c>
      <c r="K74" s="69">
        <f>'Tabel 5'!K83/'Tabel 5'!K$7</f>
        <v>5.2922340470432506E-4</v>
      </c>
      <c r="L74" s="69">
        <f>'Tabel 5'!L83/'Tabel 5'!L$7</f>
        <v>9.8620747286173996E-5</v>
      </c>
      <c r="M74" s="69">
        <f>'Tabel 5'!M83/'Tabel 5'!M$7</f>
        <v>1.6151269078266669E-4</v>
      </c>
      <c r="N74" s="69">
        <f>'Tabel 5'!N83/'Tabel 5'!N$7</f>
        <v>5.6805733856594189E-3</v>
      </c>
      <c r="O74" s="70"/>
      <c r="P74" s="69">
        <f>'Tabel 5'!P83/'Tabel 5'!P$7</f>
        <v>2.2714239489458224E-3</v>
      </c>
      <c r="Q74" s="69">
        <f>'Tabel 5'!Q83/'Tabel 5'!Q$7</f>
        <v>2.9822116790110863E-3</v>
      </c>
      <c r="R74" s="69">
        <f>'Tabel 5'!R83/'Tabel 5'!R$7</f>
        <v>0</v>
      </c>
      <c r="S74" s="70"/>
      <c r="T74" s="69">
        <f>'Tabel 5'!T83/'Tabel 5'!T$7</f>
        <v>1.0948797692511454E-2</v>
      </c>
      <c r="U74" s="70"/>
      <c r="V74" s="69">
        <f>'Tabel 5'!V83/'Tabel 5'!V$7</f>
        <v>5.1780598081490993E-3</v>
      </c>
      <c r="W74" s="69">
        <f>'Tabel 5'!W83/'Tabel 5'!W$7</f>
        <v>5.3757860529333526E-3</v>
      </c>
      <c r="X74" s="69">
        <f>'Tabel 5'!X83/'Tabel 5'!X$7</f>
        <v>2.8687210012198839E-3</v>
      </c>
      <c r="Y74" s="69">
        <f>'Tabel 5'!Y83/'Tabel 5'!Y$7</f>
        <v>0</v>
      </c>
      <c r="Z74" s="70"/>
      <c r="AA74" s="69">
        <f>'Tabel 5'!AA83/'Tabel 5'!AA$7</f>
        <v>0</v>
      </c>
      <c r="AB74" s="70"/>
      <c r="AC74" s="69">
        <f>'Tabel 5'!AC83/'Tabel 5'!AC$7</f>
        <v>1.642585878435537E-3</v>
      </c>
      <c r="AD74" s="57"/>
    </row>
    <row r="75" spans="1:30" outlineLevel="1" x14ac:dyDescent="0.2">
      <c r="A75" s="22">
        <v>1</v>
      </c>
      <c r="B75" s="46">
        <v>2019</v>
      </c>
      <c r="C75" s="46">
        <v>4</v>
      </c>
      <c r="D75" s="22" t="s">
        <v>300</v>
      </c>
      <c r="E75" s="22" t="s">
        <v>676</v>
      </c>
      <c r="G75" s="69">
        <f>'Tabel 5'!G84/'Tabel 5'!G$7</f>
        <v>1.9379401096864732E-3</v>
      </c>
      <c r="H75" s="70"/>
      <c r="I75" s="69">
        <f>'Tabel 5'!I84/'Tabel 5'!I$7</f>
        <v>5.8420877995842479E-4</v>
      </c>
      <c r="J75" s="69">
        <f>'Tabel 5'!J84/'Tabel 5'!J$7</f>
        <v>6.4680087340037633E-4</v>
      </c>
      <c r="K75" s="69">
        <f>'Tabel 5'!K84/'Tabel 5'!K$7</f>
        <v>0</v>
      </c>
      <c r="L75" s="69">
        <f>'Tabel 5'!L84/'Tabel 5'!L$7</f>
        <v>7.4951767937492242E-4</v>
      </c>
      <c r="M75" s="69">
        <f>'Tabel 5'!M84/'Tabel 5'!M$7</f>
        <v>0</v>
      </c>
      <c r="N75" s="69">
        <f>'Tabel 5'!N84/'Tabel 5'!N$7</f>
        <v>5.4888975965727512E-4</v>
      </c>
      <c r="O75" s="70"/>
      <c r="P75" s="69">
        <f>'Tabel 5'!P84/'Tabel 5'!P$7</f>
        <v>2.1560907159951176E-3</v>
      </c>
      <c r="Q75" s="69">
        <f>'Tabel 5'!Q84/'Tabel 5'!Q$7</f>
        <v>1.6782827361430514E-3</v>
      </c>
      <c r="R75" s="69">
        <f>'Tabel 5'!R84/'Tabel 5'!R$7</f>
        <v>3.6829945193764093E-3</v>
      </c>
      <c r="S75" s="70"/>
      <c r="T75" s="69">
        <f>'Tabel 5'!T84/'Tabel 5'!T$7</f>
        <v>4.0910830087610003E-3</v>
      </c>
      <c r="U75" s="70"/>
      <c r="V75" s="69">
        <f>'Tabel 5'!V84/'Tabel 5'!V$7</f>
        <v>4.4857224907224567E-3</v>
      </c>
      <c r="W75" s="69">
        <f>'Tabel 5'!W84/'Tabel 5'!W$7</f>
        <v>4.6247396982485259E-3</v>
      </c>
      <c r="X75" s="69">
        <f>'Tabel 5'!X84/'Tabel 5'!X$7</f>
        <v>2.3151081764230643E-3</v>
      </c>
      <c r="Y75" s="69">
        <f>'Tabel 5'!Y84/'Tabel 5'!Y$7</f>
        <v>2.3429826427718175E-3</v>
      </c>
      <c r="Z75" s="70"/>
      <c r="AA75" s="69">
        <f>'Tabel 5'!AA84/'Tabel 5'!AA$7</f>
        <v>6.209800436946398E-3</v>
      </c>
      <c r="AB75" s="70"/>
      <c r="AC75" s="69">
        <f>'Tabel 5'!AC84/'Tabel 5'!AC$7</f>
        <v>1.6982667556706399E-3</v>
      </c>
      <c r="AD75" s="57"/>
    </row>
    <row r="76" spans="1:30" outlineLevel="1" x14ac:dyDescent="0.2">
      <c r="A76" s="22">
        <v>1</v>
      </c>
      <c r="B76" s="46">
        <v>2019</v>
      </c>
      <c r="C76" s="46">
        <v>4</v>
      </c>
      <c r="D76" s="22" t="s">
        <v>302</v>
      </c>
      <c r="E76" s="22" t="s">
        <v>678</v>
      </c>
      <c r="G76" s="69">
        <f>'Tabel 5'!G85/'Tabel 5'!G$7</f>
        <v>8.7657564993607869E-4</v>
      </c>
      <c r="H76" s="70"/>
      <c r="I76" s="69">
        <f>'Tabel 5'!I85/'Tabel 5'!I$7</f>
        <v>7.4113217392783983E-4</v>
      </c>
      <c r="J76" s="69">
        <f>'Tabel 5'!J85/'Tabel 5'!J$7</f>
        <v>1.2194098819107095E-3</v>
      </c>
      <c r="K76" s="69">
        <f>'Tabel 5'!K85/'Tabel 5'!K$7</f>
        <v>2.5845794183234483E-4</v>
      </c>
      <c r="L76" s="69">
        <f>'Tabel 5'!L85/'Tabel 5'!L$7</f>
        <v>1.4793112092926101E-4</v>
      </c>
      <c r="M76" s="69">
        <f>'Tabel 5'!M85/'Tabel 5'!M$7</f>
        <v>0</v>
      </c>
      <c r="N76" s="69">
        <f>'Tabel 5'!N85/'Tabel 5'!N$7</f>
        <v>4.0077664990848661E-4</v>
      </c>
      <c r="O76" s="70"/>
      <c r="P76" s="69">
        <f>'Tabel 5'!P85/'Tabel 5'!P$7</f>
        <v>0</v>
      </c>
      <c r="Q76" s="69">
        <f>'Tabel 5'!Q85/'Tabel 5'!Q$7</f>
        <v>0</v>
      </c>
      <c r="R76" s="69">
        <f>'Tabel 5'!R85/'Tabel 5'!R$7</f>
        <v>0</v>
      </c>
      <c r="S76" s="70"/>
      <c r="T76" s="69">
        <f>'Tabel 5'!T85/'Tabel 5'!T$7</f>
        <v>1.3735050868741967E-4</v>
      </c>
      <c r="U76" s="70"/>
      <c r="V76" s="69">
        <f>'Tabel 5'!V85/'Tabel 5'!V$7</f>
        <v>1.9723821969131992E-3</v>
      </c>
      <c r="W76" s="69">
        <f>'Tabel 5'!W85/'Tabel 5'!W$7</f>
        <v>2.0375390064004775E-3</v>
      </c>
      <c r="X76" s="69">
        <f>'Tabel 5'!X85/'Tabel 5'!X$7</f>
        <v>1.3085394040652102E-3</v>
      </c>
      <c r="Y76" s="69">
        <f>'Tabel 5'!Y85/'Tabel 5'!Y$7</f>
        <v>0</v>
      </c>
      <c r="Z76" s="70"/>
      <c r="AA76" s="69">
        <f>'Tabel 5'!AA85/'Tabel 5'!AA$7</f>
        <v>0</v>
      </c>
      <c r="AB76" s="70"/>
      <c r="AC76" s="69">
        <f>'Tabel 5'!AC85/'Tabel 5'!AC$7</f>
        <v>2.8635879720910088E-4</v>
      </c>
      <c r="AD76" s="57"/>
    </row>
    <row r="77" spans="1:30" outlineLevel="1" x14ac:dyDescent="0.2">
      <c r="A77" s="22">
        <v>1</v>
      </c>
      <c r="B77" s="46">
        <v>2019</v>
      </c>
      <c r="C77" s="46">
        <v>4</v>
      </c>
      <c r="D77" s="22" t="s">
        <v>303</v>
      </c>
      <c r="E77" s="22" t="s">
        <v>679</v>
      </c>
      <c r="G77" s="69">
        <f>'Tabel 5'!G86/'Tabel 5'!G$7</f>
        <v>5.9444738255760203E-3</v>
      </c>
      <c r="H77" s="70"/>
      <c r="I77" s="69">
        <f>'Tabel 5'!I86/'Tabel 5'!I$7</f>
        <v>5.8061655768683572E-3</v>
      </c>
      <c r="J77" s="69">
        <f>'Tabel 5'!J86/'Tabel 5'!J$7</f>
        <v>6.2853826050436566E-3</v>
      </c>
      <c r="K77" s="69">
        <f>'Tabel 5'!K86/'Tabel 5'!K$7</f>
        <v>9.1075655693302452E-4</v>
      </c>
      <c r="L77" s="69">
        <f>'Tabel 5'!L86/'Tabel 5'!L$7</f>
        <v>1.3954835740993621E-3</v>
      </c>
      <c r="M77" s="69">
        <f>'Tabel 5'!M86/'Tabel 5'!M$7</f>
        <v>0</v>
      </c>
      <c r="N77" s="69">
        <f>'Tabel 5'!N86/'Tabel 5'!N$7</f>
        <v>1.0807900743727774E-2</v>
      </c>
      <c r="O77" s="70"/>
      <c r="P77" s="69">
        <f>'Tabel 5'!P86/'Tabel 5'!P$7</f>
        <v>3.8124040892038483E-4</v>
      </c>
      <c r="Q77" s="69">
        <f>'Tabel 5'!Q86/'Tabel 5'!Q$7</f>
        <v>2.3134223179916747E-4</v>
      </c>
      <c r="R77" s="69">
        <f>'Tabel 5'!R86/'Tabel 5'!R$7</f>
        <v>8.6026149357697147E-4</v>
      </c>
      <c r="S77" s="70"/>
      <c r="T77" s="69">
        <f>'Tabel 5'!T86/'Tabel 5'!T$7</f>
        <v>2.7470101737483935E-3</v>
      </c>
      <c r="U77" s="70"/>
      <c r="V77" s="69">
        <f>'Tabel 5'!V86/'Tabel 5'!V$7</f>
        <v>1.0861459073069412E-2</v>
      </c>
      <c r="W77" s="69">
        <f>'Tabel 5'!W86/'Tabel 5'!W$7</f>
        <v>1.1436279981273377E-2</v>
      </c>
      <c r="X77" s="69">
        <f>'Tabel 5'!X86/'Tabel 5'!X$7</f>
        <v>2.6170788081304203E-3</v>
      </c>
      <c r="Y77" s="69">
        <f>'Tabel 5'!Y86/'Tabel 5'!Y$7</f>
        <v>0</v>
      </c>
      <c r="Z77" s="70"/>
      <c r="AA77" s="69">
        <f>'Tabel 5'!AA86/'Tabel 5'!AA$7</f>
        <v>0</v>
      </c>
      <c r="AB77" s="70"/>
      <c r="AC77" s="69">
        <f>'Tabel 5'!AC86/'Tabel 5'!AC$7</f>
        <v>1.0519708591917663E-2</v>
      </c>
      <c r="AD77" s="57"/>
    </row>
    <row r="78" spans="1:30" outlineLevel="1" x14ac:dyDescent="0.2">
      <c r="A78" s="22">
        <v>1</v>
      </c>
      <c r="B78" s="46">
        <v>2019</v>
      </c>
      <c r="C78" s="46">
        <v>4</v>
      </c>
      <c r="D78" s="22" t="s">
        <v>304</v>
      </c>
      <c r="E78" s="22" t="s">
        <v>680</v>
      </c>
      <c r="G78" s="69">
        <f>'Tabel 5'!G87/'Tabel 5'!G$7</f>
        <v>1.4215725059236527E-3</v>
      </c>
      <c r="H78" s="70"/>
      <c r="I78" s="69">
        <f>'Tabel 5'!I87/'Tabel 5'!I$7</f>
        <v>3.4315175910179318E-4</v>
      </c>
      <c r="J78" s="69">
        <f>'Tabel 5'!J87/'Tabel 5'!J$7</f>
        <v>3.4622870282020142E-4</v>
      </c>
      <c r="K78" s="69">
        <f>'Tabel 5'!K87/'Tabel 5'!K$7</f>
        <v>6.3999109406104424E-4</v>
      </c>
      <c r="L78" s="69">
        <f>'Tabel 5'!L87/'Tabel 5'!L$7</f>
        <v>7.3965560464630504E-5</v>
      </c>
      <c r="M78" s="69">
        <f>'Tabel 5'!M87/'Tabel 5'!M$7</f>
        <v>0</v>
      </c>
      <c r="N78" s="69">
        <f>'Tabel 5'!N87/'Tabel 5'!N$7</f>
        <v>4.9661454445182036E-4</v>
      </c>
      <c r="O78" s="70"/>
      <c r="P78" s="69">
        <f>'Tabel 5'!P87/'Tabel 5'!P$7</f>
        <v>2.4444237983718793E-3</v>
      </c>
      <c r="Q78" s="69">
        <f>'Tabel 5'!Q87/'Tabel 5'!Q$7</f>
        <v>1.8507378543933398E-3</v>
      </c>
      <c r="R78" s="69">
        <f>'Tabel 5'!R87/'Tabel 5'!R$7</f>
        <v>4.3416322253962778E-3</v>
      </c>
      <c r="S78" s="70"/>
      <c r="T78" s="69">
        <f>'Tabel 5'!T87/'Tabel 5'!T$7</f>
        <v>4.0125970037967603E-3</v>
      </c>
      <c r="U78" s="70"/>
      <c r="V78" s="69">
        <f>'Tabel 5'!V87/'Tabel 5'!V$7</f>
        <v>2.6624933493320387E-3</v>
      </c>
      <c r="W78" s="69">
        <f>'Tabel 5'!W87/'Tabel 5'!W$7</f>
        <v>2.7554161214462269E-3</v>
      </c>
      <c r="X78" s="69">
        <f>'Tabel 5'!X87/'Tabel 5'!X$7</f>
        <v>1.660838474390459E-3</v>
      </c>
      <c r="Y78" s="69">
        <f>'Tabel 5'!Y87/'Tabel 5'!Y$7</f>
        <v>0</v>
      </c>
      <c r="Z78" s="70"/>
      <c r="AA78" s="69">
        <f>'Tabel 5'!AA87/'Tabel 5'!AA$7</f>
        <v>2.9522002077286155E-2</v>
      </c>
      <c r="AB78" s="70"/>
      <c r="AC78" s="69">
        <f>'Tabel 5'!AC87/'Tabel 5'!AC$7</f>
        <v>9.38620501963164E-4</v>
      </c>
      <c r="AD78" s="57"/>
    </row>
    <row r="79" spans="1:30" outlineLevel="1" x14ac:dyDescent="0.2">
      <c r="A79" s="22">
        <v>1</v>
      </c>
      <c r="B79" s="46">
        <v>2019</v>
      </c>
      <c r="C79" s="46">
        <v>4</v>
      </c>
      <c r="D79" s="22" t="s">
        <v>305</v>
      </c>
      <c r="E79" s="22" t="s">
        <v>681</v>
      </c>
      <c r="G79" s="69">
        <f>'Tabel 5'!G88/'Tabel 5'!G$7</f>
        <v>1.39866910414385E-3</v>
      </c>
      <c r="H79" s="70"/>
      <c r="I79" s="69">
        <f>'Tabel 5'!I88/'Tabel 5'!I$7</f>
        <v>6.7874094500024109E-4</v>
      </c>
      <c r="J79" s="69">
        <f>'Tabel 5'!J88/'Tabel 5'!J$7</f>
        <v>1.5599315182009076E-4</v>
      </c>
      <c r="K79" s="69">
        <f>'Tabel 5'!K88/'Tabel 5'!K$7</f>
        <v>2.4615042079270932E-5</v>
      </c>
      <c r="L79" s="69">
        <f>'Tabel 5'!L88/'Tabel 5'!L$7</f>
        <v>2.7120705503697849E-3</v>
      </c>
      <c r="M79" s="69">
        <f>'Tabel 5'!M88/'Tabel 5'!M$7</f>
        <v>0</v>
      </c>
      <c r="N79" s="69">
        <f>'Tabel 5'!N88/'Tabel 5'!N$7</f>
        <v>3.6592650643818342E-4</v>
      </c>
      <c r="O79" s="70"/>
      <c r="P79" s="69">
        <f>'Tabel 5'!P88/'Tabel 5'!P$7</f>
        <v>2.1304611086727389E-3</v>
      </c>
      <c r="Q79" s="69">
        <f>'Tabel 5'!Q88/'Tabel 5'!Q$7</f>
        <v>2.7971378935717521E-3</v>
      </c>
      <c r="R79" s="69">
        <f>'Tabel 5'!R88/'Tabel 5'!R$7</f>
        <v>0</v>
      </c>
      <c r="S79" s="70"/>
      <c r="T79" s="69">
        <f>'Tabel 5'!T88/'Tabel 5'!T$7</f>
        <v>2.4526876551324941E-3</v>
      </c>
      <c r="U79" s="70"/>
      <c r="V79" s="69">
        <f>'Tabel 5'!V88/'Tabel 5'!V$7</f>
        <v>2.3463779182240543E-3</v>
      </c>
      <c r="W79" s="69">
        <f>'Tabel 5'!W88/'Tabel 5'!W$7</f>
        <v>2.4379391134721992E-3</v>
      </c>
      <c r="X79" s="69">
        <f>'Tabel 5'!X88/'Tabel 5'!X$7</f>
        <v>1.2582109654473174E-3</v>
      </c>
      <c r="Y79" s="69">
        <f>'Tabel 5'!Y88/'Tabel 5'!Y$7</f>
        <v>0</v>
      </c>
      <c r="Z79" s="70"/>
      <c r="AA79" s="69">
        <f>'Tabel 5'!AA88/'Tabel 5'!AA$7</f>
        <v>0</v>
      </c>
      <c r="AB79" s="70"/>
      <c r="AC79" s="69">
        <f>'Tabel 5'!AC88/'Tabel 5'!AC$7</f>
        <v>9.5055211851354318E-4</v>
      </c>
      <c r="AD79" s="57"/>
    </row>
    <row r="80" spans="1:30" outlineLevel="1" x14ac:dyDescent="0.2">
      <c r="A80" s="22">
        <v>1</v>
      </c>
      <c r="B80" s="46">
        <v>2019</v>
      </c>
      <c r="C80" s="46">
        <v>4</v>
      </c>
      <c r="D80" s="22" t="s">
        <v>306</v>
      </c>
      <c r="E80" s="22" t="s">
        <v>682</v>
      </c>
      <c r="G80" s="69">
        <f>'Tabel 5'!G89/'Tabel 5'!G$7</f>
        <v>1.6329084405281942E-3</v>
      </c>
      <c r="H80" s="70"/>
      <c r="I80" s="69">
        <f>'Tabel 5'!I89/'Tabel 5'!I$7</f>
        <v>1.0937371495338146E-3</v>
      </c>
      <c r="J80" s="69">
        <f>'Tabel 5'!J89/'Tabel 5'!J$7</f>
        <v>1.1242921064106542E-3</v>
      </c>
      <c r="K80" s="69">
        <f>'Tabel 5'!K89/'Tabel 5'!K$7</f>
        <v>3.9260992116437136E-3</v>
      </c>
      <c r="L80" s="69">
        <f>'Tabel 5'!L89/'Tabel 5'!L$7</f>
        <v>7.8896597828939197E-4</v>
      </c>
      <c r="M80" s="69">
        <f>'Tabel 5'!M89/'Tabel 5'!M$7</f>
        <v>2.2611776709573336E-3</v>
      </c>
      <c r="N80" s="69">
        <f>'Tabel 5'!N89/'Tabel 5'!N$7</f>
        <v>1.960320570204554E-4</v>
      </c>
      <c r="O80" s="70"/>
      <c r="P80" s="69">
        <f>'Tabel 5'!P89/'Tabel 5'!P$7</f>
        <v>4.6133293180281861E-4</v>
      </c>
      <c r="Q80" s="69">
        <f>'Tabel 5'!Q89/'Tabel 5'!Q$7</f>
        <v>6.0569602507418391E-4</v>
      </c>
      <c r="R80" s="69">
        <f>'Tabel 5'!R89/'Tabel 5'!R$7</f>
        <v>0</v>
      </c>
      <c r="S80" s="70"/>
      <c r="T80" s="69">
        <f>'Tabel 5'!T89/'Tabel 5'!T$7</f>
        <v>3.7771389889040409E-3</v>
      </c>
      <c r="U80" s="70"/>
      <c r="V80" s="69">
        <f>'Tabel 5'!V89/'Tabel 5'!V$7</f>
        <v>3.2301654263217293E-3</v>
      </c>
      <c r="W80" s="69">
        <f>'Tabel 5'!W89/'Tabel 5'!W$7</f>
        <v>3.3548316663524142E-3</v>
      </c>
      <c r="X80" s="69">
        <f>'Tabel 5'!X89/'Tabel 5'!X$7</f>
        <v>1.7614953516262445E-3</v>
      </c>
      <c r="Y80" s="69">
        <f>'Tabel 5'!Y89/'Tabel 5'!Y$7</f>
        <v>0</v>
      </c>
      <c r="Z80" s="70"/>
      <c r="AA80" s="69">
        <f>'Tabel 5'!AA89/'Tabel 5'!AA$7</f>
        <v>0</v>
      </c>
      <c r="AB80" s="70"/>
      <c r="AC80" s="69">
        <f>'Tabel 5'!AC89/'Tabel 5'!AC$7</f>
        <v>4.4942422339761667E-4</v>
      </c>
      <c r="AD80" s="57"/>
    </row>
    <row r="81" spans="1:30" outlineLevel="1" x14ac:dyDescent="0.2">
      <c r="A81" s="22">
        <v>1</v>
      </c>
      <c r="B81" s="46">
        <v>2019</v>
      </c>
      <c r="C81" s="46">
        <v>4</v>
      </c>
      <c r="D81" s="22" t="s">
        <v>308</v>
      </c>
      <c r="E81" s="22" t="s">
        <v>684</v>
      </c>
      <c r="G81" s="69">
        <f>'Tabel 5'!G90/'Tabel 5'!G$7</f>
        <v>4.3120859169064581E-3</v>
      </c>
      <c r="H81" s="70"/>
      <c r="I81" s="69">
        <f>'Tabel 5'!I90/'Tabel 5'!I$7</f>
        <v>4.8542266748972671E-3</v>
      </c>
      <c r="J81" s="69">
        <f>'Tabel 5'!J90/'Tabel 5'!J$7</f>
        <v>8.1116438946447194E-3</v>
      </c>
      <c r="K81" s="69">
        <f>'Tabel 5'!K90/'Tabel 5'!K$7</f>
        <v>0</v>
      </c>
      <c r="L81" s="69">
        <f>'Tabel 5'!L90/'Tabel 5'!L$7</f>
        <v>2.3767600095967933E-3</v>
      </c>
      <c r="M81" s="69">
        <f>'Tabel 5'!M90/'Tabel 5'!M$7</f>
        <v>7.6449340303795564E-3</v>
      </c>
      <c r="N81" s="69">
        <f>'Tabel 5'!N90/'Tabel 5'!N$7</f>
        <v>1.0759981796456108E-3</v>
      </c>
      <c r="O81" s="70"/>
      <c r="P81" s="69">
        <f>'Tabel 5'!P90/'Tabel 5'!P$7</f>
        <v>6.4074018305947025E-4</v>
      </c>
      <c r="Q81" s="69">
        <f>'Tabel 5'!Q90/'Tabel 5'!Q$7</f>
        <v>8.4124447926969988E-4</v>
      </c>
      <c r="R81" s="69">
        <f>'Tabel 5'!R90/'Tabel 5'!R$7</f>
        <v>0</v>
      </c>
      <c r="S81" s="70"/>
      <c r="T81" s="69">
        <f>'Tabel 5'!T90/'Tabel 5'!T$7</f>
        <v>8.3195165262094205E-3</v>
      </c>
      <c r="U81" s="70"/>
      <c r="V81" s="69">
        <f>'Tabel 5'!V90/'Tabel 5'!V$7</f>
        <v>4.6771726813934896E-3</v>
      </c>
      <c r="W81" s="69">
        <f>'Tabel 5'!W90/'Tabel 5'!W$7</f>
        <v>4.8142782104718257E-3</v>
      </c>
      <c r="X81" s="69">
        <f>'Tabel 5'!X90/'Tabel 5'!X$7</f>
        <v>3.472662264634596E-3</v>
      </c>
      <c r="Y81" s="69">
        <f>'Tabel 5'!Y90/'Tabel 5'!Y$7</f>
        <v>0</v>
      </c>
      <c r="Z81" s="70"/>
      <c r="AA81" s="69">
        <f>'Tabel 5'!AA90/'Tabel 5'!AA$7</f>
        <v>0</v>
      </c>
      <c r="AB81" s="70"/>
      <c r="AC81" s="69">
        <f>'Tabel 5'!AC90/'Tabel 5'!AC$7</f>
        <v>2.6249556410834246E-3</v>
      </c>
      <c r="AD81" s="57"/>
    </row>
    <row r="82" spans="1:30" outlineLevel="1" x14ac:dyDescent="0.2">
      <c r="A82" s="22">
        <v>1</v>
      </c>
      <c r="B82" s="46">
        <v>2019</v>
      </c>
      <c r="C82" s="46">
        <v>4</v>
      </c>
      <c r="D82" s="22" t="s">
        <v>312</v>
      </c>
      <c r="E82" s="22" t="s">
        <v>692</v>
      </c>
      <c r="G82" s="69">
        <f>'Tabel 5'!G91/'Tabel 5'!G$7</f>
        <v>1.0873910526819884E-3</v>
      </c>
      <c r="H82" s="70"/>
      <c r="I82" s="69">
        <f>'Tabel 5'!I91/'Tabel 5'!I$7</f>
        <v>3.2140936114217545E-4</v>
      </c>
      <c r="J82" s="69">
        <f>'Tabel 5'!J91/'Tabel 5'!J$7</f>
        <v>2.1877088365012727E-4</v>
      </c>
      <c r="K82" s="69">
        <f>'Tabel 5'!K91/'Tabel 5'!K$7</f>
        <v>0</v>
      </c>
      <c r="L82" s="69">
        <f>'Tabel 5'!L91/'Tabel 5'!L$7</f>
        <v>1.0256557717762097E-3</v>
      </c>
      <c r="M82" s="69">
        <f>'Tabel 5'!M91/'Tabel 5'!M$7</f>
        <v>2.1535025437688891E-4</v>
      </c>
      <c r="N82" s="69">
        <f>'Tabel 5'!N91/'Tabel 5'!N$7</f>
        <v>5.663148313924267E-5</v>
      </c>
      <c r="O82" s="70"/>
      <c r="P82" s="69">
        <f>'Tabel 5'!P91/'Tabel 5'!P$7</f>
        <v>1.5762208503262969E-3</v>
      </c>
      <c r="Q82" s="69">
        <f>'Tabel 5'!Q91/'Tabel 5'!Q$7</f>
        <v>3.8697246046406197E-4</v>
      </c>
      <c r="R82" s="69">
        <f>'Tabel 5'!R91/'Tabel 5'!R$7</f>
        <v>5.3766343348560716E-3</v>
      </c>
      <c r="S82" s="70"/>
      <c r="T82" s="69">
        <f>'Tabel 5'!T91/'Tabel 5'!T$7</f>
        <v>2.5115521588556741E-3</v>
      </c>
      <c r="U82" s="70"/>
      <c r="V82" s="69">
        <f>'Tabel 5'!V91/'Tabel 5'!V$7</f>
        <v>2.2283911728105108E-3</v>
      </c>
      <c r="W82" s="69">
        <f>'Tabel 5'!W91/'Tabel 5'!W$7</f>
        <v>2.2697236838740203E-3</v>
      </c>
      <c r="X82" s="69">
        <f>'Tabel 5'!X91/'Tabel 5'!X$7</f>
        <v>1.4091962813009954E-3</v>
      </c>
      <c r="Y82" s="69">
        <f>'Tabel 5'!Y91/'Tabel 5'!Y$7</f>
        <v>2.0673376259751331E-3</v>
      </c>
      <c r="Z82" s="70"/>
      <c r="AA82" s="69">
        <f>'Tabel 5'!AA91/'Tabel 5'!AA$7</f>
        <v>0</v>
      </c>
      <c r="AB82" s="70"/>
      <c r="AC82" s="69">
        <f>'Tabel 5'!AC91/'Tabel 5'!AC$7</f>
        <v>4.5737863443120281E-4</v>
      </c>
      <c r="AD82" s="57"/>
    </row>
    <row r="83" spans="1:30" outlineLevel="1" x14ac:dyDescent="0.2">
      <c r="A83" s="22">
        <v>1</v>
      </c>
      <c r="B83" s="46">
        <v>2019</v>
      </c>
      <c r="C83" s="46">
        <v>4</v>
      </c>
      <c r="D83" s="22" t="s">
        <v>313</v>
      </c>
      <c r="E83" s="22" t="s">
        <v>693</v>
      </c>
      <c r="G83" s="69">
        <f>'Tabel 5'!G92/'Tabel 5'!G$7</f>
        <v>1.1685940226285609E-3</v>
      </c>
      <c r="H83" s="70"/>
      <c r="I83" s="69">
        <f>'Tabel 5'!I92/'Tabel 5'!I$7</f>
        <v>3.6489415706141091E-4</v>
      </c>
      <c r="J83" s="69">
        <f>'Tabel 5'!J92/'Tabel 5'!J$7</f>
        <v>2.4159914977014055E-4</v>
      </c>
      <c r="K83" s="69">
        <f>'Tabel 5'!K92/'Tabel 5'!K$7</f>
        <v>0</v>
      </c>
      <c r="L83" s="69">
        <f>'Tabel 5'!L92/'Tabel 5'!L$7</f>
        <v>4.3393128805916558E-4</v>
      </c>
      <c r="M83" s="69">
        <f>'Tabel 5'!M92/'Tabel 5'!M$7</f>
        <v>0</v>
      </c>
      <c r="N83" s="69">
        <f>'Tabel 5'!N92/'Tabel 5'!N$7</f>
        <v>7.449218166777306E-4</v>
      </c>
      <c r="O83" s="70"/>
      <c r="P83" s="69">
        <f>'Tabel 5'!P92/'Tabel 5'!P$7</f>
        <v>1.6755355787005149E-3</v>
      </c>
      <c r="Q83" s="69">
        <f>'Tabel 5'!Q92/'Tabel 5'!Q$7</f>
        <v>2.199854313290265E-3</v>
      </c>
      <c r="R83" s="69">
        <f>'Tabel 5'!R92/'Tabel 5'!R$7</f>
        <v>0</v>
      </c>
      <c r="S83" s="70"/>
      <c r="T83" s="69">
        <f>'Tabel 5'!T92/'Tabel 5'!T$7</f>
        <v>3.5711132258729114E-3</v>
      </c>
      <c r="U83" s="70"/>
      <c r="V83" s="69">
        <f>'Tabel 5'!V92/'Tabel 5'!V$7</f>
        <v>2.1638323875842322E-3</v>
      </c>
      <c r="W83" s="69">
        <f>'Tabel 5'!W92/'Tabel 5'!W$7</f>
        <v>2.2223390558181954E-3</v>
      </c>
      <c r="X83" s="69">
        <f>'Tabel 5'!X92/'Tabel 5'!X$7</f>
        <v>1.2582109654473174E-3</v>
      </c>
      <c r="Y83" s="69">
        <f>'Tabel 5'!Y92/'Tabel 5'!Y$7</f>
        <v>1.2404025755850799E-3</v>
      </c>
      <c r="Z83" s="70"/>
      <c r="AA83" s="69">
        <f>'Tabel 5'!AA92/'Tabel 5'!AA$7</f>
        <v>0</v>
      </c>
      <c r="AB83" s="70"/>
      <c r="AC83" s="69">
        <f>'Tabel 5'!AC92/'Tabel 5'!AC$7</f>
        <v>6.960109654387868E-4</v>
      </c>
      <c r="AD83" s="57"/>
    </row>
    <row r="84" spans="1:30" outlineLevel="1" x14ac:dyDescent="0.2">
      <c r="A84" s="22">
        <v>1</v>
      </c>
      <c r="B84" s="46">
        <v>2019</v>
      </c>
      <c r="C84" s="46">
        <v>4</v>
      </c>
      <c r="D84" s="22" t="s">
        <v>314</v>
      </c>
      <c r="E84" s="22" t="s">
        <v>696</v>
      </c>
      <c r="G84" s="69">
        <f>'Tabel 5'!G93/'Tabel 5'!G$7</f>
        <v>1.4397911209757682E-3</v>
      </c>
      <c r="H84" s="70"/>
      <c r="I84" s="69">
        <f>'Tabel 5'!I93/'Tabel 5'!I$7</f>
        <v>2.8548713842628526E-4</v>
      </c>
      <c r="J84" s="69">
        <f>'Tabel 5'!J93/'Tabel 5'!J$7</f>
        <v>2.2828266120013282E-4</v>
      </c>
      <c r="K84" s="69">
        <f>'Tabel 5'!K93/'Tabel 5'!K$7</f>
        <v>1.2307521039635466E-5</v>
      </c>
      <c r="L84" s="69">
        <f>'Tabel 5'!L93/'Tabel 5'!L$7</f>
        <v>5.9665552108135273E-4</v>
      </c>
      <c r="M84" s="69">
        <f>'Tabel 5'!M93/'Tabel 5'!M$7</f>
        <v>0</v>
      </c>
      <c r="N84" s="69">
        <f>'Tabel 5'!N93/'Tabel 5'!N$7</f>
        <v>2.613760760272739E-4</v>
      </c>
      <c r="O84" s="70"/>
      <c r="P84" s="69">
        <f>'Tabel 5'!P93/'Tabel 5'!P$7</f>
        <v>8.3296223797731138E-4</v>
      </c>
      <c r="Q84" s="69">
        <f>'Tabel 5'!Q93/'Tabel 5'!Q$7</f>
        <v>1.0852053782579129E-3</v>
      </c>
      <c r="R84" s="69">
        <f>'Tabel 5'!R93/'Tabel 5'!R$7</f>
        <v>2.6883171674280358E-5</v>
      </c>
      <c r="S84" s="70"/>
      <c r="T84" s="69">
        <f>'Tabel 5'!T93/'Tabel 5'!T$7</f>
        <v>3.6397884802166214E-3</v>
      </c>
      <c r="U84" s="70"/>
      <c r="V84" s="69">
        <f>'Tabel 5'!V93/'Tabel 5'!V$7</f>
        <v>4.0805604593023639E-3</v>
      </c>
      <c r="W84" s="69">
        <f>'Tabel 5'!W93/'Tabel 5'!W$7</f>
        <v>4.2219703597740129E-3</v>
      </c>
      <c r="X84" s="69">
        <f>'Tabel 5'!X93/'Tabel 5'!X$7</f>
        <v>2.5164219308946348E-3</v>
      </c>
      <c r="Y84" s="69">
        <f>'Tabel 5'!Y93/'Tabel 5'!Y$7</f>
        <v>1.3782250839834221E-4</v>
      </c>
      <c r="Z84" s="70"/>
      <c r="AA84" s="69">
        <f>'Tabel 5'!AA93/'Tabel 5'!AA$7</f>
        <v>2.036000143261114E-3</v>
      </c>
      <c r="AB84" s="70"/>
      <c r="AC84" s="69">
        <f>'Tabel 5'!AC93/'Tabel 5'!AC$7</f>
        <v>1.590882206717227E-5</v>
      </c>
      <c r="AD84" s="57"/>
    </row>
    <row r="85" spans="1:30" outlineLevel="1" x14ac:dyDescent="0.2">
      <c r="A85" s="22">
        <v>1</v>
      </c>
      <c r="B85" s="46">
        <v>2019</v>
      </c>
      <c r="C85" s="46">
        <v>4</v>
      </c>
      <c r="D85" s="22" t="s">
        <v>316</v>
      </c>
      <c r="E85" s="22" t="s">
        <v>698</v>
      </c>
      <c r="G85" s="69">
        <f>'Tabel 5'!G94/'Tabel 5'!G$7</f>
        <v>1.4069976138819601E-3</v>
      </c>
      <c r="H85" s="70"/>
      <c r="I85" s="69">
        <f>'Tabel 5'!I94/'Tabel 5'!I$7</f>
        <v>8.1486726266045658E-4</v>
      </c>
      <c r="J85" s="69">
        <f>'Tabel 5'!J94/'Tabel 5'!J$7</f>
        <v>1.7121199590009959E-5</v>
      </c>
      <c r="K85" s="69">
        <f>'Tabel 5'!K94/'Tabel 5'!K$7</f>
        <v>0</v>
      </c>
      <c r="L85" s="69">
        <f>'Tabel 5'!L94/'Tabel 5'!L$7</f>
        <v>3.7130711353244509E-3</v>
      </c>
      <c r="M85" s="69">
        <f>'Tabel 5'!M94/'Tabel 5'!M$7</f>
        <v>0</v>
      </c>
      <c r="N85" s="69">
        <f>'Tabel 5'!N94/'Tabel 5'!N$7</f>
        <v>4.356267933787898E-4</v>
      </c>
      <c r="O85" s="70"/>
      <c r="P85" s="69">
        <f>'Tabel 5'!P94/'Tabel 5'!P$7</f>
        <v>7.8170302333255379E-4</v>
      </c>
      <c r="Q85" s="69">
        <f>'Tabel 5'!Q94/'Tabel 5'!Q$7</f>
        <v>1.0263182647090338E-3</v>
      </c>
      <c r="R85" s="69">
        <f>'Tabel 5'!R94/'Tabel 5'!R$7</f>
        <v>0</v>
      </c>
      <c r="S85" s="70"/>
      <c r="T85" s="69">
        <f>'Tabel 5'!T94/'Tabel 5'!T$7</f>
        <v>2.8353069293331635E-3</v>
      </c>
      <c r="U85" s="70"/>
      <c r="V85" s="69">
        <f>'Tabel 5'!V94/'Tabel 5'!V$7</f>
        <v>2.9118238302059422E-3</v>
      </c>
      <c r="W85" s="69">
        <f>'Tabel 5'!W94/'Tabel 5'!W$7</f>
        <v>2.8549238403634595E-3</v>
      </c>
      <c r="X85" s="69">
        <f>'Tabel 5'!X94/'Tabel 5'!X$7</f>
        <v>1.2078825268294247E-3</v>
      </c>
      <c r="Y85" s="69">
        <f>'Tabel 5'!Y94/'Tabel 5'!Y$7</f>
        <v>1.0887978163469035E-2</v>
      </c>
      <c r="Z85" s="70"/>
      <c r="AA85" s="69">
        <f>'Tabel 5'!AA94/'Tabel 5'!AA$7</f>
        <v>0</v>
      </c>
      <c r="AB85" s="70"/>
      <c r="AC85" s="69">
        <f>'Tabel 5'!AC94/'Tabel 5'!AC$7</f>
        <v>1.407930752944746E-3</v>
      </c>
      <c r="AD85" s="57"/>
    </row>
    <row r="86" spans="1:30" outlineLevel="1" x14ac:dyDescent="0.2">
      <c r="B86" s="46">
        <v>2019</v>
      </c>
      <c r="C86" s="46">
        <v>4</v>
      </c>
      <c r="D86" s="22" t="s">
        <v>767</v>
      </c>
      <c r="E86" s="22" t="s">
        <v>804</v>
      </c>
      <c r="G86" s="69">
        <f>'Tabel 5'!G95/'Tabel 5'!G$7</f>
        <v>4.184399451984059E-2</v>
      </c>
      <c r="H86" s="70"/>
      <c r="I86" s="69">
        <f>'Tabel 5'!I95/'Tabel 5'!I$7</f>
        <v>4.2145275140592964E-2</v>
      </c>
      <c r="J86" s="69">
        <f>'Tabel 5'!J95/'Tabel 5'!J$7</f>
        <v>4.2986032822887238E-2</v>
      </c>
      <c r="K86" s="69">
        <f>'Tabel 5'!K95/'Tabel 5'!K$7</f>
        <v>4.1980398083723669E-2</v>
      </c>
      <c r="L86" s="69">
        <f>'Tabel 5'!L95/'Tabel 5'!L$7</f>
        <v>4.351359397048455E-2</v>
      </c>
      <c r="M86" s="69">
        <f>'Tabel 5'!M95/'Tabel 5'!M$7</f>
        <v>5.8002956949842518E-2</v>
      </c>
      <c r="N86" s="69">
        <f>'Tabel 5'!N95/'Tabel 5'!N$7</f>
        <v>3.778640412537565E-2</v>
      </c>
      <c r="O86" s="70"/>
      <c r="P86" s="69">
        <f>'Tabel 5'!P95/'Tabel 5'!P$7</f>
        <v>3.531119148840741E-2</v>
      </c>
      <c r="Q86" s="69">
        <f>'Tabel 5'!Q95/'Tabel 5'!Q$7</f>
        <v>3.3393010603698176E-2</v>
      </c>
      <c r="R86" s="69">
        <f>'Tabel 5'!R95/'Tabel 5'!R$7</f>
        <v>4.1441013115376936E-2</v>
      </c>
      <c r="S86" s="70"/>
      <c r="T86" s="69">
        <f>'Tabel 5'!T95/'Tabel 5'!T$7</f>
        <v>9.4438285473221556E-2</v>
      </c>
      <c r="U86" s="70"/>
      <c r="V86" s="69">
        <f>'Tabel 5'!V95/'Tabel 5'!V$7</f>
        <v>3.3739756858257842E-2</v>
      </c>
      <c r="W86" s="69">
        <f>'Tabel 5'!W95/'Tabel 5'!W$7</f>
        <v>3.3743905801590562E-2</v>
      </c>
      <c r="X86" s="69">
        <f>'Tabel 5'!X95/'Tabel 5'!X$7</f>
        <v>3.4962896070760523E-2</v>
      </c>
      <c r="Y86" s="69">
        <f>'Tabel 5'!Y95/'Tabel 5'!Y$7</f>
        <v>3.0148885210527311E-2</v>
      </c>
      <c r="Z86" s="70"/>
      <c r="AA86" s="69">
        <f>'Tabel 5'!AA95/'Tabel 5'!AA$7</f>
        <v>0</v>
      </c>
      <c r="AB86" s="70"/>
      <c r="AC86" s="69">
        <f>'Tabel 5'!AC95/'Tabel 5'!AC$7</f>
        <v>3.4136354950634898E-2</v>
      </c>
      <c r="AD86" s="57"/>
    </row>
    <row r="87" spans="1:30" x14ac:dyDescent="0.2">
      <c r="B87" s="46">
        <v>2019</v>
      </c>
      <c r="C87" s="46" t="s">
        <v>764</v>
      </c>
      <c r="G87" s="69">
        <f>'Tabel 5'!G96/'Tabel 5'!G$7</f>
        <v>0.19256347365484158</v>
      </c>
      <c r="H87" s="70"/>
      <c r="I87" s="69">
        <f>'Tabel 5'!I96/'Tabel 5'!I$7</f>
        <v>0.18765485550285912</v>
      </c>
      <c r="J87" s="69">
        <f>'Tabel 5'!J96/'Tabel 5'!J$7</f>
        <v>0.21154043807551529</v>
      </c>
      <c r="K87" s="69">
        <f>'Tabel 5'!K96/'Tabel 5'!K$7</f>
        <v>0.18759067950365088</v>
      </c>
      <c r="L87" s="69">
        <f>'Tabel 5'!L96/'Tabel 5'!L$7</f>
        <v>0.18219408880430243</v>
      </c>
      <c r="M87" s="69">
        <f>'Tabel 5'!M96/'Tabel 5'!M$7</f>
        <v>0.17294615522350695</v>
      </c>
      <c r="N87" s="69">
        <f>'Tabel 5'!N96/'Tabel 5'!N$7</f>
        <v>0.13899557703106988</v>
      </c>
      <c r="O87" s="70"/>
      <c r="P87" s="69">
        <f>'Tabel 5'!P96/'Tabel 5'!P$7</f>
        <v>0.14348094919250717</v>
      </c>
      <c r="Q87" s="69">
        <f>'Tabel 5'!Q96/'Tabel 5'!Q$7</f>
        <v>0.14501774055799466</v>
      </c>
      <c r="R87" s="69">
        <f>'Tabel 5'!R96/'Tabel 5'!R$7</f>
        <v>0.13856991237455188</v>
      </c>
      <c r="S87" s="70"/>
      <c r="T87" s="69">
        <f>'Tabel 5'!T96/'Tabel 5'!T$7</f>
        <v>0.26905983576803461</v>
      </c>
      <c r="U87" s="70"/>
      <c r="V87" s="69">
        <f>'Tabel 5'!V96/'Tabel 5'!V$7</f>
        <v>0.22087118741415349</v>
      </c>
      <c r="W87" s="69">
        <f>'Tabel 5'!W96/'Tabel 5'!W$7</f>
        <v>0.22094398663033579</v>
      </c>
      <c r="X87" s="69">
        <f>'Tabel 5'!X96/'Tabel 5'!X$7</f>
        <v>0.15383866808622307</v>
      </c>
      <c r="Y87" s="69">
        <f>'Tabel 5'!Y96/'Tabel 5'!Y$7</f>
        <v>0.40020232026007613</v>
      </c>
      <c r="Z87" s="70"/>
      <c r="AA87" s="69">
        <f>'Tabel 5'!AA96/'Tabel 5'!AA$7</f>
        <v>8.0727405680303177E-2</v>
      </c>
      <c r="AB87" s="70"/>
      <c r="AC87" s="69">
        <f>'Tabel 5'!AC96/'Tabel 5'!AC$7</f>
        <v>0.1823793132705834</v>
      </c>
      <c r="AD87" s="57"/>
    </row>
    <row r="88" spans="1:30" outlineLevel="1" x14ac:dyDescent="0.2">
      <c r="A88" s="22">
        <v>1</v>
      </c>
      <c r="B88" s="46">
        <v>2019</v>
      </c>
      <c r="C88" s="46">
        <v>5</v>
      </c>
      <c r="D88" s="22" t="s">
        <v>2</v>
      </c>
      <c r="E88" s="22" t="s">
        <v>325</v>
      </c>
      <c r="G88" s="69">
        <f>'Tabel 5'!G97/'Tabel 5'!G$7</f>
        <v>9.3539574996148061E-4</v>
      </c>
      <c r="H88" s="70"/>
      <c r="I88" s="69">
        <f>'Tabel 5'!I97/'Tabel 5'!I$7</f>
        <v>1.0464710670129065E-3</v>
      </c>
      <c r="J88" s="69">
        <f>'Tabel 5'!J97/'Tabel 5'!J$7</f>
        <v>1.211800459870705E-3</v>
      </c>
      <c r="K88" s="69">
        <f>'Tabel 5'!K97/'Tabel 5'!K$7</f>
        <v>0</v>
      </c>
      <c r="L88" s="69">
        <f>'Tabel 5'!L97/'Tabel 5'!L$7</f>
        <v>1.775173451151132E-3</v>
      </c>
      <c r="M88" s="69">
        <f>'Tabel 5'!M97/'Tabel 5'!M$7</f>
        <v>0</v>
      </c>
      <c r="N88" s="69">
        <f>'Tabel 5'!N97/'Tabel 5'!N$7</f>
        <v>4.791894727166688E-4</v>
      </c>
      <c r="O88" s="70"/>
      <c r="P88" s="69">
        <f>'Tabel 5'!P97/'Tabel 5'!P$7</f>
        <v>6.0870317390649678E-4</v>
      </c>
      <c r="Q88" s="69">
        <f>'Tabel 5'!Q97/'Tabel 5'!Q$7</f>
        <v>7.7815114332447245E-4</v>
      </c>
      <c r="R88" s="69">
        <f>'Tabel 5'!R97/'Tabel 5'!R$7</f>
        <v>6.7207929185700898E-5</v>
      </c>
      <c r="S88" s="70"/>
      <c r="T88" s="69">
        <f>'Tabel 5'!T97/'Tabel 5'!T$7</f>
        <v>7.8486004964239812E-4</v>
      </c>
      <c r="U88" s="70"/>
      <c r="V88" s="69">
        <f>'Tabel 5'!V97/'Tabel 5'!V$7</f>
        <v>9.3498930327713735E-4</v>
      </c>
      <c r="W88" s="69">
        <f>'Tabel 5'!W97/'Tabel 5'!W$7</f>
        <v>9.666464123388312E-4</v>
      </c>
      <c r="X88" s="69">
        <f>'Tabel 5'!X97/'Tabel 5'!X$7</f>
        <v>6.0394126341471233E-4</v>
      </c>
      <c r="Y88" s="69">
        <f>'Tabel 5'!Y97/'Tabel 5'!Y$7</f>
        <v>0</v>
      </c>
      <c r="Z88" s="70"/>
      <c r="AA88" s="69">
        <f>'Tabel 5'!AA97/'Tabel 5'!AA$7</f>
        <v>0</v>
      </c>
      <c r="AB88" s="70"/>
      <c r="AC88" s="69">
        <f>'Tabel 5'!AC97/'Tabel 5'!AC$7</f>
        <v>5.6476318338461557E-4</v>
      </c>
      <c r="AD88" s="57"/>
    </row>
    <row r="89" spans="1:30" outlineLevel="1" x14ac:dyDescent="0.2">
      <c r="A89" s="22">
        <v>1</v>
      </c>
      <c r="B89" s="46">
        <v>2019</v>
      </c>
      <c r="C89" s="46">
        <v>5</v>
      </c>
      <c r="D89" s="22" t="s">
        <v>6</v>
      </c>
      <c r="E89" s="22" t="s">
        <v>329</v>
      </c>
      <c r="G89" s="69">
        <f>'Tabel 5'!G98/'Tabel 5'!G$7</f>
        <v>1.754712895448053E-3</v>
      </c>
      <c r="H89" s="70"/>
      <c r="I89" s="69">
        <f>'Tabel 5'!I98/'Tabel 5'!I$7</f>
        <v>2.2593187444994098E-3</v>
      </c>
      <c r="J89" s="69">
        <f>'Tabel 5'!J98/'Tabel 5'!J$7</f>
        <v>3.7229097330721658E-3</v>
      </c>
      <c r="K89" s="69">
        <f>'Tabel 5'!K98/'Tabel 5'!K$7</f>
        <v>5.2922340470432506E-4</v>
      </c>
      <c r="L89" s="69">
        <f>'Tabel 5'!L98/'Tabel 5'!L$7</f>
        <v>1.8047596753369842E-3</v>
      </c>
      <c r="M89" s="69">
        <f>'Tabel 5'!M98/'Tabel 5'!M$7</f>
        <v>0</v>
      </c>
      <c r="N89" s="69">
        <f>'Tabel 5'!N98/'Tabel 5'!N$7</f>
        <v>1.0455043041090956E-4</v>
      </c>
      <c r="O89" s="70"/>
      <c r="P89" s="69">
        <f>'Tabel 5'!P98/'Tabel 5'!P$7</f>
        <v>4.2929592264984509E-4</v>
      </c>
      <c r="Q89" s="69">
        <f>'Tabel 5'!Q98/'Tabel 5'!Q$7</f>
        <v>5.6363380111069895E-4</v>
      </c>
      <c r="R89" s="69">
        <f>'Tabel 5'!R98/'Tabel 5'!R$7</f>
        <v>0</v>
      </c>
      <c r="S89" s="70"/>
      <c r="T89" s="69">
        <f>'Tabel 5'!T98/'Tabel 5'!T$7</f>
        <v>1.9621501241059953E-4</v>
      </c>
      <c r="U89" s="70"/>
      <c r="V89" s="69">
        <f>'Tabel 5'!V98/'Tabel 5'!V$7</f>
        <v>1.8410384614528396E-3</v>
      </c>
      <c r="W89" s="69">
        <f>'Tabel 5'!W98/'Tabel 5'!W$7</f>
        <v>1.8977543536357936E-3</v>
      </c>
      <c r="X89" s="69">
        <f>'Tabel 5'!X98/'Tabel 5'!X$7</f>
        <v>1.3085394040652102E-3</v>
      </c>
      <c r="Y89" s="69">
        <f>'Tabel 5'!Y98/'Tabel 5'!Y$7</f>
        <v>0</v>
      </c>
      <c r="Z89" s="70"/>
      <c r="AA89" s="69">
        <f>'Tabel 5'!AA98/'Tabel 5'!AA$7</f>
        <v>0</v>
      </c>
      <c r="AB89" s="70"/>
      <c r="AC89" s="69">
        <f>'Tabel 5'!AC98/'Tabel 5'!AC$7</f>
        <v>4.4385613567410635E-3</v>
      </c>
      <c r="AD89" s="57"/>
    </row>
    <row r="90" spans="1:30" outlineLevel="1" x14ac:dyDescent="0.2">
      <c r="A90" s="22">
        <v>1</v>
      </c>
      <c r="B90" s="46">
        <v>2019</v>
      </c>
      <c r="C90" s="46">
        <v>5</v>
      </c>
      <c r="D90" s="22" t="s">
        <v>7</v>
      </c>
      <c r="E90" s="22" t="s">
        <v>330</v>
      </c>
      <c r="G90" s="69">
        <f>'Tabel 5'!G99/'Tabel 5'!G$7</f>
        <v>2.235684332823906E-3</v>
      </c>
      <c r="H90" s="70"/>
      <c r="I90" s="69">
        <f>'Tabel 5'!I99/'Tabel 5'!I$7</f>
        <v>3.1715541371529371E-3</v>
      </c>
      <c r="J90" s="69">
        <f>'Tabel 5'!J99/'Tabel 5'!J$7</f>
        <v>6.0780258544535365E-3</v>
      </c>
      <c r="K90" s="69">
        <f>'Tabel 5'!K99/'Tabel 5'!K$7</f>
        <v>0</v>
      </c>
      <c r="L90" s="69">
        <f>'Tabel 5'!L99/'Tabel 5'!L$7</f>
        <v>0</v>
      </c>
      <c r="M90" s="69">
        <f>'Tabel 5'!M99/'Tabel 5'!M$7</f>
        <v>2.0458274165804447E-3</v>
      </c>
      <c r="N90" s="69">
        <f>'Tabel 5'!N99/'Tabel 5'!N$7</f>
        <v>5.314646879221235E-4</v>
      </c>
      <c r="O90" s="70"/>
      <c r="P90" s="69">
        <f>'Tabel 5'!P99/'Tabel 5'!P$7</f>
        <v>1.0155731901492604E-3</v>
      </c>
      <c r="Q90" s="69">
        <f>'Tabel 5'!Q99/'Tabel 5'!Q$7</f>
        <v>1.3333724996424743E-3</v>
      </c>
      <c r="R90" s="69">
        <f>'Tabel 5'!R99/'Tabel 5'!R$7</f>
        <v>0</v>
      </c>
      <c r="S90" s="70"/>
      <c r="T90" s="69">
        <f>'Tabel 5'!T99/'Tabel 5'!T$7</f>
        <v>0</v>
      </c>
      <c r="U90" s="70"/>
      <c r="V90" s="69">
        <f>'Tabel 5'!V99/'Tabel 5'!V$7</f>
        <v>1.386900799861087E-3</v>
      </c>
      <c r="W90" s="69">
        <f>'Tabel 5'!W99/'Tabel 5'!W$7</f>
        <v>1.4333849986887079E-3</v>
      </c>
      <c r="X90" s="69">
        <f>'Tabel 5'!X99/'Tabel 5'!X$7</f>
        <v>9.059118951220685E-4</v>
      </c>
      <c r="Y90" s="69">
        <f>'Tabel 5'!Y99/'Tabel 5'!Y$7</f>
        <v>0</v>
      </c>
      <c r="Z90" s="70"/>
      <c r="AA90" s="69">
        <f>'Tabel 5'!AA99/'Tabel 5'!AA$7</f>
        <v>0</v>
      </c>
      <c r="AB90" s="70"/>
      <c r="AC90" s="69">
        <f>'Tabel 5'!AC99/'Tabel 5'!AC$7</f>
        <v>2.9113144382925255E-3</v>
      </c>
      <c r="AD90" s="57"/>
    </row>
    <row r="91" spans="1:30" outlineLevel="1" x14ac:dyDescent="0.2">
      <c r="A91" s="22">
        <v>1</v>
      </c>
      <c r="B91" s="46">
        <v>2019</v>
      </c>
      <c r="C91" s="46">
        <v>5</v>
      </c>
      <c r="D91" s="22" t="s">
        <v>8</v>
      </c>
      <c r="E91" s="22" t="s">
        <v>331</v>
      </c>
      <c r="G91" s="69">
        <f>'Tabel 5'!G100/'Tabel 5'!G$7</f>
        <v>4.2163080549181934E-4</v>
      </c>
      <c r="H91" s="70"/>
      <c r="I91" s="69">
        <f>'Tabel 5'!I100/'Tabel 5'!I$7</f>
        <v>1.5408742901816059E-4</v>
      </c>
      <c r="J91" s="69">
        <f>'Tabel 5'!J100/'Tabel 5'!J$7</f>
        <v>1.7121199590009959E-5</v>
      </c>
      <c r="K91" s="69">
        <f>'Tabel 5'!K100/'Tabel 5'!K$7</f>
        <v>7.0152869925922158E-4</v>
      </c>
      <c r="L91" s="69">
        <f>'Tabel 5'!L100/'Tabel 5'!L$7</f>
        <v>4.7831062433794389E-4</v>
      </c>
      <c r="M91" s="69">
        <f>'Tabel 5'!M100/'Tabel 5'!M$7</f>
        <v>0</v>
      </c>
      <c r="N91" s="69">
        <f>'Tabel 5'!N100/'Tabel 5'!N$7</f>
        <v>0</v>
      </c>
      <c r="O91" s="70"/>
      <c r="P91" s="69">
        <f>'Tabel 5'!P100/'Tabel 5'!P$7</f>
        <v>1.6018504576486756E-4</v>
      </c>
      <c r="Q91" s="69">
        <f>'Tabel 5'!Q100/'Tabel 5'!Q$7</f>
        <v>0</v>
      </c>
      <c r="R91" s="69">
        <f>'Tabel 5'!R100/'Tabel 5'!R$7</f>
        <v>6.7207929185700895E-4</v>
      </c>
      <c r="S91" s="70"/>
      <c r="T91" s="69">
        <f>'Tabel 5'!T100/'Tabel 5'!T$7</f>
        <v>2.7470101737483933E-4</v>
      </c>
      <c r="U91" s="70"/>
      <c r="V91" s="69">
        <f>'Tabel 5'!V100/'Tabel 5'!V$7</f>
        <v>1.2666878894397409E-3</v>
      </c>
      <c r="W91" s="69">
        <f>'Tabel 5'!W100/'Tabel 5'!W$7</f>
        <v>1.322031122757519E-3</v>
      </c>
      <c r="X91" s="69">
        <f>'Tabel 5'!X100/'Tabel 5'!X$7</f>
        <v>5.5361282479681969E-4</v>
      </c>
      <c r="Y91" s="69">
        <f>'Tabel 5'!Y100/'Tabel 5'!Y$7</f>
        <v>0</v>
      </c>
      <c r="Z91" s="70"/>
      <c r="AA91" s="69">
        <f>'Tabel 5'!AA100/'Tabel 5'!AA$7</f>
        <v>7.3296005157400109E-3</v>
      </c>
      <c r="AB91" s="70"/>
      <c r="AC91" s="69">
        <f>'Tabel 5'!AC100/'Tabel 5'!AC$7</f>
        <v>0</v>
      </c>
      <c r="AD91" s="57"/>
    </row>
    <row r="92" spans="1:30" outlineLevel="1" x14ac:dyDescent="0.2">
      <c r="A92" s="22">
        <v>1</v>
      </c>
      <c r="B92" s="46">
        <v>2019</v>
      </c>
      <c r="C92" s="46">
        <v>5</v>
      </c>
      <c r="D92" s="22" t="s">
        <v>9</v>
      </c>
      <c r="E92" s="22" t="s">
        <v>332</v>
      </c>
      <c r="G92" s="69">
        <f>'Tabel 5'!G101/'Tabel 5'!G$7</f>
        <v>8.5419278001490806E-4</v>
      </c>
      <c r="H92" s="70"/>
      <c r="I92" s="69">
        <f>'Tabel 5'!I101/'Tabel 5'!I$7</f>
        <v>3.6962076531350173E-4</v>
      </c>
      <c r="J92" s="69">
        <f>'Tabel 5'!J101/'Tabel 5'!J$7</f>
        <v>8.3703642440048704E-5</v>
      </c>
      <c r="K92" s="69">
        <f>'Tabel 5'!K101/'Tabel 5'!K$7</f>
        <v>2.4615042079270932E-5</v>
      </c>
      <c r="L92" s="69">
        <f>'Tabel 5'!L101/'Tabel 5'!L$7</f>
        <v>1.4743801719283012E-3</v>
      </c>
      <c r="M92" s="69">
        <f>'Tabel 5'!M101/'Tabel 5'!M$7</f>
        <v>0</v>
      </c>
      <c r="N92" s="69">
        <f>'Tabel 5'!N101/'Tabel 5'!N$7</f>
        <v>2.003883249542433E-4</v>
      </c>
      <c r="O92" s="70"/>
      <c r="P92" s="69">
        <f>'Tabel 5'!P101/'Tabel 5'!P$7</f>
        <v>1.9862945674843581E-3</v>
      </c>
      <c r="Q92" s="69">
        <f>'Tabel 5'!Q101/'Tabel 5'!Q$7</f>
        <v>2.6078578857360694E-3</v>
      </c>
      <c r="R92" s="69">
        <f>'Tabel 5'!R101/'Tabel 5'!R$7</f>
        <v>0</v>
      </c>
      <c r="S92" s="70"/>
      <c r="T92" s="69">
        <f>'Tabel 5'!T101/'Tabel 5'!T$7</f>
        <v>1.8640426179006956E-4</v>
      </c>
      <c r="U92" s="70"/>
      <c r="V92" s="69">
        <f>'Tabel 5'!V101/'Tabel 5'!V$7</f>
        <v>1.3601868197674546E-3</v>
      </c>
      <c r="W92" s="69">
        <f>'Tabel 5'!W101/'Tabel 5'!W$7</f>
        <v>1.4191696102719604E-3</v>
      </c>
      <c r="X92" s="69">
        <f>'Tabel 5'!X101/'Tabel 5'!X$7</f>
        <v>6.0394126341471233E-4</v>
      </c>
      <c r="Y92" s="69">
        <f>'Tabel 5'!Y101/'Tabel 5'!Y$7</f>
        <v>0</v>
      </c>
      <c r="Z92" s="70"/>
      <c r="AA92" s="69">
        <f>'Tabel 5'!AA101/'Tabel 5'!AA$7</f>
        <v>0</v>
      </c>
      <c r="AB92" s="70"/>
      <c r="AC92" s="69">
        <f>'Tabel 5'!AC101/'Tabel 5'!AC$7</f>
        <v>1.2886145874409539E-3</v>
      </c>
      <c r="AD92" s="57"/>
    </row>
    <row r="93" spans="1:30" outlineLevel="1" x14ac:dyDescent="0.2">
      <c r="A93" s="22">
        <v>1</v>
      </c>
      <c r="B93" s="46">
        <v>2019</v>
      </c>
      <c r="C93" s="46">
        <v>5</v>
      </c>
      <c r="D93" s="22" t="s">
        <v>14</v>
      </c>
      <c r="E93" s="22" t="s">
        <v>338</v>
      </c>
      <c r="G93" s="69">
        <f>'Tabel 5'!G102/'Tabel 5'!G$7</f>
        <v>5.8715993653675577E-4</v>
      </c>
      <c r="H93" s="70"/>
      <c r="I93" s="69">
        <f>'Tabel 5'!I102/'Tabel 5'!I$7</f>
        <v>3.8663655502102869E-4</v>
      </c>
      <c r="J93" s="69">
        <f>'Tabel 5'!J102/'Tabel 5'!J$7</f>
        <v>5.5168309790032098E-5</v>
      </c>
      <c r="K93" s="69">
        <f>'Tabel 5'!K102/'Tabel 5'!K$7</f>
        <v>4.7999332054578323E-4</v>
      </c>
      <c r="L93" s="69">
        <f>'Tabel 5'!L102/'Tabel 5'!L$7</f>
        <v>1.4595870598353752E-3</v>
      </c>
      <c r="M93" s="69">
        <f>'Tabel 5'!M102/'Tabel 5'!M$7</f>
        <v>0</v>
      </c>
      <c r="N93" s="69">
        <f>'Tabel 5'!N102/'Tabel 5'!N$7</f>
        <v>1.960320570204554E-4</v>
      </c>
      <c r="O93" s="70"/>
      <c r="P93" s="69">
        <f>'Tabel 5'!P102/'Tabel 5'!P$7</f>
        <v>0</v>
      </c>
      <c r="Q93" s="69">
        <f>'Tabel 5'!Q102/'Tabel 5'!Q$7</f>
        <v>0</v>
      </c>
      <c r="R93" s="69">
        <f>'Tabel 5'!R102/'Tabel 5'!R$7</f>
        <v>0</v>
      </c>
      <c r="S93" s="70"/>
      <c r="T93" s="69">
        <f>'Tabel 5'!T102/'Tabel 5'!T$7</f>
        <v>1.4225588399768465E-3</v>
      </c>
      <c r="U93" s="70"/>
      <c r="V93" s="69">
        <f>'Tabel 5'!V102/'Tabel 5'!V$7</f>
        <v>1.2778187144787544E-3</v>
      </c>
      <c r="W93" s="69">
        <f>'Tabel 5'!W102/'Tabel 5'!W$7</f>
        <v>1.3338772797714753E-3</v>
      </c>
      <c r="X93" s="69">
        <f>'Tabel 5'!X102/'Tabel 5'!X$7</f>
        <v>5.5361282479681969E-4</v>
      </c>
      <c r="Y93" s="69">
        <f>'Tabel 5'!Y102/'Tabel 5'!Y$7</f>
        <v>0</v>
      </c>
      <c r="Z93" s="70"/>
      <c r="AA93" s="69">
        <f>'Tabel 5'!AA102/'Tabel 5'!AA$7</f>
        <v>0</v>
      </c>
      <c r="AB93" s="70"/>
      <c r="AC93" s="69">
        <f>'Tabel 5'!AC102/'Tabel 5'!AC$7</f>
        <v>5.1703671718309884E-5</v>
      </c>
      <c r="AD93" s="57"/>
    </row>
    <row r="94" spans="1:30" outlineLevel="1" x14ac:dyDescent="0.2">
      <c r="A94" s="22">
        <v>1</v>
      </c>
      <c r="B94" s="46">
        <v>2019</v>
      </c>
      <c r="C94" s="46">
        <v>5</v>
      </c>
      <c r="D94" s="22" t="s">
        <v>15</v>
      </c>
      <c r="E94" s="22" t="s">
        <v>339</v>
      </c>
      <c r="G94" s="69">
        <f>'Tabel 5'!G103/'Tabel 5'!G$7</f>
        <v>5.7206451263643141E-4</v>
      </c>
      <c r="H94" s="70"/>
      <c r="I94" s="69">
        <f>'Tabel 5'!I103/'Tabel 5'!I$7</f>
        <v>3.9987105812688297E-4</v>
      </c>
      <c r="J94" s="69">
        <f>'Tabel 5'!J103/'Tabel 5'!J$7</f>
        <v>1.0462955305006087E-4</v>
      </c>
      <c r="K94" s="69">
        <f>'Tabel 5'!K103/'Tabel 5'!K$7</f>
        <v>0</v>
      </c>
      <c r="L94" s="69">
        <f>'Tabel 5'!L103/'Tabel 5'!L$7</f>
        <v>1.430000835649523E-3</v>
      </c>
      <c r="M94" s="69">
        <f>'Tabel 5'!M103/'Tabel 5'!M$7</f>
        <v>0</v>
      </c>
      <c r="N94" s="69">
        <f>'Tabel 5'!N103/'Tabel 5'!N$7</f>
        <v>3.3978889883545604E-4</v>
      </c>
      <c r="O94" s="70"/>
      <c r="P94" s="69">
        <f>'Tabel 5'!P103/'Tabel 5'!P$7</f>
        <v>1.9542575583313845E-4</v>
      </c>
      <c r="Q94" s="69">
        <f>'Tabel 5'!Q103/'Tabel 5'!Q$7</f>
        <v>2.5657956617725845E-4</v>
      </c>
      <c r="R94" s="69">
        <f>'Tabel 5'!R103/'Tabel 5'!R$7</f>
        <v>0</v>
      </c>
      <c r="S94" s="70"/>
      <c r="T94" s="69">
        <f>'Tabel 5'!T103/'Tabel 5'!T$7</f>
        <v>3.9243002482119907E-5</v>
      </c>
      <c r="U94" s="70"/>
      <c r="V94" s="69">
        <f>'Tabel 5'!V103/'Tabel 5'!V$7</f>
        <v>1.3601868197674546E-3</v>
      </c>
      <c r="W94" s="69">
        <f>'Tabel 5'!W103/'Tabel 5'!W$7</f>
        <v>1.4476003871054554E-3</v>
      </c>
      <c r="X94" s="69">
        <f>'Tabel 5'!X103/'Tabel 5'!X$7</f>
        <v>0</v>
      </c>
      <c r="Y94" s="69">
        <f>'Tabel 5'!Y103/'Tabel 5'!Y$7</f>
        <v>0</v>
      </c>
      <c r="Z94" s="70"/>
      <c r="AA94" s="69">
        <f>'Tabel 5'!AA103/'Tabel 5'!AA$7</f>
        <v>0</v>
      </c>
      <c r="AB94" s="70"/>
      <c r="AC94" s="69">
        <f>'Tabel 5'!AC103/'Tabel 5'!AC$7</f>
        <v>1.1136175447020589E-4</v>
      </c>
      <c r="AD94" s="57"/>
    </row>
    <row r="95" spans="1:30" outlineLevel="1" x14ac:dyDescent="0.2">
      <c r="A95" s="22">
        <v>1</v>
      </c>
      <c r="B95" s="46">
        <v>2019</v>
      </c>
      <c r="C95" s="46">
        <v>5</v>
      </c>
      <c r="D95" s="22" t="s">
        <v>20</v>
      </c>
      <c r="E95" s="22" t="s">
        <v>344</v>
      </c>
      <c r="G95" s="69">
        <f>'Tabel 5'!G104/'Tabel 5'!G$7</f>
        <v>4.7472505507227064E-4</v>
      </c>
      <c r="H95" s="70"/>
      <c r="I95" s="69">
        <f>'Tabel 5'!I104/'Tabel 5'!I$7</f>
        <v>2.6374474046666747E-4</v>
      </c>
      <c r="J95" s="69">
        <f>'Tabel 5'!J104/'Tabel 5'!J$7</f>
        <v>0</v>
      </c>
      <c r="K95" s="69">
        <f>'Tabel 5'!K104/'Tabel 5'!K$7</f>
        <v>0</v>
      </c>
      <c r="L95" s="69">
        <f>'Tabel 5'!L104/'Tabel 5'!L$7</f>
        <v>1.3116559389061142E-3</v>
      </c>
      <c r="M95" s="69">
        <f>'Tabel 5'!M104/'Tabel 5'!M$7</f>
        <v>0</v>
      </c>
      <c r="N95" s="69">
        <f>'Tabel 5'!N104/'Tabel 5'!N$7</f>
        <v>5.663148313924267E-5</v>
      </c>
      <c r="O95" s="70"/>
      <c r="P95" s="69">
        <f>'Tabel 5'!P104/'Tabel 5'!P$7</f>
        <v>2.627034750543828E-4</v>
      </c>
      <c r="Q95" s="69">
        <f>'Tabel 5'!Q104/'Tabel 5'!Q$7</f>
        <v>3.4491023650057696E-4</v>
      </c>
      <c r="R95" s="69">
        <f>'Tabel 5'!R104/'Tabel 5'!R$7</f>
        <v>0</v>
      </c>
      <c r="S95" s="70"/>
      <c r="T95" s="69">
        <f>'Tabel 5'!T104/'Tabel 5'!T$7</f>
        <v>1.0203180645351176E-3</v>
      </c>
      <c r="U95" s="70"/>
      <c r="V95" s="69">
        <f>'Tabel 5'!V104/'Tabel 5'!V$7</f>
        <v>9.9509575848781041E-4</v>
      </c>
      <c r="W95" s="69">
        <f>'Tabel 5'!W104/'Tabel 5'!W$7</f>
        <v>1.0187695032002387E-3</v>
      </c>
      <c r="X95" s="69">
        <f>'Tabel 5'!X104/'Tabel 5'!X$7</f>
        <v>7.5492657926839047E-4</v>
      </c>
      <c r="Y95" s="69">
        <f>'Tabel 5'!Y104/'Tabel 5'!Y$7</f>
        <v>2.7564501679668441E-4</v>
      </c>
      <c r="Z95" s="70"/>
      <c r="AA95" s="69">
        <f>'Tabel 5'!AA104/'Tabel 5'!AA$7</f>
        <v>0</v>
      </c>
      <c r="AB95" s="70"/>
      <c r="AC95" s="69">
        <f>'Tabel 5'!AC104/'Tabel 5'!AC$7</f>
        <v>1.988602758396534E-5</v>
      </c>
      <c r="AD95" s="57"/>
    </row>
    <row r="96" spans="1:30" outlineLevel="1" x14ac:dyDescent="0.2">
      <c r="A96" s="22">
        <v>1</v>
      </c>
      <c r="B96" s="46">
        <v>2019</v>
      </c>
      <c r="C96" s="46">
        <v>5</v>
      </c>
      <c r="D96" s="22" t="s">
        <v>22</v>
      </c>
      <c r="E96" s="22" t="s">
        <v>347</v>
      </c>
      <c r="G96" s="69">
        <f>'Tabel 5'!G105/'Tabel 5'!G$7</f>
        <v>6.4025418611720708E-4</v>
      </c>
      <c r="H96" s="70"/>
      <c r="I96" s="69">
        <f>'Tabel 5'!I105/'Tabel 5'!I$7</f>
        <v>1.0871198979808874E-4</v>
      </c>
      <c r="J96" s="69">
        <f>'Tabel 5'!J105/'Tabel 5'!J$7</f>
        <v>0</v>
      </c>
      <c r="K96" s="69">
        <f>'Tabel 5'!K105/'Tabel 5'!K$7</f>
        <v>0</v>
      </c>
      <c r="L96" s="69">
        <f>'Tabel 5'!L105/'Tabel 5'!L$7</f>
        <v>7.3965560464630504E-5</v>
      </c>
      <c r="M96" s="69">
        <f>'Tabel 5'!M105/'Tabel 5'!M$7</f>
        <v>0</v>
      </c>
      <c r="N96" s="69">
        <f>'Tabel 5'!N105/'Tabel 5'!N$7</f>
        <v>4.356267933787898E-4</v>
      </c>
      <c r="O96" s="70"/>
      <c r="P96" s="69">
        <f>'Tabel 5'!P105/'Tabel 5'!P$7</f>
        <v>9.1305476085974517E-4</v>
      </c>
      <c r="Q96" s="69">
        <f>'Tabel 5'!Q105/'Tabel 5'!Q$7</f>
        <v>1.1987733829593224E-3</v>
      </c>
      <c r="R96" s="69">
        <f>'Tabel 5'!R105/'Tabel 5'!R$7</f>
        <v>0</v>
      </c>
      <c r="S96" s="70"/>
      <c r="T96" s="69">
        <f>'Tabel 5'!T105/'Tabel 5'!T$7</f>
        <v>0</v>
      </c>
      <c r="U96" s="70"/>
      <c r="V96" s="69">
        <f>'Tabel 5'!V105/'Tabel 5'!V$7</f>
        <v>1.8477169564762477E-3</v>
      </c>
      <c r="W96" s="69">
        <f>'Tabel 5'!W105/'Tabel 5'!W$7</f>
        <v>1.6276619737175908E-3</v>
      </c>
      <c r="X96" s="69">
        <f>'Tabel 5'!X105/'Tabel 5'!X$7</f>
        <v>9.059118951220685E-4</v>
      </c>
      <c r="Y96" s="69">
        <f>'Tabel 5'!Y105/'Tabel 5'!Y$7</f>
        <v>1.7227813549792775E-2</v>
      </c>
      <c r="Z96" s="70"/>
      <c r="AA96" s="69">
        <f>'Tabel 5'!AA105/'Tabel 5'!AA$7</f>
        <v>0</v>
      </c>
      <c r="AB96" s="70"/>
      <c r="AC96" s="69">
        <f>'Tabel 5'!AC105/'Tabel 5'!AC$7</f>
        <v>7.9146389784182048E-4</v>
      </c>
      <c r="AD96" s="57"/>
    </row>
    <row r="97" spans="1:30" outlineLevel="1" x14ac:dyDescent="0.2">
      <c r="A97" s="22">
        <v>1</v>
      </c>
      <c r="B97" s="46">
        <v>2019</v>
      </c>
      <c r="C97" s="46">
        <v>5</v>
      </c>
      <c r="D97" s="22" t="s">
        <v>25</v>
      </c>
      <c r="E97" s="22" t="s">
        <v>350</v>
      </c>
      <c r="G97" s="69">
        <f>'Tabel 5'!G106/'Tabel 5'!G$7</f>
        <v>1.7167140697679261E-3</v>
      </c>
      <c r="H97" s="70"/>
      <c r="I97" s="69">
        <f>'Tabel 5'!I106/'Tabel 5'!I$7</f>
        <v>2.3614134827445715E-3</v>
      </c>
      <c r="J97" s="69">
        <f>'Tabel 5'!J106/'Tabel 5'!J$7</f>
        <v>3.4660917392220166E-3</v>
      </c>
      <c r="K97" s="69">
        <f>'Tabel 5'!K106/'Tabel 5'!K$7</f>
        <v>1.2307521039635466E-5</v>
      </c>
      <c r="L97" s="69">
        <f>'Tabel 5'!L106/'Tabel 5'!L$7</f>
        <v>2.7909671481987242E-3</v>
      </c>
      <c r="M97" s="69">
        <f>'Tabel 5'!M106/'Tabel 5'!M$7</f>
        <v>0</v>
      </c>
      <c r="N97" s="69">
        <f>'Tabel 5'!N106/'Tabel 5'!N$7</f>
        <v>4.7483320478288089E-4</v>
      </c>
      <c r="O97" s="70"/>
      <c r="P97" s="69">
        <f>'Tabel 5'!P106/'Tabel 5'!P$7</f>
        <v>1.7620355034135432E-4</v>
      </c>
      <c r="Q97" s="69">
        <f>'Tabel 5'!Q106/'Tabel 5'!Q$7</f>
        <v>2.3134223179916747E-4</v>
      </c>
      <c r="R97" s="69">
        <f>'Tabel 5'!R106/'Tabel 5'!R$7</f>
        <v>0</v>
      </c>
      <c r="S97" s="70"/>
      <c r="T97" s="69">
        <f>'Tabel 5'!T106/'Tabel 5'!T$7</f>
        <v>1.0203180645351176E-3</v>
      </c>
      <c r="U97" s="70"/>
      <c r="V97" s="69">
        <f>'Tabel 5'!V106/'Tabel 5'!V$7</f>
        <v>1.4269717700015358E-3</v>
      </c>
      <c r="W97" s="69">
        <f>'Tabel 5'!W106/'Tabel 5'!W$7</f>
        <v>1.4049542218552129E-3</v>
      </c>
      <c r="X97" s="69">
        <f>'Tabel 5'!X106/'Tabel 5'!X$7</f>
        <v>1.3588678426831029E-3</v>
      </c>
      <c r="Y97" s="69">
        <f>'Tabel 5'!Y106/'Tabel 5'!Y$7</f>
        <v>2.8942726763651863E-3</v>
      </c>
      <c r="Z97" s="70"/>
      <c r="AA97" s="69">
        <f>'Tabel 5'!AA106/'Tabel 5'!AA$7</f>
        <v>0</v>
      </c>
      <c r="AB97" s="70"/>
      <c r="AC97" s="69">
        <f>'Tabel 5'!AC106/'Tabel 5'!AC$7</f>
        <v>4.275495930552548E-3</v>
      </c>
      <c r="AD97" s="57"/>
    </row>
    <row r="98" spans="1:30" outlineLevel="1" x14ac:dyDescent="0.2">
      <c r="A98" s="22">
        <v>1</v>
      </c>
      <c r="B98" s="46">
        <v>2019</v>
      </c>
      <c r="C98" s="46">
        <v>5</v>
      </c>
      <c r="D98" s="22" t="s">
        <v>27</v>
      </c>
      <c r="E98" s="22" t="s">
        <v>353</v>
      </c>
      <c r="G98" s="69">
        <f>'Tabel 5'!G107/'Tabel 5'!G$7</f>
        <v>5.829956816677008E-4</v>
      </c>
      <c r="H98" s="70"/>
      <c r="I98" s="69">
        <f>'Tabel 5'!I107/'Tabel 5'!I$7</f>
        <v>5.5584913044587987E-4</v>
      </c>
      <c r="J98" s="69">
        <f>'Tabel 5'!J107/'Tabel 5'!J$7</f>
        <v>0</v>
      </c>
      <c r="K98" s="69">
        <f>'Tabel 5'!K107/'Tabel 5'!K$7</f>
        <v>3.6184111856528275E-3</v>
      </c>
      <c r="L98" s="69">
        <f>'Tabel 5'!L107/'Tabel 5'!L$7</f>
        <v>1.4102766861922881E-3</v>
      </c>
      <c r="M98" s="69">
        <f>'Tabel 5'!M107/'Tabel 5'!M$7</f>
        <v>0</v>
      </c>
      <c r="N98" s="69">
        <f>'Tabel 5'!N107/'Tabel 5'!N$7</f>
        <v>3.4850143470303183E-5</v>
      </c>
      <c r="O98" s="70"/>
      <c r="P98" s="69">
        <f>'Tabel 5'!P107/'Tabel 5'!P$7</f>
        <v>1.6659244759546229E-4</v>
      </c>
      <c r="Q98" s="69">
        <f>'Tabel 5'!Q107/'Tabel 5'!Q$7</f>
        <v>2.1872356461012196E-4</v>
      </c>
      <c r="R98" s="69">
        <f>'Tabel 5'!R107/'Tabel 5'!R$7</f>
        <v>0</v>
      </c>
      <c r="S98" s="70"/>
      <c r="T98" s="69">
        <f>'Tabel 5'!T107/'Tabel 5'!T$7</f>
        <v>4.6110527916490892E-4</v>
      </c>
      <c r="U98" s="70"/>
      <c r="V98" s="69">
        <f>'Tabel 5'!V107/'Tabel 5'!V$7</f>
        <v>9.6392944837857264E-4</v>
      </c>
      <c r="W98" s="69">
        <f>'Tabel 5'!W107/'Tabel 5'!W$7</f>
        <v>9.9033872636674378E-4</v>
      </c>
      <c r="X98" s="69">
        <f>'Tabel 5'!X107/'Tabel 5'!X$7</f>
        <v>7.5492657926839047E-4</v>
      </c>
      <c r="Y98" s="69">
        <f>'Tabel 5'!Y107/'Tabel 5'!Y$7</f>
        <v>0</v>
      </c>
      <c r="Z98" s="70"/>
      <c r="AA98" s="69">
        <f>'Tabel 5'!AA107/'Tabel 5'!AA$7</f>
        <v>0</v>
      </c>
      <c r="AB98" s="70"/>
      <c r="AC98" s="69">
        <f>'Tabel 5'!AC107/'Tabel 5'!AC$7</f>
        <v>2.7840438617551474E-5</v>
      </c>
      <c r="AD98" s="57"/>
    </row>
    <row r="99" spans="1:30" outlineLevel="1" x14ac:dyDescent="0.2">
      <c r="A99" s="22">
        <v>1</v>
      </c>
      <c r="B99" s="46">
        <v>2019</v>
      </c>
      <c r="C99" s="46">
        <v>5</v>
      </c>
      <c r="D99" s="22" t="s">
        <v>28</v>
      </c>
      <c r="E99" s="22" t="s">
        <v>354</v>
      </c>
      <c r="G99" s="69">
        <f>'Tabel 5'!G108/'Tabel 5'!G$7</f>
        <v>6.8189673480775715E-4</v>
      </c>
      <c r="H99" s="70"/>
      <c r="I99" s="69">
        <f>'Tabel 5'!I108/'Tabel 5'!I$7</f>
        <v>3.9892573647646478E-4</v>
      </c>
      <c r="J99" s="69">
        <f>'Tabel 5'!J108/'Tabel 5'!J$7</f>
        <v>0</v>
      </c>
      <c r="K99" s="69">
        <f>'Tabel 5'!K108/'Tabel 5'!K$7</f>
        <v>0</v>
      </c>
      <c r="L99" s="69">
        <f>'Tabel 5'!L108/'Tabel 5'!L$7</f>
        <v>1.1637248179768532E-3</v>
      </c>
      <c r="M99" s="69">
        <f>'Tabel 5'!M108/'Tabel 5'!M$7</f>
        <v>0</v>
      </c>
      <c r="N99" s="69">
        <f>'Tabel 5'!N108/'Tabel 5'!N$7</f>
        <v>8.1026583568454902E-4</v>
      </c>
      <c r="O99" s="70"/>
      <c r="P99" s="69">
        <f>'Tabel 5'!P108/'Tabel 5'!P$7</f>
        <v>0</v>
      </c>
      <c r="Q99" s="69">
        <f>'Tabel 5'!Q108/'Tabel 5'!Q$7</f>
        <v>0</v>
      </c>
      <c r="R99" s="69">
        <f>'Tabel 5'!R108/'Tabel 5'!R$7</f>
        <v>0</v>
      </c>
      <c r="S99" s="70"/>
      <c r="T99" s="69">
        <f>'Tabel 5'!T108/'Tabel 5'!T$7</f>
        <v>1.4029373387357868E-3</v>
      </c>
      <c r="U99" s="70"/>
      <c r="V99" s="69">
        <f>'Tabel 5'!V108/'Tabel 5'!V$7</f>
        <v>1.6584929308130175E-3</v>
      </c>
      <c r="W99" s="69">
        <f>'Tabel 5'!W108/'Tabel 5'!W$7</f>
        <v>1.7295389240376145E-3</v>
      </c>
      <c r="X99" s="69">
        <f>'Tabel 5'!X108/'Tabel 5'!X$7</f>
        <v>7.5492657926839047E-4</v>
      </c>
      <c r="Y99" s="69">
        <f>'Tabel 5'!Y108/'Tabel 5'!Y$7</f>
        <v>0</v>
      </c>
      <c r="Z99" s="70"/>
      <c r="AA99" s="69">
        <f>'Tabel 5'!AA108/'Tabel 5'!AA$7</f>
        <v>1.018000071630557E-3</v>
      </c>
      <c r="AB99" s="70"/>
      <c r="AC99" s="69">
        <f>'Tabel 5'!AC108/'Tabel 5'!AC$7</f>
        <v>6.4033008820368388E-4</v>
      </c>
      <c r="AD99" s="57"/>
    </row>
    <row r="100" spans="1:30" outlineLevel="1" x14ac:dyDescent="0.2">
      <c r="A100" s="22">
        <v>1</v>
      </c>
      <c r="B100" s="46">
        <v>2019</v>
      </c>
      <c r="C100" s="46">
        <v>5</v>
      </c>
      <c r="D100" s="22" t="s">
        <v>31</v>
      </c>
      <c r="E100" s="22" t="s">
        <v>357</v>
      </c>
      <c r="G100" s="69">
        <f>'Tabel 5'!G109/'Tabel 5'!G$7</f>
        <v>8.4430267470090236E-4</v>
      </c>
      <c r="H100" s="70"/>
      <c r="I100" s="69">
        <f>'Tabel 5'!I109/'Tabel 5'!I$7</f>
        <v>1.2516058651536478E-3</v>
      </c>
      <c r="J100" s="69">
        <f>'Tabel 5'!J109/'Tabel 5'!J$7</f>
        <v>2.1097122605912275E-3</v>
      </c>
      <c r="K100" s="69">
        <f>'Tabel 5'!K109/'Tabel 5'!K$7</f>
        <v>5.4153092574396058E-4</v>
      </c>
      <c r="L100" s="69">
        <f>'Tabel 5'!L109/'Tabel 5'!L$7</f>
        <v>5.0296581115948742E-4</v>
      </c>
      <c r="M100" s="69">
        <f>'Tabel 5'!M109/'Tabel 5'!M$7</f>
        <v>0</v>
      </c>
      <c r="N100" s="69">
        <f>'Tabel 5'!N109/'Tabel 5'!N$7</f>
        <v>3.0058248743136494E-4</v>
      </c>
      <c r="O100" s="70"/>
      <c r="P100" s="69">
        <f>'Tabel 5'!P109/'Tabel 5'!P$7</f>
        <v>0</v>
      </c>
      <c r="Q100" s="69">
        <f>'Tabel 5'!Q109/'Tabel 5'!Q$7</f>
        <v>0</v>
      </c>
      <c r="R100" s="69">
        <f>'Tabel 5'!R109/'Tabel 5'!R$7</f>
        <v>0</v>
      </c>
      <c r="S100" s="70"/>
      <c r="T100" s="69">
        <f>'Tabel 5'!T109/'Tabel 5'!T$7</f>
        <v>5.5921278537020866E-4</v>
      </c>
      <c r="U100" s="70"/>
      <c r="V100" s="69">
        <f>'Tabel 5'!V109/'Tabel 5'!V$7</f>
        <v>5.3650576688045264E-4</v>
      </c>
      <c r="W100" s="69">
        <f>'Tabel 5'!W109/'Tabel 5'!W$7</f>
        <v>5.4018475983640569E-4</v>
      </c>
      <c r="X100" s="69">
        <f>'Tabel 5'!X109/'Tabel 5'!X$7</f>
        <v>6.5426970203260508E-4</v>
      </c>
      <c r="Y100" s="69">
        <f>'Tabel 5'!Y109/'Tabel 5'!Y$7</f>
        <v>0</v>
      </c>
      <c r="Z100" s="70"/>
      <c r="AA100" s="69">
        <f>'Tabel 5'!AA109/'Tabel 5'!AA$7</f>
        <v>0</v>
      </c>
      <c r="AB100" s="70"/>
      <c r="AC100" s="69">
        <f>'Tabel 5'!AC109/'Tabel 5'!AC$7</f>
        <v>8.3123595300975113E-4</v>
      </c>
      <c r="AD100" s="57"/>
    </row>
    <row r="101" spans="1:30" outlineLevel="1" x14ac:dyDescent="0.2">
      <c r="A101" s="22">
        <v>1</v>
      </c>
      <c r="B101" s="46">
        <v>2019</v>
      </c>
      <c r="C101" s="46">
        <v>5</v>
      </c>
      <c r="D101" s="22" t="s">
        <v>33</v>
      </c>
      <c r="E101" s="22" t="s">
        <v>359</v>
      </c>
      <c r="G101" s="69">
        <f>'Tabel 5'!G110/'Tabel 5'!G$7</f>
        <v>1.688084817543173E-3</v>
      </c>
      <c r="H101" s="70"/>
      <c r="I101" s="69">
        <f>'Tabel 5'!I110/'Tabel 5'!I$7</f>
        <v>1.5465462200841148E-3</v>
      </c>
      <c r="J101" s="69">
        <f>'Tabel 5'!J110/'Tabel 5'!J$7</f>
        <v>2.651883580941543E-3</v>
      </c>
      <c r="K101" s="69">
        <f>'Tabel 5'!K110/'Tabel 5'!K$7</f>
        <v>0</v>
      </c>
      <c r="L101" s="69">
        <f>'Tabel 5'!L110/'Tabel 5'!L$7</f>
        <v>4.3886232542347429E-4</v>
      </c>
      <c r="M101" s="69">
        <f>'Tabel 5'!M110/'Tabel 5'!M$7</f>
        <v>0</v>
      </c>
      <c r="N101" s="69">
        <f>'Tabel 5'!N110/'Tabel 5'!N$7</f>
        <v>6.6650899386954841E-4</v>
      </c>
      <c r="O101" s="70"/>
      <c r="P101" s="69">
        <f>'Tabel 5'!P110/'Tabel 5'!P$7</f>
        <v>1.0251842928951524E-4</v>
      </c>
      <c r="Q101" s="69">
        <f>'Tabel 5'!Q110/'Tabel 5'!Q$7</f>
        <v>1.3459911668315199E-4</v>
      </c>
      <c r="R101" s="69">
        <f>'Tabel 5'!R110/'Tabel 5'!R$7</f>
        <v>0</v>
      </c>
      <c r="S101" s="70"/>
      <c r="T101" s="69">
        <f>'Tabel 5'!T110/'Tabel 5'!T$7</f>
        <v>4.5129452854437892E-4</v>
      </c>
      <c r="U101" s="70"/>
      <c r="V101" s="69">
        <f>'Tabel 5'!V110/'Tabel 5'!V$7</f>
        <v>3.4038062969303407E-3</v>
      </c>
      <c r="W101" s="69">
        <f>'Tabel 5'!W110/'Tabel 5'!W$7</f>
        <v>3.5562163355896707E-3</v>
      </c>
      <c r="X101" s="69">
        <f>'Tabel 5'!X110/'Tabel 5'!X$7</f>
        <v>1.4091962813009954E-3</v>
      </c>
      <c r="Y101" s="69">
        <f>'Tabel 5'!Y110/'Tabel 5'!Y$7</f>
        <v>0</v>
      </c>
      <c r="Z101" s="70"/>
      <c r="AA101" s="69">
        <f>'Tabel 5'!AA110/'Tabel 5'!AA$7</f>
        <v>0</v>
      </c>
      <c r="AB101" s="70"/>
      <c r="AC101" s="69">
        <f>'Tabel 5'!AC110/'Tabel 5'!AC$7</f>
        <v>4.6215128105135447E-3</v>
      </c>
      <c r="AD101" s="57"/>
    </row>
    <row r="102" spans="1:30" outlineLevel="1" x14ac:dyDescent="0.2">
      <c r="A102" s="22">
        <v>1</v>
      </c>
      <c r="B102" s="46">
        <v>2019</v>
      </c>
      <c r="C102" s="46">
        <v>5</v>
      </c>
      <c r="D102" s="22" t="s">
        <v>36</v>
      </c>
      <c r="E102" s="22" t="s">
        <v>364</v>
      </c>
      <c r="G102" s="69">
        <f>'Tabel 5'!G111/'Tabel 5'!G$7</f>
        <v>2.1211673239248936E-3</v>
      </c>
      <c r="H102" s="70"/>
      <c r="I102" s="69">
        <f>'Tabel 5'!I111/'Tabel 5'!I$7</f>
        <v>2.2479748846943918E-3</v>
      </c>
      <c r="J102" s="69">
        <f>'Tabel 5'!J111/'Tabel 5'!J$7</f>
        <v>1.3259417904707715E-3</v>
      </c>
      <c r="K102" s="69">
        <f>'Tabel 5'!K111/'Tabel 5'!K$7</f>
        <v>5.4153092574396058E-4</v>
      </c>
      <c r="L102" s="69">
        <f>'Tabel 5'!L111/'Tabel 5'!L$7</f>
        <v>7.8945908202582276E-3</v>
      </c>
      <c r="M102" s="69">
        <f>'Tabel 5'!M111/'Tabel 5'!M$7</f>
        <v>0</v>
      </c>
      <c r="N102" s="69">
        <f>'Tabel 5'!N111/'Tabel 5'!N$7</f>
        <v>1.5682564561636433E-4</v>
      </c>
      <c r="O102" s="70"/>
      <c r="P102" s="69">
        <f>'Tabel 5'!P111/'Tabel 5'!P$7</f>
        <v>9.4509177001271874E-4</v>
      </c>
      <c r="Q102" s="69">
        <f>'Tabel 5'!Q111/'Tabel 5'!Q$7</f>
        <v>1.2366293845264588E-3</v>
      </c>
      <c r="R102" s="69">
        <f>'Tabel 5'!R111/'Tabel 5'!R$7</f>
        <v>1.3441585837140179E-5</v>
      </c>
      <c r="S102" s="70"/>
      <c r="T102" s="69">
        <f>'Tabel 5'!T111/'Tabel 5'!T$7</f>
        <v>2.982468188641113E-3</v>
      </c>
      <c r="U102" s="70"/>
      <c r="V102" s="69">
        <f>'Tabel 5'!V111/'Tabel 5'!V$7</f>
        <v>2.4443291785673734E-3</v>
      </c>
      <c r="W102" s="69">
        <f>'Tabel 5'!W111/'Tabel 5'!W$7</f>
        <v>2.5232314439726845E-3</v>
      </c>
      <c r="X102" s="69">
        <f>'Tabel 5'!X111/'Tabel 5'!X$7</f>
        <v>1.660838474390459E-3</v>
      </c>
      <c r="Y102" s="69">
        <f>'Tabel 5'!Y111/'Tabel 5'!Y$7</f>
        <v>0</v>
      </c>
      <c r="Z102" s="70"/>
      <c r="AA102" s="69">
        <f>'Tabel 5'!AA111/'Tabel 5'!AA$7</f>
        <v>0</v>
      </c>
      <c r="AB102" s="70"/>
      <c r="AC102" s="69">
        <f>'Tabel 5'!AC111/'Tabel 5'!AC$7</f>
        <v>5.0908230614951264E-4</v>
      </c>
      <c r="AD102" s="57"/>
    </row>
    <row r="103" spans="1:30" outlineLevel="1" x14ac:dyDescent="0.2">
      <c r="A103" s="22">
        <v>1</v>
      </c>
      <c r="B103" s="46">
        <v>2019</v>
      </c>
      <c r="C103" s="46">
        <v>5</v>
      </c>
      <c r="D103" s="22" t="s">
        <v>37</v>
      </c>
      <c r="E103" s="22" t="s">
        <v>365</v>
      </c>
      <c r="G103" s="69">
        <f>'Tabel 5'!G112/'Tabel 5'!G$7</f>
        <v>1.3710809156363606E-3</v>
      </c>
      <c r="H103" s="70"/>
      <c r="I103" s="69">
        <f>'Tabel 5'!I112/'Tabel 5'!I$7</f>
        <v>1.1797614197218674E-3</v>
      </c>
      <c r="J103" s="69">
        <f>'Tabel 5'!J112/'Tabel 5'!J$7</f>
        <v>1.4229619214808278E-3</v>
      </c>
      <c r="K103" s="69">
        <f>'Tabel 5'!K112/'Tabel 5'!K$7</f>
        <v>3.5691811014942855E-4</v>
      </c>
      <c r="L103" s="69">
        <f>'Tabel 5'!L112/'Tabel 5'!L$7</f>
        <v>1.9970701325450232E-3</v>
      </c>
      <c r="M103" s="69">
        <f>'Tabel 5'!M112/'Tabel 5'!M$7</f>
        <v>0</v>
      </c>
      <c r="N103" s="69">
        <f>'Tabel 5'!N112/'Tabel 5'!N$7</f>
        <v>2.8751368363000128E-4</v>
      </c>
      <c r="O103" s="70"/>
      <c r="P103" s="69">
        <f>'Tabel 5'!P112/'Tabel 5'!P$7</f>
        <v>4.4851812814162922E-5</v>
      </c>
      <c r="Q103" s="69">
        <f>'Tabel 5'!Q112/'Tabel 5'!Q$7</f>
        <v>5.8887113548878993E-5</v>
      </c>
      <c r="R103" s="69">
        <f>'Tabel 5'!R112/'Tabel 5'!R$7</f>
        <v>0</v>
      </c>
      <c r="S103" s="70"/>
      <c r="T103" s="69">
        <f>'Tabel 5'!T112/'Tabel 5'!T$7</f>
        <v>3.1100079467080025E-3</v>
      </c>
      <c r="U103" s="70"/>
      <c r="V103" s="69">
        <f>'Tabel 5'!V112/'Tabel 5'!V$7</f>
        <v>2.348604083231857E-3</v>
      </c>
      <c r="W103" s="69">
        <f>'Tabel 5'!W112/'Tabel 5'!W$7</f>
        <v>2.3573852457772966E-3</v>
      </c>
      <c r="X103" s="69">
        <f>'Tabel 5'!X112/'Tabel 5'!X$7</f>
        <v>1.0065687723578539E-3</v>
      </c>
      <c r="Y103" s="69">
        <f>'Tabel 5'!Y112/'Tabel 5'!Y$7</f>
        <v>5.5129003359336883E-3</v>
      </c>
      <c r="Z103" s="70"/>
      <c r="AA103" s="69">
        <f>'Tabel 5'!AA112/'Tabel 5'!AA$7</f>
        <v>0</v>
      </c>
      <c r="AB103" s="70"/>
      <c r="AC103" s="69">
        <f>'Tabel 5'!AC112/'Tabel 5'!AC$7</f>
        <v>1.3005462039913332E-3</v>
      </c>
      <c r="AD103" s="57"/>
    </row>
    <row r="104" spans="1:30" outlineLevel="1" x14ac:dyDescent="0.2">
      <c r="A104" s="22">
        <v>1</v>
      </c>
      <c r="B104" s="46">
        <v>2019</v>
      </c>
      <c r="C104" s="46">
        <v>5</v>
      </c>
      <c r="D104" s="22" t="s">
        <v>38</v>
      </c>
      <c r="E104" s="22" t="s">
        <v>368</v>
      </c>
      <c r="G104" s="69">
        <f>'Tabel 5'!G113/'Tabel 5'!G$7</f>
        <v>8.3753576053868805E-4</v>
      </c>
      <c r="H104" s="70"/>
      <c r="I104" s="69">
        <f>'Tabel 5'!I113/'Tabel 5'!I$7</f>
        <v>7.0804591616320414E-4</v>
      </c>
      <c r="J104" s="69">
        <f>'Tabel 5'!J113/'Tabel 5'!J$7</f>
        <v>8.1230580277047264E-4</v>
      </c>
      <c r="K104" s="69">
        <f>'Tabel 5'!K113/'Tabel 5'!K$7</f>
        <v>6.1537605198177329E-5</v>
      </c>
      <c r="L104" s="69">
        <f>'Tabel 5'!L113/'Tabel 5'!L$7</f>
        <v>1.5631388444858579E-3</v>
      </c>
      <c r="M104" s="69">
        <f>'Tabel 5'!M113/'Tabel 5'!M$7</f>
        <v>0</v>
      </c>
      <c r="N104" s="69">
        <f>'Tabel 5'!N113/'Tabel 5'!N$7</f>
        <v>0</v>
      </c>
      <c r="O104" s="70"/>
      <c r="P104" s="69">
        <f>'Tabel 5'!P113/'Tabel 5'!P$7</f>
        <v>5.4462915560054977E-5</v>
      </c>
      <c r="Q104" s="69">
        <f>'Tabel 5'!Q113/'Tabel 5'!Q$7</f>
        <v>7.1505780737924493E-5</v>
      </c>
      <c r="R104" s="69">
        <f>'Tabel 5'!R113/'Tabel 5'!R$7</f>
        <v>0</v>
      </c>
      <c r="S104" s="70"/>
      <c r="T104" s="69">
        <f>'Tabel 5'!T113/'Tabel 5'!T$7</f>
        <v>0</v>
      </c>
      <c r="U104" s="70"/>
      <c r="V104" s="69">
        <f>'Tabel 5'!V113/'Tabel 5'!V$7</f>
        <v>1.876657101577683E-3</v>
      </c>
      <c r="W104" s="69">
        <f>'Tabel 5'!W113/'Tabel 5'!W$7</f>
        <v>1.9475082130944099E-3</v>
      </c>
      <c r="X104" s="69">
        <f>'Tabel 5'!X113/'Tabel 5'!X$7</f>
        <v>1.0568972109757466E-3</v>
      </c>
      <c r="Y104" s="69">
        <f>'Tabel 5'!Y113/'Tabel 5'!Y$7</f>
        <v>0</v>
      </c>
      <c r="Z104" s="70"/>
      <c r="AA104" s="69">
        <f>'Tabel 5'!AA113/'Tabel 5'!AA$7</f>
        <v>0</v>
      </c>
      <c r="AB104" s="70"/>
      <c r="AC104" s="69">
        <f>'Tabel 5'!AC113/'Tabel 5'!AC$7</f>
        <v>6.1646685510292551E-4</v>
      </c>
      <c r="AD104" s="57"/>
    </row>
    <row r="105" spans="1:30" outlineLevel="1" x14ac:dyDescent="0.2">
      <c r="A105" s="22">
        <v>1</v>
      </c>
      <c r="B105" s="46">
        <v>2019</v>
      </c>
      <c r="C105" s="46">
        <v>5</v>
      </c>
      <c r="D105" s="22" t="s">
        <v>40</v>
      </c>
      <c r="E105" s="22" t="s">
        <v>370</v>
      </c>
      <c r="G105" s="69">
        <f>'Tabel 5'!G114/'Tabel 5'!G$7</f>
        <v>3.3730464439345545E-4</v>
      </c>
      <c r="H105" s="70"/>
      <c r="I105" s="69">
        <f>'Tabel 5'!I114/'Tabel 5'!I$7</f>
        <v>1.6448596717276036E-4</v>
      </c>
      <c r="J105" s="69">
        <f>'Tabel 5'!J114/'Tabel 5'!J$7</f>
        <v>0</v>
      </c>
      <c r="K105" s="69">
        <f>'Tabel 5'!K114/'Tabel 5'!K$7</f>
        <v>0</v>
      </c>
      <c r="L105" s="69">
        <f>'Tabel 5'!L114/'Tabel 5'!L$7</f>
        <v>8.5800050138971375E-4</v>
      </c>
      <c r="M105" s="69">
        <f>'Tabel 5'!M114/'Tabel 5'!M$7</f>
        <v>0</v>
      </c>
      <c r="N105" s="69">
        <f>'Tabel 5'!N114/'Tabel 5'!N$7</f>
        <v>0</v>
      </c>
      <c r="O105" s="70"/>
      <c r="P105" s="69">
        <f>'Tabel 5'!P114/'Tabel 5'!P$7</f>
        <v>6.0870317390649676E-5</v>
      </c>
      <c r="Q105" s="69">
        <f>'Tabel 5'!Q114/'Tabel 5'!Q$7</f>
        <v>7.9918225530621484E-5</v>
      </c>
      <c r="R105" s="69">
        <f>'Tabel 5'!R114/'Tabel 5'!R$7</f>
        <v>0</v>
      </c>
      <c r="S105" s="70"/>
      <c r="T105" s="69">
        <f>'Tabel 5'!T114/'Tabel 5'!T$7</f>
        <v>4.4148377792384893E-4</v>
      </c>
      <c r="U105" s="70"/>
      <c r="V105" s="69">
        <f>'Tabel 5'!V114/'Tabel 5'!V$7</f>
        <v>9.1272765319911026E-4</v>
      </c>
      <c r="W105" s="69">
        <f>'Tabel 5'!W114/'Tabel 5'!W$7</f>
        <v>9.4532332971370987E-4</v>
      </c>
      <c r="X105" s="69">
        <f>'Tabel 5'!X114/'Tabel 5'!X$7</f>
        <v>5.5361282479681969E-4</v>
      </c>
      <c r="Y105" s="69">
        <f>'Tabel 5'!Y114/'Tabel 5'!Y$7</f>
        <v>0</v>
      </c>
      <c r="Z105" s="70"/>
      <c r="AA105" s="69">
        <f>'Tabel 5'!AA114/'Tabel 5'!AA$7</f>
        <v>0</v>
      </c>
      <c r="AB105" s="70"/>
      <c r="AC105" s="69">
        <f>'Tabel 5'!AC114/'Tabel 5'!AC$7</f>
        <v>8.7498521369447487E-5</v>
      </c>
      <c r="AD105" s="57"/>
    </row>
    <row r="106" spans="1:30" outlineLevel="1" x14ac:dyDescent="0.2">
      <c r="A106" s="22">
        <v>1</v>
      </c>
      <c r="B106" s="46">
        <v>2019</v>
      </c>
      <c r="C106" s="46">
        <v>5</v>
      </c>
      <c r="D106" s="22" t="s">
        <v>41</v>
      </c>
      <c r="E106" s="22" t="s">
        <v>371</v>
      </c>
      <c r="G106" s="69">
        <f>'Tabel 5'!G115/'Tabel 5'!G$7</f>
        <v>5.5020217457389263E-4</v>
      </c>
      <c r="H106" s="70"/>
      <c r="I106" s="69">
        <f>'Tabel 5'!I115/'Tabel 5'!I$7</f>
        <v>1.3801696096105181E-4</v>
      </c>
      <c r="J106" s="69">
        <f>'Tabel 5'!J115/'Tabel 5'!J$7</f>
        <v>7.4191864890043165E-5</v>
      </c>
      <c r="K106" s="69">
        <f>'Tabel 5'!K115/'Tabel 5'!K$7</f>
        <v>6.1537605198177329E-5</v>
      </c>
      <c r="L106" s="69">
        <f>'Tabel 5'!L115/'Tabel 5'!L$7</f>
        <v>3.1065535395144808E-4</v>
      </c>
      <c r="M106" s="69">
        <f>'Tabel 5'!M115/'Tabel 5'!M$7</f>
        <v>0</v>
      </c>
      <c r="N106" s="69">
        <f>'Tabel 5'!N115/'Tabel 5'!N$7</f>
        <v>1.6989444941772802E-4</v>
      </c>
      <c r="O106" s="70"/>
      <c r="P106" s="69">
        <f>'Tabel 5'!P115/'Tabel 5'!P$7</f>
        <v>5.9909207116060471E-4</v>
      </c>
      <c r="Q106" s="69">
        <f>'Tabel 5'!Q115/'Tabel 5'!Q$7</f>
        <v>7.8656358811716944E-4</v>
      </c>
      <c r="R106" s="69">
        <f>'Tabel 5'!R115/'Tabel 5'!R$7</f>
        <v>0</v>
      </c>
      <c r="S106" s="70"/>
      <c r="T106" s="69">
        <f>'Tabel 5'!T115/'Tabel 5'!T$7</f>
        <v>1.7365028598338059E-3</v>
      </c>
      <c r="U106" s="70"/>
      <c r="V106" s="69">
        <f>'Tabel 5'!V115/'Tabel 5'!V$7</f>
        <v>1.2177122592680813E-3</v>
      </c>
      <c r="W106" s="69">
        <f>'Tabel 5'!W115/'Tabel 5'!W$7</f>
        <v>1.2699080318961116E-3</v>
      </c>
      <c r="X106" s="69">
        <f>'Tabel 5'!X115/'Tabel 5'!X$7</f>
        <v>5.5361282479681969E-4</v>
      </c>
      <c r="Y106" s="69">
        <f>'Tabel 5'!Y115/'Tabel 5'!Y$7</f>
        <v>0</v>
      </c>
      <c r="Z106" s="70"/>
      <c r="AA106" s="69">
        <f>'Tabel 5'!AA115/'Tabel 5'!AA$7</f>
        <v>1.2012400845240573E-2</v>
      </c>
      <c r="AB106" s="70"/>
      <c r="AC106" s="69">
        <f>'Tabel 5'!AC115/'Tabel 5'!AC$7</f>
        <v>1.4516800136294696E-3</v>
      </c>
      <c r="AD106" s="57"/>
    </row>
    <row r="107" spans="1:30" outlineLevel="1" x14ac:dyDescent="0.2">
      <c r="A107" s="22">
        <v>1</v>
      </c>
      <c r="B107" s="46">
        <v>2019</v>
      </c>
      <c r="C107" s="46">
        <v>5</v>
      </c>
      <c r="D107" s="22" t="s">
        <v>42</v>
      </c>
      <c r="E107" s="22" t="s">
        <v>372</v>
      </c>
      <c r="G107" s="69">
        <f>'Tabel 5'!G116/'Tabel 5'!G$7</f>
        <v>5.5748962059473889E-4</v>
      </c>
      <c r="H107" s="70"/>
      <c r="I107" s="69">
        <f>'Tabel 5'!I116/'Tabel 5'!I$7</f>
        <v>4.7833275511159048E-4</v>
      </c>
      <c r="J107" s="69">
        <f>'Tabel 5'!J116/'Tabel 5'!J$7</f>
        <v>2.0925910610012176E-5</v>
      </c>
      <c r="K107" s="69">
        <f>'Tabel 5'!K116/'Tabel 5'!K$7</f>
        <v>5.1076212314487184E-3</v>
      </c>
      <c r="L107" s="69">
        <f>'Tabel 5'!L116/'Tabel 5'!L$7</f>
        <v>2.9093120449421331E-4</v>
      </c>
      <c r="M107" s="69">
        <f>'Tabel 5'!M116/'Tabel 5'!M$7</f>
        <v>0</v>
      </c>
      <c r="N107" s="69">
        <f>'Tabel 5'!N116/'Tabel 5'!N$7</f>
        <v>9.1481626609545854E-5</v>
      </c>
      <c r="O107" s="70"/>
      <c r="P107" s="69">
        <f>'Tabel 5'!P116/'Tabel 5'!P$7</f>
        <v>7.6888821967136431E-5</v>
      </c>
      <c r="Q107" s="69">
        <f>'Tabel 5'!Q116/'Tabel 5'!Q$7</f>
        <v>1.0094933751236399E-4</v>
      </c>
      <c r="R107" s="69">
        <f>'Tabel 5'!R116/'Tabel 5'!R$7</f>
        <v>0</v>
      </c>
      <c r="S107" s="70"/>
      <c r="T107" s="69">
        <f>'Tabel 5'!T116/'Tabel 5'!T$7</f>
        <v>1.9621501241059953E-4</v>
      </c>
      <c r="U107" s="70"/>
      <c r="V107" s="69">
        <f>'Tabel 5'!V116/'Tabel 5'!V$7</f>
        <v>1.1598319690652109E-3</v>
      </c>
      <c r="W107" s="69">
        <f>'Tabel 5'!W116/'Tabel 5'!W$7</f>
        <v>1.2083080154235389E-3</v>
      </c>
      <c r="X107" s="69">
        <f>'Tabel 5'!X116/'Tabel 5'!X$7</f>
        <v>5.5361282479681969E-4</v>
      </c>
      <c r="Y107" s="69">
        <f>'Tabel 5'!Y116/'Tabel 5'!Y$7</f>
        <v>0</v>
      </c>
      <c r="Z107" s="70"/>
      <c r="AA107" s="69">
        <f>'Tabel 5'!AA116/'Tabel 5'!AA$7</f>
        <v>0</v>
      </c>
      <c r="AB107" s="70"/>
      <c r="AC107" s="69">
        <f>'Tabel 5'!AC116/'Tabel 5'!AC$7</f>
        <v>1.1136175447020589E-4</v>
      </c>
      <c r="AD107" s="57"/>
    </row>
    <row r="108" spans="1:30" outlineLevel="1" x14ac:dyDescent="0.2">
      <c r="A108" s="22">
        <v>1</v>
      </c>
      <c r="B108" s="46">
        <v>2019</v>
      </c>
      <c r="C108" s="46">
        <v>5</v>
      </c>
      <c r="D108" s="22" t="s">
        <v>44</v>
      </c>
      <c r="E108" s="22" t="s">
        <v>374</v>
      </c>
      <c r="G108" s="69">
        <f>'Tabel 5'!G117/'Tabel 5'!G$7</f>
        <v>6.1891237991330025E-4</v>
      </c>
      <c r="H108" s="70"/>
      <c r="I108" s="69">
        <f>'Tabel 5'!I117/'Tabel 5'!I$7</f>
        <v>2.6469006211708566E-4</v>
      </c>
      <c r="J108" s="69">
        <f>'Tabel 5'!J117/'Tabel 5'!J$7</f>
        <v>3.5003341384020367E-4</v>
      </c>
      <c r="K108" s="69">
        <f>'Tabel 5'!K117/'Tabel 5'!K$7</f>
        <v>8.2460390965557627E-4</v>
      </c>
      <c r="L108" s="69">
        <f>'Tabel 5'!L117/'Tabel 5'!L$7</f>
        <v>0</v>
      </c>
      <c r="M108" s="69">
        <f>'Tabel 5'!M117/'Tabel 5'!M$7</f>
        <v>0</v>
      </c>
      <c r="N108" s="69">
        <f>'Tabel 5'!N117/'Tabel 5'!N$7</f>
        <v>1.2633177007984904E-4</v>
      </c>
      <c r="O108" s="70"/>
      <c r="P108" s="69">
        <f>'Tabel 5'!P117/'Tabel 5'!P$7</f>
        <v>9.771287791656921E-4</v>
      </c>
      <c r="Q108" s="69">
        <f>'Tabel 5'!Q117/'Tabel 5'!Q$7</f>
        <v>6.9823291779385092E-4</v>
      </c>
      <c r="R108" s="69">
        <f>'Tabel 5'!R117/'Tabel 5'!R$7</f>
        <v>1.868380431362485E-3</v>
      </c>
      <c r="S108" s="70"/>
      <c r="T108" s="69">
        <f>'Tabel 5'!T117/'Tabel 5'!T$7</f>
        <v>1.1184255707404173E-3</v>
      </c>
      <c r="U108" s="70"/>
      <c r="V108" s="69">
        <f>'Tabel 5'!V117/'Tabel 5'!V$7</f>
        <v>1.0908208538233269E-3</v>
      </c>
      <c r="W108" s="69">
        <f>'Tabel 5'!W117/'Tabel 5'!W$7</f>
        <v>1.1206464535202627E-3</v>
      </c>
      <c r="X108" s="69">
        <f>'Tabel 5'!X117/'Tabel 5'!X$7</f>
        <v>7.5492657926839047E-4</v>
      </c>
      <c r="Y108" s="69">
        <f>'Tabel 5'!Y117/'Tabel 5'!Y$7</f>
        <v>2.7564501679668441E-4</v>
      </c>
      <c r="Z108" s="70"/>
      <c r="AA108" s="69">
        <f>'Tabel 5'!AA117/'Tabel 5'!AA$7</f>
        <v>0</v>
      </c>
      <c r="AB108" s="70"/>
      <c r="AC108" s="69">
        <f>'Tabel 5'!AC117/'Tabel 5'!AC$7</f>
        <v>2.2670071445720486E-4</v>
      </c>
      <c r="AD108" s="57"/>
    </row>
    <row r="109" spans="1:30" outlineLevel="1" x14ac:dyDescent="0.2">
      <c r="A109" s="22">
        <v>1</v>
      </c>
      <c r="B109" s="46">
        <v>2019</v>
      </c>
      <c r="C109" s="46">
        <v>5</v>
      </c>
      <c r="D109" s="22" t="s">
        <v>47</v>
      </c>
      <c r="E109" s="22" t="s">
        <v>380</v>
      </c>
      <c r="G109" s="69">
        <f>'Tabel 5'!G118/'Tabel 5'!G$7</f>
        <v>4.3100037894719308E-4</v>
      </c>
      <c r="H109" s="70"/>
      <c r="I109" s="69">
        <f>'Tabel 5'!I118/'Tabel 5'!I$7</f>
        <v>6.0878714286929697E-4</v>
      </c>
      <c r="J109" s="69">
        <f>'Tabel 5'!J118/'Tabel 5'!J$7</f>
        <v>0</v>
      </c>
      <c r="K109" s="69">
        <f>'Tabel 5'!K118/'Tabel 5'!K$7</f>
        <v>6.4491410247689849E-3</v>
      </c>
      <c r="L109" s="69">
        <f>'Tabel 5'!L118/'Tabel 5'!L$7</f>
        <v>2.1696564402958279E-4</v>
      </c>
      <c r="M109" s="69">
        <f>'Tabel 5'!M118/'Tabel 5'!M$7</f>
        <v>0</v>
      </c>
      <c r="N109" s="69">
        <f>'Tabel 5'!N118/'Tabel 5'!N$7</f>
        <v>3.3107636296788023E-4</v>
      </c>
      <c r="O109" s="70"/>
      <c r="P109" s="69">
        <f>'Tabel 5'!P118/'Tabel 5'!P$7</f>
        <v>0</v>
      </c>
      <c r="Q109" s="69">
        <f>'Tabel 5'!Q118/'Tabel 5'!Q$7</f>
        <v>0</v>
      </c>
      <c r="R109" s="69">
        <f>'Tabel 5'!R118/'Tabel 5'!R$7</f>
        <v>0</v>
      </c>
      <c r="S109" s="70"/>
      <c r="T109" s="69">
        <f>'Tabel 5'!T118/'Tabel 5'!T$7</f>
        <v>1.648206104249036E-3</v>
      </c>
      <c r="U109" s="70"/>
      <c r="V109" s="69">
        <f>'Tabel 5'!V118/'Tabel 5'!V$7</f>
        <v>3.5618640124843326E-5</v>
      </c>
      <c r="W109" s="69">
        <f>'Tabel 5'!W118/'Tabel 5'!W$7</f>
        <v>0</v>
      </c>
      <c r="X109" s="69">
        <f>'Tabel 5'!X118/'Tabel 5'!X$7</f>
        <v>8.0525501788628311E-4</v>
      </c>
      <c r="Y109" s="69">
        <f>'Tabel 5'!Y118/'Tabel 5'!Y$7</f>
        <v>0</v>
      </c>
      <c r="Z109" s="70"/>
      <c r="AA109" s="69">
        <f>'Tabel 5'!AA118/'Tabel 5'!AA$7</f>
        <v>0</v>
      </c>
      <c r="AB109" s="70"/>
      <c r="AC109" s="69">
        <f>'Tabel 5'!AC118/'Tabel 5'!AC$7</f>
        <v>9.5452932403033628E-5</v>
      </c>
      <c r="AD109" s="57"/>
    </row>
    <row r="110" spans="1:30" outlineLevel="1" x14ac:dyDescent="0.2">
      <c r="A110" s="22">
        <v>1</v>
      </c>
      <c r="B110" s="46">
        <v>2019</v>
      </c>
      <c r="C110" s="46">
        <v>5</v>
      </c>
      <c r="D110" s="22" t="s">
        <v>48</v>
      </c>
      <c r="E110" s="22" t="s">
        <v>381</v>
      </c>
      <c r="G110" s="69">
        <f>'Tabel 5'!G119/'Tabel 5'!G$7</f>
        <v>3.0711379659280666E-4</v>
      </c>
      <c r="H110" s="70"/>
      <c r="I110" s="69">
        <f>'Tabel 5'!I119/'Tabel 5'!I$7</f>
        <v>8.0352340285543862E-5</v>
      </c>
      <c r="J110" s="69">
        <f>'Tabel 5'!J119/'Tabel 5'!J$7</f>
        <v>6.0875376320035418E-5</v>
      </c>
      <c r="K110" s="69">
        <f>'Tabel 5'!K119/'Tabel 5'!K$7</f>
        <v>0</v>
      </c>
      <c r="L110" s="69">
        <f>'Tabel 5'!L119/'Tabel 5'!L$7</f>
        <v>1.430000835649523E-4</v>
      </c>
      <c r="M110" s="69">
        <f>'Tabel 5'!M119/'Tabel 5'!M$7</f>
        <v>1.2921015262613335E-3</v>
      </c>
      <c r="N110" s="69">
        <f>'Tabel 5'!N119/'Tabel 5'!N$7</f>
        <v>0</v>
      </c>
      <c r="O110" s="70"/>
      <c r="P110" s="69">
        <f>'Tabel 5'!P119/'Tabel 5'!P$7</f>
        <v>1.6979614851075962E-4</v>
      </c>
      <c r="Q110" s="69">
        <f>'Tabel 5'!Q119/'Tabel 5'!Q$7</f>
        <v>0</v>
      </c>
      <c r="R110" s="69">
        <f>'Tabel 5'!R119/'Tabel 5'!R$7</f>
        <v>7.1240404936842952E-4</v>
      </c>
      <c r="S110" s="70"/>
      <c r="T110" s="69">
        <f>'Tabel 5'!T119/'Tabel 5'!T$7</f>
        <v>5.3959128412914878E-4</v>
      </c>
      <c r="U110" s="70"/>
      <c r="V110" s="69">
        <f>'Tabel 5'!V119/'Tabel 5'!V$7</f>
        <v>8.8378750809767507E-4</v>
      </c>
      <c r="W110" s="69">
        <f>'Tabel 5'!W119/'Tabel 5'!W$7</f>
        <v>9.121540900746323E-4</v>
      </c>
      <c r="X110" s="69">
        <f>'Tabel 5'!X119/'Tabel 5'!X$7</f>
        <v>6.0394126341471233E-4</v>
      </c>
      <c r="Y110" s="69">
        <f>'Tabel 5'!Y119/'Tabel 5'!Y$7</f>
        <v>0</v>
      </c>
      <c r="Z110" s="70"/>
      <c r="AA110" s="69">
        <f>'Tabel 5'!AA119/'Tabel 5'!AA$7</f>
        <v>0</v>
      </c>
      <c r="AB110" s="70"/>
      <c r="AC110" s="69">
        <f>'Tabel 5'!AC119/'Tabel 5'!AC$7</f>
        <v>0</v>
      </c>
      <c r="AD110" s="57"/>
    </row>
    <row r="111" spans="1:30" outlineLevel="1" x14ac:dyDescent="0.2">
      <c r="A111" s="22">
        <v>1</v>
      </c>
      <c r="B111" s="46">
        <v>2019</v>
      </c>
      <c r="C111" s="46">
        <v>5</v>
      </c>
      <c r="D111" s="22" t="s">
        <v>49</v>
      </c>
      <c r="E111" s="22" t="s">
        <v>382</v>
      </c>
      <c r="G111" s="69">
        <f>'Tabel 5'!G120/'Tabel 5'!G$7</f>
        <v>1.9519944698695338E-4</v>
      </c>
      <c r="H111" s="70"/>
      <c r="I111" s="69">
        <f>'Tabel 5'!I120/'Tabel 5'!I$7</f>
        <v>1.1343859805017956E-5</v>
      </c>
      <c r="J111" s="69">
        <f>'Tabel 5'!J120/'Tabel 5'!J$7</f>
        <v>0</v>
      </c>
      <c r="K111" s="69">
        <f>'Tabel 5'!K120/'Tabel 5'!K$7</f>
        <v>0</v>
      </c>
      <c r="L111" s="69">
        <f>'Tabel 5'!L120/'Tabel 5'!L$7</f>
        <v>1.9724149457234799E-5</v>
      </c>
      <c r="M111" s="69">
        <f>'Tabel 5'!M120/'Tabel 5'!M$7</f>
        <v>1.6151269078266669E-4</v>
      </c>
      <c r="N111" s="69">
        <f>'Tabel 5'!N120/'Tabel 5'!N$7</f>
        <v>2.178133966893949E-5</v>
      </c>
      <c r="O111" s="70"/>
      <c r="P111" s="69">
        <f>'Tabel 5'!P120/'Tabel 5'!P$7</f>
        <v>3.5240710068270866E-5</v>
      </c>
      <c r="Q111" s="69">
        <f>'Tabel 5'!Q120/'Tabel 5'!Q$7</f>
        <v>4.6268446359833492E-5</v>
      </c>
      <c r="R111" s="69">
        <f>'Tabel 5'!R120/'Tabel 5'!R$7</f>
        <v>0</v>
      </c>
      <c r="S111" s="70"/>
      <c r="T111" s="69">
        <f>'Tabel 5'!T120/'Tabel 5'!T$7</f>
        <v>1.9523393734854654E-3</v>
      </c>
      <c r="U111" s="70"/>
      <c r="V111" s="69">
        <f>'Tabel 5'!V120/'Tabel 5'!V$7</f>
        <v>3.4060324619381434E-4</v>
      </c>
      <c r="W111" s="69">
        <f>'Tabel 5'!W120/'Tabel 5'!W$7</f>
        <v>3.2221547077961038E-4</v>
      </c>
      <c r="X111" s="69">
        <f>'Tabel 5'!X120/'Tabel 5'!X$7</f>
        <v>4.0262750894314156E-4</v>
      </c>
      <c r="Y111" s="69">
        <f>'Tabel 5'!Y120/'Tabel 5'!Y$7</f>
        <v>1.2404025755850799E-3</v>
      </c>
      <c r="Z111" s="70"/>
      <c r="AA111" s="69">
        <f>'Tabel 5'!AA120/'Tabel 5'!AA$7</f>
        <v>0</v>
      </c>
      <c r="AB111" s="70"/>
      <c r="AC111" s="69">
        <f>'Tabel 5'!AC120/'Tabel 5'!AC$7</f>
        <v>2.9829041375948007E-4</v>
      </c>
      <c r="AD111" s="57"/>
    </row>
    <row r="112" spans="1:30" outlineLevel="1" x14ac:dyDescent="0.2">
      <c r="A112" s="22">
        <v>1</v>
      </c>
      <c r="B112" s="46">
        <v>2019</v>
      </c>
      <c r="C112" s="46">
        <v>5</v>
      </c>
      <c r="D112" s="22" t="s">
        <v>50</v>
      </c>
      <c r="E112" s="22" t="s">
        <v>383</v>
      </c>
      <c r="G112" s="69">
        <f>'Tabel 5'!G121/'Tabel 5'!G$7</f>
        <v>1.2190856129158528E-3</v>
      </c>
      <c r="H112" s="70"/>
      <c r="I112" s="69">
        <f>'Tabel 5'!I121/'Tabel 5'!I$7</f>
        <v>4.5753567880239089E-4</v>
      </c>
      <c r="J112" s="69">
        <f>'Tabel 5'!J121/'Tabel 5'!J$7</f>
        <v>0</v>
      </c>
      <c r="K112" s="69">
        <f>'Tabel 5'!K121/'Tabel 5'!K$7</f>
        <v>0</v>
      </c>
      <c r="L112" s="69">
        <f>'Tabel 5'!L121/'Tabel 5'!L$7</f>
        <v>1.3116559389061142E-3</v>
      </c>
      <c r="M112" s="69">
        <f>'Tabel 5'!M121/'Tabel 5'!M$7</f>
        <v>0</v>
      </c>
      <c r="N112" s="69">
        <f>'Tabel 5'!N121/'Tabel 5'!N$7</f>
        <v>9.4966640956576178E-4</v>
      </c>
      <c r="O112" s="70"/>
      <c r="P112" s="69">
        <f>'Tabel 5'!P121/'Tabel 5'!P$7</f>
        <v>1.5185542338509446E-3</v>
      </c>
      <c r="Q112" s="69">
        <f>'Tabel 5'!Q121/'Tabel 5'!Q$7</f>
        <v>1.9937494158691889E-3</v>
      </c>
      <c r="R112" s="69">
        <f>'Tabel 5'!R121/'Tabel 5'!R$7</f>
        <v>0</v>
      </c>
      <c r="S112" s="70"/>
      <c r="T112" s="69">
        <f>'Tabel 5'!T121/'Tabel 5'!T$7</f>
        <v>7.7014392371160317E-3</v>
      </c>
      <c r="U112" s="70"/>
      <c r="V112" s="69">
        <f>'Tabel 5'!V121/'Tabel 5'!V$7</f>
        <v>1.3334728396738221E-3</v>
      </c>
      <c r="W112" s="69">
        <f>'Tabel 5'!W121/'Tabel 5'!W$7</f>
        <v>1.367046519410553E-3</v>
      </c>
      <c r="X112" s="69">
        <f>'Tabel 5'!X121/'Tabel 5'!X$7</f>
        <v>1.1072256495936394E-3</v>
      </c>
      <c r="Y112" s="69">
        <f>'Tabel 5'!Y121/'Tabel 5'!Y$7</f>
        <v>0</v>
      </c>
      <c r="Z112" s="70"/>
      <c r="AA112" s="69">
        <f>'Tabel 5'!AA121/'Tabel 5'!AA$7</f>
        <v>0</v>
      </c>
      <c r="AB112" s="70"/>
      <c r="AC112" s="69">
        <f>'Tabel 5'!AC121/'Tabel 5'!AC$7</f>
        <v>2.704499751419286E-4</v>
      </c>
      <c r="AD112" s="57"/>
    </row>
    <row r="113" spans="1:30" outlineLevel="1" x14ac:dyDescent="0.2">
      <c r="A113" s="22">
        <v>1</v>
      </c>
      <c r="B113" s="46">
        <v>2019</v>
      </c>
      <c r="C113" s="46">
        <v>5</v>
      </c>
      <c r="D113" s="22" t="s">
        <v>53</v>
      </c>
      <c r="E113" s="22" t="s">
        <v>388</v>
      </c>
      <c r="G113" s="69">
        <f>'Tabel 5'!G122/'Tabel 5'!G$7</f>
        <v>4.2058974177455559E-4</v>
      </c>
      <c r="H113" s="70"/>
      <c r="I113" s="69">
        <f>'Tabel 5'!I122/'Tabel 5'!I$7</f>
        <v>3.1195614463799381E-4</v>
      </c>
      <c r="J113" s="69">
        <f>'Tabel 5'!J122/'Tabel 5'!J$7</f>
        <v>0</v>
      </c>
      <c r="K113" s="69">
        <f>'Tabel 5'!K122/'Tabel 5'!K$7</f>
        <v>2.4615042079270932E-4</v>
      </c>
      <c r="L113" s="69">
        <f>'Tabel 5'!L122/'Tabel 5'!L$7</f>
        <v>7.3965560464630504E-5</v>
      </c>
      <c r="M113" s="69">
        <f>'Tabel 5'!M122/'Tabel 5'!M$7</f>
        <v>0</v>
      </c>
      <c r="N113" s="69">
        <f>'Tabel 5'!N122/'Tabel 5'!N$7</f>
        <v>1.2850990404674298E-3</v>
      </c>
      <c r="O113" s="70"/>
      <c r="P113" s="69">
        <f>'Tabel 5'!P122/'Tabel 5'!P$7</f>
        <v>3.5561080159800604E-4</v>
      </c>
      <c r="Q113" s="69">
        <f>'Tabel 5'!Q122/'Tabel 5'!Q$7</f>
        <v>1.6404267345759149E-4</v>
      </c>
      <c r="R113" s="69">
        <f>'Tabel 5'!R122/'Tabel 5'!R$7</f>
        <v>9.6779418027409287E-4</v>
      </c>
      <c r="S113" s="70"/>
      <c r="T113" s="69">
        <f>'Tabel 5'!T122/'Tabel 5'!T$7</f>
        <v>5.1996978288808878E-4</v>
      </c>
      <c r="U113" s="70"/>
      <c r="V113" s="69">
        <f>'Tabel 5'!V122/'Tabel 5'!V$7</f>
        <v>6.9901581245005037E-4</v>
      </c>
      <c r="W113" s="69">
        <f>'Tabel 5'!W122/'Tabel 5'!W$7</f>
        <v>7.0840018943458464E-4</v>
      </c>
      <c r="X113" s="69">
        <f>'Tabel 5'!X122/'Tabel 5'!X$7</f>
        <v>7.5492657926839047E-4</v>
      </c>
      <c r="Y113" s="69">
        <f>'Tabel 5'!Y122/'Tabel 5'!Y$7</f>
        <v>0</v>
      </c>
      <c r="Z113" s="70"/>
      <c r="AA113" s="69">
        <f>'Tabel 5'!AA122/'Tabel 5'!AA$7</f>
        <v>0</v>
      </c>
      <c r="AB113" s="70"/>
      <c r="AC113" s="69">
        <f>'Tabel 5'!AC122/'Tabel 5'!AC$7</f>
        <v>1.1931616550379203E-5</v>
      </c>
      <c r="AD113" s="57"/>
    </row>
    <row r="114" spans="1:30" outlineLevel="1" x14ac:dyDescent="0.2">
      <c r="A114" s="22">
        <v>1</v>
      </c>
      <c r="B114" s="46">
        <v>2019</v>
      </c>
      <c r="C114" s="46">
        <v>5</v>
      </c>
      <c r="D114" s="22" t="s">
        <v>55</v>
      </c>
      <c r="E114" s="22" t="s">
        <v>390</v>
      </c>
      <c r="G114" s="69">
        <f>'Tabel 5'!G123/'Tabel 5'!G$7</f>
        <v>8.2400193221425922E-4</v>
      </c>
      <c r="H114" s="70"/>
      <c r="I114" s="69">
        <f>'Tabel 5'!I123/'Tabel 5'!I$7</f>
        <v>2.1836930124659567E-4</v>
      </c>
      <c r="J114" s="69">
        <f>'Tabel 5'!J123/'Tabel 5'!J$7</f>
        <v>0</v>
      </c>
      <c r="K114" s="69">
        <f>'Tabel 5'!K123/'Tabel 5'!K$7</f>
        <v>0</v>
      </c>
      <c r="L114" s="69">
        <f>'Tabel 5'!L123/'Tabel 5'!L$7</f>
        <v>1.134138593791001E-3</v>
      </c>
      <c r="M114" s="69">
        <f>'Tabel 5'!M123/'Tabel 5'!M$7</f>
        <v>0</v>
      </c>
      <c r="N114" s="69">
        <f>'Tabel 5'!N123/'Tabel 5'!N$7</f>
        <v>4.3562679337878979E-6</v>
      </c>
      <c r="O114" s="70"/>
      <c r="P114" s="69">
        <f>'Tabel 5'!P123/'Tabel 5'!P$7</f>
        <v>1.7107762887687858E-3</v>
      </c>
      <c r="Q114" s="69">
        <f>'Tabel 5'!Q123/'Tabel 5'!Q$7</f>
        <v>4.9633424276912291E-4</v>
      </c>
      <c r="R114" s="69">
        <f>'Tabel 5'!R123/'Tabel 5'!R$7</f>
        <v>5.5916997082503146E-3</v>
      </c>
      <c r="S114" s="70"/>
      <c r="T114" s="69">
        <f>'Tabel 5'!T123/'Tabel 5'!T$7</f>
        <v>4.0714615075199403E-3</v>
      </c>
      <c r="U114" s="70"/>
      <c r="V114" s="69">
        <f>'Tabel 5'!V123/'Tabel 5'!V$7</f>
        <v>8.9714449814449137E-4</v>
      </c>
      <c r="W114" s="69">
        <f>'Tabel 5'!W123/'Tabel 5'!W$7</f>
        <v>9.0978485867184106E-4</v>
      </c>
      <c r="X114" s="69">
        <f>'Tabel 5'!X123/'Tabel 5'!X$7</f>
        <v>9.5624033373996125E-4</v>
      </c>
      <c r="Y114" s="69">
        <f>'Tabel 5'!Y123/'Tabel 5'!Y$7</f>
        <v>0</v>
      </c>
      <c r="Z114" s="70"/>
      <c r="AA114" s="69">
        <f>'Tabel 5'!AA123/'Tabel 5'!AA$7</f>
        <v>0</v>
      </c>
      <c r="AB114" s="70"/>
      <c r="AC114" s="69">
        <f>'Tabel 5'!AC123/'Tabel 5'!AC$7</f>
        <v>6.2839847165330469E-4</v>
      </c>
      <c r="AD114" s="57"/>
    </row>
    <row r="115" spans="1:30" outlineLevel="1" x14ac:dyDescent="0.2">
      <c r="A115" s="22">
        <v>1</v>
      </c>
      <c r="B115" s="46">
        <v>2019</v>
      </c>
      <c r="C115" s="46">
        <v>5</v>
      </c>
      <c r="D115" s="22" t="s">
        <v>56</v>
      </c>
      <c r="E115" s="22" t="s">
        <v>391</v>
      </c>
      <c r="G115" s="69">
        <f>'Tabel 5'!G124/'Tabel 5'!G$7</f>
        <v>6.4181578169310272E-4</v>
      </c>
      <c r="H115" s="70"/>
      <c r="I115" s="69">
        <f>'Tabel 5'!I124/'Tabel 5'!I$7</f>
        <v>3.9987105812688297E-4</v>
      </c>
      <c r="J115" s="69">
        <f>'Tabel 5'!J124/'Tabel 5'!J$7</f>
        <v>7.3240687135042607E-4</v>
      </c>
      <c r="K115" s="69">
        <f>'Tabel 5'!K124/'Tabel 5'!K$7</f>
        <v>0</v>
      </c>
      <c r="L115" s="69">
        <f>'Tabel 5'!L124/'Tabel 5'!L$7</f>
        <v>0</v>
      </c>
      <c r="M115" s="69">
        <f>'Tabel 5'!M124/'Tabel 5'!M$7</f>
        <v>0</v>
      </c>
      <c r="N115" s="69">
        <f>'Tabel 5'!N124/'Tabel 5'!N$7</f>
        <v>1.6553818148394011E-4</v>
      </c>
      <c r="O115" s="70"/>
      <c r="P115" s="69">
        <f>'Tabel 5'!P124/'Tabel 5'!P$7</f>
        <v>4.6453663271811595E-4</v>
      </c>
      <c r="Q115" s="69">
        <f>'Tabel 5'!Q124/'Tabel 5'!Q$7</f>
        <v>1.8507378543933397E-4</v>
      </c>
      <c r="R115" s="69">
        <f>'Tabel 5'!R124/'Tabel 5'!R$7</f>
        <v>1.3576001695511581E-3</v>
      </c>
      <c r="S115" s="70"/>
      <c r="T115" s="69">
        <f>'Tabel 5'!T124/'Tabel 5'!T$7</f>
        <v>8.2410305212451799E-4</v>
      </c>
      <c r="U115" s="70"/>
      <c r="V115" s="69">
        <f>'Tabel 5'!V124/'Tabel 5'!V$7</f>
        <v>1.2934018695333735E-3</v>
      </c>
      <c r="W115" s="69">
        <f>'Tabel 5'!W124/'Tabel 5'!W$7</f>
        <v>1.376523445021718E-3</v>
      </c>
      <c r="X115" s="69">
        <f>'Tabel 5'!X124/'Tabel 5'!X$7</f>
        <v>0</v>
      </c>
      <c r="Y115" s="69">
        <f>'Tabel 5'!Y124/'Tabel 5'!Y$7</f>
        <v>0</v>
      </c>
      <c r="Z115" s="70"/>
      <c r="AA115" s="69">
        <f>'Tabel 5'!AA124/'Tabel 5'!AA$7</f>
        <v>1.4640897390192104E-3</v>
      </c>
      <c r="AB115" s="70"/>
      <c r="AC115" s="69">
        <f>'Tabel 5'!AC124/'Tabel 5'!AC$7</f>
        <v>7.5169184267388984E-4</v>
      </c>
      <c r="AD115" s="57"/>
    </row>
    <row r="116" spans="1:30" outlineLevel="1" x14ac:dyDescent="0.2">
      <c r="A116" s="22">
        <v>1</v>
      </c>
      <c r="B116" s="46">
        <v>2019</v>
      </c>
      <c r="C116" s="46">
        <v>5</v>
      </c>
      <c r="D116" s="22" t="s">
        <v>57</v>
      </c>
      <c r="E116" s="22" t="s">
        <v>392</v>
      </c>
      <c r="G116" s="69">
        <f>'Tabel 5'!G125/'Tabel 5'!G$7</f>
        <v>5.7779036308138203E-4</v>
      </c>
      <c r="H116" s="70"/>
      <c r="I116" s="69">
        <f>'Tabel 5'!I125/'Tabel 5'!I$7</f>
        <v>3.2613596939426627E-4</v>
      </c>
      <c r="J116" s="69">
        <f>'Tabel 5'!J125/'Tabel 5'!J$7</f>
        <v>3.6144754690021026E-5</v>
      </c>
      <c r="K116" s="69">
        <f>'Tabel 5'!K125/'Tabel 5'!K$7</f>
        <v>1.5999777351526106E-4</v>
      </c>
      <c r="L116" s="69">
        <f>'Tabel 5'!L125/'Tabel 5'!L$7</f>
        <v>7.8896597828939197E-4</v>
      </c>
      <c r="M116" s="69">
        <f>'Tabel 5'!M125/'Tabel 5'!M$7</f>
        <v>2.6918781797111114E-4</v>
      </c>
      <c r="N116" s="69">
        <f>'Tabel 5'!N125/'Tabel 5'!N$7</f>
        <v>6.4472765420060894E-4</v>
      </c>
      <c r="O116" s="70"/>
      <c r="P116" s="69">
        <f>'Tabel 5'!P125/'Tabel 5'!P$7</f>
        <v>8.0092522882433792E-4</v>
      </c>
      <c r="Q116" s="69">
        <f>'Tabel 5'!Q125/'Tabel 5'!Q$7</f>
        <v>9.9266848553824583E-4</v>
      </c>
      <c r="R116" s="69">
        <f>'Tabel 5'!R125/'Tabel 5'!R$7</f>
        <v>1.8818220171996252E-4</v>
      </c>
      <c r="S116" s="70"/>
      <c r="T116" s="69">
        <f>'Tabel 5'!T125/'Tabel 5'!T$7</f>
        <v>3.7280852358013912E-4</v>
      </c>
      <c r="U116" s="70"/>
      <c r="V116" s="69">
        <f>'Tabel 5'!V125/'Tabel 5'!V$7</f>
        <v>1.0618807087218918E-3</v>
      </c>
      <c r="W116" s="69">
        <f>'Tabel 5'!W125/'Tabel 5'!W$7</f>
        <v>1.0945849080895589E-3</v>
      </c>
      <c r="X116" s="69">
        <f>'Tabel 5'!X125/'Tabel 5'!X$7</f>
        <v>7.5492657926839047E-4</v>
      </c>
      <c r="Y116" s="69">
        <f>'Tabel 5'!Y125/'Tabel 5'!Y$7</f>
        <v>0</v>
      </c>
      <c r="Z116" s="70"/>
      <c r="AA116" s="69">
        <f>'Tabel 5'!AA125/'Tabel 5'!AA$7</f>
        <v>1.1198000787936127E-3</v>
      </c>
      <c r="AB116" s="70"/>
      <c r="AC116" s="69">
        <f>'Tabel 5'!AC125/'Tabel 5'!AC$7</f>
        <v>2.9829041375948007E-4</v>
      </c>
      <c r="AD116" s="57"/>
    </row>
    <row r="117" spans="1:30" outlineLevel="1" x14ac:dyDescent="0.2">
      <c r="A117" s="22">
        <v>1</v>
      </c>
      <c r="B117" s="46">
        <v>2019</v>
      </c>
      <c r="C117" s="46">
        <v>5</v>
      </c>
      <c r="D117" s="22" t="s">
        <v>60</v>
      </c>
      <c r="E117" s="22" t="s">
        <v>397</v>
      </c>
      <c r="G117" s="69">
        <f>'Tabel 5'!G126/'Tabel 5'!G$7</f>
        <v>8.557543755908037E-4</v>
      </c>
      <c r="H117" s="70"/>
      <c r="I117" s="69">
        <f>'Tabel 5'!I126/'Tabel 5'!I$7</f>
        <v>6.569985470406233E-4</v>
      </c>
      <c r="J117" s="69">
        <f>'Tabel 5'!J126/'Tabel 5'!J$7</f>
        <v>7.3050451584042505E-4</v>
      </c>
      <c r="K117" s="69">
        <f>'Tabel 5'!K126/'Tabel 5'!K$7</f>
        <v>0</v>
      </c>
      <c r="L117" s="69">
        <f>'Tabel 5'!L126/'Tabel 5'!L$7</f>
        <v>9.1717294976141812E-4</v>
      </c>
      <c r="M117" s="69">
        <f>'Tabel 5'!M126/'Tabel 5'!M$7</f>
        <v>0</v>
      </c>
      <c r="N117" s="69">
        <f>'Tabel 5'!N126/'Tabel 5'!N$7</f>
        <v>5.4453349172348727E-4</v>
      </c>
      <c r="O117" s="70"/>
      <c r="P117" s="69">
        <f>'Tabel 5'!P126/'Tabel 5'!P$7</f>
        <v>3.4920339976741131E-4</v>
      </c>
      <c r="Q117" s="69">
        <f>'Tabel 5'!Q126/'Tabel 5'!Q$7</f>
        <v>0</v>
      </c>
      <c r="R117" s="69">
        <f>'Tabel 5'!R126/'Tabel 5'!R$7</f>
        <v>1.4651328562482796E-3</v>
      </c>
      <c r="S117" s="70"/>
      <c r="T117" s="69">
        <f>'Tabel 5'!T126/'Tabel 5'!T$7</f>
        <v>1.3440728350126068E-3</v>
      </c>
      <c r="U117" s="70"/>
      <c r="V117" s="69">
        <f>'Tabel 5'!V126/'Tabel 5'!V$7</f>
        <v>1.5649940004853037E-3</v>
      </c>
      <c r="W117" s="69">
        <f>'Tabel 5'!W126/'Tabel 5'!W$7</f>
        <v>1.6087081224952606E-3</v>
      </c>
      <c r="X117" s="69">
        <f>'Tabel 5'!X126/'Tabel 5'!X$7</f>
        <v>1.2078825268294247E-3</v>
      </c>
      <c r="Y117" s="69">
        <f>'Tabel 5'!Y126/'Tabel 5'!Y$7</f>
        <v>0</v>
      </c>
      <c r="Z117" s="70"/>
      <c r="AA117" s="69">
        <f>'Tabel 5'!AA126/'Tabel 5'!AA$7</f>
        <v>0</v>
      </c>
      <c r="AB117" s="70"/>
      <c r="AC117" s="69">
        <f>'Tabel 5'!AC126/'Tabel 5'!AC$7</f>
        <v>3.7385731857854837E-4</v>
      </c>
      <c r="AD117" s="57"/>
    </row>
    <row r="118" spans="1:30" outlineLevel="1" x14ac:dyDescent="0.2">
      <c r="A118" s="22">
        <v>1</v>
      </c>
      <c r="B118" s="46">
        <v>2019</v>
      </c>
      <c r="C118" s="46">
        <v>5</v>
      </c>
      <c r="D118" s="22" t="s">
        <v>61</v>
      </c>
      <c r="E118" s="22" t="s">
        <v>398</v>
      </c>
      <c r="G118" s="69">
        <f>'Tabel 5'!G127/'Tabel 5'!G$7</f>
        <v>3.2689400722081796E-4</v>
      </c>
      <c r="H118" s="70"/>
      <c r="I118" s="69">
        <f>'Tabel 5'!I127/'Tabel 5'!I$7</f>
        <v>1.2383713620477935E-4</v>
      </c>
      <c r="J118" s="69">
        <f>'Tabel 5'!J127/'Tabel 5'!J$7</f>
        <v>1.407743077400819E-4</v>
      </c>
      <c r="K118" s="69">
        <f>'Tabel 5'!K127/'Tabel 5'!K$7</f>
        <v>1.7230529455489654E-4</v>
      </c>
      <c r="L118" s="69">
        <f>'Tabel 5'!L127/'Tabel 5'!L$7</f>
        <v>0</v>
      </c>
      <c r="M118" s="69">
        <f>'Tabel 5'!M127/'Tabel 5'!M$7</f>
        <v>5.3837563594222228E-5</v>
      </c>
      <c r="N118" s="69">
        <f>'Tabel 5'!N127/'Tabel 5'!N$7</f>
        <v>1.8296325321909171E-4</v>
      </c>
      <c r="O118" s="70"/>
      <c r="P118" s="69">
        <f>'Tabel 5'!P127/'Tabel 5'!P$7</f>
        <v>1.9222205491784108E-5</v>
      </c>
      <c r="Q118" s="69">
        <f>'Tabel 5'!Q127/'Tabel 5'!Q$7</f>
        <v>0</v>
      </c>
      <c r="R118" s="69">
        <f>'Tabel 5'!R127/'Tabel 5'!R$7</f>
        <v>8.0649515022841072E-5</v>
      </c>
      <c r="S118" s="70"/>
      <c r="T118" s="69">
        <f>'Tabel 5'!T127/'Tabel 5'!T$7</f>
        <v>4.7091602978543886E-4</v>
      </c>
      <c r="U118" s="70"/>
      <c r="V118" s="69">
        <f>'Tabel 5'!V127/'Tabel 5'!V$7</f>
        <v>9.8619109845659962E-4</v>
      </c>
      <c r="W118" s="69">
        <f>'Tabel 5'!W127/'Tabel 5'!W$7</f>
        <v>1.0495695114365251E-3</v>
      </c>
      <c r="X118" s="69">
        <f>'Tabel 5'!X127/'Tabel 5'!X$7</f>
        <v>0</v>
      </c>
      <c r="Y118" s="69">
        <f>'Tabel 5'!Y127/'Tabel 5'!Y$7</f>
        <v>0</v>
      </c>
      <c r="Z118" s="70"/>
      <c r="AA118" s="69">
        <f>'Tabel 5'!AA127/'Tabel 5'!AA$7</f>
        <v>0</v>
      </c>
      <c r="AB118" s="70"/>
      <c r="AC118" s="69">
        <f>'Tabel 5'!AC127/'Tabel 5'!AC$7</f>
        <v>3.181764413434454E-5</v>
      </c>
      <c r="AD118" s="57"/>
    </row>
    <row r="119" spans="1:30" outlineLevel="1" x14ac:dyDescent="0.2">
      <c r="A119" s="22">
        <v>1</v>
      </c>
      <c r="B119" s="46">
        <v>2019</v>
      </c>
      <c r="C119" s="46">
        <v>5</v>
      </c>
      <c r="D119" s="22" t="s">
        <v>62</v>
      </c>
      <c r="E119" s="22" t="s">
        <v>399</v>
      </c>
      <c r="G119" s="69">
        <f>'Tabel 5'!G128/'Tabel 5'!G$7</f>
        <v>6.6992450205922407E-4</v>
      </c>
      <c r="H119" s="70"/>
      <c r="I119" s="69">
        <f>'Tabel 5'!I128/'Tabel 5'!I$7</f>
        <v>2.0418947649032321E-4</v>
      </c>
      <c r="J119" s="69">
        <f>'Tabel 5'!J128/'Tabel 5'!J$7</f>
        <v>1.0462955305006087E-4</v>
      </c>
      <c r="K119" s="69">
        <f>'Tabel 5'!K128/'Tabel 5'!K$7</f>
        <v>6.1537605198177329E-5</v>
      </c>
      <c r="L119" s="69">
        <f>'Tabel 5'!L128/'Tabel 5'!L$7</f>
        <v>5.9172448371704403E-4</v>
      </c>
      <c r="M119" s="69">
        <f>'Tabel 5'!M128/'Tabel 5'!M$7</f>
        <v>0</v>
      </c>
      <c r="N119" s="69">
        <f>'Tabel 5'!N128/'Tabel 5'!N$7</f>
        <v>1.5682564561636433E-4</v>
      </c>
      <c r="O119" s="70"/>
      <c r="P119" s="69">
        <f>'Tabel 5'!P128/'Tabel 5'!P$7</f>
        <v>1.5377764393427286E-4</v>
      </c>
      <c r="Q119" s="69">
        <f>'Tabel 5'!Q128/'Tabel 5'!Q$7</f>
        <v>1.6824889585393999E-4</v>
      </c>
      <c r="R119" s="69">
        <f>'Tabel 5'!R128/'Tabel 5'!R$7</f>
        <v>1.0753268669712143E-4</v>
      </c>
      <c r="S119" s="70"/>
      <c r="T119" s="69">
        <f>'Tabel 5'!T128/'Tabel 5'!T$7</f>
        <v>1.4716125930794965E-3</v>
      </c>
      <c r="U119" s="70"/>
      <c r="V119" s="69">
        <f>'Tabel 5'!V128/'Tabel 5'!V$7</f>
        <v>1.9434420518117642E-3</v>
      </c>
      <c r="W119" s="69">
        <f>'Tabel 5'!W128/'Tabel 5'!W$7</f>
        <v>2.0683390146367638E-3</v>
      </c>
      <c r="X119" s="69">
        <f>'Tabel 5'!X128/'Tabel 5'!X$7</f>
        <v>0</v>
      </c>
      <c r="Y119" s="69">
        <f>'Tabel 5'!Y128/'Tabel 5'!Y$7</f>
        <v>0</v>
      </c>
      <c r="Z119" s="70"/>
      <c r="AA119" s="69">
        <f>'Tabel 5'!AA128/'Tabel 5'!AA$7</f>
        <v>2.8198601984166429E-2</v>
      </c>
      <c r="AB119" s="70"/>
      <c r="AC119" s="69">
        <f>'Tabel 5'!AC128/'Tabel 5'!AC$7</f>
        <v>5.1703671718309884E-5</v>
      </c>
      <c r="AD119" s="57"/>
    </row>
    <row r="120" spans="1:30" outlineLevel="1" x14ac:dyDescent="0.2">
      <c r="A120" s="22">
        <v>1</v>
      </c>
      <c r="B120" s="46">
        <v>2019</v>
      </c>
      <c r="C120" s="46">
        <v>5</v>
      </c>
      <c r="D120" s="22" t="s">
        <v>64</v>
      </c>
      <c r="E120" s="22" t="s">
        <v>401</v>
      </c>
      <c r="G120" s="69">
        <f>'Tabel 5'!G129/'Tabel 5'!G$7</f>
        <v>3.0190847800648789E-4</v>
      </c>
      <c r="H120" s="70"/>
      <c r="I120" s="69">
        <f>'Tabel 5'!I129/'Tabel 5'!I$7</f>
        <v>6.9953802130944063E-5</v>
      </c>
      <c r="J120" s="69">
        <f>'Tabel 5'!J129/'Tabel 5'!J$7</f>
        <v>0</v>
      </c>
      <c r="K120" s="69">
        <f>'Tabel 5'!K129/'Tabel 5'!K$7</f>
        <v>0</v>
      </c>
      <c r="L120" s="69">
        <f>'Tabel 5'!L129/'Tabel 5'!L$7</f>
        <v>1.084828220147914E-4</v>
      </c>
      <c r="M120" s="69">
        <f>'Tabel 5'!M129/'Tabel 5'!M$7</f>
        <v>1.6151269078266669E-4</v>
      </c>
      <c r="N120" s="69">
        <f>'Tabel 5'!N129/'Tabel 5'!N$7</f>
        <v>2.1345712875560699E-4</v>
      </c>
      <c r="O120" s="70"/>
      <c r="P120" s="69">
        <f>'Tabel 5'!P129/'Tabel 5'!P$7</f>
        <v>6.0870317390649676E-5</v>
      </c>
      <c r="Q120" s="69">
        <f>'Tabel 5'!Q129/'Tabel 5'!Q$7</f>
        <v>7.9918225530621484E-5</v>
      </c>
      <c r="R120" s="69">
        <f>'Tabel 5'!R129/'Tabel 5'!R$7</f>
        <v>0</v>
      </c>
      <c r="S120" s="70"/>
      <c r="T120" s="69">
        <f>'Tabel 5'!T129/'Tabel 5'!T$7</f>
        <v>1.2165330769457171E-3</v>
      </c>
      <c r="U120" s="70"/>
      <c r="V120" s="69">
        <f>'Tabel 5'!V129/'Tabel 5'!V$7</f>
        <v>8.0809789783238301E-4</v>
      </c>
      <c r="W120" s="69">
        <f>'Tabel 5'!W129/'Tabel 5'!W$7</f>
        <v>8.6003099921322477E-4</v>
      </c>
      <c r="X120" s="69">
        <f>'Tabel 5'!X129/'Tabel 5'!X$7</f>
        <v>0</v>
      </c>
      <c r="Y120" s="69">
        <f>'Tabel 5'!Y129/'Tabel 5'!Y$7</f>
        <v>0</v>
      </c>
      <c r="Z120" s="70"/>
      <c r="AA120" s="69">
        <f>'Tabel 5'!AA129/'Tabel 5'!AA$7</f>
        <v>0</v>
      </c>
      <c r="AB120" s="70"/>
      <c r="AC120" s="69">
        <f>'Tabel 5'!AC129/'Tabel 5'!AC$7</f>
        <v>2.7840438617551474E-5</v>
      </c>
      <c r="AD120" s="57"/>
    </row>
    <row r="121" spans="1:30" outlineLevel="1" x14ac:dyDescent="0.2">
      <c r="A121" s="22">
        <v>1</v>
      </c>
      <c r="B121" s="46">
        <v>2019</v>
      </c>
      <c r="C121" s="46">
        <v>5</v>
      </c>
      <c r="D121" s="22" t="s">
        <v>65</v>
      </c>
      <c r="E121" s="22" t="s">
        <v>402</v>
      </c>
      <c r="G121" s="69">
        <f>'Tabel 5'!G130/'Tabel 5'!G$7</f>
        <v>4.5286271700973186E-4</v>
      </c>
      <c r="H121" s="70"/>
      <c r="I121" s="69">
        <f>'Tabel 5'!I130/'Tabel 5'!I$7</f>
        <v>3.5922222715890196E-4</v>
      </c>
      <c r="J121" s="69">
        <f>'Tabel 5'!J130/'Tabel 5'!J$7</f>
        <v>3.1388865915018264E-4</v>
      </c>
      <c r="K121" s="69">
        <f>'Tabel 5'!K130/'Tabel 5'!K$7</f>
        <v>0</v>
      </c>
      <c r="L121" s="69">
        <f>'Tabel 5'!L130/'Tabel 5'!L$7</f>
        <v>0</v>
      </c>
      <c r="M121" s="69">
        <f>'Tabel 5'!M130/'Tabel 5'!M$7</f>
        <v>0</v>
      </c>
      <c r="N121" s="69">
        <f>'Tabel 5'!N130/'Tabel 5'!N$7</f>
        <v>9.3659760576439801E-4</v>
      </c>
      <c r="O121" s="70"/>
      <c r="P121" s="69">
        <f>'Tabel 5'!P130/'Tabel 5'!P$7</f>
        <v>0</v>
      </c>
      <c r="Q121" s="69">
        <f>'Tabel 5'!Q130/'Tabel 5'!Q$7</f>
        <v>0</v>
      </c>
      <c r="R121" s="69">
        <f>'Tabel 5'!R130/'Tabel 5'!R$7</f>
        <v>0</v>
      </c>
      <c r="S121" s="70"/>
      <c r="T121" s="69">
        <f>'Tabel 5'!T130/'Tabel 5'!T$7</f>
        <v>5.4940203474967866E-4</v>
      </c>
      <c r="U121" s="70"/>
      <c r="V121" s="69">
        <f>'Tabel 5'!V130/'Tabel 5'!V$7</f>
        <v>9.6615561338637534E-4</v>
      </c>
      <c r="W121" s="69">
        <f>'Tabel 5'!W130/'Tabel 5'!W$7</f>
        <v>9.6427718093603995E-4</v>
      </c>
      <c r="X121" s="69">
        <f>'Tabel 5'!X130/'Tabel 5'!X$7</f>
        <v>6.0394126341471233E-4</v>
      </c>
      <c r="Y121" s="69">
        <f>'Tabel 5'!Y130/'Tabel 5'!Y$7</f>
        <v>2.0673376259751331E-3</v>
      </c>
      <c r="Z121" s="70"/>
      <c r="AA121" s="69">
        <f>'Tabel 5'!AA130/'Tabel 5'!AA$7</f>
        <v>0</v>
      </c>
      <c r="AB121" s="70"/>
      <c r="AC121" s="69">
        <f>'Tabel 5'!AC130/'Tabel 5'!AC$7</f>
        <v>5.5680877235102947E-5</v>
      </c>
      <c r="AD121" s="57"/>
    </row>
    <row r="122" spans="1:30" outlineLevel="1" x14ac:dyDescent="0.2">
      <c r="A122" s="22">
        <v>1</v>
      </c>
      <c r="B122" s="46">
        <v>2019</v>
      </c>
      <c r="C122" s="46">
        <v>5</v>
      </c>
      <c r="D122" s="22" t="s">
        <v>66</v>
      </c>
      <c r="E122" s="22" t="s">
        <v>403</v>
      </c>
      <c r="G122" s="69">
        <f>'Tabel 5'!G131/'Tabel 5'!G$7</f>
        <v>7.9901640299992916E-4</v>
      </c>
      <c r="H122" s="70"/>
      <c r="I122" s="69">
        <f>'Tabel 5'!I131/'Tabel 5'!I$7</f>
        <v>6.2013100267431498E-4</v>
      </c>
      <c r="J122" s="69">
        <f>'Tabel 5'!J131/'Tabel 5'!J$7</f>
        <v>1.9023555100011066E-5</v>
      </c>
      <c r="K122" s="69">
        <f>'Tabel 5'!K131/'Tabel 5'!K$7</f>
        <v>0</v>
      </c>
      <c r="L122" s="69">
        <f>'Tabel 5'!L131/'Tabel 5'!L$7</f>
        <v>2.3422427480466325E-3</v>
      </c>
      <c r="M122" s="69">
        <f>'Tabel 5'!M131/'Tabel 5'!M$7</f>
        <v>0</v>
      </c>
      <c r="N122" s="69">
        <f>'Tabel 5'!N131/'Tabel 5'!N$7</f>
        <v>7.449218166777306E-4</v>
      </c>
      <c r="O122" s="70"/>
      <c r="P122" s="69">
        <f>'Tabel 5'!P131/'Tabel 5'!P$7</f>
        <v>4.6133293180281861E-4</v>
      </c>
      <c r="Q122" s="69">
        <f>'Tabel 5'!Q131/'Tabel 5'!Q$7</f>
        <v>6.0569602507418391E-4</v>
      </c>
      <c r="R122" s="69">
        <f>'Tabel 5'!R131/'Tabel 5'!R$7</f>
        <v>0</v>
      </c>
      <c r="S122" s="70"/>
      <c r="T122" s="69">
        <f>'Tabel 5'!T131/'Tabel 5'!T$7</f>
        <v>1.275397580668897E-4</v>
      </c>
      <c r="U122" s="70"/>
      <c r="V122" s="69">
        <f>'Tabel 5'!V131/'Tabel 5'!V$7</f>
        <v>1.6072911356335552E-3</v>
      </c>
      <c r="W122" s="69">
        <f>'Tabel 5'!W131/'Tabel 5'!W$7</f>
        <v>1.6632004447594594E-3</v>
      </c>
      <c r="X122" s="69">
        <f>'Tabel 5'!X131/'Tabel 5'!X$7</f>
        <v>1.0065687723578539E-3</v>
      </c>
      <c r="Y122" s="69">
        <f>'Tabel 5'!Y131/'Tabel 5'!Y$7</f>
        <v>0</v>
      </c>
      <c r="Z122" s="70"/>
      <c r="AA122" s="69">
        <f>'Tabel 5'!AA131/'Tabel 5'!AA$7</f>
        <v>1.3132200924034186E-2</v>
      </c>
      <c r="AB122" s="70"/>
      <c r="AC122" s="69">
        <f>'Tabel 5'!AC131/'Tabel 5'!AC$7</f>
        <v>5.2499112821668492E-4</v>
      </c>
      <c r="AD122" s="57"/>
    </row>
    <row r="123" spans="1:30" outlineLevel="1" x14ac:dyDescent="0.2">
      <c r="A123" s="22">
        <v>1</v>
      </c>
      <c r="B123" s="46">
        <v>2019</v>
      </c>
      <c r="C123" s="46">
        <v>5</v>
      </c>
      <c r="D123" s="22" t="s">
        <v>67</v>
      </c>
      <c r="E123" s="22" t="s">
        <v>404</v>
      </c>
      <c r="G123" s="69">
        <f>'Tabel 5'!G132/'Tabel 5'!G$7</f>
        <v>8.4117948354911118E-4</v>
      </c>
      <c r="H123" s="70"/>
      <c r="I123" s="69">
        <f>'Tabel 5'!I132/'Tabel 5'!I$7</f>
        <v>5.2938012423417132E-4</v>
      </c>
      <c r="J123" s="69">
        <f>'Tabel 5'!J132/'Tabel 5'!J$7</f>
        <v>1.3316488570007748E-4</v>
      </c>
      <c r="K123" s="69">
        <f>'Tabel 5'!K132/'Tabel 5'!K$7</f>
        <v>0</v>
      </c>
      <c r="L123" s="69">
        <f>'Tabel 5'!L132/'Tabel 5'!L$7</f>
        <v>2.2929323744035456E-3</v>
      </c>
      <c r="M123" s="69">
        <f>'Tabel 5'!M132/'Tabel 5'!M$7</f>
        <v>0</v>
      </c>
      <c r="N123" s="69">
        <f>'Tabel 5'!N132/'Tabel 5'!N$7</f>
        <v>1.0890669834469745E-4</v>
      </c>
      <c r="O123" s="70"/>
      <c r="P123" s="69">
        <f>'Tabel 5'!P132/'Tabel 5'!P$7</f>
        <v>0</v>
      </c>
      <c r="Q123" s="69">
        <f>'Tabel 5'!Q132/'Tabel 5'!Q$7</f>
        <v>0</v>
      </c>
      <c r="R123" s="69">
        <f>'Tabel 5'!R132/'Tabel 5'!R$7</f>
        <v>0</v>
      </c>
      <c r="S123" s="70"/>
      <c r="T123" s="69">
        <f>'Tabel 5'!T132/'Tabel 5'!T$7</f>
        <v>0</v>
      </c>
      <c r="U123" s="70"/>
      <c r="V123" s="69">
        <f>'Tabel 5'!V132/'Tabel 5'!V$7</f>
        <v>2.3508302482396597E-3</v>
      </c>
      <c r="W123" s="69">
        <f>'Tabel 5'!W132/'Tabel 5'!W$7</f>
        <v>2.4355698820694078E-3</v>
      </c>
      <c r="X123" s="69">
        <f>'Tabel 5'!X132/'Tabel 5'!X$7</f>
        <v>1.4091962813009954E-3</v>
      </c>
      <c r="Y123" s="69">
        <f>'Tabel 5'!Y132/'Tabel 5'!Y$7</f>
        <v>0</v>
      </c>
      <c r="Z123" s="70"/>
      <c r="AA123" s="69">
        <f>'Tabel 5'!AA132/'Tabel 5'!AA$7</f>
        <v>0</v>
      </c>
      <c r="AB123" s="70"/>
      <c r="AC123" s="69">
        <f>'Tabel 5'!AC132/'Tabel 5'!AC$7</f>
        <v>0</v>
      </c>
      <c r="AD123" s="57"/>
    </row>
    <row r="124" spans="1:30" outlineLevel="1" x14ac:dyDescent="0.2">
      <c r="A124" s="22">
        <v>1</v>
      </c>
      <c r="B124" s="46">
        <v>2019</v>
      </c>
      <c r="C124" s="46">
        <v>5</v>
      </c>
      <c r="D124" s="22" t="s">
        <v>70</v>
      </c>
      <c r="E124" s="22" t="s">
        <v>407</v>
      </c>
      <c r="G124" s="69">
        <f>'Tabel 5'!G133/'Tabel 5'!G$7</f>
        <v>4.5728723780810278E-3</v>
      </c>
      <c r="H124" s="70"/>
      <c r="I124" s="69">
        <f>'Tabel 5'!I133/'Tabel 5'!I$7</f>
        <v>6.7694483386444657E-3</v>
      </c>
      <c r="J124" s="69">
        <f>'Tabel 5'!J133/'Tabel 5'!J$7</f>
        <v>7.4534288881843366E-3</v>
      </c>
      <c r="K124" s="69">
        <f>'Tabel 5'!K133/'Tabel 5'!K$7</f>
        <v>7.9998886757630535E-4</v>
      </c>
      <c r="L124" s="69">
        <f>'Tabel 5'!L133/'Tabel 5'!L$7</f>
        <v>1.3969628853086547E-2</v>
      </c>
      <c r="M124" s="69">
        <f>'Tabel 5'!M133/'Tabel 5'!M$7</f>
        <v>0</v>
      </c>
      <c r="N124" s="69">
        <f>'Tabel 5'!N133/'Tabel 5'!N$7</f>
        <v>1.5029124371568248E-3</v>
      </c>
      <c r="O124" s="70"/>
      <c r="P124" s="69">
        <f>'Tabel 5'!P133/'Tabel 5'!P$7</f>
        <v>2.4732571066095554E-3</v>
      </c>
      <c r="Q124" s="69">
        <f>'Tabel 5'!Q133/'Tabel 5'!Q$7</f>
        <v>3.2472036899810416E-3</v>
      </c>
      <c r="R124" s="69">
        <f>'Tabel 5'!R133/'Tabel 5'!R$7</f>
        <v>0</v>
      </c>
      <c r="S124" s="70"/>
      <c r="T124" s="69">
        <f>'Tabel 5'!T133/'Tabel 5'!T$7</f>
        <v>1.5991523511463862E-3</v>
      </c>
      <c r="U124" s="70"/>
      <c r="V124" s="69">
        <f>'Tabel 5'!V133/'Tabel 5'!V$7</f>
        <v>1.5338276903760658E-3</v>
      </c>
      <c r="W124" s="69">
        <f>'Tabel 5'!W133/'Tabel 5'!W$7</f>
        <v>1.5518465688282707E-3</v>
      </c>
      <c r="X124" s="69">
        <f>'Tabel 5'!X133/'Tabel 5'!X$7</f>
        <v>1.2582109654473174E-3</v>
      </c>
      <c r="Y124" s="69">
        <f>'Tabel 5'!Y133/'Tabel 5'!Y$7</f>
        <v>1.2404025755850799E-3</v>
      </c>
      <c r="Z124" s="70"/>
      <c r="AA124" s="69">
        <f>'Tabel 5'!AA133/'Tabel 5'!AA$7</f>
        <v>0</v>
      </c>
      <c r="AB124" s="70"/>
      <c r="AC124" s="69">
        <f>'Tabel 5'!AC133/'Tabel 5'!AC$7</f>
        <v>1.1991274633131099E-2</v>
      </c>
      <c r="AD124" s="57"/>
    </row>
    <row r="125" spans="1:30" outlineLevel="1" x14ac:dyDescent="0.2">
      <c r="A125" s="22">
        <v>1</v>
      </c>
      <c r="B125" s="46">
        <v>2019</v>
      </c>
      <c r="C125" s="46">
        <v>5</v>
      </c>
      <c r="D125" s="22" t="s">
        <v>71</v>
      </c>
      <c r="E125" s="22" t="s">
        <v>408</v>
      </c>
      <c r="G125" s="69">
        <f>'Tabel 5'!G134/'Tabel 5'!G$7</f>
        <v>4.3204144266445683E-4</v>
      </c>
      <c r="H125" s="70"/>
      <c r="I125" s="69">
        <f>'Tabel 5'!I134/'Tabel 5'!I$7</f>
        <v>3.4031579415053866E-5</v>
      </c>
      <c r="J125" s="69">
        <f>'Tabel 5'!J134/'Tabel 5'!J$7</f>
        <v>0</v>
      </c>
      <c r="K125" s="69">
        <f>'Tabel 5'!K134/'Tabel 5'!K$7</f>
        <v>0</v>
      </c>
      <c r="L125" s="69">
        <f>'Tabel 5'!L134/'Tabel 5'!L$7</f>
        <v>1.5779319565787839E-4</v>
      </c>
      <c r="M125" s="69">
        <f>'Tabel 5'!M134/'Tabel 5'!M$7</f>
        <v>0</v>
      </c>
      <c r="N125" s="69">
        <f>'Tabel 5'!N134/'Tabel 5'!N$7</f>
        <v>1.7425071735151592E-5</v>
      </c>
      <c r="O125" s="70"/>
      <c r="P125" s="69">
        <f>'Tabel 5'!P134/'Tabel 5'!P$7</f>
        <v>0</v>
      </c>
      <c r="Q125" s="69">
        <f>'Tabel 5'!Q134/'Tabel 5'!Q$7</f>
        <v>0</v>
      </c>
      <c r="R125" s="69">
        <f>'Tabel 5'!R134/'Tabel 5'!R$7</f>
        <v>0</v>
      </c>
      <c r="S125" s="70"/>
      <c r="T125" s="69">
        <f>'Tabel 5'!T134/'Tabel 5'!T$7</f>
        <v>3.7673282382835109E-3</v>
      </c>
      <c r="U125" s="70"/>
      <c r="V125" s="69">
        <f>'Tabel 5'!V134/'Tabel 5'!V$7</f>
        <v>9.1272765319911026E-4</v>
      </c>
      <c r="W125" s="69">
        <f>'Tabel 5'!W134/'Tabel 5'!W$7</f>
        <v>9.3821563550533613E-4</v>
      </c>
      <c r="X125" s="69">
        <f>'Tabel 5'!X134/'Tabel 5'!X$7</f>
        <v>7.0459814065049772E-4</v>
      </c>
      <c r="Y125" s="69">
        <f>'Tabel 5'!Y134/'Tabel 5'!Y$7</f>
        <v>0</v>
      </c>
      <c r="Z125" s="70"/>
      <c r="AA125" s="69">
        <f>'Tabel 5'!AA134/'Tabel 5'!AA$7</f>
        <v>0</v>
      </c>
      <c r="AB125" s="70"/>
      <c r="AC125" s="69">
        <f>'Tabel 5'!AC134/'Tabel 5'!AC$7</f>
        <v>1.9488307032286033E-4</v>
      </c>
      <c r="AD125" s="57"/>
    </row>
    <row r="126" spans="1:30" outlineLevel="1" x14ac:dyDescent="0.2">
      <c r="A126" s="22">
        <v>1</v>
      </c>
      <c r="B126" s="46">
        <v>2019</v>
      </c>
      <c r="C126" s="46">
        <v>5</v>
      </c>
      <c r="D126" s="22" t="s">
        <v>72</v>
      </c>
      <c r="E126" s="22" t="s">
        <v>409</v>
      </c>
      <c r="G126" s="69">
        <f>'Tabel 5'!G135/'Tabel 5'!G$7</f>
        <v>2.0618266920408596E-3</v>
      </c>
      <c r="H126" s="70"/>
      <c r="I126" s="69">
        <f>'Tabel 5'!I135/'Tabel 5'!I$7</f>
        <v>2.2763345342069366E-3</v>
      </c>
      <c r="J126" s="69">
        <f>'Tabel 5'!J135/'Tabel 5'!J$7</f>
        <v>3.4318493400419966E-3</v>
      </c>
      <c r="K126" s="69">
        <f>'Tabel 5'!K135/'Tabel 5'!K$7</f>
        <v>5.6614596782323149E-4</v>
      </c>
      <c r="L126" s="69">
        <f>'Tabel 5'!L135/'Tabel 5'!L$7</f>
        <v>3.8462091441607857E-4</v>
      </c>
      <c r="M126" s="69">
        <f>'Tabel 5'!M135/'Tabel 5'!M$7</f>
        <v>2.3850040672240447E-2</v>
      </c>
      <c r="N126" s="69">
        <f>'Tabel 5'!N135/'Tabel 5'!N$7</f>
        <v>1.6118191355015223E-4</v>
      </c>
      <c r="O126" s="70"/>
      <c r="P126" s="69">
        <f>'Tabel 5'!P135/'Tabel 5'!P$7</f>
        <v>1.2398322542200751E-3</v>
      </c>
      <c r="Q126" s="69">
        <f>'Tabel 5'!Q135/'Tabel 5'!Q$7</f>
        <v>1.7666134064663698E-4</v>
      </c>
      <c r="R126" s="69">
        <f>'Tabel 5'!R135/'Tabel 5'!R$7</f>
        <v>4.6373471138133615E-3</v>
      </c>
      <c r="S126" s="70"/>
      <c r="T126" s="69">
        <f>'Tabel 5'!T135/'Tabel 5'!T$7</f>
        <v>3.8261927420066912E-4</v>
      </c>
      <c r="U126" s="70"/>
      <c r="V126" s="69">
        <f>'Tabel 5'!V135/'Tabel 5'!V$7</f>
        <v>2.5088879637936521E-3</v>
      </c>
      <c r="W126" s="69">
        <f>'Tabel 5'!W135/'Tabel 5'!W$7</f>
        <v>2.6085237744731694E-3</v>
      </c>
      <c r="X126" s="69">
        <f>'Tabel 5'!X135/'Tabel 5'!X$7</f>
        <v>1.3085394040652102E-3</v>
      </c>
      <c r="Y126" s="69">
        <f>'Tabel 5'!Y135/'Tabel 5'!Y$7</f>
        <v>0</v>
      </c>
      <c r="Z126" s="70"/>
      <c r="AA126" s="69">
        <f>'Tabel 5'!AA135/'Tabel 5'!AA$7</f>
        <v>0</v>
      </c>
      <c r="AB126" s="70"/>
      <c r="AC126" s="69">
        <f>'Tabel 5'!AC135/'Tabel 5'!AC$7</f>
        <v>2.1357593625178774E-3</v>
      </c>
      <c r="AD126" s="57"/>
    </row>
    <row r="127" spans="1:30" outlineLevel="1" x14ac:dyDescent="0.2">
      <c r="A127" s="22">
        <v>1</v>
      </c>
      <c r="B127" s="46">
        <v>2019</v>
      </c>
      <c r="C127" s="46">
        <v>5</v>
      </c>
      <c r="D127" s="22" t="s">
        <v>74</v>
      </c>
      <c r="E127" s="22" t="s">
        <v>411</v>
      </c>
      <c r="G127" s="69">
        <f>'Tabel 5'!G136/'Tabel 5'!G$7</f>
        <v>1.3768067660813112E-3</v>
      </c>
      <c r="H127" s="70"/>
      <c r="I127" s="69">
        <f>'Tabel 5'!I136/'Tabel 5'!I$7</f>
        <v>1.5616713664908053E-3</v>
      </c>
      <c r="J127" s="69">
        <f>'Tabel 5'!J136/'Tabel 5'!J$7</f>
        <v>1.5180796969808833E-3</v>
      </c>
      <c r="K127" s="69">
        <f>'Tabel 5'!K136/'Tabel 5'!K$7</f>
        <v>0</v>
      </c>
      <c r="L127" s="69">
        <f>'Tabel 5'!L136/'Tabel 5'!L$7</f>
        <v>4.0878299750119118E-3</v>
      </c>
      <c r="M127" s="69">
        <f>'Tabel 5'!M136/'Tabel 5'!M$7</f>
        <v>0</v>
      </c>
      <c r="N127" s="69">
        <f>'Tabel 5'!N136/'Tabel 5'!N$7</f>
        <v>1.0890669834469745E-4</v>
      </c>
      <c r="O127" s="70"/>
      <c r="P127" s="69">
        <f>'Tabel 5'!P136/'Tabel 5'!P$7</f>
        <v>7.2724010777249881E-4</v>
      </c>
      <c r="Q127" s="69">
        <f>'Tabel 5'!Q136/'Tabel 5'!Q$7</f>
        <v>9.5481248397110937E-4</v>
      </c>
      <c r="R127" s="69">
        <f>'Tabel 5'!R136/'Tabel 5'!R$7</f>
        <v>0</v>
      </c>
      <c r="S127" s="70"/>
      <c r="T127" s="69">
        <f>'Tabel 5'!T136/'Tabel 5'!T$7</f>
        <v>3.5613024752523814E-3</v>
      </c>
      <c r="U127" s="70"/>
      <c r="V127" s="69">
        <f>'Tabel 5'!V136/'Tabel 5'!V$7</f>
        <v>8.9714449814449137E-4</v>
      </c>
      <c r="W127" s="69">
        <f>'Tabel 5'!W136/'Tabel 5'!W$7</f>
        <v>9.168925528802148E-4</v>
      </c>
      <c r="X127" s="69">
        <f>'Tabel 5'!X136/'Tabel 5'!X$7</f>
        <v>8.0525501788628311E-4</v>
      </c>
      <c r="Y127" s="69">
        <f>'Tabel 5'!Y136/'Tabel 5'!Y$7</f>
        <v>0</v>
      </c>
      <c r="Z127" s="70"/>
      <c r="AA127" s="69">
        <f>'Tabel 5'!AA136/'Tabel 5'!AA$7</f>
        <v>0</v>
      </c>
      <c r="AB127" s="70"/>
      <c r="AC127" s="69">
        <f>'Tabel 5'!AC136/'Tabel 5'!AC$7</f>
        <v>4.1760657926327211E-4</v>
      </c>
      <c r="AD127" s="57"/>
    </row>
    <row r="128" spans="1:30" outlineLevel="1" x14ac:dyDescent="0.2">
      <c r="A128" s="22">
        <v>1</v>
      </c>
      <c r="B128" s="46">
        <v>2019</v>
      </c>
      <c r="C128" s="46">
        <v>5</v>
      </c>
      <c r="D128" s="22" t="s">
        <v>75</v>
      </c>
      <c r="E128" s="22" t="s">
        <v>412</v>
      </c>
      <c r="G128" s="69">
        <f>'Tabel 5'!G137/'Tabel 5'!G$7</f>
        <v>8.6200075789438617E-4</v>
      </c>
      <c r="H128" s="70"/>
      <c r="I128" s="69">
        <f>'Tabel 5'!I137/'Tabel 5'!I$7</f>
        <v>4.4619181899737293E-4</v>
      </c>
      <c r="J128" s="69">
        <f>'Tabel 5'!J137/'Tabel 5'!J$7</f>
        <v>7.0957860523041287E-4</v>
      </c>
      <c r="K128" s="69">
        <f>'Tabel 5'!K137/'Tabel 5'!K$7</f>
        <v>1.7230529455489654E-4</v>
      </c>
      <c r="L128" s="69">
        <f>'Tabel 5'!L137/'Tabel 5'!L$7</f>
        <v>4.1913817596623946E-4</v>
      </c>
      <c r="M128" s="69">
        <f>'Tabel 5'!M137/'Tabel 5'!M$7</f>
        <v>0</v>
      </c>
      <c r="N128" s="69">
        <f>'Tabel 5'!N137/'Tabel 5'!N$7</f>
        <v>0</v>
      </c>
      <c r="O128" s="70"/>
      <c r="P128" s="69">
        <f>'Tabel 5'!P137/'Tabel 5'!P$7</f>
        <v>9.0985105994444778E-4</v>
      </c>
      <c r="Q128" s="69">
        <f>'Tabel 5'!Q137/'Tabel 5'!Q$7</f>
        <v>1.0599680438798218E-3</v>
      </c>
      <c r="R128" s="69">
        <f>'Tabel 5'!R137/'Tabel 5'!R$7</f>
        <v>4.3013074678848574E-4</v>
      </c>
      <c r="S128" s="70"/>
      <c r="T128" s="69">
        <f>'Tabel 5'!T137/'Tabel 5'!T$7</f>
        <v>1.3931265881152568E-3</v>
      </c>
      <c r="U128" s="70"/>
      <c r="V128" s="69">
        <f>'Tabel 5'!V137/'Tabel 5'!V$7</f>
        <v>1.6874330759144528E-3</v>
      </c>
      <c r="W128" s="69">
        <f>'Tabel 5'!W137/'Tabel 5'!W$7</f>
        <v>1.6987389158013282E-3</v>
      </c>
      <c r="X128" s="69">
        <f>'Tabel 5'!X137/'Tabel 5'!X$7</f>
        <v>2.0634659833336007E-3</v>
      </c>
      <c r="Y128" s="69">
        <f>'Tabel 5'!Y137/'Tabel 5'!Y$7</f>
        <v>0</v>
      </c>
      <c r="Z128" s="70"/>
      <c r="AA128" s="69">
        <f>'Tabel 5'!AA137/'Tabel 5'!AA$7</f>
        <v>0</v>
      </c>
      <c r="AB128" s="70"/>
      <c r="AC128" s="69">
        <f>'Tabel 5'!AC137/'Tabel 5'!AC$7</f>
        <v>1.1533895998699896E-4</v>
      </c>
      <c r="AD128" s="57"/>
    </row>
    <row r="129" spans="1:30" outlineLevel="1" x14ac:dyDescent="0.2">
      <c r="A129" s="22">
        <v>1</v>
      </c>
      <c r="B129" s="46">
        <v>2019</v>
      </c>
      <c r="C129" s="46">
        <v>5</v>
      </c>
      <c r="D129" s="22" t="s">
        <v>76</v>
      </c>
      <c r="E129" s="22" t="s">
        <v>413</v>
      </c>
      <c r="G129" s="69">
        <f>'Tabel 5'!G138/'Tabel 5'!G$7</f>
        <v>8.0630384902077542E-4</v>
      </c>
      <c r="H129" s="70"/>
      <c r="I129" s="69">
        <f>'Tabel 5'!I138/'Tabel 5'!I$7</f>
        <v>4.0743363133022829E-4</v>
      </c>
      <c r="J129" s="69">
        <f>'Tabel 5'!J138/'Tabel 5'!J$7</f>
        <v>8.1991522481047704E-4</v>
      </c>
      <c r="K129" s="69">
        <f>'Tabel 5'!K138/'Tabel 5'!K$7</f>
        <v>0</v>
      </c>
      <c r="L129" s="69">
        <f>'Tabel 5'!L138/'Tabel 5'!L$7</f>
        <v>0</v>
      </c>
      <c r="M129" s="69">
        <f>'Tabel 5'!M138/'Tabel 5'!M$7</f>
        <v>0</v>
      </c>
      <c r="N129" s="69">
        <f>'Tabel 5'!N138/'Tabel 5'!N$7</f>
        <v>0</v>
      </c>
      <c r="O129" s="70"/>
      <c r="P129" s="69">
        <f>'Tabel 5'!P138/'Tabel 5'!P$7</f>
        <v>1.2013878432365068E-3</v>
      </c>
      <c r="Q129" s="69">
        <f>'Tabel 5'!Q138/'Tabel 5'!Q$7</f>
        <v>3.5752890368962245E-4</v>
      </c>
      <c r="R129" s="69">
        <f>'Tabel 5'!R138/'Tabel 5'!R$7</f>
        <v>3.8980598927706518E-3</v>
      </c>
      <c r="S129" s="70"/>
      <c r="T129" s="69">
        <f>'Tabel 5'!T138/'Tabel 5'!T$7</f>
        <v>3.021711191123233E-3</v>
      </c>
      <c r="U129" s="70"/>
      <c r="V129" s="69">
        <f>'Tabel 5'!V138/'Tabel 5'!V$7</f>
        <v>9.6838177839417804E-4</v>
      </c>
      <c r="W129" s="69">
        <f>'Tabel 5'!W138/'Tabel 5'!W$7</f>
        <v>1.0306156602141951E-3</v>
      </c>
      <c r="X129" s="69">
        <f>'Tabel 5'!X138/'Tabel 5'!X$7</f>
        <v>0</v>
      </c>
      <c r="Y129" s="69">
        <f>'Tabel 5'!Y138/'Tabel 5'!Y$7</f>
        <v>0</v>
      </c>
      <c r="Z129" s="70"/>
      <c r="AA129" s="69">
        <f>'Tabel 5'!AA138/'Tabel 5'!AA$7</f>
        <v>0</v>
      </c>
      <c r="AB129" s="70"/>
      <c r="AC129" s="69">
        <f>'Tabel 5'!AC138/'Tabel 5'!AC$7</f>
        <v>3.102220303098593E-4</v>
      </c>
      <c r="AD129" s="57"/>
    </row>
    <row r="130" spans="1:30" outlineLevel="1" x14ac:dyDescent="0.2">
      <c r="A130" s="22">
        <v>1</v>
      </c>
      <c r="B130" s="46">
        <v>2019</v>
      </c>
      <c r="C130" s="46">
        <v>5</v>
      </c>
      <c r="D130" s="22" t="s">
        <v>77</v>
      </c>
      <c r="E130" s="22" t="s">
        <v>414</v>
      </c>
      <c r="G130" s="69">
        <f>'Tabel 5'!G139/'Tabel 5'!G$7</f>
        <v>1.1056096677341039E-3</v>
      </c>
      <c r="H130" s="70"/>
      <c r="I130" s="69">
        <f>'Tabel 5'!I139/'Tabel 5'!I$7</f>
        <v>1.1088622959405051E-3</v>
      </c>
      <c r="J130" s="69">
        <f>'Tabel 5'!J139/'Tabel 5'!J$7</f>
        <v>6.5441029544038073E-4</v>
      </c>
      <c r="K130" s="69">
        <f>'Tabel 5'!K139/'Tabel 5'!K$7</f>
        <v>1.0092167252501083E-3</v>
      </c>
      <c r="L130" s="69">
        <f>'Tabel 5'!L139/'Tabel 5'!L$7</f>
        <v>1.8096907127012928E-3</v>
      </c>
      <c r="M130" s="69">
        <f>'Tabel 5'!M139/'Tabel 5'!M$7</f>
        <v>1.6043593951078225E-2</v>
      </c>
      <c r="N130" s="69">
        <f>'Tabel 5'!N139/'Tabel 5'!N$7</f>
        <v>3.5721397057060766E-4</v>
      </c>
      <c r="O130" s="70"/>
      <c r="P130" s="69">
        <f>'Tabel 5'!P139/'Tabel 5'!P$7</f>
        <v>7.6888821967136434E-4</v>
      </c>
      <c r="Q130" s="69">
        <f>'Tabel 5'!Q139/'Tabel 5'!Q$7</f>
        <v>4.4165335161659242E-4</v>
      </c>
      <c r="R130" s="69">
        <f>'Tabel 5'!R139/'Tabel 5'!R$7</f>
        <v>1.8146140880139243E-3</v>
      </c>
      <c r="S130" s="70"/>
      <c r="T130" s="69">
        <f>'Tabel 5'!T139/'Tabel 5'!T$7</f>
        <v>1.1282363213609473E-3</v>
      </c>
      <c r="U130" s="70"/>
      <c r="V130" s="69">
        <f>'Tabel 5'!V139/'Tabel 5'!V$7</f>
        <v>1.326794344650414E-3</v>
      </c>
      <c r="W130" s="69">
        <f>'Tabel 5'!W139/'Tabel 5'!W$7</f>
        <v>1.3101849657435629E-3</v>
      </c>
      <c r="X130" s="69">
        <f>'Tabel 5'!X139/'Tabel 5'!X$7</f>
        <v>2.1641228605693858E-3</v>
      </c>
      <c r="Y130" s="69">
        <f>'Tabel 5'!Y139/'Tabel 5'!Y$7</f>
        <v>0</v>
      </c>
      <c r="Z130" s="70"/>
      <c r="AA130" s="69">
        <f>'Tabel 5'!AA139/'Tabel 5'!AA$7</f>
        <v>2.4432001719133368E-3</v>
      </c>
      <c r="AB130" s="70"/>
      <c r="AC130" s="69">
        <f>'Tabel 5'!AC139/'Tabel 5'!AC$7</f>
        <v>8.8293962472806107E-4</v>
      </c>
      <c r="AD130" s="57"/>
    </row>
    <row r="131" spans="1:30" outlineLevel="1" x14ac:dyDescent="0.2">
      <c r="A131" s="22">
        <v>1</v>
      </c>
      <c r="B131" s="46">
        <v>2019</v>
      </c>
      <c r="C131" s="46">
        <v>5</v>
      </c>
      <c r="D131" s="22" t="s">
        <v>78</v>
      </c>
      <c r="E131" s="22" t="s">
        <v>415</v>
      </c>
      <c r="G131" s="69">
        <f>'Tabel 5'!G140/'Tabel 5'!G$7</f>
        <v>3.539616638696755E-3</v>
      </c>
      <c r="H131" s="70"/>
      <c r="I131" s="69">
        <f>'Tabel 5'!I140/'Tabel 5'!I$7</f>
        <v>2.2479748846943918E-3</v>
      </c>
      <c r="J131" s="69">
        <f>'Tabel 5'!J140/'Tabel 5'!J$7</f>
        <v>3.2796608992419081E-3</v>
      </c>
      <c r="K131" s="69">
        <f>'Tabel 5'!K140/'Tabel 5'!K$7</f>
        <v>2.4491966868874578E-3</v>
      </c>
      <c r="L131" s="69">
        <f>'Tabel 5'!L140/'Tabel 5'!L$7</f>
        <v>1.8442079742514537E-3</v>
      </c>
      <c r="M131" s="69">
        <f>'Tabel 5'!M140/'Tabel 5'!M$7</f>
        <v>2.7995533068995559E-3</v>
      </c>
      <c r="N131" s="69">
        <f>'Tabel 5'!N140/'Tabel 5'!N$7</f>
        <v>1.2633177007984904E-4</v>
      </c>
      <c r="O131" s="70"/>
      <c r="P131" s="69">
        <f>'Tabel 5'!P140/'Tabel 5'!P$7</f>
        <v>4.430718365856237E-3</v>
      </c>
      <c r="Q131" s="69">
        <f>'Tabel 5'!Q140/'Tabel 5'!Q$7</f>
        <v>5.2325406610575333E-3</v>
      </c>
      <c r="R131" s="69">
        <f>'Tabel 5'!R140/'Tabel 5'!R$7</f>
        <v>1.868380431362485E-3</v>
      </c>
      <c r="S131" s="70"/>
      <c r="T131" s="69">
        <f>'Tabel 5'!T140/'Tabel 5'!T$7</f>
        <v>1.9081909956930806E-2</v>
      </c>
      <c r="U131" s="70"/>
      <c r="V131" s="69">
        <f>'Tabel 5'!V140/'Tabel 5'!V$7</f>
        <v>2.4354245185361626E-3</v>
      </c>
      <c r="W131" s="69">
        <f>'Tabel 5'!W140/'Tabel 5'!W$7</f>
        <v>2.5327083695838495E-3</v>
      </c>
      <c r="X131" s="69">
        <f>'Tabel 5'!X140/'Tabel 5'!X$7</f>
        <v>1.2582109654473174E-3</v>
      </c>
      <c r="Y131" s="69">
        <f>'Tabel 5'!Y140/'Tabel 5'!Y$7</f>
        <v>0</v>
      </c>
      <c r="Z131" s="70"/>
      <c r="AA131" s="69">
        <f>'Tabel 5'!AA140/'Tabel 5'!AA$7</f>
        <v>2.036000143261114E-3</v>
      </c>
      <c r="AB131" s="70"/>
      <c r="AC131" s="69">
        <f>'Tabel 5'!AC140/'Tabel 5'!AC$7</f>
        <v>2.7999526838223196E-3</v>
      </c>
      <c r="AD131" s="57"/>
    </row>
    <row r="132" spans="1:30" outlineLevel="1" x14ac:dyDescent="0.2">
      <c r="A132" s="22">
        <v>1</v>
      </c>
      <c r="B132" s="46">
        <v>2019</v>
      </c>
      <c r="C132" s="46">
        <v>5</v>
      </c>
      <c r="D132" s="22" t="s">
        <v>79</v>
      </c>
      <c r="E132" s="22" t="s">
        <v>416</v>
      </c>
      <c r="G132" s="69">
        <f>'Tabel 5'!G141/'Tabel 5'!G$7</f>
        <v>5.9809110556802516E-4</v>
      </c>
      <c r="H132" s="70"/>
      <c r="I132" s="69">
        <f>'Tabel 5'!I141/'Tabel 5'!I$7</f>
        <v>3.0344824978423035E-4</v>
      </c>
      <c r="J132" s="69">
        <f>'Tabel 5'!J141/'Tabel 5'!J$7</f>
        <v>3.9949465710023239E-5</v>
      </c>
      <c r="K132" s="69">
        <f>'Tabel 5'!K141/'Tabel 5'!K$7</f>
        <v>2.5845794183234483E-4</v>
      </c>
      <c r="L132" s="69">
        <f>'Tabel 5'!L141/'Tabel 5'!L$7</f>
        <v>9.6648332340450518E-4</v>
      </c>
      <c r="M132" s="69">
        <f>'Tabel 5'!M141/'Tabel 5'!M$7</f>
        <v>0</v>
      </c>
      <c r="N132" s="69">
        <f>'Tabel 5'!N141/'Tabel 5'!N$7</f>
        <v>3.6157023850439551E-4</v>
      </c>
      <c r="O132" s="70"/>
      <c r="P132" s="69">
        <f>'Tabel 5'!P141/'Tabel 5'!P$7</f>
        <v>1.2814803661189407E-4</v>
      </c>
      <c r="Q132" s="69">
        <f>'Tabel 5'!Q141/'Tabel 5'!Q$7</f>
        <v>1.6824889585393999E-4</v>
      </c>
      <c r="R132" s="69">
        <f>'Tabel 5'!R141/'Tabel 5'!R$7</f>
        <v>0</v>
      </c>
      <c r="S132" s="70"/>
      <c r="T132" s="69">
        <f>'Tabel 5'!T141/'Tabel 5'!T$7</f>
        <v>1.0006965632940576E-3</v>
      </c>
      <c r="U132" s="70"/>
      <c r="V132" s="69">
        <f>'Tabel 5'!V141/'Tabel 5'!V$7</f>
        <v>1.5271491953526577E-3</v>
      </c>
      <c r="W132" s="69">
        <f>'Tabel 5'!W141/'Tabel 5'!W$7</f>
        <v>1.6252927423147994E-3</v>
      </c>
      <c r="X132" s="69">
        <f>'Tabel 5'!X141/'Tabel 5'!X$7</f>
        <v>0</v>
      </c>
      <c r="Y132" s="69">
        <f>'Tabel 5'!Y141/'Tabel 5'!Y$7</f>
        <v>0</v>
      </c>
      <c r="Z132" s="70"/>
      <c r="AA132" s="69">
        <f>'Tabel 5'!AA141/'Tabel 5'!AA$7</f>
        <v>0</v>
      </c>
      <c r="AB132" s="70"/>
      <c r="AC132" s="69">
        <f>'Tabel 5'!AC141/'Tabel 5'!AC$7</f>
        <v>1.0738454895341282E-4</v>
      </c>
      <c r="AD132" s="57"/>
    </row>
    <row r="133" spans="1:30" outlineLevel="1" x14ac:dyDescent="0.2">
      <c r="A133" s="22">
        <v>1</v>
      </c>
      <c r="B133" s="46">
        <v>2019</v>
      </c>
      <c r="C133" s="46">
        <v>5</v>
      </c>
      <c r="D133" s="22" t="s">
        <v>80</v>
      </c>
      <c r="E133" s="22" t="s">
        <v>417</v>
      </c>
      <c r="G133" s="69">
        <f>'Tabel 5'!G142/'Tabel 5'!G$7</f>
        <v>9.6818925705528878E-4</v>
      </c>
      <c r="H133" s="70"/>
      <c r="I133" s="69">
        <f>'Tabel 5'!I142/'Tabel 5'!I$7</f>
        <v>2.401116992062134E-4</v>
      </c>
      <c r="J133" s="69">
        <f>'Tabel 5'!J142/'Tabel 5'!J$7</f>
        <v>5.1363598770029885E-5</v>
      </c>
      <c r="K133" s="69">
        <f>'Tabel 5'!K142/'Tabel 5'!K$7</f>
        <v>4.9230084158541865E-5</v>
      </c>
      <c r="L133" s="69">
        <f>'Tabel 5'!L142/'Tabel 5'!L$7</f>
        <v>0</v>
      </c>
      <c r="M133" s="69">
        <f>'Tabel 5'!M142/'Tabel 5'!M$7</f>
        <v>0</v>
      </c>
      <c r="N133" s="69">
        <f>'Tabel 5'!N142/'Tabel 5'!N$7</f>
        <v>9.7144774923470126E-4</v>
      </c>
      <c r="O133" s="70"/>
      <c r="P133" s="69">
        <f>'Tabel 5'!P142/'Tabel 5'!P$7</f>
        <v>0</v>
      </c>
      <c r="Q133" s="69">
        <f>'Tabel 5'!Q142/'Tabel 5'!Q$7</f>
        <v>0</v>
      </c>
      <c r="R133" s="69">
        <f>'Tabel 5'!R142/'Tabel 5'!R$7</f>
        <v>0</v>
      </c>
      <c r="S133" s="70"/>
      <c r="T133" s="69">
        <f>'Tabel 5'!T142/'Tabel 5'!T$7</f>
        <v>7.8486004964239815E-5</v>
      </c>
      <c r="U133" s="70"/>
      <c r="V133" s="69">
        <f>'Tabel 5'!V142/'Tabel 5'!V$7</f>
        <v>3.5574116824687273E-3</v>
      </c>
      <c r="W133" s="69">
        <f>'Tabel 5'!W142/'Tabel 5'!W$7</f>
        <v>3.7860317816604222E-3</v>
      </c>
      <c r="X133" s="69">
        <f>'Tabel 5'!X142/'Tabel 5'!X$7</f>
        <v>0</v>
      </c>
      <c r="Y133" s="69">
        <f>'Tabel 5'!Y142/'Tabel 5'!Y$7</f>
        <v>0</v>
      </c>
      <c r="Z133" s="70"/>
      <c r="AA133" s="69">
        <f>'Tabel 5'!AA142/'Tabel 5'!AA$7</f>
        <v>0</v>
      </c>
      <c r="AB133" s="70"/>
      <c r="AC133" s="69">
        <f>'Tabel 5'!AC142/'Tabel 5'!AC$7</f>
        <v>1.5113380963813658E-4</v>
      </c>
      <c r="AD133" s="57"/>
    </row>
    <row r="134" spans="1:30" outlineLevel="1" x14ac:dyDescent="0.2">
      <c r="A134" s="22">
        <v>1</v>
      </c>
      <c r="B134" s="46">
        <v>2019</v>
      </c>
      <c r="C134" s="46">
        <v>5</v>
      </c>
      <c r="D134" s="22" t="s">
        <v>82</v>
      </c>
      <c r="E134" s="22" t="s">
        <v>420</v>
      </c>
      <c r="G134" s="69">
        <f>'Tabel 5'!G143/'Tabel 5'!G$7</f>
        <v>6.6523971533153715E-4</v>
      </c>
      <c r="H134" s="70"/>
      <c r="I134" s="69">
        <f>'Tabel 5'!I143/'Tabel 5'!I$7</f>
        <v>7.2222574091947655E-4</v>
      </c>
      <c r="J134" s="69">
        <f>'Tabel 5'!J143/'Tabel 5'!J$7</f>
        <v>0</v>
      </c>
      <c r="K134" s="69">
        <f>'Tabel 5'!K143/'Tabel 5'!K$7</f>
        <v>0</v>
      </c>
      <c r="L134" s="69">
        <f>'Tabel 5'!L143/'Tabel 5'!L$7</f>
        <v>3.7673125463318466E-3</v>
      </c>
      <c r="M134" s="69">
        <f>'Tabel 5'!M143/'Tabel 5'!M$7</f>
        <v>0</v>
      </c>
      <c r="N134" s="69">
        <f>'Tabel 5'!N143/'Tabel 5'!N$7</f>
        <v>0</v>
      </c>
      <c r="O134" s="70"/>
      <c r="P134" s="69">
        <f>'Tabel 5'!P143/'Tabel 5'!P$7</f>
        <v>1.9862945674843578E-4</v>
      </c>
      <c r="Q134" s="69">
        <f>'Tabel 5'!Q143/'Tabel 5'!Q$7</f>
        <v>2.6078578857360694E-4</v>
      </c>
      <c r="R134" s="69">
        <f>'Tabel 5'!R143/'Tabel 5'!R$7</f>
        <v>0</v>
      </c>
      <c r="S134" s="70"/>
      <c r="T134" s="69">
        <f>'Tabel 5'!T143/'Tabel 5'!T$7</f>
        <v>1.7659351116953959E-4</v>
      </c>
      <c r="U134" s="70"/>
      <c r="V134" s="69">
        <f>'Tabel 5'!V143/'Tabel 5'!V$7</f>
        <v>9.6615561338637534E-4</v>
      </c>
      <c r="W134" s="69">
        <f>'Tabel 5'!W143/'Tabel 5'!W$7</f>
        <v>0</v>
      </c>
      <c r="X134" s="69">
        <f>'Tabel 5'!X143/'Tabel 5'!X$7</f>
        <v>2.1842542360165432E-2</v>
      </c>
      <c r="Y134" s="69">
        <f>'Tabel 5'!Y143/'Tabel 5'!Y$7</f>
        <v>0</v>
      </c>
      <c r="Z134" s="70"/>
      <c r="AA134" s="69">
        <f>'Tabel 5'!AA143/'Tabel 5'!AA$7</f>
        <v>0</v>
      </c>
      <c r="AB134" s="70"/>
      <c r="AC134" s="69">
        <f>'Tabel 5'!AC143/'Tabel 5'!AC$7</f>
        <v>6.8010214337161463E-4</v>
      </c>
      <c r="AD134" s="57"/>
    </row>
    <row r="135" spans="1:30" outlineLevel="1" x14ac:dyDescent="0.2">
      <c r="A135" s="22">
        <v>1</v>
      </c>
      <c r="B135" s="46">
        <v>2019</v>
      </c>
      <c r="C135" s="46">
        <v>5</v>
      </c>
      <c r="D135" s="22" t="s">
        <v>83</v>
      </c>
      <c r="E135" s="22" t="s">
        <v>421</v>
      </c>
      <c r="G135" s="69">
        <f>'Tabel 5'!G144/'Tabel 5'!G$7</f>
        <v>1.2591665660305073E-3</v>
      </c>
      <c r="H135" s="70"/>
      <c r="I135" s="69">
        <f>'Tabel 5'!I144/'Tabel 5'!I$7</f>
        <v>1.0114941659474345E-3</v>
      </c>
      <c r="J135" s="69">
        <f>'Tabel 5'!J144/'Tabel 5'!J$7</f>
        <v>1.5903692063609252E-3</v>
      </c>
      <c r="K135" s="69">
        <f>'Tabel 5'!K144/'Tabel 5'!K$7</f>
        <v>2.2768913923325615E-3</v>
      </c>
      <c r="L135" s="69">
        <f>'Tabel 5'!L144/'Tabel 5'!L$7</f>
        <v>8.8758672557556596E-5</v>
      </c>
      <c r="M135" s="69">
        <f>'Tabel 5'!M144/'Tabel 5'!M$7</f>
        <v>5.9221319953644451E-4</v>
      </c>
      <c r="N135" s="69">
        <f>'Tabel 5'!N144/'Tabel 5'!N$7</f>
        <v>8.7125358675757962E-5</v>
      </c>
      <c r="O135" s="70"/>
      <c r="P135" s="69">
        <f>'Tabel 5'!P144/'Tabel 5'!P$7</f>
        <v>8.3616593889260878E-4</v>
      </c>
      <c r="Q135" s="69">
        <f>'Tabel 5'!Q144/'Tabel 5'!Q$7</f>
        <v>4.2062223963484997E-5</v>
      </c>
      <c r="R135" s="69">
        <f>'Tabel 5'!R144/'Tabel 5'!R$7</f>
        <v>3.3738380451221852E-3</v>
      </c>
      <c r="S135" s="70"/>
      <c r="T135" s="69">
        <f>'Tabel 5'!T144/'Tabel 5'!T$7</f>
        <v>6.4750954095497851E-4</v>
      </c>
      <c r="U135" s="70"/>
      <c r="V135" s="69">
        <f>'Tabel 5'!V144/'Tabel 5'!V$7</f>
        <v>2.2751406379743675E-3</v>
      </c>
      <c r="W135" s="69">
        <f>'Tabel 5'!W144/'Tabel 5'!W$7</f>
        <v>2.3550160143745052E-3</v>
      </c>
      <c r="X135" s="69">
        <f>'Tabel 5'!X144/'Tabel 5'!X$7</f>
        <v>1.4091962813009954E-3</v>
      </c>
      <c r="Y135" s="69">
        <f>'Tabel 5'!Y144/'Tabel 5'!Y$7</f>
        <v>0</v>
      </c>
      <c r="Z135" s="70"/>
      <c r="AA135" s="69">
        <f>'Tabel 5'!AA144/'Tabel 5'!AA$7</f>
        <v>0</v>
      </c>
      <c r="AB135" s="70"/>
      <c r="AC135" s="69">
        <f>'Tabel 5'!AC144/'Tabel 5'!AC$7</f>
        <v>5.5680877235102947E-5</v>
      </c>
      <c r="AD135" s="57"/>
    </row>
    <row r="136" spans="1:30" outlineLevel="1" x14ac:dyDescent="0.2">
      <c r="A136" s="22">
        <v>1</v>
      </c>
      <c r="B136" s="46">
        <v>2019</v>
      </c>
      <c r="C136" s="46">
        <v>5</v>
      </c>
      <c r="D136" s="22" t="s">
        <v>85</v>
      </c>
      <c r="E136" s="22" t="s">
        <v>423</v>
      </c>
      <c r="G136" s="69">
        <f>'Tabel 5'!G145/'Tabel 5'!G$7</f>
        <v>5.6581813033284884E-4</v>
      </c>
      <c r="H136" s="70"/>
      <c r="I136" s="69">
        <f>'Tabel 5'!I145/'Tabel 5'!I$7</f>
        <v>1.0493070319641609E-4</v>
      </c>
      <c r="J136" s="69">
        <f>'Tabel 5'!J145/'Tabel 5'!J$7</f>
        <v>0</v>
      </c>
      <c r="K136" s="69">
        <f>'Tabel 5'!K145/'Tabel 5'!K$7</f>
        <v>0</v>
      </c>
      <c r="L136" s="69">
        <f>'Tabel 5'!L145/'Tabel 5'!L$7</f>
        <v>1.9231045720803928E-4</v>
      </c>
      <c r="M136" s="69">
        <f>'Tabel 5'!M145/'Tabel 5'!M$7</f>
        <v>0</v>
      </c>
      <c r="N136" s="69">
        <f>'Tabel 5'!N145/'Tabel 5'!N$7</f>
        <v>3.1365129123272866E-4</v>
      </c>
      <c r="O136" s="70"/>
      <c r="P136" s="69">
        <f>'Tabel 5'!P145/'Tabel 5'!P$7</f>
        <v>7.5927711692547228E-4</v>
      </c>
      <c r="Q136" s="69">
        <f>'Tabel 5'!Q145/'Tabel 5'!Q$7</f>
        <v>9.9687470793459443E-4</v>
      </c>
      <c r="R136" s="69">
        <f>'Tabel 5'!R145/'Tabel 5'!R$7</f>
        <v>0</v>
      </c>
      <c r="S136" s="70"/>
      <c r="T136" s="69">
        <f>'Tabel 5'!T145/'Tabel 5'!T$7</f>
        <v>3.3945197147033719E-3</v>
      </c>
      <c r="U136" s="70"/>
      <c r="V136" s="69">
        <f>'Tabel 5'!V145/'Tabel 5'!V$7</f>
        <v>8.7488284806646428E-4</v>
      </c>
      <c r="W136" s="69">
        <f>'Tabel 5'!W145/'Tabel 5'!W$7</f>
        <v>8.9083100744951108E-4</v>
      </c>
      <c r="X136" s="69">
        <f>'Tabel 5'!X145/'Tabel 5'!X$7</f>
        <v>8.5558345650417586E-4</v>
      </c>
      <c r="Y136" s="69">
        <f>'Tabel 5'!Y145/'Tabel 5'!Y$7</f>
        <v>0</v>
      </c>
      <c r="Z136" s="70"/>
      <c r="AA136" s="69">
        <f>'Tabel 5'!AA145/'Tabel 5'!AA$7</f>
        <v>0</v>
      </c>
      <c r="AB136" s="70"/>
      <c r="AC136" s="69">
        <f>'Tabel 5'!AC145/'Tabel 5'!AC$7</f>
        <v>2.9033600272589393E-4</v>
      </c>
      <c r="AD136" s="57"/>
    </row>
    <row r="137" spans="1:30" outlineLevel="1" x14ac:dyDescent="0.2">
      <c r="A137" s="22">
        <v>1</v>
      </c>
      <c r="B137" s="46">
        <v>2019</v>
      </c>
      <c r="C137" s="46">
        <v>5</v>
      </c>
      <c r="D137" s="22" t="s">
        <v>87</v>
      </c>
      <c r="E137" s="22" t="s">
        <v>425</v>
      </c>
      <c r="G137" s="69">
        <f>'Tabel 5'!G146/'Tabel 5'!G$7</f>
        <v>1.889010114975077E-3</v>
      </c>
      <c r="H137" s="70"/>
      <c r="I137" s="69">
        <f>'Tabel 5'!I146/'Tabel 5'!I$7</f>
        <v>1.7951658141440916E-3</v>
      </c>
      <c r="J137" s="69">
        <f>'Tabel 5'!J146/'Tabel 5'!J$7</f>
        <v>2.9676745956017264E-3</v>
      </c>
      <c r="K137" s="69">
        <f>'Tabel 5'!K146/'Tabel 5'!K$7</f>
        <v>0</v>
      </c>
      <c r="L137" s="69">
        <f>'Tabel 5'!L146/'Tabel 5'!L$7</f>
        <v>8.6293153875402246E-4</v>
      </c>
      <c r="M137" s="69">
        <f>'Tabel 5'!M146/'Tabel 5'!M$7</f>
        <v>2.1535025437688891E-4</v>
      </c>
      <c r="N137" s="69">
        <f>'Tabel 5'!N146/'Tabel 5'!N$7</f>
        <v>6.9700286940606369E-4</v>
      </c>
      <c r="O137" s="70"/>
      <c r="P137" s="69">
        <f>'Tabel 5'!P146/'Tabel 5'!P$7</f>
        <v>0</v>
      </c>
      <c r="Q137" s="69">
        <f>'Tabel 5'!Q146/'Tabel 5'!Q$7</f>
        <v>0</v>
      </c>
      <c r="R137" s="69">
        <f>'Tabel 5'!R146/'Tabel 5'!R$7</f>
        <v>0</v>
      </c>
      <c r="S137" s="70"/>
      <c r="T137" s="69">
        <f>'Tabel 5'!T146/'Tabel 5'!T$7</f>
        <v>1.0056019386043226E-2</v>
      </c>
      <c r="U137" s="70"/>
      <c r="V137" s="69">
        <f>'Tabel 5'!V146/'Tabel 5'!V$7</f>
        <v>1.5694463305009091E-3</v>
      </c>
      <c r="W137" s="69">
        <f>'Tabel 5'!W146/'Tabel 5'!W$7</f>
        <v>1.5328927176059405E-3</v>
      </c>
      <c r="X137" s="69">
        <f>'Tabel 5'!X146/'Tabel 5'!X$7</f>
        <v>1.4595247199188882E-3</v>
      </c>
      <c r="Y137" s="69">
        <f>'Tabel 5'!Y146/'Tabel 5'!Y$7</f>
        <v>3.9968527435519244E-3</v>
      </c>
      <c r="Z137" s="70"/>
      <c r="AA137" s="69">
        <f>'Tabel 5'!AA146/'Tabel 5'!AA$7</f>
        <v>0</v>
      </c>
      <c r="AB137" s="70"/>
      <c r="AC137" s="69">
        <f>'Tabel 5'!AC146/'Tabel 5'!AC$7</f>
        <v>3.0624482479306623E-3</v>
      </c>
      <c r="AD137" s="57"/>
    </row>
    <row r="138" spans="1:30" outlineLevel="1" x14ac:dyDescent="0.2">
      <c r="A138" s="22">
        <v>1</v>
      </c>
      <c r="B138" s="46">
        <v>2019</v>
      </c>
      <c r="C138" s="46">
        <v>5</v>
      </c>
      <c r="D138" s="22" t="s">
        <v>88</v>
      </c>
      <c r="E138" s="22" t="s">
        <v>426</v>
      </c>
      <c r="G138" s="69">
        <f>'Tabel 5'!G147/'Tabel 5'!G$7</f>
        <v>4.8461516038627629E-4</v>
      </c>
      <c r="H138" s="70"/>
      <c r="I138" s="69">
        <f>'Tabel 5'!I147/'Tabel 5'!I$7</f>
        <v>3.1668275289008463E-4</v>
      </c>
      <c r="J138" s="69">
        <f>'Tabel 5'!J147/'Tabel 5'!J$7</f>
        <v>2.6252506038015275E-4</v>
      </c>
      <c r="K138" s="69">
        <f>'Tabel 5'!K147/'Tabel 5'!K$7</f>
        <v>0</v>
      </c>
      <c r="L138" s="69">
        <f>'Tabel 5'!L147/'Tabel 5'!L$7</f>
        <v>7.7910390356077455E-4</v>
      </c>
      <c r="M138" s="69">
        <f>'Tabel 5'!M147/'Tabel 5'!M$7</f>
        <v>0</v>
      </c>
      <c r="N138" s="69">
        <f>'Tabel 5'!N147/'Tabel 5'!N$7</f>
        <v>1.6989444941772802E-4</v>
      </c>
      <c r="O138" s="70"/>
      <c r="P138" s="69">
        <f>'Tabel 5'!P147/'Tabel 5'!P$7</f>
        <v>8.9703625628325843E-5</v>
      </c>
      <c r="Q138" s="69">
        <f>'Tabel 5'!Q147/'Tabel 5'!Q$7</f>
        <v>1.1777422709775799E-4</v>
      </c>
      <c r="R138" s="69">
        <f>'Tabel 5'!R147/'Tabel 5'!R$7</f>
        <v>0</v>
      </c>
      <c r="S138" s="70"/>
      <c r="T138" s="69">
        <f>'Tabel 5'!T147/'Tabel 5'!T$7</f>
        <v>1.0988040694993573E-3</v>
      </c>
      <c r="U138" s="70"/>
      <c r="V138" s="69">
        <f>'Tabel 5'!V147/'Tabel 5'!V$7</f>
        <v>1.0151312435580349E-3</v>
      </c>
      <c r="W138" s="69">
        <f>'Tabel 5'!W147/'Tabel 5'!W$7</f>
        <v>9.7375410654720494E-4</v>
      </c>
      <c r="X138" s="69">
        <f>'Tabel 5'!X147/'Tabel 5'!X$7</f>
        <v>8.0525501788628311E-4</v>
      </c>
      <c r="Y138" s="69">
        <f>'Tabel 5'!Y147/'Tabel 5'!Y$7</f>
        <v>3.9968527435519244E-3</v>
      </c>
      <c r="Z138" s="70"/>
      <c r="AA138" s="69">
        <f>'Tabel 5'!AA147/'Tabel 5'!AA$7</f>
        <v>0</v>
      </c>
      <c r="AB138" s="70"/>
      <c r="AC138" s="69">
        <f>'Tabel 5'!AC147/'Tabel 5'!AC$7</f>
        <v>1.710198372221019E-4</v>
      </c>
      <c r="AD138" s="57"/>
    </row>
    <row r="139" spans="1:30" outlineLevel="1" x14ac:dyDescent="0.2">
      <c r="A139" s="22">
        <v>1</v>
      </c>
      <c r="B139" s="46">
        <v>2019</v>
      </c>
      <c r="C139" s="46">
        <v>5</v>
      </c>
      <c r="D139" s="22" t="s">
        <v>90</v>
      </c>
      <c r="E139" s="22" t="s">
        <v>430</v>
      </c>
      <c r="G139" s="69">
        <f>'Tabel 5'!G148/'Tabel 5'!G$7</f>
        <v>5.6477706661558515E-4</v>
      </c>
      <c r="H139" s="70"/>
      <c r="I139" s="69">
        <f>'Tabel 5'!I148/'Tabel 5'!I$7</f>
        <v>1.3896228261146997E-4</v>
      </c>
      <c r="J139" s="69">
        <f>'Tabel 5'!J148/'Tabel 5'!J$7</f>
        <v>1.5028608529008743E-4</v>
      </c>
      <c r="K139" s="69">
        <f>'Tabel 5'!K148/'Tabel 5'!K$7</f>
        <v>0</v>
      </c>
      <c r="L139" s="69">
        <f>'Tabel 5'!L148/'Tabel 5'!L$7</f>
        <v>2.416208308511263E-4</v>
      </c>
      <c r="M139" s="69">
        <f>'Tabel 5'!M148/'Tabel 5'!M$7</f>
        <v>0</v>
      </c>
      <c r="N139" s="69">
        <f>'Tabel 5'!N148/'Tabel 5'!N$7</f>
        <v>8.2769090741970056E-5</v>
      </c>
      <c r="O139" s="70"/>
      <c r="P139" s="69">
        <f>'Tabel 5'!P148/'Tabel 5'!P$7</f>
        <v>1.2590544597118592E-3</v>
      </c>
      <c r="Q139" s="69">
        <f>'Tabel 5'!Q148/'Tabel 5'!Q$7</f>
        <v>1.6530454017649602E-3</v>
      </c>
      <c r="R139" s="69">
        <f>'Tabel 5'!R148/'Tabel 5'!R$7</f>
        <v>0</v>
      </c>
      <c r="S139" s="70"/>
      <c r="T139" s="69">
        <f>'Tabel 5'!T148/'Tabel 5'!T$7</f>
        <v>2.4036339020298441E-3</v>
      </c>
      <c r="U139" s="70"/>
      <c r="V139" s="69">
        <f>'Tabel 5'!V148/'Tabel 5'!V$7</f>
        <v>6.6784950234081238E-4</v>
      </c>
      <c r="W139" s="69">
        <f>'Tabel 5'!W148/'Tabel 5'!W$7</f>
        <v>7.1076942083737589E-4</v>
      </c>
      <c r="X139" s="69">
        <f>'Tabel 5'!X148/'Tabel 5'!X$7</f>
        <v>0</v>
      </c>
      <c r="Y139" s="69">
        <f>'Tabel 5'!Y148/'Tabel 5'!Y$7</f>
        <v>0</v>
      </c>
      <c r="Z139" s="70"/>
      <c r="AA139" s="69">
        <f>'Tabel 5'!AA148/'Tabel 5'!AA$7</f>
        <v>0</v>
      </c>
      <c r="AB139" s="70"/>
      <c r="AC139" s="69">
        <f>'Tabel 5'!AC148/'Tabel 5'!AC$7</f>
        <v>1.1971098269544409E-3</v>
      </c>
      <c r="AD139" s="57"/>
    </row>
    <row r="140" spans="1:30" outlineLevel="1" x14ac:dyDescent="0.2">
      <c r="A140" s="22">
        <v>1</v>
      </c>
      <c r="B140" s="46">
        <v>2019</v>
      </c>
      <c r="C140" s="46">
        <v>5</v>
      </c>
      <c r="D140" s="22" t="s">
        <v>91</v>
      </c>
      <c r="E140" s="22" t="s">
        <v>431</v>
      </c>
      <c r="G140" s="69">
        <f>'Tabel 5'!G149/'Tabel 5'!G$7</f>
        <v>1.0249272296461633E-3</v>
      </c>
      <c r="H140" s="70"/>
      <c r="I140" s="69">
        <f>'Tabel 5'!I149/'Tabel 5'!I$7</f>
        <v>8.0919533275794757E-4</v>
      </c>
      <c r="J140" s="69">
        <f>'Tabel 5'!J149/'Tabel 5'!J$7</f>
        <v>4.5085825587026231E-4</v>
      </c>
      <c r="K140" s="69">
        <f>'Tabel 5'!K149/'Tabel 5'!K$7</f>
        <v>2.7076546287198029E-4</v>
      </c>
      <c r="L140" s="69">
        <f>'Tabel 5'!L149/'Tabel 5'!L$7</f>
        <v>1.8047596753369842E-3</v>
      </c>
      <c r="M140" s="69">
        <f>'Tabel 5'!M149/'Tabel 5'!M$7</f>
        <v>0</v>
      </c>
      <c r="N140" s="69">
        <f>'Tabel 5'!N149/'Tabel 5'!N$7</f>
        <v>1.0062978927050045E-3</v>
      </c>
      <c r="O140" s="70"/>
      <c r="P140" s="69">
        <f>'Tabel 5'!P149/'Tabel 5'!P$7</f>
        <v>1.0251842928951524E-4</v>
      </c>
      <c r="Q140" s="69">
        <f>'Tabel 5'!Q149/'Tabel 5'!Q$7</f>
        <v>1.3459911668315199E-4</v>
      </c>
      <c r="R140" s="69">
        <f>'Tabel 5'!R149/'Tabel 5'!R$7</f>
        <v>0</v>
      </c>
      <c r="S140" s="70"/>
      <c r="T140" s="69">
        <f>'Tabel 5'!T149/'Tabel 5'!T$7</f>
        <v>0</v>
      </c>
      <c r="U140" s="70"/>
      <c r="V140" s="69">
        <f>'Tabel 5'!V149/'Tabel 5'!V$7</f>
        <v>2.4064843734347276E-3</v>
      </c>
      <c r="W140" s="69">
        <f>'Tabel 5'!W149/'Tabel 5'!W$7</f>
        <v>2.4379391134721992E-3</v>
      </c>
      <c r="X140" s="69">
        <f>'Tabel 5'!X149/'Tabel 5'!X$7</f>
        <v>1.4091962813009954E-3</v>
      </c>
      <c r="Y140" s="69">
        <f>'Tabel 5'!Y149/'Tabel 5'!Y$7</f>
        <v>3.3077402015602134E-3</v>
      </c>
      <c r="Z140" s="70"/>
      <c r="AA140" s="69">
        <f>'Tabel 5'!AA149/'Tabel 5'!AA$7</f>
        <v>7.736800544392233E-3</v>
      </c>
      <c r="AB140" s="70"/>
      <c r="AC140" s="69">
        <f>'Tabel 5'!AC149/'Tabel 5'!AC$7</f>
        <v>1.761902043939329E-3</v>
      </c>
      <c r="AD140" s="57"/>
    </row>
    <row r="141" spans="1:30" outlineLevel="1" x14ac:dyDescent="0.2">
      <c r="A141" s="22">
        <v>1</v>
      </c>
      <c r="B141" s="46">
        <v>2019</v>
      </c>
      <c r="C141" s="46">
        <v>5</v>
      </c>
      <c r="D141" s="22" t="s">
        <v>95</v>
      </c>
      <c r="E141" s="22" t="s">
        <v>434</v>
      </c>
      <c r="G141" s="69">
        <f>'Tabel 5'!G150/'Tabel 5'!G$7</f>
        <v>3.8519357538758804E-4</v>
      </c>
      <c r="H141" s="70"/>
      <c r="I141" s="69">
        <f>'Tabel 5'!I150/'Tabel 5'!I$7</f>
        <v>1.5408742901816059E-4</v>
      </c>
      <c r="J141" s="69">
        <f>'Tabel 5'!J150/'Tabel 5'!J$7</f>
        <v>9.3215419990054231E-5</v>
      </c>
      <c r="K141" s="69">
        <f>'Tabel 5'!K150/'Tabel 5'!K$7</f>
        <v>1.5999777351526106E-4</v>
      </c>
      <c r="L141" s="69">
        <f>'Tabel 5'!L150/'Tabel 5'!L$7</f>
        <v>3.7475883968746121E-4</v>
      </c>
      <c r="M141" s="69">
        <f>'Tabel 5'!M150/'Tabel 5'!M$7</f>
        <v>0</v>
      </c>
      <c r="N141" s="69">
        <f>'Tabel 5'!N150/'Tabel 5'!N$7</f>
        <v>1.0890669834469745E-4</v>
      </c>
      <c r="O141" s="70"/>
      <c r="P141" s="69">
        <f>'Tabel 5'!P150/'Tabel 5'!P$7</f>
        <v>1.4737024210367816E-4</v>
      </c>
      <c r="Q141" s="69">
        <f>'Tabel 5'!Q150/'Tabel 5'!Q$7</f>
        <v>1.9348623023203099E-4</v>
      </c>
      <c r="R141" s="69">
        <f>'Tabel 5'!R150/'Tabel 5'!R$7</f>
        <v>0</v>
      </c>
      <c r="S141" s="70"/>
      <c r="T141" s="69">
        <f>'Tabel 5'!T150/'Tabel 5'!T$7</f>
        <v>1.5599093486642662E-3</v>
      </c>
      <c r="U141" s="70"/>
      <c r="V141" s="69">
        <f>'Tabel 5'!V150/'Tabel 5'!V$7</f>
        <v>8.281333829026074E-4</v>
      </c>
      <c r="W141" s="69">
        <f>'Tabel 5'!W150/'Tabel 5'!W$7</f>
        <v>8.4818484219926853E-4</v>
      </c>
      <c r="X141" s="69">
        <f>'Tabel 5'!X150/'Tabel 5'!X$7</f>
        <v>7.0459814065049772E-4</v>
      </c>
      <c r="Y141" s="69">
        <f>'Tabel 5'!Y150/'Tabel 5'!Y$7</f>
        <v>0</v>
      </c>
      <c r="Z141" s="70"/>
      <c r="AA141" s="69">
        <f>'Tabel 5'!AA150/'Tabel 5'!AA$7</f>
        <v>0</v>
      </c>
      <c r="AB141" s="70"/>
      <c r="AC141" s="69">
        <f>'Tabel 5'!AC150/'Tabel 5'!AC$7</f>
        <v>2.1874630342361872E-4</v>
      </c>
      <c r="AD141" s="57"/>
    </row>
    <row r="142" spans="1:30" outlineLevel="1" x14ac:dyDescent="0.2">
      <c r="A142" s="22">
        <v>1</v>
      </c>
      <c r="B142" s="46">
        <v>2019</v>
      </c>
      <c r="C142" s="46">
        <v>5</v>
      </c>
      <c r="D142" s="22" t="s">
        <v>96</v>
      </c>
      <c r="E142" s="22" t="s">
        <v>435</v>
      </c>
      <c r="G142" s="69">
        <f>'Tabel 5'!G151/'Tabel 5'!G$7</f>
        <v>1.3663961289086736E-3</v>
      </c>
      <c r="H142" s="70"/>
      <c r="I142" s="69">
        <f>'Tabel 5'!I151/'Tabel 5'!I$7</f>
        <v>8.4133626887216513E-4</v>
      </c>
      <c r="J142" s="69">
        <f>'Tabel 5'!J151/'Tabel 5'!J$7</f>
        <v>1.6550492937009629E-3</v>
      </c>
      <c r="K142" s="69">
        <f>'Tabel 5'!K151/'Tabel 5'!K$7</f>
        <v>1.107676893567192E-4</v>
      </c>
      <c r="L142" s="69">
        <f>'Tabel 5'!L151/'Tabel 5'!L$7</f>
        <v>0</v>
      </c>
      <c r="M142" s="69">
        <f>'Tabel 5'!M151/'Tabel 5'!M$7</f>
        <v>0</v>
      </c>
      <c r="N142" s="69">
        <f>'Tabel 5'!N151/'Tabel 5'!N$7</f>
        <v>4.791894727166688E-5</v>
      </c>
      <c r="O142" s="70"/>
      <c r="P142" s="69">
        <f>'Tabel 5'!P151/'Tabel 5'!P$7</f>
        <v>1.1629434322529386E-3</v>
      </c>
      <c r="Q142" s="69">
        <f>'Tabel 5'!Q151/'Tabel 5'!Q$7</f>
        <v>1.0599680438798218E-3</v>
      </c>
      <c r="R142" s="69">
        <f>'Tabel 5'!R151/'Tabel 5'!R$7</f>
        <v>1.49201602792256E-3</v>
      </c>
      <c r="S142" s="70"/>
      <c r="T142" s="69">
        <f>'Tabel 5'!T151/'Tabel 5'!T$7</f>
        <v>2.1191221340344751E-3</v>
      </c>
      <c r="U142" s="70"/>
      <c r="V142" s="69">
        <f>'Tabel 5'!V151/'Tabel 5'!V$7</f>
        <v>2.5734467490199303E-3</v>
      </c>
      <c r="W142" s="69">
        <f>'Tabel 5'!W151/'Tabel 5'!W$7</f>
        <v>2.7388315016266883E-3</v>
      </c>
      <c r="X142" s="69">
        <f>'Tabel 5'!X151/'Tabel 5'!X$7</f>
        <v>0</v>
      </c>
      <c r="Y142" s="69">
        <f>'Tabel 5'!Y151/'Tabel 5'!Y$7</f>
        <v>0</v>
      </c>
      <c r="Z142" s="70"/>
      <c r="AA142" s="69">
        <f>'Tabel 5'!AA151/'Tabel 5'!AA$7</f>
        <v>1.3234000931197241E-3</v>
      </c>
      <c r="AB142" s="70"/>
      <c r="AC142" s="69">
        <f>'Tabel 5'!AC151/'Tabel 5'!AC$7</f>
        <v>1.5153153018981588E-3</v>
      </c>
      <c r="AD142" s="57"/>
    </row>
    <row r="143" spans="1:30" outlineLevel="1" x14ac:dyDescent="0.2">
      <c r="A143" s="22">
        <v>1</v>
      </c>
      <c r="B143" s="46">
        <v>2019</v>
      </c>
      <c r="C143" s="46">
        <v>5</v>
      </c>
      <c r="D143" s="22" t="s">
        <v>98</v>
      </c>
      <c r="E143" s="22" t="s">
        <v>439</v>
      </c>
      <c r="G143" s="69">
        <f>'Tabel 5'!G152/'Tabel 5'!G$7</f>
        <v>5.0543643473155127E-4</v>
      </c>
      <c r="H143" s="70"/>
      <c r="I143" s="69">
        <f>'Tabel 5'!I152/'Tabel 5'!I$7</f>
        <v>2.713073136700128E-4</v>
      </c>
      <c r="J143" s="69">
        <f>'Tabel 5'!J152/'Tabel 5'!J$7</f>
        <v>1.2936017468007525E-4</v>
      </c>
      <c r="K143" s="69">
        <f>'Tabel 5'!K152/'Tabel 5'!K$7</f>
        <v>1.9692033663416746E-4</v>
      </c>
      <c r="L143" s="69">
        <f>'Tabel 5'!L152/'Tabel 5'!L$7</f>
        <v>5.1775892325241354E-4</v>
      </c>
      <c r="M143" s="69">
        <f>'Tabel 5'!M152/'Tabel 5'!M$7</f>
        <v>0</v>
      </c>
      <c r="N143" s="69">
        <f>'Tabel 5'!N152/'Tabel 5'!N$7</f>
        <v>4.2691425751121398E-4</v>
      </c>
      <c r="O143" s="70"/>
      <c r="P143" s="69">
        <f>'Tabel 5'!P152/'Tabel 5'!P$7</f>
        <v>4.4851812814162922E-4</v>
      </c>
      <c r="Q143" s="69">
        <f>'Tabel 5'!Q152/'Tabel 5'!Q$7</f>
        <v>5.8887113548878993E-4</v>
      </c>
      <c r="R143" s="69">
        <f>'Tabel 5'!R152/'Tabel 5'!R$7</f>
        <v>0</v>
      </c>
      <c r="S143" s="70"/>
      <c r="T143" s="69">
        <f>'Tabel 5'!T152/'Tabel 5'!T$7</f>
        <v>7.8486004964239812E-4</v>
      </c>
      <c r="U143" s="70"/>
      <c r="V143" s="69">
        <f>'Tabel 5'!V152/'Tabel 5'!V$7</f>
        <v>1.0329405636204565E-3</v>
      </c>
      <c r="W143" s="69">
        <f>'Tabel 5'!W152/'Tabel 5'!W$7</f>
        <v>1.0472002800337337E-3</v>
      </c>
      <c r="X143" s="69">
        <f>'Tabel 5'!X152/'Tabel 5'!X$7</f>
        <v>1.1072256495936394E-3</v>
      </c>
      <c r="Y143" s="69">
        <f>'Tabel 5'!Y152/'Tabel 5'!Y$7</f>
        <v>0</v>
      </c>
      <c r="Z143" s="70"/>
      <c r="AA143" s="69">
        <f>'Tabel 5'!AA152/'Tabel 5'!AA$7</f>
        <v>0</v>
      </c>
      <c r="AB143" s="70"/>
      <c r="AC143" s="69">
        <f>'Tabel 5'!AC152/'Tabel 5'!AC$7</f>
        <v>0</v>
      </c>
      <c r="AD143" s="57"/>
    </row>
    <row r="144" spans="1:30" outlineLevel="1" x14ac:dyDescent="0.2">
      <c r="A144" s="22">
        <v>1</v>
      </c>
      <c r="B144" s="46">
        <v>2019</v>
      </c>
      <c r="C144" s="46">
        <v>5</v>
      </c>
      <c r="D144" s="22" t="s">
        <v>103</v>
      </c>
      <c r="E144" s="22" t="s">
        <v>445</v>
      </c>
      <c r="G144" s="69">
        <f>'Tabel 5'!G153/'Tabel 5'!G$7</f>
        <v>1.0165987199080532E-3</v>
      </c>
      <c r="H144" s="70"/>
      <c r="I144" s="69">
        <f>'Tabel 5'!I153/'Tabel 5'!I$7</f>
        <v>3.0061228483297585E-4</v>
      </c>
      <c r="J144" s="69">
        <f>'Tabel 5'!J153/'Tabel 5'!J$7</f>
        <v>6.0494905218035197E-4</v>
      </c>
      <c r="K144" s="69">
        <f>'Tabel 5'!K153/'Tabel 5'!K$7</f>
        <v>0</v>
      </c>
      <c r="L144" s="69">
        <f>'Tabel 5'!L153/'Tabel 5'!L$7</f>
        <v>0</v>
      </c>
      <c r="M144" s="69">
        <f>'Tabel 5'!M153/'Tabel 5'!M$7</f>
        <v>0</v>
      </c>
      <c r="N144" s="69">
        <f>'Tabel 5'!N153/'Tabel 5'!N$7</f>
        <v>0</v>
      </c>
      <c r="O144" s="70"/>
      <c r="P144" s="69">
        <f>'Tabel 5'!P153/'Tabel 5'!P$7</f>
        <v>2.361127574574148E-3</v>
      </c>
      <c r="Q144" s="69">
        <f>'Tabel 5'!Q153/'Tabel 5'!Q$7</f>
        <v>3.0999859061088442E-3</v>
      </c>
      <c r="R144" s="69">
        <f>'Tabel 5'!R153/'Tabel 5'!R$7</f>
        <v>0</v>
      </c>
      <c r="S144" s="70"/>
      <c r="T144" s="69">
        <f>'Tabel 5'!T153/'Tabel 5'!T$7</f>
        <v>1.5991523511463862E-3</v>
      </c>
      <c r="U144" s="70"/>
      <c r="V144" s="69">
        <f>'Tabel 5'!V153/'Tabel 5'!V$7</f>
        <v>1.6362312807349905E-3</v>
      </c>
      <c r="W144" s="69">
        <f>'Tabel 5'!W153/'Tabel 5'!W$7</f>
        <v>1.6821542959817896E-3</v>
      </c>
      <c r="X144" s="69">
        <f>'Tabel 5'!X153/'Tabel 5'!X$7</f>
        <v>1.2582109654473174E-3</v>
      </c>
      <c r="Y144" s="69">
        <f>'Tabel 5'!Y153/'Tabel 5'!Y$7</f>
        <v>0</v>
      </c>
      <c r="Z144" s="70"/>
      <c r="AA144" s="69">
        <f>'Tabel 5'!AA153/'Tabel 5'!AA$7</f>
        <v>0</v>
      </c>
      <c r="AB144" s="70"/>
      <c r="AC144" s="69">
        <f>'Tabel 5'!AC153/'Tabel 5'!AC$7</f>
        <v>3.8976614064572065E-4</v>
      </c>
      <c r="AD144" s="57"/>
    </row>
    <row r="145" spans="1:30" outlineLevel="1" x14ac:dyDescent="0.2">
      <c r="A145" s="22">
        <v>1</v>
      </c>
      <c r="B145" s="46">
        <v>2019</v>
      </c>
      <c r="C145" s="46">
        <v>5</v>
      </c>
      <c r="D145" s="22" t="s">
        <v>104</v>
      </c>
      <c r="E145" s="22" t="s">
        <v>446</v>
      </c>
      <c r="G145" s="69">
        <f>'Tabel 5'!G154/'Tabel 5'!G$7</f>
        <v>1.3169456023386455E-3</v>
      </c>
      <c r="H145" s="70"/>
      <c r="I145" s="69">
        <f>'Tabel 5'!I154/'Tabel 5'!I$7</f>
        <v>1.3262862755366828E-3</v>
      </c>
      <c r="J145" s="69">
        <f>'Tabel 5'!J154/'Tabel 5'!J$7</f>
        <v>1.4001336553608147E-3</v>
      </c>
      <c r="K145" s="69">
        <f>'Tabel 5'!K154/'Tabel 5'!K$7</f>
        <v>1.5507476509940689E-3</v>
      </c>
      <c r="L145" s="69">
        <f>'Tabel 5'!L154/'Tabel 5'!L$7</f>
        <v>1.494104321385536E-3</v>
      </c>
      <c r="M145" s="69">
        <f>'Tabel 5'!M154/'Tabel 5'!M$7</f>
        <v>0</v>
      </c>
      <c r="N145" s="69">
        <f>'Tabel 5'!N154/'Tabel 5'!N$7</f>
        <v>1.0367917682415197E-3</v>
      </c>
      <c r="O145" s="70"/>
      <c r="P145" s="69">
        <f>'Tabel 5'!P154/'Tabel 5'!P$7</f>
        <v>1.6018504576486756E-4</v>
      </c>
      <c r="Q145" s="69">
        <f>'Tabel 5'!Q154/'Tabel 5'!Q$7</f>
        <v>2.1031111981742497E-4</v>
      </c>
      <c r="R145" s="69">
        <f>'Tabel 5'!R154/'Tabel 5'!R$7</f>
        <v>0</v>
      </c>
      <c r="S145" s="70"/>
      <c r="T145" s="69">
        <f>'Tabel 5'!T154/'Tabel 5'!T$7</f>
        <v>1.0988040694993573E-3</v>
      </c>
      <c r="U145" s="70"/>
      <c r="V145" s="69">
        <f>'Tabel 5'!V154/'Tabel 5'!V$7</f>
        <v>2.1482492325296133E-3</v>
      </c>
      <c r="W145" s="69">
        <f>'Tabel 5'!W154/'Tabel 5'!W$7</f>
        <v>2.2081236674014477E-3</v>
      </c>
      <c r="X145" s="69">
        <f>'Tabel 5'!X154/'Tabel 5'!X$7</f>
        <v>1.2582109654473174E-3</v>
      </c>
      <c r="Y145" s="69">
        <f>'Tabel 5'!Y154/'Tabel 5'!Y$7</f>
        <v>1.1025800671867377E-3</v>
      </c>
      <c r="Z145" s="70"/>
      <c r="AA145" s="69">
        <f>'Tabel 5'!AA154/'Tabel 5'!AA$7</f>
        <v>9.1620006446750137E-4</v>
      </c>
      <c r="AB145" s="70"/>
      <c r="AC145" s="69">
        <f>'Tabel 5'!AC154/'Tabel 5'!AC$7</f>
        <v>3.9772055167930675E-6</v>
      </c>
      <c r="AD145" s="57"/>
    </row>
    <row r="146" spans="1:30" outlineLevel="1" x14ac:dyDescent="0.2">
      <c r="A146" s="22">
        <v>1</v>
      </c>
      <c r="B146" s="46">
        <v>2019</v>
      </c>
      <c r="C146" s="46">
        <v>5</v>
      </c>
      <c r="D146" s="22" t="s">
        <v>106</v>
      </c>
      <c r="E146" s="22" t="s">
        <v>448</v>
      </c>
      <c r="G146" s="69">
        <f>'Tabel 5'!G155/'Tabel 5'!G$7</f>
        <v>8.281661870833142E-4</v>
      </c>
      <c r="H146" s="70"/>
      <c r="I146" s="69">
        <f>'Tabel 5'!I155/'Tabel 5'!I$7</f>
        <v>8.8576638644181872E-4</v>
      </c>
      <c r="J146" s="69">
        <f>'Tabel 5'!J155/'Tabel 5'!J$7</f>
        <v>5.2314776525030438E-4</v>
      </c>
      <c r="K146" s="69">
        <f>'Tabel 5'!K155/'Tabel 5'!K$7</f>
        <v>8.110656365119772E-3</v>
      </c>
      <c r="L146" s="69">
        <f>'Tabel 5'!L155/'Tabel 5'!L$7</f>
        <v>0</v>
      </c>
      <c r="M146" s="69">
        <f>'Tabel 5'!M155/'Tabel 5'!M$7</f>
        <v>0</v>
      </c>
      <c r="N146" s="69">
        <f>'Tabel 5'!N155/'Tabel 5'!N$7</f>
        <v>1.3068803801363695E-5</v>
      </c>
      <c r="O146" s="70"/>
      <c r="P146" s="69">
        <f>'Tabel 5'!P155/'Tabel 5'!P$7</f>
        <v>0</v>
      </c>
      <c r="Q146" s="69">
        <f>'Tabel 5'!Q155/'Tabel 5'!Q$7</f>
        <v>0</v>
      </c>
      <c r="R146" s="69">
        <f>'Tabel 5'!R155/'Tabel 5'!R$7</f>
        <v>0</v>
      </c>
      <c r="S146" s="70"/>
      <c r="T146" s="69">
        <f>'Tabel 5'!T155/'Tabel 5'!T$7</f>
        <v>1.236154578186777E-3</v>
      </c>
      <c r="U146" s="70"/>
      <c r="V146" s="69">
        <f>'Tabel 5'!V155/'Tabel 5'!V$7</f>
        <v>1.1754151241198298E-3</v>
      </c>
      <c r="W146" s="69">
        <f>'Tabel 5'!W155/'Tabel 5'!W$7</f>
        <v>1.2509541806737816E-3</v>
      </c>
      <c r="X146" s="69">
        <f>'Tabel 5'!X155/'Tabel 5'!X$7</f>
        <v>0</v>
      </c>
      <c r="Y146" s="69">
        <f>'Tabel 5'!Y155/'Tabel 5'!Y$7</f>
        <v>0</v>
      </c>
      <c r="Z146" s="70"/>
      <c r="AA146" s="69">
        <f>'Tabel 5'!AA155/'Tabel 5'!AA$7</f>
        <v>4.2756003008483394E-3</v>
      </c>
      <c r="AB146" s="70"/>
      <c r="AC146" s="69">
        <f>'Tabel 5'!AC155/'Tabel 5'!AC$7</f>
        <v>1.0658910785005422E-3</v>
      </c>
      <c r="AD146" s="57"/>
    </row>
    <row r="147" spans="1:30" outlineLevel="1" x14ac:dyDescent="0.2">
      <c r="A147" s="22">
        <v>1</v>
      </c>
      <c r="B147" s="46">
        <v>2019</v>
      </c>
      <c r="C147" s="46">
        <v>5</v>
      </c>
      <c r="D147" s="22" t="s">
        <v>107</v>
      </c>
      <c r="E147" s="22" t="s">
        <v>449</v>
      </c>
      <c r="G147" s="69">
        <f>'Tabel 5'!G156/'Tabel 5'!G$7</f>
        <v>3.367841125348236E-4</v>
      </c>
      <c r="H147" s="70"/>
      <c r="I147" s="69">
        <f>'Tabel 5'!I156/'Tabel 5'!I$7</f>
        <v>1.6732193212401486E-4</v>
      </c>
      <c r="J147" s="69">
        <f>'Tabel 5'!J156/'Tabel 5'!J$7</f>
        <v>0</v>
      </c>
      <c r="K147" s="69">
        <f>'Tabel 5'!K156/'Tabel 5'!K$7</f>
        <v>0</v>
      </c>
      <c r="L147" s="69">
        <f>'Tabel 5'!L156/'Tabel 5'!L$7</f>
        <v>0</v>
      </c>
      <c r="M147" s="69">
        <f>'Tabel 5'!M156/'Tabel 5'!M$7</f>
        <v>0</v>
      </c>
      <c r="N147" s="69">
        <f>'Tabel 5'!N156/'Tabel 5'!N$7</f>
        <v>7.7105942428045793E-4</v>
      </c>
      <c r="O147" s="70"/>
      <c r="P147" s="69">
        <f>'Tabel 5'!P156/'Tabel 5'!P$7</f>
        <v>0</v>
      </c>
      <c r="Q147" s="69">
        <f>'Tabel 5'!Q156/'Tabel 5'!Q$7</f>
        <v>0</v>
      </c>
      <c r="R147" s="69">
        <f>'Tabel 5'!R156/'Tabel 5'!R$7</f>
        <v>0</v>
      </c>
      <c r="S147" s="70"/>
      <c r="T147" s="69">
        <f>'Tabel 5'!T156/'Tabel 5'!T$7</f>
        <v>1.3735050868741967E-4</v>
      </c>
      <c r="U147" s="70"/>
      <c r="V147" s="69">
        <f>'Tabel 5'!V156/'Tabel 5'!V$7</f>
        <v>1.0151312435580349E-3</v>
      </c>
      <c r="W147" s="69">
        <f>'Tabel 5'!W156/'Tabel 5'!W$7</f>
        <v>7.8895405712948714E-4</v>
      </c>
      <c r="X147" s="69">
        <f>'Tabel 5'!X156/'Tabel 5'!X$7</f>
        <v>9.059118951220685E-4</v>
      </c>
      <c r="Y147" s="69">
        <f>'Tabel 5'!Y156/'Tabel 5'!Y$7</f>
        <v>1.4471363381825933E-2</v>
      </c>
      <c r="Z147" s="70"/>
      <c r="AA147" s="69">
        <f>'Tabel 5'!AA156/'Tabel 5'!AA$7</f>
        <v>0</v>
      </c>
      <c r="AB147" s="70"/>
      <c r="AC147" s="69">
        <f>'Tabel 5'!AC156/'Tabel 5'!AC$7</f>
        <v>0</v>
      </c>
      <c r="AD147" s="57"/>
    </row>
    <row r="148" spans="1:30" outlineLevel="1" x14ac:dyDescent="0.2">
      <c r="A148" s="22">
        <v>1</v>
      </c>
      <c r="B148" s="46">
        <v>2019</v>
      </c>
      <c r="C148" s="46">
        <v>5</v>
      </c>
      <c r="D148" s="22" t="s">
        <v>108</v>
      </c>
      <c r="E148" s="22" t="s">
        <v>450</v>
      </c>
      <c r="G148" s="69">
        <f>'Tabel 5'!G157/'Tabel 5'!G$7</f>
        <v>7.3082672951915349E-4</v>
      </c>
      <c r="H148" s="70"/>
      <c r="I148" s="69">
        <f>'Tabel 5'!I157/'Tabel 5'!I$7</f>
        <v>3.2802661269510259E-4</v>
      </c>
      <c r="J148" s="69">
        <f>'Tabel 5'!J157/'Tabel 5'!J$7</f>
        <v>1.2555546366007305E-4</v>
      </c>
      <c r="K148" s="69">
        <f>'Tabel 5'!K157/'Tabel 5'!K$7</f>
        <v>0</v>
      </c>
      <c r="L148" s="69">
        <f>'Tabel 5'!L157/'Tabel 5'!L$7</f>
        <v>8.2841427720386162E-4</v>
      </c>
      <c r="M148" s="69">
        <f>'Tabel 5'!M157/'Tabel 5'!M$7</f>
        <v>0</v>
      </c>
      <c r="N148" s="69">
        <f>'Tabel 5'!N157/'Tabel 5'!N$7</f>
        <v>4.9225827651803251E-4</v>
      </c>
      <c r="O148" s="70"/>
      <c r="P148" s="69">
        <f>'Tabel 5'!P157/'Tabel 5'!P$7</f>
        <v>3.6522190434389804E-4</v>
      </c>
      <c r="Q148" s="69">
        <f>'Tabel 5'!Q157/'Tabel 5'!Q$7</f>
        <v>4.7950935318372893E-4</v>
      </c>
      <c r="R148" s="69">
        <f>'Tabel 5'!R157/'Tabel 5'!R$7</f>
        <v>0</v>
      </c>
      <c r="S148" s="70"/>
      <c r="T148" s="69">
        <f>'Tabel 5'!T157/'Tabel 5'!T$7</f>
        <v>2.4526876551324941E-3</v>
      </c>
      <c r="U148" s="70"/>
      <c r="V148" s="69">
        <f>'Tabel 5'!V157/'Tabel 5'!V$7</f>
        <v>1.5427323504072768E-3</v>
      </c>
      <c r="W148" s="69">
        <f>'Tabel 5'!W157/'Tabel 5'!W$7</f>
        <v>1.5163080977864019E-3</v>
      </c>
      <c r="X148" s="69">
        <f>'Tabel 5'!X157/'Tabel 5'!X$7</f>
        <v>2.6674072467483129E-3</v>
      </c>
      <c r="Y148" s="69">
        <f>'Tabel 5'!Y157/'Tabel 5'!Y$7</f>
        <v>0</v>
      </c>
      <c r="Z148" s="70"/>
      <c r="AA148" s="69">
        <f>'Tabel 5'!AA157/'Tabel 5'!AA$7</f>
        <v>0</v>
      </c>
      <c r="AB148" s="70"/>
      <c r="AC148" s="69">
        <f>'Tabel 5'!AC157/'Tabel 5'!AC$7</f>
        <v>7.9544110335861361E-5</v>
      </c>
      <c r="AD148" s="57"/>
    </row>
    <row r="149" spans="1:30" outlineLevel="1" x14ac:dyDescent="0.2">
      <c r="A149" s="22">
        <v>1</v>
      </c>
      <c r="B149" s="46">
        <v>2019</v>
      </c>
      <c r="C149" s="46">
        <v>5</v>
      </c>
      <c r="D149" s="22" t="s">
        <v>112</v>
      </c>
      <c r="E149" s="22" t="s">
        <v>454</v>
      </c>
      <c r="G149" s="69">
        <f>'Tabel 5'!G158/'Tabel 5'!G$7</f>
        <v>1.1144587093308458E-3</v>
      </c>
      <c r="H149" s="70"/>
      <c r="I149" s="69">
        <f>'Tabel 5'!I158/'Tabel 5'!I$7</f>
        <v>1.0691587866229423E-3</v>
      </c>
      <c r="J149" s="69">
        <f>'Tabel 5'!J158/'Tabel 5'!J$7</f>
        <v>1.7501670692010181E-3</v>
      </c>
      <c r="K149" s="69">
        <f>'Tabel 5'!K158/'Tabel 5'!K$7</f>
        <v>6.1537605198177329E-5</v>
      </c>
      <c r="L149" s="69">
        <f>'Tabel 5'!L158/'Tabel 5'!L$7</f>
        <v>0</v>
      </c>
      <c r="M149" s="69">
        <f>'Tabel 5'!M158/'Tabel 5'!M$7</f>
        <v>1.6689644714208891E-3</v>
      </c>
      <c r="N149" s="69">
        <f>'Tabel 5'!N158/'Tabel 5'!N$7</f>
        <v>7.6234688841288212E-4</v>
      </c>
      <c r="O149" s="70"/>
      <c r="P149" s="69">
        <f>'Tabel 5'!P158/'Tabel 5'!P$7</f>
        <v>0</v>
      </c>
      <c r="Q149" s="69">
        <f>'Tabel 5'!Q158/'Tabel 5'!Q$7</f>
        <v>0</v>
      </c>
      <c r="R149" s="69">
        <f>'Tabel 5'!R158/'Tabel 5'!R$7</f>
        <v>0</v>
      </c>
      <c r="S149" s="70"/>
      <c r="T149" s="69">
        <f>'Tabel 5'!T158/'Tabel 5'!T$7</f>
        <v>6.573202915755084E-4</v>
      </c>
      <c r="U149" s="70"/>
      <c r="V149" s="69">
        <f>'Tabel 5'!V158/'Tabel 5'!V$7</f>
        <v>2.0992736023579539E-3</v>
      </c>
      <c r="W149" s="69">
        <f>'Tabel 5'!W158/'Tabel 5'!W$7</f>
        <v>2.0588620890255988E-3</v>
      </c>
      <c r="X149" s="69">
        <f>'Tabel 5'!X158/'Tabel 5'!X$7</f>
        <v>3.7243044577240595E-3</v>
      </c>
      <c r="Y149" s="69">
        <f>'Tabel 5'!Y158/'Tabel 5'!Y$7</f>
        <v>0</v>
      </c>
      <c r="Z149" s="70"/>
      <c r="AA149" s="69">
        <f>'Tabel 5'!AA158/'Tabel 5'!AA$7</f>
        <v>3.0540002148916712E-3</v>
      </c>
      <c r="AB149" s="70"/>
      <c r="AC149" s="69">
        <f>'Tabel 5'!AC158/'Tabel 5'!AC$7</f>
        <v>3.3077376255322543E-3</v>
      </c>
      <c r="AD149" s="57"/>
    </row>
    <row r="150" spans="1:30" outlineLevel="1" x14ac:dyDescent="0.2">
      <c r="A150" s="22">
        <v>1</v>
      </c>
      <c r="B150" s="46">
        <v>2019</v>
      </c>
      <c r="C150" s="46">
        <v>5</v>
      </c>
      <c r="D150" s="22" t="s">
        <v>113</v>
      </c>
      <c r="E150" s="22" t="s">
        <v>455</v>
      </c>
      <c r="G150" s="69">
        <f>'Tabel 5'!G159/'Tabel 5'!G$7</f>
        <v>7.740308737855992E-4</v>
      </c>
      <c r="H150" s="70"/>
      <c r="I150" s="69">
        <f>'Tabel 5'!I159/'Tabel 5'!I$7</f>
        <v>2.7886988687335812E-4</v>
      </c>
      <c r="J150" s="69">
        <f>'Tabel 5'!J159/'Tabel 5'!J$7</f>
        <v>3.5764283588020807E-4</v>
      </c>
      <c r="K150" s="69">
        <f>'Tabel 5'!K159/'Tabel 5'!K$7</f>
        <v>3.5691811014942855E-4</v>
      </c>
      <c r="L150" s="69">
        <f>'Tabel 5'!L159/'Tabel 5'!L$7</f>
        <v>2.218966813938915E-4</v>
      </c>
      <c r="M150" s="69">
        <f>'Tabel 5'!M159/'Tabel 5'!M$7</f>
        <v>0</v>
      </c>
      <c r="N150" s="69">
        <f>'Tabel 5'!N159/'Tabel 5'!N$7</f>
        <v>1.4375684181500064E-4</v>
      </c>
      <c r="O150" s="70"/>
      <c r="P150" s="69">
        <f>'Tabel 5'!P159/'Tabel 5'!P$7</f>
        <v>0</v>
      </c>
      <c r="Q150" s="69">
        <f>'Tabel 5'!Q159/'Tabel 5'!Q$7</f>
        <v>0</v>
      </c>
      <c r="R150" s="69">
        <f>'Tabel 5'!R159/'Tabel 5'!R$7</f>
        <v>0</v>
      </c>
      <c r="S150" s="70"/>
      <c r="T150" s="69">
        <f>'Tabel 5'!T159/'Tabel 5'!T$7</f>
        <v>1.5697200992847963E-4</v>
      </c>
      <c r="U150" s="70"/>
      <c r="V150" s="69">
        <f>'Tabel 5'!V159/'Tabel 5'!V$7</f>
        <v>2.6179700491759847E-3</v>
      </c>
      <c r="W150" s="69">
        <f>'Tabel 5'!W159/'Tabel 5'!W$7</f>
        <v>1.8006158661213521E-3</v>
      </c>
      <c r="X150" s="69">
        <f>'Tabel 5'!X159/'Tabel 5'!X$7</f>
        <v>5.0328438617892695E-4</v>
      </c>
      <c r="Y150" s="69">
        <f>'Tabel 5'!Y159/'Tabel 5'!Y$7</f>
        <v>5.5955938409726937E-2</v>
      </c>
      <c r="Z150" s="70"/>
      <c r="AA150" s="69">
        <f>'Tabel 5'!AA159/'Tabel 5'!AA$7</f>
        <v>0</v>
      </c>
      <c r="AB150" s="70"/>
      <c r="AC150" s="69">
        <f>'Tabel 5'!AC159/'Tabel 5'!AC$7</f>
        <v>9.306660909295778E-4</v>
      </c>
      <c r="AD150" s="57"/>
    </row>
    <row r="151" spans="1:30" outlineLevel="1" x14ac:dyDescent="0.2">
      <c r="A151" s="22">
        <v>1</v>
      </c>
      <c r="B151" s="46">
        <v>2019</v>
      </c>
      <c r="C151" s="46">
        <v>5</v>
      </c>
      <c r="D151" s="22" t="s">
        <v>115</v>
      </c>
      <c r="E151" s="22" t="s">
        <v>457</v>
      </c>
      <c r="G151" s="69">
        <f>'Tabel 5'!G160/'Tabel 5'!G$7</f>
        <v>6.5066482328984463E-4</v>
      </c>
      <c r="H151" s="70"/>
      <c r="I151" s="69">
        <f>'Tabel 5'!I160/'Tabel 5'!I$7</f>
        <v>5.1236433452664441E-4</v>
      </c>
      <c r="J151" s="69">
        <f>'Tabel 5'!J160/'Tabel 5'!J$7</f>
        <v>1.0310766864206E-3</v>
      </c>
      <c r="K151" s="69">
        <f>'Tabel 5'!K160/'Tabel 5'!K$7</f>
        <v>0</v>
      </c>
      <c r="L151" s="69">
        <f>'Tabel 5'!L160/'Tabel 5'!L$7</f>
        <v>0</v>
      </c>
      <c r="M151" s="69">
        <f>'Tabel 5'!M160/'Tabel 5'!M$7</f>
        <v>0</v>
      </c>
      <c r="N151" s="69">
        <f>'Tabel 5'!N160/'Tabel 5'!N$7</f>
        <v>0</v>
      </c>
      <c r="O151" s="70"/>
      <c r="P151" s="69">
        <f>'Tabel 5'!P160/'Tabel 5'!P$7</f>
        <v>0</v>
      </c>
      <c r="Q151" s="69">
        <f>'Tabel 5'!Q160/'Tabel 5'!Q$7</f>
        <v>0</v>
      </c>
      <c r="R151" s="69">
        <f>'Tabel 5'!R160/'Tabel 5'!R$7</f>
        <v>0</v>
      </c>
      <c r="S151" s="70"/>
      <c r="T151" s="69">
        <f>'Tabel 5'!T160/'Tabel 5'!T$7</f>
        <v>8.2410305212451799E-4</v>
      </c>
      <c r="U151" s="70"/>
      <c r="V151" s="69">
        <f>'Tabel 5'!V160/'Tabel 5'!V$7</f>
        <v>1.3891269648688899E-3</v>
      </c>
      <c r="W151" s="69">
        <f>'Tabel 5'!W160/'Tabel 5'!W$7</f>
        <v>1.4452311557026642E-3</v>
      </c>
      <c r="X151" s="69">
        <f>'Tabel 5'!X160/'Tabel 5'!X$7</f>
        <v>7.0459814065049772E-4</v>
      </c>
      <c r="Y151" s="69">
        <f>'Tabel 5'!Y160/'Tabel 5'!Y$7</f>
        <v>0</v>
      </c>
      <c r="Z151" s="70"/>
      <c r="AA151" s="69">
        <f>'Tabel 5'!AA160/'Tabel 5'!AA$7</f>
        <v>0</v>
      </c>
      <c r="AB151" s="70"/>
      <c r="AC151" s="69">
        <f>'Tabel 5'!AC160/'Tabel 5'!AC$7</f>
        <v>6.9203375992199381E-4</v>
      </c>
      <c r="AD151" s="57"/>
    </row>
    <row r="152" spans="1:30" outlineLevel="1" x14ac:dyDescent="0.2">
      <c r="A152" s="22">
        <v>1</v>
      </c>
      <c r="B152" s="46">
        <v>2019</v>
      </c>
      <c r="C152" s="46">
        <v>5</v>
      </c>
      <c r="D152" s="22" t="s">
        <v>118</v>
      </c>
      <c r="E152" s="22" t="s">
        <v>462</v>
      </c>
      <c r="G152" s="69">
        <f>'Tabel 5'!G161/'Tabel 5'!G$7</f>
        <v>1.000462232290465E-3</v>
      </c>
      <c r="H152" s="70"/>
      <c r="I152" s="69">
        <f>'Tabel 5'!I161/'Tabel 5'!I$7</f>
        <v>2.7603392192210362E-4</v>
      </c>
      <c r="J152" s="69">
        <f>'Tabel 5'!J161/'Tabel 5'!J$7</f>
        <v>5.7070665300033205E-5</v>
      </c>
      <c r="K152" s="69">
        <f>'Tabel 5'!K161/'Tabel 5'!K$7</f>
        <v>1.5507476509940689E-3</v>
      </c>
      <c r="L152" s="69">
        <f>'Tabel 5'!L161/'Tabel 5'!L$7</f>
        <v>0</v>
      </c>
      <c r="M152" s="69">
        <f>'Tabel 5'!M161/'Tabel 5'!M$7</f>
        <v>0</v>
      </c>
      <c r="N152" s="69">
        <f>'Tabel 5'!N161/'Tabel 5'!N$7</f>
        <v>5.9245243899515407E-4</v>
      </c>
      <c r="O152" s="70"/>
      <c r="P152" s="69">
        <f>'Tabel 5'!P161/'Tabel 5'!P$7</f>
        <v>2.0183315766373315E-4</v>
      </c>
      <c r="Q152" s="69">
        <f>'Tabel 5'!Q161/'Tabel 5'!Q$7</f>
        <v>2.6499201096995544E-4</v>
      </c>
      <c r="R152" s="69">
        <f>'Tabel 5'!R161/'Tabel 5'!R$7</f>
        <v>0</v>
      </c>
      <c r="S152" s="70"/>
      <c r="T152" s="69">
        <f>'Tabel 5'!T161/'Tabel 5'!T$7</f>
        <v>1.7365028598338059E-3</v>
      </c>
      <c r="U152" s="70"/>
      <c r="V152" s="69">
        <f>'Tabel 5'!V161/'Tabel 5'!V$7</f>
        <v>3.0943693608457643E-3</v>
      </c>
      <c r="W152" s="69">
        <f>'Tabel 5'!W161/'Tabel 5'!W$7</f>
        <v>3.165293154129114E-3</v>
      </c>
      <c r="X152" s="69">
        <f>'Tabel 5'!X161/'Tabel 5'!X$7</f>
        <v>1.2078825268294247E-3</v>
      </c>
      <c r="Y152" s="69">
        <f>'Tabel 5'!Y161/'Tabel 5'!Y$7</f>
        <v>4.1346752519502662E-3</v>
      </c>
      <c r="Z152" s="70"/>
      <c r="AA152" s="69">
        <f>'Tabel 5'!AA161/'Tabel 5'!AA$7</f>
        <v>0</v>
      </c>
      <c r="AB152" s="70"/>
      <c r="AC152" s="69">
        <f>'Tabel 5'!AC161/'Tabel 5'!AC$7</f>
        <v>1.5391785349989171E-3</v>
      </c>
      <c r="AD152" s="57"/>
    </row>
    <row r="153" spans="1:30" outlineLevel="1" x14ac:dyDescent="0.2">
      <c r="A153" s="22">
        <v>1</v>
      </c>
      <c r="B153" s="46">
        <v>2019</v>
      </c>
      <c r="C153" s="46">
        <v>5</v>
      </c>
      <c r="D153" s="22" t="s">
        <v>120</v>
      </c>
      <c r="E153" s="22" t="s">
        <v>464</v>
      </c>
      <c r="G153" s="69">
        <f>'Tabel 5'!G162/'Tabel 5'!G$7</f>
        <v>3.638517691836811E-4</v>
      </c>
      <c r="H153" s="70"/>
      <c r="I153" s="69">
        <f>'Tabel 5'!I162/'Tabel 5'!I$7</f>
        <v>1.3139970940812467E-4</v>
      </c>
      <c r="J153" s="69">
        <f>'Tabel 5'!J162/'Tabel 5'!J$7</f>
        <v>9.1313064480053131E-5</v>
      </c>
      <c r="K153" s="69">
        <f>'Tabel 5'!K162/'Tabel 5'!K$7</f>
        <v>1.2307521039635466E-5</v>
      </c>
      <c r="L153" s="69">
        <f>'Tabel 5'!L162/'Tabel 5'!L$7</f>
        <v>4.9310373643086998E-5</v>
      </c>
      <c r="M153" s="69">
        <f>'Tabel 5'!M162/'Tabel 5'!M$7</f>
        <v>0</v>
      </c>
      <c r="N153" s="69">
        <f>'Tabel 5'!N162/'Tabel 5'!N$7</f>
        <v>3.4850143470303185E-4</v>
      </c>
      <c r="O153" s="70"/>
      <c r="P153" s="69">
        <f>'Tabel 5'!P162/'Tabel 5'!P$7</f>
        <v>3.2037009152973513E-6</v>
      </c>
      <c r="Q153" s="69">
        <f>'Tabel 5'!Q162/'Tabel 5'!Q$7</f>
        <v>4.2062223963484998E-6</v>
      </c>
      <c r="R153" s="69">
        <f>'Tabel 5'!R162/'Tabel 5'!R$7</f>
        <v>0</v>
      </c>
      <c r="S153" s="70"/>
      <c r="T153" s="69">
        <f>'Tabel 5'!T162/'Tabel 5'!T$7</f>
        <v>1.9817716253470552E-3</v>
      </c>
      <c r="U153" s="70"/>
      <c r="V153" s="69">
        <f>'Tabel 5'!V162/'Tabel 5'!V$7</f>
        <v>7.9474090778556682E-4</v>
      </c>
      <c r="W153" s="69">
        <f>'Tabel 5'!W162/'Tabel 5'!W$7</f>
        <v>8.0790790835181723E-4</v>
      </c>
      <c r="X153" s="69">
        <f>'Tabel 5'!X162/'Tabel 5'!X$7</f>
        <v>8.0525501788628311E-4</v>
      </c>
      <c r="Y153" s="69">
        <f>'Tabel 5'!Y162/'Tabel 5'!Y$7</f>
        <v>0</v>
      </c>
      <c r="Z153" s="70"/>
      <c r="AA153" s="69">
        <f>'Tabel 5'!AA162/'Tabel 5'!AA$7</f>
        <v>0</v>
      </c>
      <c r="AB153" s="70"/>
      <c r="AC153" s="69">
        <f>'Tabel 5'!AC162/'Tabel 5'!AC$7</f>
        <v>2.3863233100758407E-5</v>
      </c>
      <c r="AD153" s="57"/>
    </row>
    <row r="154" spans="1:30" outlineLevel="1" x14ac:dyDescent="0.2">
      <c r="A154" s="22">
        <v>1</v>
      </c>
      <c r="B154" s="46">
        <v>2019</v>
      </c>
      <c r="C154" s="46">
        <v>5</v>
      </c>
      <c r="D154" s="22" t="s">
        <v>122</v>
      </c>
      <c r="E154" s="22" t="s">
        <v>466</v>
      </c>
      <c r="G154" s="69">
        <f>'Tabel 5'!G163/'Tabel 5'!G$7</f>
        <v>1.1175819004826371E-3</v>
      </c>
      <c r="H154" s="70"/>
      <c r="I154" s="69">
        <f>'Tabel 5'!I163/'Tabel 5'!I$7</f>
        <v>3.2140936114217545E-4</v>
      </c>
      <c r="J154" s="69">
        <f>'Tabel 5'!J163/'Tabel 5'!J$7</f>
        <v>3.6144754690021026E-5</v>
      </c>
      <c r="K154" s="69">
        <f>'Tabel 5'!K163/'Tabel 5'!K$7</f>
        <v>0</v>
      </c>
      <c r="L154" s="69">
        <f>'Tabel 5'!L163/'Tabel 5'!L$7</f>
        <v>1.2376903784414837E-3</v>
      </c>
      <c r="M154" s="69">
        <f>'Tabel 5'!M163/'Tabel 5'!M$7</f>
        <v>0</v>
      </c>
      <c r="N154" s="69">
        <f>'Tabel 5'!N163/'Tabel 5'!N$7</f>
        <v>3.0493875536515285E-4</v>
      </c>
      <c r="O154" s="70"/>
      <c r="P154" s="69">
        <f>'Tabel 5'!P163/'Tabel 5'!P$7</f>
        <v>2.80644200180048E-3</v>
      </c>
      <c r="Q154" s="69">
        <f>'Tabel 5'!Q163/'Tabel 5'!Q$7</f>
        <v>3.6846508192012856E-3</v>
      </c>
      <c r="R154" s="69">
        <f>'Tabel 5'!R163/'Tabel 5'!R$7</f>
        <v>0</v>
      </c>
      <c r="S154" s="70"/>
      <c r="T154" s="69">
        <f>'Tabel 5'!T163/'Tabel 5'!T$7</f>
        <v>1.0399395657761776E-3</v>
      </c>
      <c r="U154" s="70"/>
      <c r="V154" s="69">
        <f>'Tabel 5'!V163/'Tabel 5'!V$7</f>
        <v>1.8365861314372342E-3</v>
      </c>
      <c r="W154" s="69">
        <f>'Tabel 5'!W163/'Tabel 5'!W$7</f>
        <v>1.6324004365231733E-3</v>
      </c>
      <c r="X154" s="69">
        <f>'Tabel 5'!X163/'Tabel 5'!X$7</f>
        <v>1.2078825268294247E-3</v>
      </c>
      <c r="Y154" s="69">
        <f>'Tabel 5'!Y163/'Tabel 5'!Y$7</f>
        <v>1.5436120940614329E-2</v>
      </c>
      <c r="Z154" s="70"/>
      <c r="AA154" s="69">
        <f>'Tabel 5'!AA163/'Tabel 5'!AA$7</f>
        <v>0</v>
      </c>
      <c r="AB154" s="70"/>
      <c r="AC154" s="69">
        <f>'Tabel 5'!AC163/'Tabel 5'!AC$7</f>
        <v>1.988602758396534E-4</v>
      </c>
      <c r="AD154" s="57"/>
    </row>
    <row r="155" spans="1:30" outlineLevel="1" x14ac:dyDescent="0.2">
      <c r="A155" s="22">
        <v>1</v>
      </c>
      <c r="B155" s="46">
        <v>2019</v>
      </c>
      <c r="C155" s="46">
        <v>5</v>
      </c>
      <c r="D155" s="22" t="s">
        <v>126</v>
      </c>
      <c r="E155" s="22" t="s">
        <v>470</v>
      </c>
      <c r="G155" s="69">
        <f>'Tabel 5'!G164/'Tabel 5'!G$7</f>
        <v>1.2279346545125947E-3</v>
      </c>
      <c r="H155" s="70"/>
      <c r="I155" s="69">
        <f>'Tabel 5'!I164/'Tabel 5'!I$7</f>
        <v>7.5625732033453047E-4</v>
      </c>
      <c r="J155" s="69">
        <f>'Tabel 5'!J164/'Tabel 5'!J$7</f>
        <v>0</v>
      </c>
      <c r="K155" s="69">
        <f>'Tabel 5'!K164/'Tabel 5'!K$7</f>
        <v>0</v>
      </c>
      <c r="L155" s="69">
        <f>'Tabel 5'!L164/'Tabel 5'!L$7</f>
        <v>0</v>
      </c>
      <c r="M155" s="69">
        <f>'Tabel 5'!M164/'Tabel 5'!M$7</f>
        <v>0</v>
      </c>
      <c r="N155" s="69">
        <f>'Tabel 5'!N164/'Tabel 5'!N$7</f>
        <v>3.4850143470303184E-3</v>
      </c>
      <c r="O155" s="70"/>
      <c r="P155" s="69">
        <f>'Tabel 5'!P164/'Tabel 5'!P$7</f>
        <v>8.6179554621498757E-4</v>
      </c>
      <c r="Q155" s="69">
        <f>'Tabel 5'!Q164/'Tabel 5'!Q$7</f>
        <v>0</v>
      </c>
      <c r="R155" s="69">
        <f>'Tabel 5'!R164/'Tabel 5'!R$7</f>
        <v>3.6157865901907081E-3</v>
      </c>
      <c r="S155" s="70"/>
      <c r="T155" s="69">
        <f>'Tabel 5'!T164/'Tabel 5'!T$7</f>
        <v>3.4239519665649619E-3</v>
      </c>
      <c r="U155" s="70"/>
      <c r="V155" s="69">
        <f>'Tabel 5'!V164/'Tabel 5'!V$7</f>
        <v>2.0948212723423481E-3</v>
      </c>
      <c r="W155" s="69">
        <f>'Tabel 5'!W164/'Tabel 5'!W$7</f>
        <v>1.5636927258422268E-3</v>
      </c>
      <c r="X155" s="69">
        <f>'Tabel 5'!X164/'Tabel 5'!X$7</f>
        <v>4.4792310369924501E-3</v>
      </c>
      <c r="Y155" s="69">
        <f>'Tabel 5'!Y164/'Tabel 5'!Y$7</f>
        <v>2.6461921612481707E-2</v>
      </c>
      <c r="Z155" s="70"/>
      <c r="AA155" s="69">
        <f>'Tabel 5'!AA164/'Tabel 5'!AA$7</f>
        <v>0</v>
      </c>
      <c r="AB155" s="70"/>
      <c r="AC155" s="69">
        <f>'Tabel 5'!AC164/'Tabel 5'!AC$7</f>
        <v>2.8238159169230779E-4</v>
      </c>
      <c r="AD155" s="57"/>
    </row>
    <row r="156" spans="1:30" outlineLevel="1" x14ac:dyDescent="0.2">
      <c r="A156" s="22">
        <v>1</v>
      </c>
      <c r="B156" s="46">
        <v>2019</v>
      </c>
      <c r="C156" s="46">
        <v>5</v>
      </c>
      <c r="D156" s="22" t="s">
        <v>132</v>
      </c>
      <c r="E156" s="22" t="s">
        <v>476</v>
      </c>
      <c r="G156" s="69">
        <f>'Tabel 5'!G165/'Tabel 5'!G$7</f>
        <v>8.7293192692565556E-4</v>
      </c>
      <c r="H156" s="70"/>
      <c r="I156" s="69">
        <f>'Tabel 5'!I165/'Tabel 5'!I$7</f>
        <v>4.3106667259068234E-4</v>
      </c>
      <c r="J156" s="69">
        <f>'Tabel 5'!J165/'Tabel 5'!J$7</f>
        <v>3.9949465710023239E-5</v>
      </c>
      <c r="K156" s="69">
        <f>'Tabel 5'!K165/'Tabel 5'!K$7</f>
        <v>0</v>
      </c>
      <c r="L156" s="69">
        <f>'Tabel 5'!L165/'Tabel 5'!L$7</f>
        <v>5.5227618480257438E-4</v>
      </c>
      <c r="M156" s="69">
        <f>'Tabel 5'!M165/'Tabel 5'!M$7</f>
        <v>1.7389533040933779E-2</v>
      </c>
      <c r="N156" s="69">
        <f>'Tabel 5'!N165/'Tabel 5'!N$7</f>
        <v>0</v>
      </c>
      <c r="O156" s="70"/>
      <c r="P156" s="69">
        <f>'Tabel 5'!P165/'Tabel 5'!P$7</f>
        <v>0</v>
      </c>
      <c r="Q156" s="69">
        <f>'Tabel 5'!Q165/'Tabel 5'!Q$7</f>
        <v>0</v>
      </c>
      <c r="R156" s="69">
        <f>'Tabel 5'!R165/'Tabel 5'!R$7</f>
        <v>0</v>
      </c>
      <c r="S156" s="70"/>
      <c r="T156" s="69">
        <f>'Tabel 5'!T165/'Tabel 5'!T$7</f>
        <v>7.1226049505047628E-3</v>
      </c>
      <c r="U156" s="70"/>
      <c r="V156" s="69">
        <f>'Tabel 5'!V165/'Tabel 5'!V$7</f>
        <v>1.1019516788623406E-3</v>
      </c>
      <c r="W156" s="69">
        <f>'Tabel 5'!W165/'Tabel 5'!W$7</f>
        <v>1.1727695443816701E-3</v>
      </c>
      <c r="X156" s="69">
        <f>'Tabel 5'!X165/'Tabel 5'!X$7</f>
        <v>0</v>
      </c>
      <c r="Y156" s="69">
        <f>'Tabel 5'!Y165/'Tabel 5'!Y$7</f>
        <v>0</v>
      </c>
      <c r="Z156" s="70"/>
      <c r="AA156" s="69">
        <f>'Tabel 5'!AA165/'Tabel 5'!AA$7</f>
        <v>0</v>
      </c>
      <c r="AB156" s="70"/>
      <c r="AC156" s="69">
        <f>'Tabel 5'!AC165/'Tabel 5'!AC$7</f>
        <v>1.1016859281516797E-3</v>
      </c>
      <c r="AD156" s="57"/>
    </row>
    <row r="157" spans="1:30" outlineLevel="1" x14ac:dyDescent="0.2">
      <c r="A157" s="22">
        <v>1</v>
      </c>
      <c r="B157" s="46">
        <v>2019</v>
      </c>
      <c r="C157" s="46">
        <v>5</v>
      </c>
      <c r="D157" s="22" t="s">
        <v>134</v>
      </c>
      <c r="E157" s="22" t="s">
        <v>479</v>
      </c>
      <c r="G157" s="69">
        <f>'Tabel 5'!G166/'Tabel 5'!G$7</f>
        <v>1.5272404732259233E-3</v>
      </c>
      <c r="H157" s="70"/>
      <c r="I157" s="69">
        <f>'Tabel 5'!I166/'Tabel 5'!I$7</f>
        <v>1.837705288412909E-3</v>
      </c>
      <c r="J157" s="69">
        <f>'Tabel 5'!J166/'Tabel 5'!J$7</f>
        <v>2.3417996328113622E-3</v>
      </c>
      <c r="K157" s="69">
        <f>'Tabel 5'!K166/'Tabel 5'!K$7</f>
        <v>2.3753515606496451E-3</v>
      </c>
      <c r="L157" s="69">
        <f>'Tabel 5'!L166/'Tabel 5'!L$7</f>
        <v>2.4753807568829674E-3</v>
      </c>
      <c r="M157" s="69">
        <f>'Tabel 5'!M166/'Tabel 5'!M$7</f>
        <v>0</v>
      </c>
      <c r="N157" s="69">
        <f>'Tabel 5'!N166/'Tabel 5'!N$7</f>
        <v>7.8412822808182164E-5</v>
      </c>
      <c r="O157" s="70"/>
      <c r="P157" s="69">
        <f>'Tabel 5'!P166/'Tabel 5'!P$7</f>
        <v>0</v>
      </c>
      <c r="Q157" s="69">
        <f>'Tabel 5'!Q166/'Tabel 5'!Q$7</f>
        <v>0</v>
      </c>
      <c r="R157" s="69">
        <f>'Tabel 5'!R166/'Tabel 5'!R$7</f>
        <v>0</v>
      </c>
      <c r="S157" s="70"/>
      <c r="T157" s="69">
        <f>'Tabel 5'!T166/'Tabel 5'!T$7</f>
        <v>6.4750954095497851E-4</v>
      </c>
      <c r="U157" s="70"/>
      <c r="V157" s="69">
        <f>'Tabel 5'!V166/'Tabel 5'!V$7</f>
        <v>2.0569764672097022E-3</v>
      </c>
      <c r="W157" s="69">
        <f>'Tabel 5'!W166/'Tabel 5'!W$7</f>
        <v>2.1299390311093364E-3</v>
      </c>
      <c r="X157" s="69">
        <f>'Tabel 5'!X166/'Tabel 5'!X$7</f>
        <v>1.2582109654473174E-3</v>
      </c>
      <c r="Y157" s="69">
        <f>'Tabel 5'!Y166/'Tabel 5'!Y$7</f>
        <v>0</v>
      </c>
      <c r="Z157" s="70"/>
      <c r="AA157" s="69">
        <f>'Tabel 5'!AA166/'Tabel 5'!AA$7</f>
        <v>0</v>
      </c>
      <c r="AB157" s="70"/>
      <c r="AC157" s="69">
        <f>'Tabel 5'!AC166/'Tabel 5'!AC$7</f>
        <v>1.6465630839523301E-3</v>
      </c>
      <c r="AD157" s="57"/>
    </row>
    <row r="158" spans="1:30" outlineLevel="1" x14ac:dyDescent="0.2">
      <c r="A158" s="22">
        <v>1</v>
      </c>
      <c r="B158" s="46">
        <v>2019</v>
      </c>
      <c r="C158" s="46">
        <v>5</v>
      </c>
      <c r="D158" s="22" t="s">
        <v>140</v>
      </c>
      <c r="E158" s="22" t="s">
        <v>485</v>
      </c>
      <c r="G158" s="69">
        <f>'Tabel 5'!G167/'Tabel 5'!G$7</f>
        <v>2.3106409204668964E-3</v>
      </c>
      <c r="H158" s="70"/>
      <c r="I158" s="69">
        <f>'Tabel 5'!I167/'Tabel 5'!I$7</f>
        <v>1.4576859849448074E-3</v>
      </c>
      <c r="J158" s="69">
        <f>'Tabel 5'!J167/'Tabel 5'!J$7</f>
        <v>3.1959572568018591E-4</v>
      </c>
      <c r="K158" s="69">
        <f>'Tabel 5'!K167/'Tabel 5'!K$7</f>
        <v>8.6398797698240982E-3</v>
      </c>
      <c r="L158" s="69">
        <f>'Tabel 5'!L167/'Tabel 5'!L$7</f>
        <v>1.3757594246421273E-3</v>
      </c>
      <c r="M158" s="69">
        <f>'Tabel 5'!M167/'Tabel 5'!M$7</f>
        <v>0</v>
      </c>
      <c r="N158" s="69">
        <f>'Tabel 5'!N167/'Tabel 5'!N$7</f>
        <v>1.7120132979786438E-3</v>
      </c>
      <c r="O158" s="70"/>
      <c r="P158" s="69">
        <f>'Tabel 5'!P167/'Tabel 5'!P$7</f>
        <v>3.5080525022505998E-3</v>
      </c>
      <c r="Q158" s="69">
        <f>'Tabel 5'!Q167/'Tabel 5'!Q$7</f>
        <v>2.8181690055534944E-3</v>
      </c>
      <c r="R158" s="69">
        <f>'Tabel 5'!R167/'Tabel 5'!R$7</f>
        <v>5.7126739807845765E-3</v>
      </c>
      <c r="S158" s="70"/>
      <c r="T158" s="69">
        <f>'Tabel 5'!T167/'Tabel 5'!T$7</f>
        <v>1.0212991395971706E-2</v>
      </c>
      <c r="U158" s="70"/>
      <c r="V158" s="69">
        <f>'Tabel 5'!V167/'Tabel 5'!V$7</f>
        <v>1.6941115709378609E-3</v>
      </c>
      <c r="W158" s="69">
        <f>'Tabel 5'!W167/'Tabel 5'!W$7</f>
        <v>1.592123502675722E-3</v>
      </c>
      <c r="X158" s="69">
        <f>'Tabel 5'!X167/'Tabel 5'!X$7</f>
        <v>0</v>
      </c>
      <c r="Y158" s="69">
        <f>'Tabel 5'!Y167/'Tabel 5'!Y$7</f>
        <v>1.2266203247452458E-2</v>
      </c>
      <c r="Z158" s="70"/>
      <c r="AA158" s="69">
        <f>'Tabel 5'!AA167/'Tabel 5'!AA$7</f>
        <v>0</v>
      </c>
      <c r="AB158" s="70"/>
      <c r="AC158" s="69">
        <f>'Tabel 5'!AC167/'Tabel 5'!AC$7</f>
        <v>2.5652975583315288E-3</v>
      </c>
      <c r="AD158" s="57"/>
    </row>
    <row r="159" spans="1:30" outlineLevel="1" x14ac:dyDescent="0.2">
      <c r="A159" s="22">
        <v>1</v>
      </c>
      <c r="B159" s="46">
        <v>2019</v>
      </c>
      <c r="C159" s="46">
        <v>5</v>
      </c>
      <c r="D159" s="22" t="s">
        <v>143</v>
      </c>
      <c r="E159" s="22" t="s">
        <v>488</v>
      </c>
      <c r="G159" s="69">
        <f>'Tabel 5'!G168/'Tabel 5'!G$7</f>
        <v>1.4762283510799995E-3</v>
      </c>
      <c r="H159" s="70"/>
      <c r="I159" s="69">
        <f>'Tabel 5'!I168/'Tabel 5'!I$7</f>
        <v>2.1770757609130293E-3</v>
      </c>
      <c r="J159" s="69">
        <f>'Tabel 5'!J168/'Tabel 5'!J$7</f>
        <v>1.5371032520808943E-3</v>
      </c>
      <c r="K159" s="69">
        <f>'Tabel 5'!K168/'Tabel 5'!K$7</f>
        <v>0</v>
      </c>
      <c r="L159" s="69">
        <f>'Tabel 5'!L168/'Tabel 5'!L$7</f>
        <v>1.1587937806125444E-3</v>
      </c>
      <c r="M159" s="69">
        <f>'Tabel 5'!M168/'Tabel 5'!M$7</f>
        <v>0</v>
      </c>
      <c r="N159" s="69">
        <f>'Tabel 5'!N168/'Tabel 5'!N$7</f>
        <v>5.4888975965727517E-3</v>
      </c>
      <c r="O159" s="70"/>
      <c r="P159" s="69">
        <f>'Tabel 5'!P168/'Tabel 5'!P$7</f>
        <v>0</v>
      </c>
      <c r="Q159" s="69">
        <f>'Tabel 5'!Q168/'Tabel 5'!Q$7</f>
        <v>0</v>
      </c>
      <c r="R159" s="69">
        <f>'Tabel 5'!R168/'Tabel 5'!R$7</f>
        <v>0</v>
      </c>
      <c r="S159" s="70"/>
      <c r="T159" s="69">
        <f>'Tabel 5'!T168/'Tabel 5'!T$7</f>
        <v>2.060257630311295E-4</v>
      </c>
      <c r="U159" s="70"/>
      <c r="V159" s="69">
        <f>'Tabel 5'!V168/'Tabel 5'!V$7</f>
        <v>1.1397964839949864E-3</v>
      </c>
      <c r="W159" s="69">
        <f>'Tabel 5'!W168/'Tabel 5'!W$7</f>
        <v>1.179877238590044E-3</v>
      </c>
      <c r="X159" s="69">
        <f>'Tabel 5'!X168/'Tabel 5'!X$7</f>
        <v>7.0459814065049772E-4</v>
      </c>
      <c r="Y159" s="69">
        <f>'Tabel 5'!Y168/'Tabel 5'!Y$7</f>
        <v>0</v>
      </c>
      <c r="Z159" s="70"/>
      <c r="AA159" s="69">
        <f>'Tabel 5'!AA168/'Tabel 5'!AA$7</f>
        <v>0</v>
      </c>
      <c r="AB159" s="70"/>
      <c r="AC159" s="69">
        <f>'Tabel 5'!AC168/'Tabel 5'!AC$7</f>
        <v>2.6010924079826665E-3</v>
      </c>
      <c r="AD159" s="57"/>
    </row>
    <row r="160" spans="1:30" outlineLevel="1" x14ac:dyDescent="0.2">
      <c r="A160" s="22">
        <v>1</v>
      </c>
      <c r="B160" s="46">
        <v>2019</v>
      </c>
      <c r="C160" s="46">
        <v>5</v>
      </c>
      <c r="D160" s="22" t="s">
        <v>144</v>
      </c>
      <c r="E160" s="22" t="s">
        <v>489</v>
      </c>
      <c r="G160" s="69">
        <f>'Tabel 5'!G169/'Tabel 5'!G$7</f>
        <v>9.0780756145399121E-4</v>
      </c>
      <c r="H160" s="70"/>
      <c r="I160" s="69">
        <f>'Tabel 5'!I169/'Tabel 5'!I$7</f>
        <v>7.7799971829414815E-4</v>
      </c>
      <c r="J160" s="69">
        <f>'Tabel 5'!J169/'Tabel 5'!J$7</f>
        <v>5.5168309790032098E-5</v>
      </c>
      <c r="K160" s="69">
        <f>'Tabel 5'!K169/'Tabel 5'!K$7</f>
        <v>4.0984045061986107E-3</v>
      </c>
      <c r="L160" s="69">
        <f>'Tabel 5'!L169/'Tabel 5'!L$7</f>
        <v>8.185522024752442E-4</v>
      </c>
      <c r="M160" s="69">
        <f>'Tabel 5'!M169/'Tabel 5'!M$7</f>
        <v>0</v>
      </c>
      <c r="N160" s="69">
        <f>'Tabel 5'!N169/'Tabel 5'!N$7</f>
        <v>1.2850990404674298E-3</v>
      </c>
      <c r="O160" s="70"/>
      <c r="P160" s="69">
        <f>'Tabel 5'!P169/'Tabel 5'!P$7</f>
        <v>8.2335113523141932E-4</v>
      </c>
      <c r="Q160" s="69">
        <f>'Tabel 5'!Q169/'Tabel 5'!Q$7</f>
        <v>4.2062223963484997E-5</v>
      </c>
      <c r="R160" s="69">
        <f>'Tabel 5'!R169/'Tabel 5'!R$7</f>
        <v>3.3200717017736244E-3</v>
      </c>
      <c r="S160" s="70"/>
      <c r="T160" s="69">
        <f>'Tabel 5'!T169/'Tabel 5'!T$7</f>
        <v>5.2978053350861878E-4</v>
      </c>
      <c r="U160" s="70"/>
      <c r="V160" s="69">
        <f>'Tabel 5'!V169/'Tabel 5'!V$7</f>
        <v>1.3579606547596519E-3</v>
      </c>
      <c r="W160" s="69">
        <f>'Tabel 5'!W169/'Tabel 5'!W$7</f>
        <v>1.3623080566049703E-3</v>
      </c>
      <c r="X160" s="69">
        <f>'Tabel 5'!X169/'Tabel 5'!X$7</f>
        <v>7.5492657926839047E-4</v>
      </c>
      <c r="Y160" s="69">
        <f>'Tabel 5'!Y169/'Tabel 5'!Y$7</f>
        <v>2.7564501679668441E-3</v>
      </c>
      <c r="Z160" s="70"/>
      <c r="AA160" s="69">
        <f>'Tabel 5'!AA169/'Tabel 5'!AA$7</f>
        <v>0</v>
      </c>
      <c r="AB160" s="70"/>
      <c r="AC160" s="69">
        <f>'Tabel 5'!AC169/'Tabel 5'!AC$7</f>
        <v>5.2101392269989183E-4</v>
      </c>
      <c r="AD160" s="57"/>
    </row>
    <row r="161" spans="1:30" outlineLevel="1" x14ac:dyDescent="0.2">
      <c r="A161" s="22">
        <v>1</v>
      </c>
      <c r="B161" s="46">
        <v>2019</v>
      </c>
      <c r="C161" s="46">
        <v>5</v>
      </c>
      <c r="D161" s="22" t="s">
        <v>145</v>
      </c>
      <c r="E161" s="22" t="s">
        <v>490</v>
      </c>
      <c r="G161" s="69">
        <f>'Tabel 5'!G170/'Tabel 5'!G$7</f>
        <v>5.6373600289832135E-4</v>
      </c>
      <c r="H161" s="70"/>
      <c r="I161" s="69">
        <f>'Tabel 5'!I170/'Tabel 5'!I$7</f>
        <v>4.0554298802939192E-4</v>
      </c>
      <c r="J161" s="69">
        <f>'Tabel 5'!J170/'Tabel 5'!J$7</f>
        <v>2.2067323916012839E-4</v>
      </c>
      <c r="K161" s="69">
        <f>'Tabel 5'!K170/'Tabel 5'!K$7</f>
        <v>2.0922785767380294E-4</v>
      </c>
      <c r="L161" s="69">
        <f>'Tabel 5'!L170/'Tabel 5'!L$7</f>
        <v>9.7141436076881389E-4</v>
      </c>
      <c r="M161" s="69">
        <f>'Tabel 5'!M170/'Tabel 5'!M$7</f>
        <v>0</v>
      </c>
      <c r="N161" s="69">
        <f>'Tabel 5'!N170/'Tabel 5'!N$7</f>
        <v>4.3127052544500189E-4</v>
      </c>
      <c r="O161" s="70"/>
      <c r="P161" s="69">
        <f>'Tabel 5'!P170/'Tabel 5'!P$7</f>
        <v>3.7162930617449277E-4</v>
      </c>
      <c r="Q161" s="69">
        <f>'Tabel 5'!Q170/'Tabel 5'!Q$7</f>
        <v>4.8792179797642592E-4</v>
      </c>
      <c r="R161" s="69">
        <f>'Tabel 5'!R170/'Tabel 5'!R$7</f>
        <v>0</v>
      </c>
      <c r="S161" s="70"/>
      <c r="T161" s="69">
        <f>'Tabel 5'!T170/'Tabel 5'!T$7</f>
        <v>6.8675254343709838E-4</v>
      </c>
      <c r="U161" s="70"/>
      <c r="V161" s="69">
        <f>'Tabel 5'!V170/'Tabel 5'!V$7</f>
        <v>1.0418452236516673E-3</v>
      </c>
      <c r="W161" s="69">
        <f>'Tabel 5'!W170/'Tabel 5'!W$7</f>
        <v>1.0543079742421075E-3</v>
      </c>
      <c r="X161" s="69">
        <f>'Tabel 5'!X170/'Tabel 5'!X$7</f>
        <v>1.1575540882115321E-3</v>
      </c>
      <c r="Y161" s="69">
        <f>'Tabel 5'!Y170/'Tabel 5'!Y$7</f>
        <v>0</v>
      </c>
      <c r="Z161" s="70"/>
      <c r="AA161" s="69">
        <f>'Tabel 5'!AA170/'Tabel 5'!AA$7</f>
        <v>0</v>
      </c>
      <c r="AB161" s="70"/>
      <c r="AC161" s="69">
        <f>'Tabel 5'!AC170/'Tabel 5'!AC$7</f>
        <v>0</v>
      </c>
      <c r="AD161" s="57"/>
    </row>
    <row r="162" spans="1:30" outlineLevel="1" x14ac:dyDescent="0.2">
      <c r="A162" s="22">
        <v>1</v>
      </c>
      <c r="B162" s="46">
        <v>2019</v>
      </c>
      <c r="C162" s="46">
        <v>5</v>
      </c>
      <c r="D162" s="22" t="s">
        <v>147</v>
      </c>
      <c r="E162" s="22" t="s">
        <v>492</v>
      </c>
      <c r="G162" s="69">
        <f>'Tabel 5'!G171/'Tabel 5'!G$7</f>
        <v>1.5261994095086596E-3</v>
      </c>
      <c r="H162" s="70"/>
      <c r="I162" s="69">
        <f>'Tabel 5'!I171/'Tabel 5'!I$7</f>
        <v>2.0239336535452872E-3</v>
      </c>
      <c r="J162" s="69">
        <f>'Tabel 5'!J171/'Tabel 5'!J$7</f>
        <v>1.9213790651011179E-4</v>
      </c>
      <c r="K162" s="69">
        <f>'Tabel 5'!K171/'Tabel 5'!K$7</f>
        <v>4.9230084158541865E-5</v>
      </c>
      <c r="L162" s="69">
        <f>'Tabel 5'!L171/'Tabel 5'!L$7</f>
        <v>8.1904530621167513E-3</v>
      </c>
      <c r="M162" s="69">
        <f>'Tabel 5'!M171/'Tabel 5'!M$7</f>
        <v>0</v>
      </c>
      <c r="N162" s="69">
        <f>'Tabel 5'!N171/'Tabel 5'!N$7</f>
        <v>1.6336004751704618E-3</v>
      </c>
      <c r="O162" s="70"/>
      <c r="P162" s="69">
        <f>'Tabel 5'!P171/'Tabel 5'!P$7</f>
        <v>6.4394388397476764E-4</v>
      </c>
      <c r="Q162" s="69">
        <f>'Tabel 5'!Q171/'Tabel 5'!Q$7</f>
        <v>8.4545070166604838E-4</v>
      </c>
      <c r="R162" s="69">
        <f>'Tabel 5'!R171/'Tabel 5'!R$7</f>
        <v>0</v>
      </c>
      <c r="S162" s="70"/>
      <c r="T162" s="69">
        <f>'Tabel 5'!T171/'Tabel 5'!T$7</f>
        <v>3.5318702233907919E-4</v>
      </c>
      <c r="U162" s="70"/>
      <c r="V162" s="69">
        <f>'Tabel 5'!V171/'Tabel 5'!V$7</f>
        <v>1.2332954143227002E-3</v>
      </c>
      <c r="W162" s="69">
        <f>'Tabel 5'!W171/'Tabel 5'!W$7</f>
        <v>1.2438464864654077E-3</v>
      </c>
      <c r="X162" s="69">
        <f>'Tabel 5'!X171/'Tabel 5'!X$7</f>
        <v>9.059118951220685E-4</v>
      </c>
      <c r="Y162" s="69">
        <f>'Tabel 5'!Y171/'Tabel 5'!Y$7</f>
        <v>1.5160475923817643E-3</v>
      </c>
      <c r="Z162" s="70"/>
      <c r="AA162" s="69">
        <f>'Tabel 5'!AA171/'Tabel 5'!AA$7</f>
        <v>6.1080004297833421E-4</v>
      </c>
      <c r="AB162" s="70"/>
      <c r="AC162" s="69">
        <f>'Tabel 5'!AC171/'Tabel 5'!AC$7</f>
        <v>4.0527724216121363E-3</v>
      </c>
      <c r="AD162" s="57"/>
    </row>
    <row r="163" spans="1:30" outlineLevel="1" x14ac:dyDescent="0.2">
      <c r="A163" s="22">
        <v>1</v>
      </c>
      <c r="B163" s="46">
        <v>2019</v>
      </c>
      <c r="C163" s="46">
        <v>5</v>
      </c>
      <c r="D163" s="22" t="s">
        <v>149</v>
      </c>
      <c r="E163" s="22" t="s">
        <v>494</v>
      </c>
      <c r="G163" s="69">
        <f>'Tabel 5'!G172/'Tabel 5'!G$7</f>
        <v>5.1168281703513384E-4</v>
      </c>
      <c r="H163" s="70"/>
      <c r="I163" s="69">
        <f>'Tabel 5'!I172/'Tabel 5'!I$7</f>
        <v>2.1175204969366851E-4</v>
      </c>
      <c r="J163" s="69">
        <f>'Tabel 5'!J172/'Tabel 5'!J$7</f>
        <v>7.9898931420046478E-5</v>
      </c>
      <c r="K163" s="69">
        <f>'Tabel 5'!K172/'Tabel 5'!K$7</f>
        <v>2.5845794183234483E-4</v>
      </c>
      <c r="L163" s="69">
        <f>'Tabel 5'!L172/'Tabel 5'!L$7</f>
        <v>7.8896597828939197E-5</v>
      </c>
      <c r="M163" s="69">
        <f>'Tabel 5'!M172/'Tabel 5'!M$7</f>
        <v>0</v>
      </c>
      <c r="N163" s="69">
        <f>'Tabel 5'!N172/'Tabel 5'!N$7</f>
        <v>6.3165885039924517E-4</v>
      </c>
      <c r="O163" s="70"/>
      <c r="P163" s="69">
        <f>'Tabel 5'!P172/'Tabel 5'!P$7</f>
        <v>7.6888821967136431E-5</v>
      </c>
      <c r="Q163" s="69">
        <f>'Tabel 5'!Q172/'Tabel 5'!Q$7</f>
        <v>1.0094933751236399E-4</v>
      </c>
      <c r="R163" s="69">
        <f>'Tabel 5'!R172/'Tabel 5'!R$7</f>
        <v>0</v>
      </c>
      <c r="S163" s="70"/>
      <c r="T163" s="69">
        <f>'Tabel 5'!T172/'Tabel 5'!T$7</f>
        <v>5.3959128412914878E-4</v>
      </c>
      <c r="U163" s="70"/>
      <c r="V163" s="69">
        <f>'Tabel 5'!V172/'Tabel 5'!V$7</f>
        <v>1.5137922053058415E-3</v>
      </c>
      <c r="W163" s="69">
        <f>'Tabel 5'!W172/'Tabel 5'!W$7</f>
        <v>1.0140310403946562E-3</v>
      </c>
      <c r="X163" s="69">
        <f>'Tabel 5'!X172/'Tabel 5'!X$7</f>
        <v>7.5492657926839047E-4</v>
      </c>
      <c r="Y163" s="69">
        <f>'Tabel 5'!Y172/'Tabel 5'!Y$7</f>
        <v>3.2663934490407102E-2</v>
      </c>
      <c r="Z163" s="70"/>
      <c r="AA163" s="69">
        <f>'Tabel 5'!AA172/'Tabel 5'!AA$7</f>
        <v>0</v>
      </c>
      <c r="AB163" s="70"/>
      <c r="AC163" s="69">
        <f>'Tabel 5'!AC172/'Tabel 5'!AC$7</f>
        <v>5.2101392269989183E-4</v>
      </c>
      <c r="AD163" s="57"/>
    </row>
    <row r="164" spans="1:30" outlineLevel="1" x14ac:dyDescent="0.2">
      <c r="A164" s="22">
        <v>1</v>
      </c>
      <c r="B164" s="46">
        <v>2019</v>
      </c>
      <c r="C164" s="46">
        <v>5</v>
      </c>
      <c r="D164" s="22" t="s">
        <v>150</v>
      </c>
      <c r="E164" s="22" t="s">
        <v>495</v>
      </c>
      <c r="G164" s="69">
        <f>'Tabel 5'!G173/'Tabel 5'!G$7</f>
        <v>6.8866364896997157E-4</v>
      </c>
      <c r="H164" s="70"/>
      <c r="I164" s="69">
        <f>'Tabel 5'!I173/'Tabel 5'!I$7</f>
        <v>5.0007515307120827E-4</v>
      </c>
      <c r="J164" s="69">
        <f>'Tabel 5'!J173/'Tabel 5'!J$7</f>
        <v>5.1363598770029885E-5</v>
      </c>
      <c r="K164" s="69">
        <f>'Tabel 5'!K173/'Tabel 5'!K$7</f>
        <v>5.9076100990250241E-4</v>
      </c>
      <c r="L164" s="69">
        <f>'Tabel 5'!L173/'Tabel 5'!L$7</f>
        <v>5.9172448371704397E-5</v>
      </c>
      <c r="M164" s="69">
        <f>'Tabel 5'!M173/'Tabel 5'!M$7</f>
        <v>0</v>
      </c>
      <c r="N164" s="69">
        <f>'Tabel 5'!N173/'Tabel 5'!N$7</f>
        <v>1.9254704267342509E-3</v>
      </c>
      <c r="O164" s="70"/>
      <c r="P164" s="69">
        <f>'Tabel 5'!P173/'Tabel 5'!P$7</f>
        <v>2.7231457780027487E-4</v>
      </c>
      <c r="Q164" s="69">
        <f>'Tabel 5'!Q173/'Tabel 5'!Q$7</f>
        <v>3.5752890368962245E-4</v>
      </c>
      <c r="R164" s="69">
        <f>'Tabel 5'!R173/'Tabel 5'!R$7</f>
        <v>0</v>
      </c>
      <c r="S164" s="70"/>
      <c r="T164" s="69">
        <f>'Tabel 5'!T173/'Tabel 5'!T$7</f>
        <v>3.4337627171854919E-4</v>
      </c>
      <c r="U164" s="70"/>
      <c r="V164" s="69">
        <f>'Tabel 5'!V173/'Tabel 5'!V$7</f>
        <v>1.5004352152590253E-3</v>
      </c>
      <c r="W164" s="69">
        <f>'Tabel 5'!W173/'Tabel 5'!W$7</f>
        <v>1.5565850316338532E-3</v>
      </c>
      <c r="X164" s="69">
        <f>'Tabel 5'!X173/'Tabel 5'!X$7</f>
        <v>8.5558345650417586E-4</v>
      </c>
      <c r="Y164" s="69">
        <f>'Tabel 5'!Y173/'Tabel 5'!Y$7</f>
        <v>0</v>
      </c>
      <c r="Z164" s="70"/>
      <c r="AA164" s="69">
        <f>'Tabel 5'!AA173/'Tabel 5'!AA$7</f>
        <v>0</v>
      </c>
      <c r="AB164" s="70"/>
      <c r="AC164" s="69">
        <f>'Tabel 5'!AC173/'Tabel 5'!AC$7</f>
        <v>8.6703080266088879E-4</v>
      </c>
      <c r="AD164" s="57"/>
    </row>
    <row r="165" spans="1:30" outlineLevel="1" x14ac:dyDescent="0.2">
      <c r="A165" s="22">
        <v>1</v>
      </c>
      <c r="B165" s="46">
        <v>2019</v>
      </c>
      <c r="C165" s="46">
        <v>5</v>
      </c>
      <c r="D165" s="22" t="s">
        <v>151</v>
      </c>
      <c r="E165" s="22" t="s">
        <v>496</v>
      </c>
      <c r="G165" s="69">
        <f>'Tabel 5'!G174/'Tabel 5'!G$7</f>
        <v>1.2086749757432155E-3</v>
      </c>
      <c r="H165" s="70"/>
      <c r="I165" s="69">
        <f>'Tabel 5'!I174/'Tabel 5'!I$7</f>
        <v>1.1381672671034683E-3</v>
      </c>
      <c r="J165" s="69">
        <f>'Tabel 5'!J174/'Tabel 5'!J$7</f>
        <v>1.1680462831406796E-3</v>
      </c>
      <c r="K165" s="69">
        <f>'Tabel 5'!K174/'Tabel 5'!K$7</f>
        <v>0</v>
      </c>
      <c r="L165" s="69">
        <f>'Tabel 5'!L174/'Tabel 5'!L$7</f>
        <v>1.2426214158057923E-3</v>
      </c>
      <c r="M165" s="69">
        <f>'Tabel 5'!M174/'Tabel 5'!M$7</f>
        <v>0</v>
      </c>
      <c r="N165" s="69">
        <f>'Tabel 5'!N174/'Tabel 5'!N$7</f>
        <v>1.4724185616203096E-3</v>
      </c>
      <c r="O165" s="70"/>
      <c r="P165" s="69">
        <f>'Tabel 5'!P174/'Tabel 5'!P$7</f>
        <v>8.810177517067717E-4</v>
      </c>
      <c r="Q165" s="69">
        <f>'Tabel 5'!Q174/'Tabel 5'!Q$7</f>
        <v>1.0431431542944278E-3</v>
      </c>
      <c r="R165" s="69">
        <f>'Tabel 5'!R174/'Tabel 5'!R$7</f>
        <v>3.6292281760278485E-4</v>
      </c>
      <c r="S165" s="70"/>
      <c r="T165" s="69">
        <f>'Tabel 5'!T174/'Tabel 5'!T$7</f>
        <v>1.5010448449410865E-3</v>
      </c>
      <c r="U165" s="70"/>
      <c r="V165" s="69">
        <f>'Tabel 5'!V174/'Tabel 5'!V$7</f>
        <v>1.5360538553838687E-3</v>
      </c>
      <c r="W165" s="69">
        <f>'Tabel 5'!W174/'Tabel 5'!W$7</f>
        <v>1.4784003953417417E-3</v>
      </c>
      <c r="X165" s="69">
        <f>'Tabel 5'!X174/'Tabel 5'!X$7</f>
        <v>3.0197063170735619E-3</v>
      </c>
      <c r="Y165" s="69">
        <f>'Tabel 5'!Y174/'Tabel 5'!Y$7</f>
        <v>8.2693505039005335E-4</v>
      </c>
      <c r="Z165" s="70"/>
      <c r="AA165" s="69">
        <f>'Tabel 5'!AA174/'Tabel 5'!AA$7</f>
        <v>1.1198000787936127E-3</v>
      </c>
      <c r="AB165" s="70"/>
      <c r="AC165" s="69">
        <f>'Tabel 5'!AC174/'Tabel 5'!AC$7</f>
        <v>8.3521315852654423E-4</v>
      </c>
      <c r="AD165" s="57"/>
    </row>
    <row r="166" spans="1:30" outlineLevel="1" x14ac:dyDescent="0.2">
      <c r="A166" s="22">
        <v>1</v>
      </c>
      <c r="B166" s="46">
        <v>2019</v>
      </c>
      <c r="C166" s="46">
        <v>5</v>
      </c>
      <c r="D166" s="22" t="s">
        <v>152</v>
      </c>
      <c r="E166" s="22" t="s">
        <v>497</v>
      </c>
      <c r="G166" s="69">
        <f>'Tabel 5'!G175/'Tabel 5'!G$7</f>
        <v>3.6541336475957674E-4</v>
      </c>
      <c r="H166" s="70"/>
      <c r="I166" s="69">
        <f>'Tabel 5'!I175/'Tabel 5'!I$7</f>
        <v>1.2761842280645201E-4</v>
      </c>
      <c r="J166" s="69">
        <f>'Tabel 5'!J175/'Tabel 5'!J$7</f>
        <v>4.1851821220024352E-5</v>
      </c>
      <c r="K166" s="69">
        <f>'Tabel 5'!K175/'Tabel 5'!K$7</f>
        <v>6.1537605198177329E-5</v>
      </c>
      <c r="L166" s="69">
        <f>'Tabel 5'!L175/'Tabel 5'!L$7</f>
        <v>4.9310373643086998E-5</v>
      </c>
      <c r="M166" s="69">
        <f>'Tabel 5'!M175/'Tabel 5'!M$7</f>
        <v>0</v>
      </c>
      <c r="N166" s="69">
        <f>'Tabel 5'!N175/'Tabel 5'!N$7</f>
        <v>4.2691425751121398E-4</v>
      </c>
      <c r="O166" s="70"/>
      <c r="P166" s="69">
        <f>'Tabel 5'!P175/'Tabel 5'!P$7</f>
        <v>2.2746276498611194E-4</v>
      </c>
      <c r="Q166" s="69">
        <f>'Tabel 5'!Q175/'Tabel 5'!Q$7</f>
        <v>2.9864179014074346E-4</v>
      </c>
      <c r="R166" s="69">
        <f>'Tabel 5'!R175/'Tabel 5'!R$7</f>
        <v>0</v>
      </c>
      <c r="S166" s="70"/>
      <c r="T166" s="69">
        <f>'Tabel 5'!T175/'Tabel 5'!T$7</f>
        <v>1.236154578186777E-3</v>
      </c>
      <c r="U166" s="70"/>
      <c r="V166" s="69">
        <f>'Tabel 5'!V175/'Tabel 5'!V$7</f>
        <v>8.2368105288700201E-4</v>
      </c>
      <c r="W166" s="69">
        <f>'Tabel 5'!W175/'Tabel 5'!W$7</f>
        <v>7.7947713151832216E-4</v>
      </c>
      <c r="X166" s="69">
        <f>'Tabel 5'!X175/'Tabel 5'!X$7</f>
        <v>7.5492657926839047E-4</v>
      </c>
      <c r="Y166" s="69">
        <f>'Tabel 5'!Y175/'Tabel 5'!Y$7</f>
        <v>3.5833852183568978E-3</v>
      </c>
      <c r="Z166" s="70"/>
      <c r="AA166" s="69">
        <f>'Tabel 5'!AA175/'Tabel 5'!AA$7</f>
        <v>7.6350005372291772E-3</v>
      </c>
      <c r="AB166" s="70"/>
      <c r="AC166" s="69">
        <f>'Tabel 5'!AC175/'Tabel 5'!AC$7</f>
        <v>2.0681468687323954E-4</v>
      </c>
      <c r="AD166" s="57"/>
    </row>
    <row r="167" spans="1:30" outlineLevel="1" x14ac:dyDescent="0.2">
      <c r="A167" s="22">
        <v>1</v>
      </c>
      <c r="B167" s="46">
        <v>2019</v>
      </c>
      <c r="C167" s="46">
        <v>5</v>
      </c>
      <c r="D167" s="22" t="s">
        <v>153</v>
      </c>
      <c r="E167" s="22" t="s">
        <v>498</v>
      </c>
      <c r="G167" s="69">
        <f>'Tabel 5'!G176/'Tabel 5'!G$7</f>
        <v>1.3591086828878274E-3</v>
      </c>
      <c r="H167" s="70"/>
      <c r="I167" s="69">
        <f>'Tabel 5'!I176/'Tabel 5'!I$7</f>
        <v>1.2213555723402667E-3</v>
      </c>
      <c r="J167" s="69">
        <f>'Tabel 5'!J176/'Tabel 5'!J$7</f>
        <v>1.9651332418311432E-3</v>
      </c>
      <c r="K167" s="69">
        <f>'Tabel 5'!K176/'Tabel 5'!K$7</f>
        <v>4.0614819430797043E-4</v>
      </c>
      <c r="L167" s="69">
        <f>'Tabel 5'!L176/'Tabel 5'!L$7</f>
        <v>1.1144144443337662E-3</v>
      </c>
      <c r="M167" s="69">
        <f>'Tabel 5'!M176/'Tabel 5'!M$7</f>
        <v>0</v>
      </c>
      <c r="N167" s="69">
        <f>'Tabel 5'!N176/'Tabel 5'!N$7</f>
        <v>0</v>
      </c>
      <c r="O167" s="70"/>
      <c r="P167" s="69">
        <f>'Tabel 5'!P176/'Tabel 5'!P$7</f>
        <v>3.4920339976741131E-4</v>
      </c>
      <c r="Q167" s="69">
        <f>'Tabel 5'!Q176/'Tabel 5'!Q$7</f>
        <v>4.5847824120198645E-4</v>
      </c>
      <c r="R167" s="69">
        <f>'Tabel 5'!R176/'Tabel 5'!R$7</f>
        <v>0</v>
      </c>
      <c r="S167" s="70"/>
      <c r="T167" s="69">
        <f>'Tabel 5'!T176/'Tabel 5'!T$7</f>
        <v>2.1976081389987146E-3</v>
      </c>
      <c r="U167" s="70"/>
      <c r="V167" s="69">
        <f>'Tabel 5'!V176/'Tabel 5'!V$7</f>
        <v>2.1949986976934704E-3</v>
      </c>
      <c r="W167" s="69">
        <f>'Tabel 5'!W176/'Tabel 5'!W$7</f>
        <v>2.3360621631521752E-3</v>
      </c>
      <c r="X167" s="69">
        <f>'Tabel 5'!X176/'Tabel 5'!X$7</f>
        <v>0</v>
      </c>
      <c r="Y167" s="69">
        <f>'Tabel 5'!Y176/'Tabel 5'!Y$7</f>
        <v>0</v>
      </c>
      <c r="Z167" s="70"/>
      <c r="AA167" s="69">
        <f>'Tabel 5'!AA176/'Tabel 5'!AA$7</f>
        <v>0</v>
      </c>
      <c r="AB167" s="70"/>
      <c r="AC167" s="69">
        <f>'Tabel 5'!AC176/'Tabel 5'!AC$7</f>
        <v>1.2050932715882996E-3</v>
      </c>
      <c r="AD167" s="57"/>
    </row>
    <row r="168" spans="1:30" outlineLevel="1" x14ac:dyDescent="0.2">
      <c r="A168" s="22">
        <v>1</v>
      </c>
      <c r="B168" s="46">
        <v>2019</v>
      </c>
      <c r="C168" s="46">
        <v>5</v>
      </c>
      <c r="D168" s="22" t="s">
        <v>154</v>
      </c>
      <c r="E168" s="22" t="s">
        <v>499</v>
      </c>
      <c r="G168" s="69">
        <f>'Tabel 5'!G177/'Tabel 5'!G$7</f>
        <v>4.1642548690550056E-4</v>
      </c>
      <c r="H168" s="70"/>
      <c r="I168" s="69">
        <f>'Tabel 5'!I177/'Tabel 5'!I$7</f>
        <v>5.9555263976344271E-5</v>
      </c>
      <c r="J168" s="69">
        <f>'Tabel 5'!J177/'Tabel 5'!J$7</f>
        <v>0</v>
      </c>
      <c r="K168" s="69">
        <f>'Tabel 5'!K177/'Tabel 5'!K$7</f>
        <v>4.9230084158541865E-5</v>
      </c>
      <c r="L168" s="69">
        <f>'Tabel 5'!L177/'Tabel 5'!L$7</f>
        <v>2.46551868215435E-4</v>
      </c>
      <c r="M168" s="69">
        <f>'Tabel 5'!M177/'Tabel 5'!M$7</f>
        <v>0</v>
      </c>
      <c r="N168" s="69">
        <f>'Tabel 5'!N177/'Tabel 5'!N$7</f>
        <v>3.9206411404091082E-5</v>
      </c>
      <c r="O168" s="70"/>
      <c r="P168" s="69">
        <f>'Tabel 5'!P177/'Tabel 5'!P$7</f>
        <v>0</v>
      </c>
      <c r="Q168" s="69">
        <f>'Tabel 5'!Q177/'Tabel 5'!Q$7</f>
        <v>0</v>
      </c>
      <c r="R168" s="69">
        <f>'Tabel 5'!R177/'Tabel 5'!R$7</f>
        <v>0</v>
      </c>
      <c r="S168" s="70"/>
      <c r="T168" s="69">
        <f>'Tabel 5'!T177/'Tabel 5'!T$7</f>
        <v>2.060257630311295E-4</v>
      </c>
      <c r="U168" s="70"/>
      <c r="V168" s="69">
        <f>'Tabel 5'!V177/'Tabel 5'!V$7</f>
        <v>1.593934145586739E-3</v>
      </c>
      <c r="W168" s="69">
        <f>'Tabel 5'!W177/'Tabel 5'!W$7</f>
        <v>1.6963696843985371E-3</v>
      </c>
      <c r="X168" s="69">
        <f>'Tabel 5'!X177/'Tabel 5'!X$7</f>
        <v>0</v>
      </c>
      <c r="Y168" s="69">
        <f>'Tabel 5'!Y177/'Tabel 5'!Y$7</f>
        <v>0</v>
      </c>
      <c r="Z168" s="70"/>
      <c r="AA168" s="69">
        <f>'Tabel 5'!AA177/'Tabel 5'!AA$7</f>
        <v>1.8324001289350027E-3</v>
      </c>
      <c r="AB168" s="70"/>
      <c r="AC168" s="69">
        <f>'Tabel 5'!AC177/'Tabel 5'!AC$7</f>
        <v>3.579484965113761E-5</v>
      </c>
      <c r="AD168" s="57"/>
    </row>
    <row r="169" spans="1:30" outlineLevel="1" x14ac:dyDescent="0.2">
      <c r="A169" s="22">
        <v>1</v>
      </c>
      <c r="B169" s="46">
        <v>2019</v>
      </c>
      <c r="C169" s="46">
        <v>5</v>
      </c>
      <c r="D169" s="22" t="s">
        <v>156</v>
      </c>
      <c r="E169" s="22" t="s">
        <v>503</v>
      </c>
      <c r="G169" s="69">
        <f>'Tabel 5'!G178/'Tabel 5'!G$7</f>
        <v>1.3924227218402676E-3</v>
      </c>
      <c r="H169" s="70"/>
      <c r="I169" s="69">
        <f>'Tabel 5'!I178/'Tabel 5'!I$7</f>
        <v>8.4133626887216513E-4</v>
      </c>
      <c r="J169" s="69">
        <f>'Tabel 5'!J178/'Tabel 5'!J$7</f>
        <v>1.4039383663808167E-3</v>
      </c>
      <c r="K169" s="69">
        <f>'Tabel 5'!K178/'Tabel 5'!K$7</f>
        <v>0</v>
      </c>
      <c r="L169" s="69">
        <f>'Tabel 5'!L178/'Tabel 5'!L$7</f>
        <v>4.4379336278778299E-4</v>
      </c>
      <c r="M169" s="69">
        <f>'Tabel 5'!M178/'Tabel 5'!M$7</f>
        <v>0</v>
      </c>
      <c r="N169" s="69">
        <f>'Tabel 5'!N178/'Tabel 5'!N$7</f>
        <v>2.7008861189484966E-4</v>
      </c>
      <c r="O169" s="70"/>
      <c r="P169" s="69">
        <f>'Tabel 5'!P178/'Tabel 5'!P$7</f>
        <v>5.4462915560054977E-5</v>
      </c>
      <c r="Q169" s="69">
        <f>'Tabel 5'!Q178/'Tabel 5'!Q$7</f>
        <v>7.1505780737924493E-5</v>
      </c>
      <c r="R169" s="69">
        <f>'Tabel 5'!R178/'Tabel 5'!R$7</f>
        <v>0</v>
      </c>
      <c r="S169" s="70"/>
      <c r="T169" s="69">
        <f>'Tabel 5'!T178/'Tabel 5'!T$7</f>
        <v>3.296412208498072E-3</v>
      </c>
      <c r="U169" s="70"/>
      <c r="V169" s="69">
        <f>'Tabel 5'!V178/'Tabel 5'!V$7</f>
        <v>3.1878682911734781E-3</v>
      </c>
      <c r="W169" s="69">
        <f>'Tabel 5'!W178/'Tabel 5'!W$7</f>
        <v>3.3927393687970741E-3</v>
      </c>
      <c r="X169" s="69">
        <f>'Tabel 5'!X178/'Tabel 5'!X$7</f>
        <v>0</v>
      </c>
      <c r="Y169" s="69">
        <f>'Tabel 5'!Y178/'Tabel 5'!Y$7</f>
        <v>0</v>
      </c>
      <c r="Z169" s="70"/>
      <c r="AA169" s="69">
        <f>'Tabel 5'!AA178/'Tabel 5'!AA$7</f>
        <v>0</v>
      </c>
      <c r="AB169" s="70"/>
      <c r="AC169" s="69">
        <f>'Tabel 5'!AC178/'Tabel 5'!AC$7</f>
        <v>0</v>
      </c>
      <c r="AD169" s="57"/>
    </row>
    <row r="170" spans="1:30" outlineLevel="1" x14ac:dyDescent="0.2">
      <c r="A170" s="22">
        <v>1</v>
      </c>
      <c r="B170" s="46">
        <v>2019</v>
      </c>
      <c r="C170" s="46">
        <v>5</v>
      </c>
      <c r="D170" s="22" t="s">
        <v>160</v>
      </c>
      <c r="E170" s="22" t="s">
        <v>507</v>
      </c>
      <c r="G170" s="69">
        <f>'Tabel 5'!G179/'Tabel 5'!G$7</f>
        <v>4.8305356481038065E-4</v>
      </c>
      <c r="H170" s="70"/>
      <c r="I170" s="69">
        <f>'Tabel 5'!I179/'Tabel 5'!I$7</f>
        <v>2.0702544144157771E-4</v>
      </c>
      <c r="J170" s="69">
        <f>'Tabel 5'!J179/'Tabel 5'!J$7</f>
        <v>1.9023555100011068E-6</v>
      </c>
      <c r="K170" s="69">
        <f>'Tabel 5'!K179/'Tabel 5'!K$7</f>
        <v>1.2061370618842758E-3</v>
      </c>
      <c r="L170" s="69">
        <f>'Tabel 5'!L179/'Tabel 5'!L$7</f>
        <v>0</v>
      </c>
      <c r="M170" s="69">
        <f>'Tabel 5'!M179/'Tabel 5'!M$7</f>
        <v>0</v>
      </c>
      <c r="N170" s="69">
        <f>'Tabel 5'!N179/'Tabel 5'!N$7</f>
        <v>5.227521520545478E-4</v>
      </c>
      <c r="O170" s="70"/>
      <c r="P170" s="69">
        <f>'Tabel 5'!P179/'Tabel 5'!P$7</f>
        <v>1.9542575583313845E-4</v>
      </c>
      <c r="Q170" s="69">
        <f>'Tabel 5'!Q179/'Tabel 5'!Q$7</f>
        <v>2.5657956617725845E-4</v>
      </c>
      <c r="R170" s="69">
        <f>'Tabel 5'!R179/'Tabel 5'!R$7</f>
        <v>0</v>
      </c>
      <c r="S170" s="70"/>
      <c r="T170" s="69">
        <f>'Tabel 5'!T179/'Tabel 5'!T$7</f>
        <v>1.5697200992847963E-4</v>
      </c>
      <c r="U170" s="70"/>
      <c r="V170" s="69">
        <f>'Tabel 5'!V179/'Tabel 5'!V$7</f>
        <v>1.4069362849313115E-3</v>
      </c>
      <c r="W170" s="69">
        <f>'Tabel 5'!W179/'Tabel 5'!W$7</f>
        <v>1.4547080813138292E-3</v>
      </c>
      <c r="X170" s="69">
        <f>'Tabel 5'!X179/'Tabel 5'!X$7</f>
        <v>9.059118951220685E-4</v>
      </c>
      <c r="Y170" s="69">
        <f>'Tabel 5'!Y179/'Tabel 5'!Y$7</f>
        <v>0</v>
      </c>
      <c r="Z170" s="70"/>
      <c r="AA170" s="69">
        <f>'Tabel 5'!AA179/'Tabel 5'!AA$7</f>
        <v>0</v>
      </c>
      <c r="AB170" s="70"/>
      <c r="AC170" s="69">
        <f>'Tabel 5'!AC179/'Tabel 5'!AC$7</f>
        <v>5.6874038890140867E-4</v>
      </c>
      <c r="AD170" s="57"/>
    </row>
    <row r="171" spans="1:30" outlineLevel="1" x14ac:dyDescent="0.2">
      <c r="A171" s="22">
        <v>1</v>
      </c>
      <c r="B171" s="46">
        <v>2019</v>
      </c>
      <c r="C171" s="46">
        <v>5</v>
      </c>
      <c r="D171" s="22" t="s">
        <v>161</v>
      </c>
      <c r="E171" s="22" t="s">
        <v>508</v>
      </c>
      <c r="G171" s="69">
        <f>'Tabel 5'!G180/'Tabel 5'!G$7</f>
        <v>2.1133593460454154E-4</v>
      </c>
      <c r="H171" s="70"/>
      <c r="I171" s="69">
        <f>'Tabel 5'!I180/'Tabel 5'!I$7</f>
        <v>5.5773977374671616E-5</v>
      </c>
      <c r="J171" s="69">
        <f>'Tabel 5'!J180/'Tabel 5'!J$7</f>
        <v>0</v>
      </c>
      <c r="K171" s="69">
        <f>'Tabel 5'!K180/'Tabel 5'!K$7</f>
        <v>1.7230529455489654E-4</v>
      </c>
      <c r="L171" s="69">
        <f>'Tabel 5'!L180/'Tabel 5'!L$7</f>
        <v>2.218966813938915E-4</v>
      </c>
      <c r="M171" s="69">
        <f>'Tabel 5'!M180/'Tabel 5'!M$7</f>
        <v>0</v>
      </c>
      <c r="N171" s="69">
        <f>'Tabel 5'!N180/'Tabel 5'!N$7</f>
        <v>0</v>
      </c>
      <c r="O171" s="70"/>
      <c r="P171" s="69">
        <f>'Tabel 5'!P180/'Tabel 5'!P$7</f>
        <v>0</v>
      </c>
      <c r="Q171" s="69">
        <f>'Tabel 5'!Q180/'Tabel 5'!Q$7</f>
        <v>0</v>
      </c>
      <c r="R171" s="69">
        <f>'Tabel 5'!R180/'Tabel 5'!R$7</f>
        <v>0</v>
      </c>
      <c r="S171" s="70"/>
      <c r="T171" s="69">
        <f>'Tabel 5'!T180/'Tabel 5'!T$7</f>
        <v>3.9243002482119906E-4</v>
      </c>
      <c r="U171" s="70"/>
      <c r="V171" s="69">
        <f>'Tabel 5'!V180/'Tabel 5'!V$7</f>
        <v>6.8343265739543137E-4</v>
      </c>
      <c r="W171" s="69">
        <f>'Tabel 5'!W180/'Tabel 5'!W$7</f>
        <v>3.5538471041868795E-4</v>
      </c>
      <c r="X171" s="69">
        <f>'Tabel 5'!X180/'Tabel 5'!X$7</f>
        <v>2.0131375447157078E-4</v>
      </c>
      <c r="Y171" s="69">
        <f>'Tabel 5'!Y180/'Tabel 5'!Y$7</f>
        <v>2.1086843784946359E-2</v>
      </c>
      <c r="Z171" s="70"/>
      <c r="AA171" s="69">
        <f>'Tabel 5'!AA180/'Tabel 5'!AA$7</f>
        <v>0</v>
      </c>
      <c r="AB171" s="70"/>
      <c r="AC171" s="69">
        <f>'Tabel 5'!AC180/'Tabel 5'!AC$7</f>
        <v>1.0738454895341282E-4</v>
      </c>
      <c r="AD171" s="57"/>
    </row>
    <row r="172" spans="1:30" outlineLevel="1" x14ac:dyDescent="0.2">
      <c r="A172" s="22">
        <v>1</v>
      </c>
      <c r="B172" s="46">
        <v>2019</v>
      </c>
      <c r="C172" s="46">
        <v>5</v>
      </c>
      <c r="D172" s="22" t="s">
        <v>164</v>
      </c>
      <c r="E172" s="22" t="s">
        <v>511</v>
      </c>
      <c r="G172" s="69">
        <f>'Tabel 5'!G181/'Tabel 5'!G$7</f>
        <v>4.2006920991592369E-4</v>
      </c>
      <c r="H172" s="70"/>
      <c r="I172" s="69">
        <f>'Tabel 5'!I181/'Tabel 5'!I$7</f>
        <v>2.3727573425495892E-4</v>
      </c>
      <c r="J172" s="69">
        <f>'Tabel 5'!J181/'Tabel 5'!J$7</f>
        <v>2.511109273201461E-4</v>
      </c>
      <c r="K172" s="69">
        <f>'Tabel 5'!K181/'Tabel 5'!K$7</f>
        <v>3.69225631189064E-5</v>
      </c>
      <c r="L172" s="69">
        <f>'Tabel 5'!L181/'Tabel 5'!L$7</f>
        <v>3.7475883968746121E-4</v>
      </c>
      <c r="M172" s="69">
        <f>'Tabel 5'!M181/'Tabel 5'!M$7</f>
        <v>1.6151269078266669E-4</v>
      </c>
      <c r="N172" s="69">
        <f>'Tabel 5'!N181/'Tabel 5'!N$7</f>
        <v>1.6118191355015223E-4</v>
      </c>
      <c r="O172" s="70"/>
      <c r="P172" s="69">
        <f>'Tabel 5'!P181/'Tabel 5'!P$7</f>
        <v>6.7277719221244382E-5</v>
      </c>
      <c r="Q172" s="69">
        <f>'Tabel 5'!Q181/'Tabel 5'!Q$7</f>
        <v>8.8330670323318489E-5</v>
      </c>
      <c r="R172" s="69">
        <f>'Tabel 5'!R181/'Tabel 5'!R$7</f>
        <v>0</v>
      </c>
      <c r="S172" s="70"/>
      <c r="T172" s="69">
        <f>'Tabel 5'!T181/'Tabel 5'!T$7</f>
        <v>1.716881358592746E-3</v>
      </c>
      <c r="U172" s="70"/>
      <c r="V172" s="69">
        <f>'Tabel 5'!V181/'Tabel 5'!V$7</f>
        <v>8.0141940280897492E-4</v>
      </c>
      <c r="W172" s="69">
        <f>'Tabel 5'!W181/'Tabel 5'!W$7</f>
        <v>8.1975406536577346E-4</v>
      </c>
      <c r="X172" s="69">
        <f>'Tabel 5'!X181/'Tabel 5'!X$7</f>
        <v>7.0459814065049772E-4</v>
      </c>
      <c r="Y172" s="69">
        <f>'Tabel 5'!Y181/'Tabel 5'!Y$7</f>
        <v>0</v>
      </c>
      <c r="Z172" s="70"/>
      <c r="AA172" s="69">
        <f>'Tabel 5'!AA181/'Tabel 5'!AA$7</f>
        <v>0</v>
      </c>
      <c r="AB172" s="70"/>
      <c r="AC172" s="69">
        <f>'Tabel 5'!AC181/'Tabel 5'!AC$7</f>
        <v>3.4203967444420381E-4</v>
      </c>
      <c r="AD172" s="57"/>
    </row>
    <row r="173" spans="1:30" outlineLevel="1" x14ac:dyDescent="0.2">
      <c r="A173" s="22">
        <v>1</v>
      </c>
      <c r="B173" s="46">
        <v>2019</v>
      </c>
      <c r="C173" s="46">
        <v>5</v>
      </c>
      <c r="D173" s="22" t="s">
        <v>165</v>
      </c>
      <c r="E173" s="22" t="s">
        <v>512</v>
      </c>
      <c r="G173" s="69">
        <f>'Tabel 5'!G182/'Tabel 5'!G$7</f>
        <v>6.1162493389245399E-4</v>
      </c>
      <c r="H173" s="70"/>
      <c r="I173" s="69">
        <f>'Tabel 5'!I182/'Tabel 5'!I$7</f>
        <v>6.5605322539020517E-4</v>
      </c>
      <c r="J173" s="69">
        <f>'Tabel 5'!J182/'Tabel 5'!J$7</f>
        <v>1.1794604162006862E-4</v>
      </c>
      <c r="K173" s="69">
        <f>'Tabel 5'!K182/'Tabel 5'!K$7</f>
        <v>2.6830395866405316E-3</v>
      </c>
      <c r="L173" s="69">
        <f>'Tabel 5'!L182/'Tabel 5'!L$7</f>
        <v>1.5286215829356969E-4</v>
      </c>
      <c r="M173" s="69">
        <f>'Tabel 5'!M182/'Tabel 5'!M$7</f>
        <v>0</v>
      </c>
      <c r="N173" s="69">
        <f>'Tabel 5'!N182/'Tabel 5'!N$7</f>
        <v>1.6684506186407648E-3</v>
      </c>
      <c r="O173" s="70"/>
      <c r="P173" s="69">
        <f>'Tabel 5'!P182/'Tabel 5'!P$7</f>
        <v>0</v>
      </c>
      <c r="Q173" s="69">
        <f>'Tabel 5'!Q182/'Tabel 5'!Q$7</f>
        <v>0</v>
      </c>
      <c r="R173" s="69">
        <f>'Tabel 5'!R182/'Tabel 5'!R$7</f>
        <v>0</v>
      </c>
      <c r="S173" s="70"/>
      <c r="T173" s="69">
        <f>'Tabel 5'!T182/'Tabel 5'!T$7</f>
        <v>2.452687655132494E-4</v>
      </c>
      <c r="U173" s="70"/>
      <c r="V173" s="69">
        <f>'Tabel 5'!V182/'Tabel 5'!V$7</f>
        <v>1.0151312435580349E-3</v>
      </c>
      <c r="W173" s="69">
        <f>'Tabel 5'!W182/'Tabel 5'!W$7</f>
        <v>1.0164002717974474E-3</v>
      </c>
      <c r="X173" s="69">
        <f>'Tabel 5'!X182/'Tabel 5'!X$7</f>
        <v>1.3588678426831029E-3</v>
      </c>
      <c r="Y173" s="69">
        <f>'Tabel 5'!Y182/'Tabel 5'!Y$7</f>
        <v>0</v>
      </c>
      <c r="Z173" s="70"/>
      <c r="AA173" s="69">
        <f>'Tabel 5'!AA182/'Tabel 5'!AA$7</f>
        <v>0</v>
      </c>
      <c r="AB173" s="70"/>
      <c r="AC173" s="69">
        <f>'Tabel 5'!AC182/'Tabel 5'!AC$7</f>
        <v>1.1374807778028173E-3</v>
      </c>
      <c r="AD173" s="57"/>
    </row>
    <row r="174" spans="1:30" outlineLevel="1" x14ac:dyDescent="0.2">
      <c r="A174" s="22">
        <v>1</v>
      </c>
      <c r="B174" s="46">
        <v>2019</v>
      </c>
      <c r="C174" s="46">
        <v>5</v>
      </c>
      <c r="D174" s="22" t="s">
        <v>166</v>
      </c>
      <c r="E174" s="22" t="s">
        <v>513</v>
      </c>
      <c r="G174" s="69">
        <f>'Tabel 5'!G183/'Tabel 5'!G$7</f>
        <v>7.5268906758169227E-4</v>
      </c>
      <c r="H174" s="70"/>
      <c r="I174" s="69">
        <f>'Tabel 5'!I183/'Tabel 5'!I$7</f>
        <v>3.507143323051385E-4</v>
      </c>
      <c r="J174" s="69">
        <f>'Tabel 5'!J183/'Tabel 5'!J$7</f>
        <v>3.3291221425019369E-4</v>
      </c>
      <c r="K174" s="69">
        <f>'Tabel 5'!K183/'Tabel 5'!K$7</f>
        <v>5.6614596782323149E-4</v>
      </c>
      <c r="L174" s="69">
        <f>'Tabel 5'!L183/'Tabel 5'!L$7</f>
        <v>4.3393128805916558E-4</v>
      </c>
      <c r="M174" s="69">
        <f>'Tabel 5'!M183/'Tabel 5'!M$7</f>
        <v>0</v>
      </c>
      <c r="N174" s="69">
        <f>'Tabel 5'!N183/'Tabel 5'!N$7</f>
        <v>2.7008861189484966E-4</v>
      </c>
      <c r="O174" s="70"/>
      <c r="P174" s="69">
        <f>'Tabel 5'!P183/'Tabel 5'!P$7</f>
        <v>5.4462915560054977E-5</v>
      </c>
      <c r="Q174" s="69">
        <f>'Tabel 5'!Q183/'Tabel 5'!Q$7</f>
        <v>7.1505780737924493E-5</v>
      </c>
      <c r="R174" s="69">
        <f>'Tabel 5'!R183/'Tabel 5'!R$7</f>
        <v>0</v>
      </c>
      <c r="S174" s="70"/>
      <c r="T174" s="69">
        <f>'Tabel 5'!T183/'Tabel 5'!T$7</f>
        <v>3.6201669789755614E-3</v>
      </c>
      <c r="U174" s="70"/>
      <c r="V174" s="69">
        <f>'Tabel 5'!V183/'Tabel 5'!V$7</f>
        <v>1.5338276903760658E-3</v>
      </c>
      <c r="W174" s="69">
        <f>'Tabel 5'!W183/'Tabel 5'!W$7</f>
        <v>1.5494773374254793E-3</v>
      </c>
      <c r="X174" s="69">
        <f>'Tabel 5'!X183/'Tabel 5'!X$7</f>
        <v>7.5492657926839047E-4</v>
      </c>
      <c r="Y174" s="69">
        <f>'Tabel 5'!Y183/'Tabel 5'!Y$7</f>
        <v>2.7564501679668441E-3</v>
      </c>
      <c r="Z174" s="70"/>
      <c r="AA174" s="69">
        <f>'Tabel 5'!AA183/'Tabel 5'!AA$7</f>
        <v>0</v>
      </c>
      <c r="AB174" s="70"/>
      <c r="AC174" s="69">
        <f>'Tabel 5'!AC183/'Tabel 5'!AC$7</f>
        <v>9.4657491299675008E-4</v>
      </c>
      <c r="AD174" s="57"/>
    </row>
    <row r="175" spans="1:30" outlineLevel="1" x14ac:dyDescent="0.2">
      <c r="A175" s="22">
        <v>1</v>
      </c>
      <c r="B175" s="46">
        <v>2019</v>
      </c>
      <c r="C175" s="46">
        <v>5</v>
      </c>
      <c r="D175" s="22" t="s">
        <v>170</v>
      </c>
      <c r="E175" s="22" t="s">
        <v>517</v>
      </c>
      <c r="G175" s="69">
        <f>'Tabel 5'!G184/'Tabel 5'!G$7</f>
        <v>8.7137033134975991E-4</v>
      </c>
      <c r="H175" s="70"/>
      <c r="I175" s="69">
        <f>'Tabel 5'!I184/'Tabel 5'!I$7</f>
        <v>1.8717368678279627E-4</v>
      </c>
      <c r="J175" s="69">
        <f>'Tabel 5'!J184/'Tabel 5'!J$7</f>
        <v>5.1363598770029885E-5</v>
      </c>
      <c r="K175" s="69">
        <f>'Tabel 5'!K184/'Tabel 5'!K$7</f>
        <v>1.84612815594532E-4</v>
      </c>
      <c r="L175" s="69">
        <f>'Tabel 5'!L184/'Tabel 5'!L$7</f>
        <v>4.1913817596623946E-4</v>
      </c>
      <c r="M175" s="69">
        <f>'Tabel 5'!M184/'Tabel 5'!M$7</f>
        <v>0</v>
      </c>
      <c r="N175" s="69">
        <f>'Tabel 5'!N184/'Tabel 5'!N$7</f>
        <v>3.0929502329894075E-4</v>
      </c>
      <c r="O175" s="70"/>
      <c r="P175" s="69">
        <f>'Tabel 5'!P184/'Tabel 5'!P$7</f>
        <v>7.6888821967136431E-5</v>
      </c>
      <c r="Q175" s="69">
        <f>'Tabel 5'!Q184/'Tabel 5'!Q$7</f>
        <v>1.0094933751236399E-4</v>
      </c>
      <c r="R175" s="69">
        <f>'Tabel 5'!R184/'Tabel 5'!R$7</f>
        <v>0</v>
      </c>
      <c r="S175" s="70"/>
      <c r="T175" s="69">
        <f>'Tabel 5'!T184/'Tabel 5'!T$7</f>
        <v>5.3959128412914878E-4</v>
      </c>
      <c r="U175" s="70"/>
      <c r="V175" s="69">
        <f>'Tabel 5'!V184/'Tabel 5'!V$7</f>
        <v>3.1099525159003832E-3</v>
      </c>
      <c r="W175" s="69">
        <f>'Tabel 5'!W184/'Tabel 5'!W$7</f>
        <v>2.4853237415280241E-3</v>
      </c>
      <c r="X175" s="69">
        <f>'Tabel 5'!X184/'Tabel 5'!X$7</f>
        <v>1.5601815971546737E-3</v>
      </c>
      <c r="Y175" s="69">
        <f>'Tabel 5'!Y184/'Tabel 5'!Y$7</f>
        <v>4.3689735162274479E-2</v>
      </c>
      <c r="Z175" s="70"/>
      <c r="AA175" s="69">
        <f>'Tabel 5'!AA184/'Tabel 5'!AA$7</f>
        <v>0</v>
      </c>
      <c r="AB175" s="70"/>
      <c r="AC175" s="69">
        <f>'Tabel 5'!AC184/'Tabel 5'!AC$7</f>
        <v>5.3294553925027112E-4</v>
      </c>
      <c r="AD175" s="57"/>
    </row>
    <row r="176" spans="1:30" outlineLevel="1" x14ac:dyDescent="0.2">
      <c r="A176" s="22">
        <v>1</v>
      </c>
      <c r="B176" s="46">
        <v>2019</v>
      </c>
      <c r="C176" s="46">
        <v>5</v>
      </c>
      <c r="D176" s="22" t="s">
        <v>171</v>
      </c>
      <c r="E176" s="22" t="s">
        <v>518</v>
      </c>
      <c r="G176" s="69">
        <f>'Tabel 5'!G185/'Tabel 5'!G$7</f>
        <v>6.1370706132698148E-4</v>
      </c>
      <c r="H176" s="70"/>
      <c r="I176" s="69">
        <f>'Tabel 5'!I185/'Tabel 5'!I$7</f>
        <v>3.1479210958924831E-4</v>
      </c>
      <c r="J176" s="69">
        <f>'Tabel 5'!J185/'Tabel 5'!J$7</f>
        <v>2.1686852814012617E-4</v>
      </c>
      <c r="K176" s="69">
        <f>'Tabel 5'!K185/'Tabel 5'!K$7</f>
        <v>0</v>
      </c>
      <c r="L176" s="69">
        <f>'Tabel 5'!L185/'Tabel 5'!L$7</f>
        <v>1.0798971827836053E-3</v>
      </c>
      <c r="M176" s="69">
        <f>'Tabel 5'!M185/'Tabel 5'!M$7</f>
        <v>0</v>
      </c>
      <c r="N176" s="69">
        <f>'Tabel 5'!N185/'Tabel 5'!N$7</f>
        <v>0</v>
      </c>
      <c r="O176" s="70"/>
      <c r="P176" s="69">
        <f>'Tabel 5'!P185/'Tabel 5'!P$7</f>
        <v>1.7299984942605699E-4</v>
      </c>
      <c r="Q176" s="69">
        <f>'Tabel 5'!Q185/'Tabel 5'!Q$7</f>
        <v>2.2713600940281898E-4</v>
      </c>
      <c r="R176" s="69">
        <f>'Tabel 5'!R185/'Tabel 5'!R$7</f>
        <v>0</v>
      </c>
      <c r="S176" s="70"/>
      <c r="T176" s="69">
        <f>'Tabel 5'!T185/'Tabel 5'!T$7</f>
        <v>1.265586830048367E-3</v>
      </c>
      <c r="U176" s="70"/>
      <c r="V176" s="69">
        <f>'Tabel 5'!V185/'Tabel 5'!V$7</f>
        <v>1.4759474001731954E-3</v>
      </c>
      <c r="W176" s="69">
        <f>'Tabel 5'!W185/'Tabel 5'!W$7</f>
        <v>1.5376311804115232E-3</v>
      </c>
      <c r="X176" s="69">
        <f>'Tabel 5'!X185/'Tabel 5'!X$7</f>
        <v>7.0459814065049772E-4</v>
      </c>
      <c r="Y176" s="69">
        <f>'Tabel 5'!Y185/'Tabel 5'!Y$7</f>
        <v>0</v>
      </c>
      <c r="Z176" s="70"/>
      <c r="AA176" s="69">
        <f>'Tabel 5'!AA185/'Tabel 5'!AA$7</f>
        <v>0</v>
      </c>
      <c r="AB176" s="70"/>
      <c r="AC176" s="69">
        <f>'Tabel 5'!AC185/'Tabel 5'!AC$7</f>
        <v>3.2215364686023849E-4</v>
      </c>
      <c r="AD176" s="57"/>
    </row>
    <row r="177" spans="1:30" outlineLevel="1" x14ac:dyDescent="0.2">
      <c r="A177" s="22">
        <v>1</v>
      </c>
      <c r="B177" s="46">
        <v>2019</v>
      </c>
      <c r="C177" s="46">
        <v>5</v>
      </c>
      <c r="D177" s="22" t="s">
        <v>173</v>
      </c>
      <c r="E177" s="22" t="s">
        <v>523</v>
      </c>
      <c r="G177" s="69">
        <f>'Tabel 5'!G186/'Tabel 5'!G$7</f>
        <v>8.2712512336605051E-4</v>
      </c>
      <c r="H177" s="70"/>
      <c r="I177" s="69">
        <f>'Tabel 5'!I186/'Tabel 5'!I$7</f>
        <v>6.3714679238184189E-4</v>
      </c>
      <c r="J177" s="69">
        <f>'Tabel 5'!J186/'Tabel 5'!J$7</f>
        <v>3.975923015902313E-4</v>
      </c>
      <c r="K177" s="69">
        <f>'Tabel 5'!K186/'Tabel 5'!K$7</f>
        <v>0</v>
      </c>
      <c r="L177" s="69">
        <f>'Tabel 5'!L186/'Tabel 5'!L$7</f>
        <v>7.3965560464630504E-5</v>
      </c>
      <c r="M177" s="69">
        <f>'Tabel 5'!M186/'Tabel 5'!M$7</f>
        <v>0</v>
      </c>
      <c r="N177" s="69">
        <f>'Tabel 5'!N186/'Tabel 5'!N$7</f>
        <v>1.9603205702045539E-3</v>
      </c>
      <c r="O177" s="70"/>
      <c r="P177" s="69">
        <f>'Tabel 5'!P186/'Tabel 5'!P$7</f>
        <v>4.6453663271811595E-4</v>
      </c>
      <c r="Q177" s="69">
        <f>'Tabel 5'!Q186/'Tabel 5'!Q$7</f>
        <v>1.5142400626854598E-4</v>
      </c>
      <c r="R177" s="69">
        <f>'Tabel 5'!R186/'Tabel 5'!R$7</f>
        <v>1.4651328562482796E-3</v>
      </c>
      <c r="S177" s="70"/>
      <c r="T177" s="69">
        <f>'Tabel 5'!T186/'Tabel 5'!T$7</f>
        <v>1.5304770968026765E-3</v>
      </c>
      <c r="U177" s="70"/>
      <c r="V177" s="69">
        <f>'Tabel 5'!V186/'Tabel 5'!V$7</f>
        <v>1.3668653147908627E-3</v>
      </c>
      <c r="W177" s="69">
        <f>'Tabel 5'!W186/'Tabel 5'!W$7</f>
        <v>1.3386157425770578E-3</v>
      </c>
      <c r="X177" s="69">
        <f>'Tabel 5'!X186/'Tabel 5'!X$7</f>
        <v>2.4660934922767423E-3</v>
      </c>
      <c r="Y177" s="69">
        <f>'Tabel 5'!Y186/'Tabel 5'!Y$7</f>
        <v>0</v>
      </c>
      <c r="Z177" s="70"/>
      <c r="AA177" s="69">
        <f>'Tabel 5'!AA186/'Tabel 5'!AA$7</f>
        <v>0</v>
      </c>
      <c r="AB177" s="70"/>
      <c r="AC177" s="69">
        <f>'Tabel 5'!AC186/'Tabel 5'!AC$7</f>
        <v>1.8295145377248112E-4</v>
      </c>
      <c r="AD177" s="57"/>
    </row>
    <row r="178" spans="1:30" outlineLevel="1" x14ac:dyDescent="0.2">
      <c r="A178" s="22">
        <v>1</v>
      </c>
      <c r="B178" s="46">
        <v>2019</v>
      </c>
      <c r="C178" s="46">
        <v>5</v>
      </c>
      <c r="D178" s="22" t="s">
        <v>175</v>
      </c>
      <c r="E178" s="22" t="s">
        <v>525</v>
      </c>
      <c r="G178" s="69">
        <f>'Tabel 5'!G187/'Tabel 5'!G$7</f>
        <v>3.7910335264159508E-3</v>
      </c>
      <c r="H178" s="70"/>
      <c r="I178" s="69">
        <f>'Tabel 5'!I187/'Tabel 5'!I$7</f>
        <v>3.4608225621808948E-3</v>
      </c>
      <c r="J178" s="69">
        <f>'Tabel 5'!J187/'Tabel 5'!J$7</f>
        <v>3.4641893837120156E-3</v>
      </c>
      <c r="K178" s="69">
        <f>'Tabel 5'!K187/'Tabel 5'!K$7</f>
        <v>7.6922006497721672E-3</v>
      </c>
      <c r="L178" s="69">
        <f>'Tabel 5'!L187/'Tabel 5'!L$7</f>
        <v>3.7377263221459946E-3</v>
      </c>
      <c r="M178" s="69">
        <f>'Tabel 5'!M187/'Tabel 5'!M$7</f>
        <v>3.1225786884648893E-3</v>
      </c>
      <c r="N178" s="69">
        <f>'Tabel 5'!N187/'Tabel 5'!N$7</f>
        <v>1.7381509055813713E-3</v>
      </c>
      <c r="O178" s="70"/>
      <c r="P178" s="69">
        <f>'Tabel 5'!P187/'Tabel 5'!P$7</f>
        <v>2.1048315013503598E-3</v>
      </c>
      <c r="Q178" s="69">
        <f>'Tabel 5'!Q187/'Tabel 5'!Q$7</f>
        <v>5.8887113548878993E-4</v>
      </c>
      <c r="R178" s="69">
        <f>'Tabel 5'!R187/'Tabel 5'!R$7</f>
        <v>6.9492998778014729E-3</v>
      </c>
      <c r="S178" s="70"/>
      <c r="T178" s="69">
        <f>'Tabel 5'!T187/'Tabel 5'!T$7</f>
        <v>1.241059953497042E-2</v>
      </c>
      <c r="U178" s="70"/>
      <c r="V178" s="69">
        <f>'Tabel 5'!V187/'Tabel 5'!V$7</f>
        <v>3.7844805132646038E-3</v>
      </c>
      <c r="W178" s="69">
        <f>'Tabel 5'!W187/'Tabel 5'!W$7</f>
        <v>3.9613549054669751E-3</v>
      </c>
      <c r="X178" s="69">
        <f>'Tabel 5'!X187/'Tabel 5'!X$7</f>
        <v>1.4091962813009954E-3</v>
      </c>
      <c r="Y178" s="69">
        <f>'Tabel 5'!Y187/'Tabel 5'!Y$7</f>
        <v>0</v>
      </c>
      <c r="Z178" s="70"/>
      <c r="AA178" s="69">
        <f>'Tabel 5'!AA187/'Tabel 5'!AA$7</f>
        <v>0</v>
      </c>
      <c r="AB178" s="70"/>
      <c r="AC178" s="69">
        <f>'Tabel 5'!AC187/'Tabel 5'!AC$7</f>
        <v>4.8919627856554735E-3</v>
      </c>
      <c r="AD178" s="57"/>
    </row>
    <row r="179" spans="1:30" outlineLevel="1" x14ac:dyDescent="0.2">
      <c r="A179" s="22">
        <v>1</v>
      </c>
      <c r="B179" s="46">
        <v>2019</v>
      </c>
      <c r="C179" s="46">
        <v>5</v>
      </c>
      <c r="D179" s="22" t="s">
        <v>176</v>
      </c>
      <c r="E179" s="22" t="s">
        <v>526</v>
      </c>
      <c r="G179" s="69">
        <f>'Tabel 5'!G188/'Tabel 5'!G$7</f>
        <v>4.7993037365858942E-4</v>
      </c>
      <c r="H179" s="70"/>
      <c r="I179" s="69">
        <f>'Tabel 5'!I188/'Tabel 5'!I$7</f>
        <v>2.505102373608132E-4</v>
      </c>
      <c r="J179" s="69">
        <f>'Tabel 5'!J188/'Tabel 5'!J$7</f>
        <v>2.2257559467012949E-4</v>
      </c>
      <c r="K179" s="69">
        <f>'Tabel 5'!K188/'Tabel 5'!K$7</f>
        <v>0</v>
      </c>
      <c r="L179" s="69">
        <f>'Tabel 5'!L188/'Tabel 5'!L$7</f>
        <v>6.7062108154598322E-4</v>
      </c>
      <c r="M179" s="69">
        <f>'Tabel 5'!M188/'Tabel 5'!M$7</f>
        <v>0</v>
      </c>
      <c r="N179" s="69">
        <f>'Tabel 5'!N188/'Tabel 5'!N$7</f>
        <v>5.2275215205454778E-5</v>
      </c>
      <c r="O179" s="70"/>
      <c r="P179" s="69">
        <f>'Tabel 5'!P188/'Tabel 5'!P$7</f>
        <v>1.2814803661189407E-4</v>
      </c>
      <c r="Q179" s="69">
        <f>'Tabel 5'!Q188/'Tabel 5'!Q$7</f>
        <v>9.6743115116015494E-5</v>
      </c>
      <c r="R179" s="69">
        <f>'Tabel 5'!R188/'Tabel 5'!R$7</f>
        <v>2.2850695923138306E-4</v>
      </c>
      <c r="S179" s="70"/>
      <c r="T179" s="69">
        <f>'Tabel 5'!T188/'Tabel 5'!T$7</f>
        <v>8.8296755584769786E-4</v>
      </c>
      <c r="U179" s="70"/>
      <c r="V179" s="69">
        <f>'Tabel 5'!V188/'Tabel 5'!V$7</f>
        <v>1.1731889591120271E-3</v>
      </c>
      <c r="W179" s="69">
        <f>'Tabel 5'!W188/'Tabel 5'!W$7</f>
        <v>1.2248926352430778E-3</v>
      </c>
      <c r="X179" s="69">
        <f>'Tabel 5'!X188/'Tabel 5'!X$7</f>
        <v>5.0328438617892695E-4</v>
      </c>
      <c r="Y179" s="69">
        <f>'Tabel 5'!Y188/'Tabel 5'!Y$7</f>
        <v>0</v>
      </c>
      <c r="Z179" s="70"/>
      <c r="AA179" s="69">
        <f>'Tabel 5'!AA188/'Tabel 5'!AA$7</f>
        <v>0</v>
      </c>
      <c r="AB179" s="70"/>
      <c r="AC179" s="69">
        <f>'Tabel 5'!AC188/'Tabel 5'!AC$7</f>
        <v>4.4544701788082358E-4</v>
      </c>
      <c r="AD179" s="57"/>
    </row>
    <row r="180" spans="1:30" outlineLevel="1" x14ac:dyDescent="0.2">
      <c r="A180" s="22">
        <v>1</v>
      </c>
      <c r="B180" s="46">
        <v>2019</v>
      </c>
      <c r="C180" s="46">
        <v>5</v>
      </c>
      <c r="D180" s="22" t="s">
        <v>178</v>
      </c>
      <c r="E180" s="22" t="s">
        <v>528</v>
      </c>
      <c r="G180" s="69">
        <f>'Tabel 5'!G189/'Tabel 5'!G$7</f>
        <v>7.2926513394325784E-4</v>
      </c>
      <c r="H180" s="70"/>
      <c r="I180" s="69">
        <f>'Tabel 5'!I189/'Tabel 5'!I$7</f>
        <v>2.6185409716583116E-4</v>
      </c>
      <c r="J180" s="69">
        <f>'Tabel 5'!J189/'Tabel 5'!J$7</f>
        <v>1.0462955305006087E-4</v>
      </c>
      <c r="K180" s="69">
        <f>'Tabel 5'!K189/'Tabel 5'!K$7</f>
        <v>1.2307521039635466E-4</v>
      </c>
      <c r="L180" s="69">
        <f>'Tabel 5'!L189/'Tabel 5'!L$7</f>
        <v>8.8758672557556599E-4</v>
      </c>
      <c r="M180" s="69">
        <f>'Tabel 5'!M189/'Tabel 5'!M$7</f>
        <v>5.3837563594222228E-4</v>
      </c>
      <c r="N180" s="69">
        <f>'Tabel 5'!N189/'Tabel 5'!N$7</f>
        <v>9.5837894543333759E-5</v>
      </c>
      <c r="O180" s="70"/>
      <c r="P180" s="69">
        <f>'Tabel 5'!P189/'Tabel 5'!P$7</f>
        <v>7.8811042516314846E-4</v>
      </c>
      <c r="Q180" s="69">
        <f>'Tabel 5'!Q189/'Tabel 5'!Q$7</f>
        <v>5.5942757871435046E-4</v>
      </c>
      <c r="R180" s="69">
        <f>'Tabel 5'!R189/'Tabel 5'!R$7</f>
        <v>1.5188991995968403E-3</v>
      </c>
      <c r="S180" s="70"/>
      <c r="T180" s="69">
        <f>'Tabel 5'!T189/'Tabel 5'!T$7</f>
        <v>3.9243002482119904E-3</v>
      </c>
      <c r="U180" s="70"/>
      <c r="V180" s="69">
        <f>'Tabel 5'!V189/'Tabel 5'!V$7</f>
        <v>1.0641068737296945E-3</v>
      </c>
      <c r="W180" s="69">
        <f>'Tabel 5'!W189/'Tabel 5'!W$7</f>
        <v>1.1324926105342188E-3</v>
      </c>
      <c r="X180" s="69">
        <f>'Tabel 5'!X189/'Tabel 5'!X$7</f>
        <v>0</v>
      </c>
      <c r="Y180" s="69">
        <f>'Tabel 5'!Y189/'Tabel 5'!Y$7</f>
        <v>0</v>
      </c>
      <c r="Z180" s="70"/>
      <c r="AA180" s="69">
        <f>'Tabel 5'!AA189/'Tabel 5'!AA$7</f>
        <v>0</v>
      </c>
      <c r="AB180" s="70"/>
      <c r="AC180" s="69">
        <f>'Tabel 5'!AC189/'Tabel 5'!AC$7</f>
        <v>4.1760657926327211E-4</v>
      </c>
      <c r="AD180" s="57"/>
    </row>
    <row r="181" spans="1:30" outlineLevel="1" x14ac:dyDescent="0.2">
      <c r="A181" s="22">
        <v>1</v>
      </c>
      <c r="B181" s="46">
        <v>2019</v>
      </c>
      <c r="C181" s="46">
        <v>5</v>
      </c>
      <c r="D181" s="22" t="s">
        <v>179</v>
      </c>
      <c r="E181" s="22" t="s">
        <v>529</v>
      </c>
      <c r="G181" s="69">
        <f>'Tabel 5'!G190/'Tabel 5'!G$7</f>
        <v>1.156101258021396E-3</v>
      </c>
      <c r="H181" s="70"/>
      <c r="I181" s="69">
        <f>'Tabel 5'!I190/'Tabel 5'!I$7</f>
        <v>7.3167895742365819E-4</v>
      </c>
      <c r="J181" s="69">
        <f>'Tabel 5'!J190/'Tabel 5'!J$7</f>
        <v>3.0627923711017818E-4</v>
      </c>
      <c r="K181" s="69">
        <f>'Tabel 5'!K190/'Tabel 5'!K$7</f>
        <v>2.2276613081740194E-3</v>
      </c>
      <c r="L181" s="69">
        <f>'Tabel 5'!L190/'Tabel 5'!L$7</f>
        <v>1.3856214993707447E-3</v>
      </c>
      <c r="M181" s="69">
        <f>'Tabel 5'!M190/'Tabel 5'!M$7</f>
        <v>0</v>
      </c>
      <c r="N181" s="69">
        <f>'Tabel 5'!N190/'Tabel 5'!N$7</f>
        <v>6.577964580019726E-4</v>
      </c>
      <c r="O181" s="70"/>
      <c r="P181" s="69">
        <f>'Tabel 5'!P190/'Tabel 5'!P$7</f>
        <v>9.8673988191158427E-4</v>
      </c>
      <c r="Q181" s="69">
        <f>'Tabel 5'!Q190/'Tabel 5'!Q$7</f>
        <v>6.6878936101941145E-4</v>
      </c>
      <c r="R181" s="69">
        <f>'Tabel 5'!R190/'Tabel 5'!R$7</f>
        <v>2.0027962897338869E-3</v>
      </c>
      <c r="S181" s="70"/>
      <c r="T181" s="69">
        <f>'Tabel 5'!T190/'Tabel 5'!T$7</f>
        <v>8.5255422892405505E-3</v>
      </c>
      <c r="U181" s="70"/>
      <c r="V181" s="69">
        <f>'Tabel 5'!V190/'Tabel 5'!V$7</f>
        <v>6.0106455210673121E-4</v>
      </c>
      <c r="W181" s="69">
        <f>'Tabel 5'!W190/'Tabel 5'!W$7</f>
        <v>6.3969247875363827E-4</v>
      </c>
      <c r="X181" s="69">
        <f>'Tabel 5'!X190/'Tabel 5'!X$7</f>
        <v>0</v>
      </c>
      <c r="Y181" s="69">
        <f>'Tabel 5'!Y190/'Tabel 5'!Y$7</f>
        <v>0</v>
      </c>
      <c r="Z181" s="70"/>
      <c r="AA181" s="69">
        <f>'Tabel 5'!AA190/'Tabel 5'!AA$7</f>
        <v>0</v>
      </c>
      <c r="AB181" s="70"/>
      <c r="AC181" s="69">
        <f>'Tabel 5'!AC190/'Tabel 5'!AC$7</f>
        <v>1.3085006150249192E-3</v>
      </c>
      <c r="AD181" s="57"/>
    </row>
    <row r="182" spans="1:30" outlineLevel="1" x14ac:dyDescent="0.2">
      <c r="A182" s="22">
        <v>1</v>
      </c>
      <c r="B182" s="46">
        <v>2019</v>
      </c>
      <c r="C182" s="46">
        <v>5</v>
      </c>
      <c r="D182" s="22" t="s">
        <v>180</v>
      </c>
      <c r="E182" s="22" t="s">
        <v>530</v>
      </c>
      <c r="G182" s="69">
        <f>'Tabel 5'!G191/'Tabel 5'!G$7</f>
        <v>1.3486980457151901E-3</v>
      </c>
      <c r="H182" s="70"/>
      <c r="I182" s="69">
        <f>'Tabel 5'!I191/'Tabel 5'!I$7</f>
        <v>4.216134560865007E-4</v>
      </c>
      <c r="J182" s="69">
        <f>'Tabel 5'!J191/'Tabel 5'!J$7</f>
        <v>4.013970126102335E-4</v>
      </c>
      <c r="K182" s="69">
        <f>'Tabel 5'!K191/'Tabel 5'!K$7</f>
        <v>2.0553560136191231E-3</v>
      </c>
      <c r="L182" s="69">
        <f>'Tabel 5'!L191/'Tabel 5'!L$7</f>
        <v>1.3313800883633489E-4</v>
      </c>
      <c r="M182" s="69">
        <f>'Tabel 5'!M191/'Tabel 5'!M$7</f>
        <v>4.8453807234800006E-4</v>
      </c>
      <c r="N182" s="69">
        <f>'Tabel 5'!N191/'Tabel 5'!N$7</f>
        <v>1.3940057388121273E-4</v>
      </c>
      <c r="O182" s="70"/>
      <c r="P182" s="69">
        <f>'Tabel 5'!P191/'Tabel 5'!P$7</f>
        <v>2.9442011411582661E-3</v>
      </c>
      <c r="Q182" s="69">
        <f>'Tabel 5'!Q191/'Tabel 5'!Q$7</f>
        <v>2.7508694472119185E-3</v>
      </c>
      <c r="R182" s="69">
        <f>'Tabel 5'!R191/'Tabel 5'!R$7</f>
        <v>3.5620202468421474E-3</v>
      </c>
      <c r="S182" s="70"/>
      <c r="T182" s="69">
        <f>'Tabel 5'!T191/'Tabel 5'!T$7</f>
        <v>2.1681758871371247E-3</v>
      </c>
      <c r="U182" s="70"/>
      <c r="V182" s="69">
        <f>'Tabel 5'!V191/'Tabel 5'!V$7</f>
        <v>2.2372958328417216E-3</v>
      </c>
      <c r="W182" s="69">
        <f>'Tabel 5'!W191/'Tabel 5'!W$7</f>
        <v>2.1109851798870065E-3</v>
      </c>
      <c r="X182" s="69">
        <f>'Tabel 5'!X191/'Tabel 5'!X$7</f>
        <v>3.1203631943093474E-3</v>
      </c>
      <c r="Y182" s="69">
        <f>'Tabel 5'!Y191/'Tabel 5'!Y$7</f>
        <v>7.1667704367137956E-3</v>
      </c>
      <c r="Z182" s="70"/>
      <c r="AA182" s="69">
        <f>'Tabel 5'!AA191/'Tabel 5'!AA$7</f>
        <v>2.036000143261114E-3</v>
      </c>
      <c r="AB182" s="70"/>
      <c r="AC182" s="69">
        <f>'Tabel 5'!AC191/'Tabel 5'!AC$7</f>
        <v>0</v>
      </c>
      <c r="AD182" s="57"/>
    </row>
    <row r="183" spans="1:30" outlineLevel="1" x14ac:dyDescent="0.2">
      <c r="A183" s="22">
        <v>1</v>
      </c>
      <c r="B183" s="46">
        <v>2019</v>
      </c>
      <c r="C183" s="46">
        <v>5</v>
      </c>
      <c r="D183" s="22" t="s">
        <v>181</v>
      </c>
      <c r="E183" s="22" t="s">
        <v>531</v>
      </c>
      <c r="G183" s="69">
        <f>'Tabel 5'!G192/'Tabel 5'!G$7</f>
        <v>5.9757057370939332E-4</v>
      </c>
      <c r="H183" s="70"/>
      <c r="I183" s="69">
        <f>'Tabel 5'!I192/'Tabel 5'!I$7</f>
        <v>2.1458801464492301E-4</v>
      </c>
      <c r="J183" s="69">
        <f>'Tabel 5'!J192/'Tabel 5'!J$7</f>
        <v>4.5656532240026565E-5</v>
      </c>
      <c r="K183" s="69">
        <f>'Tabel 5'!K192/'Tabel 5'!K$7</f>
        <v>1.3538273143599014E-4</v>
      </c>
      <c r="L183" s="69">
        <f>'Tabel 5'!L192/'Tabel 5'!L$7</f>
        <v>6.0158655844566133E-4</v>
      </c>
      <c r="M183" s="69">
        <f>'Tabel 5'!M192/'Tabel 5'!M$7</f>
        <v>6.4605076313066674E-4</v>
      </c>
      <c r="N183" s="69">
        <f>'Tabel 5'!N192/'Tabel 5'!N$7</f>
        <v>2.5266354015969809E-4</v>
      </c>
      <c r="O183" s="70"/>
      <c r="P183" s="69">
        <f>'Tabel 5'!P192/'Tabel 5'!P$7</f>
        <v>9.6111027458920542E-5</v>
      </c>
      <c r="Q183" s="69">
        <f>'Tabel 5'!Q192/'Tabel 5'!Q$7</f>
        <v>1.2618667189045498E-4</v>
      </c>
      <c r="R183" s="69">
        <f>'Tabel 5'!R192/'Tabel 5'!R$7</f>
        <v>0</v>
      </c>
      <c r="S183" s="70"/>
      <c r="T183" s="69">
        <f>'Tabel 5'!T192/'Tabel 5'!T$7</f>
        <v>1.6383953536285062E-3</v>
      </c>
      <c r="U183" s="70"/>
      <c r="V183" s="69">
        <f>'Tabel 5'!V192/'Tabel 5'!V$7</f>
        <v>1.6117434656491606E-3</v>
      </c>
      <c r="W183" s="69">
        <f>'Tabel 5'!W192/'Tabel 5'!W$7</f>
        <v>1.5944927340785131E-3</v>
      </c>
      <c r="X183" s="69">
        <f>'Tabel 5'!X192/'Tabel 5'!X$7</f>
        <v>2.5667503695125274E-3</v>
      </c>
      <c r="Y183" s="69">
        <f>'Tabel 5'!Y192/'Tabel 5'!Y$7</f>
        <v>0</v>
      </c>
      <c r="Z183" s="70"/>
      <c r="AA183" s="69">
        <f>'Tabel 5'!AA192/'Tabel 5'!AA$7</f>
        <v>0</v>
      </c>
      <c r="AB183" s="70"/>
      <c r="AC183" s="69">
        <f>'Tabel 5'!AC192/'Tabel 5'!AC$7</f>
        <v>7.9544110335861351E-6</v>
      </c>
      <c r="AD183" s="57"/>
    </row>
    <row r="184" spans="1:30" outlineLevel="1" x14ac:dyDescent="0.2">
      <c r="A184" s="22">
        <v>1</v>
      </c>
      <c r="B184" s="46">
        <v>2019</v>
      </c>
      <c r="C184" s="46">
        <v>5</v>
      </c>
      <c r="D184" s="22" t="s">
        <v>182</v>
      </c>
      <c r="E184" s="22" t="s">
        <v>532</v>
      </c>
      <c r="G184" s="69">
        <f>'Tabel 5'!G193/'Tabel 5'!G$7</f>
        <v>6.4493897284489401E-4</v>
      </c>
      <c r="H184" s="70"/>
      <c r="I184" s="69">
        <f>'Tabel 5'!I193/'Tabel 5'!I$7</f>
        <v>4.4146521074528216E-4</v>
      </c>
      <c r="J184" s="69">
        <f>'Tabel 5'!J193/'Tabel 5'!J$7</f>
        <v>1.4648137427008523E-4</v>
      </c>
      <c r="K184" s="69">
        <f>'Tabel 5'!K193/'Tabel 5'!K$7</f>
        <v>5.5383844678359598E-4</v>
      </c>
      <c r="L184" s="69">
        <f>'Tabel 5'!L193/'Tabel 5'!L$7</f>
        <v>1.6617595917720318E-3</v>
      </c>
      <c r="M184" s="69">
        <f>'Tabel 5'!M193/'Tabel 5'!M$7</f>
        <v>0</v>
      </c>
      <c r="N184" s="69">
        <f>'Tabel 5'!N193/'Tabel 5'!N$7</f>
        <v>3.4850143470303183E-5</v>
      </c>
      <c r="O184" s="70"/>
      <c r="P184" s="69">
        <f>'Tabel 5'!P193/'Tabel 5'!P$7</f>
        <v>1.4416654118838083E-4</v>
      </c>
      <c r="Q184" s="69">
        <f>'Tabel 5'!Q193/'Tabel 5'!Q$7</f>
        <v>1.8928000783568246E-4</v>
      </c>
      <c r="R184" s="69">
        <f>'Tabel 5'!R193/'Tabel 5'!R$7</f>
        <v>0</v>
      </c>
      <c r="S184" s="70"/>
      <c r="T184" s="69">
        <f>'Tabel 5'!T193/'Tabel 5'!T$7</f>
        <v>3.9243002482119906E-4</v>
      </c>
      <c r="U184" s="70"/>
      <c r="V184" s="69">
        <f>'Tabel 5'!V193/'Tabel 5'!V$7</f>
        <v>1.5293753603604604E-3</v>
      </c>
      <c r="W184" s="69">
        <f>'Tabel 5'!W193/'Tabel 5'!W$7</f>
        <v>1.5873850398701395E-3</v>
      </c>
      <c r="X184" s="69">
        <f>'Tabel 5'!X193/'Tabel 5'!X$7</f>
        <v>8.5558345650417586E-4</v>
      </c>
      <c r="Y184" s="69">
        <f>'Tabel 5'!Y193/'Tabel 5'!Y$7</f>
        <v>0</v>
      </c>
      <c r="Z184" s="70"/>
      <c r="AA184" s="69">
        <f>'Tabel 5'!AA193/'Tabel 5'!AA$7</f>
        <v>1.4252001002827799E-3</v>
      </c>
      <c r="AB184" s="70"/>
      <c r="AC184" s="69">
        <f>'Tabel 5'!AC193/'Tabel 5'!AC$7</f>
        <v>2.704499751419286E-4</v>
      </c>
      <c r="AD184" s="57"/>
    </row>
    <row r="185" spans="1:30" outlineLevel="1" x14ac:dyDescent="0.2">
      <c r="A185" s="22">
        <v>1</v>
      </c>
      <c r="B185" s="46">
        <v>2019</v>
      </c>
      <c r="C185" s="46">
        <v>5</v>
      </c>
      <c r="D185" s="22" t="s">
        <v>185</v>
      </c>
      <c r="E185" s="22" t="s">
        <v>536</v>
      </c>
      <c r="G185" s="69">
        <f>'Tabel 5'!G194/'Tabel 5'!G$7</f>
        <v>7.8860576582729172E-4</v>
      </c>
      <c r="H185" s="70"/>
      <c r="I185" s="69">
        <f>'Tabel 5'!I194/'Tabel 5'!I$7</f>
        <v>6.9953802130944063E-4</v>
      </c>
      <c r="J185" s="69">
        <f>'Tabel 5'!J194/'Tabel 5'!J$7</f>
        <v>5.6880429749033088E-4</v>
      </c>
      <c r="K185" s="69">
        <f>'Tabel 5'!K194/'Tabel 5'!K$7</f>
        <v>2.6461170235216255E-3</v>
      </c>
      <c r="L185" s="69">
        <f>'Tabel 5'!L194/'Tabel 5'!L$7</f>
        <v>9.0731087503280081E-4</v>
      </c>
      <c r="M185" s="69">
        <f>'Tabel 5'!M194/'Tabel 5'!M$7</f>
        <v>0</v>
      </c>
      <c r="N185" s="69">
        <f>'Tabel 5'!N194/'Tabel 5'!N$7</f>
        <v>1.8296325321909171E-4</v>
      </c>
      <c r="O185" s="70"/>
      <c r="P185" s="69">
        <f>'Tabel 5'!P194/'Tabel 5'!P$7</f>
        <v>3.3959229702151925E-4</v>
      </c>
      <c r="Q185" s="69">
        <f>'Tabel 5'!Q194/'Tabel 5'!Q$7</f>
        <v>0</v>
      </c>
      <c r="R185" s="69">
        <f>'Tabel 5'!R194/'Tabel 5'!R$7</f>
        <v>1.424808098736859E-3</v>
      </c>
      <c r="S185" s="70"/>
      <c r="T185" s="69">
        <f>'Tabel 5'!T194/'Tabel 5'!T$7</f>
        <v>7.2599554591921826E-4</v>
      </c>
      <c r="U185" s="70"/>
      <c r="V185" s="69">
        <f>'Tabel 5'!V194/'Tabel 5'!V$7</f>
        <v>1.3245681796426113E-3</v>
      </c>
      <c r="W185" s="69">
        <f>'Tabel 5'!W194/'Tabel 5'!W$7</f>
        <v>1.3599388252021791E-3</v>
      </c>
      <c r="X185" s="69">
        <f>'Tabel 5'!X194/'Tabel 5'!X$7</f>
        <v>8.0525501788628311E-4</v>
      </c>
      <c r="Y185" s="69">
        <f>'Tabel 5'!Y194/'Tabel 5'!Y$7</f>
        <v>6.8911254199171103E-4</v>
      </c>
      <c r="Z185" s="70"/>
      <c r="AA185" s="69">
        <f>'Tabel 5'!AA194/'Tabel 5'!AA$7</f>
        <v>0</v>
      </c>
      <c r="AB185" s="70"/>
      <c r="AC185" s="69">
        <f>'Tabel 5'!AC194/'Tabel 5'!AC$7</f>
        <v>5.7271759441820177E-4</v>
      </c>
      <c r="AD185" s="57"/>
    </row>
    <row r="186" spans="1:30" outlineLevel="1" x14ac:dyDescent="0.2">
      <c r="A186" s="22">
        <v>1</v>
      </c>
      <c r="B186" s="46">
        <v>2019</v>
      </c>
      <c r="C186" s="46">
        <v>5</v>
      </c>
      <c r="D186" s="22" t="s">
        <v>187</v>
      </c>
      <c r="E186" s="22" t="s">
        <v>538</v>
      </c>
      <c r="G186" s="69">
        <f>'Tabel 5'!G195/'Tabel 5'!G$7</f>
        <v>7.4488108970221416E-4</v>
      </c>
      <c r="H186" s="70"/>
      <c r="I186" s="69">
        <f>'Tabel 5'!I195/'Tabel 5'!I$7</f>
        <v>6.2391228927598762E-4</v>
      </c>
      <c r="J186" s="69">
        <f>'Tabel 5'!J195/'Tabel 5'!J$7</f>
        <v>3.0247452609017598E-4</v>
      </c>
      <c r="K186" s="69">
        <f>'Tabel 5'!K195/'Tabel 5'!K$7</f>
        <v>0</v>
      </c>
      <c r="L186" s="69">
        <f>'Tabel 5'!L195/'Tabel 5'!L$7</f>
        <v>7.7417286619646585E-4</v>
      </c>
      <c r="M186" s="69">
        <f>'Tabel 5'!M195/'Tabel 5'!M$7</f>
        <v>0</v>
      </c>
      <c r="N186" s="69">
        <f>'Tabel 5'!N195/'Tabel 5'!N$7</f>
        <v>1.4985561692230369E-3</v>
      </c>
      <c r="O186" s="70"/>
      <c r="P186" s="69">
        <f>'Tabel 5'!P195/'Tabel 5'!P$7</f>
        <v>5.1259214644757621E-5</v>
      </c>
      <c r="Q186" s="69">
        <f>'Tabel 5'!Q195/'Tabel 5'!Q$7</f>
        <v>6.7299558341575997E-5</v>
      </c>
      <c r="R186" s="69">
        <f>'Tabel 5'!R195/'Tabel 5'!R$7</f>
        <v>0</v>
      </c>
      <c r="S186" s="70"/>
      <c r="T186" s="69">
        <f>'Tabel 5'!T195/'Tabel 5'!T$7</f>
        <v>1.2067223263251871E-3</v>
      </c>
      <c r="U186" s="70"/>
      <c r="V186" s="69">
        <f>'Tabel 5'!V195/'Tabel 5'!V$7</f>
        <v>1.4069362849313115E-3</v>
      </c>
      <c r="W186" s="69">
        <f>'Tabel 5'!W195/'Tabel 5'!W$7</f>
        <v>1.4689234697305767E-3</v>
      </c>
      <c r="X186" s="69">
        <f>'Tabel 5'!X195/'Tabel 5'!X$7</f>
        <v>0</v>
      </c>
      <c r="Y186" s="69">
        <f>'Tabel 5'!Y195/'Tabel 5'!Y$7</f>
        <v>1.6538701007801067E-3</v>
      </c>
      <c r="Z186" s="70"/>
      <c r="AA186" s="69">
        <f>'Tabel 5'!AA195/'Tabel 5'!AA$7</f>
        <v>0</v>
      </c>
      <c r="AB186" s="70"/>
      <c r="AC186" s="69">
        <f>'Tabel 5'!AC195/'Tabel 5'!AC$7</f>
        <v>3.3010805789382463E-4</v>
      </c>
      <c r="AD186" s="57"/>
    </row>
    <row r="187" spans="1:30" outlineLevel="1" x14ac:dyDescent="0.2">
      <c r="A187" s="22">
        <v>1</v>
      </c>
      <c r="B187" s="46">
        <v>2019</v>
      </c>
      <c r="C187" s="46">
        <v>5</v>
      </c>
      <c r="D187" s="22" t="s">
        <v>188</v>
      </c>
      <c r="E187" s="22" t="s">
        <v>539</v>
      </c>
      <c r="G187" s="69">
        <f>'Tabel 5'!G196/'Tabel 5'!G$7</f>
        <v>7.0688226402208722E-4</v>
      </c>
      <c r="H187" s="70"/>
      <c r="I187" s="69">
        <f>'Tabel 5'!I196/'Tabel 5'!I$7</f>
        <v>5.3788801908793472E-4</v>
      </c>
      <c r="J187" s="69">
        <f>'Tabel 5'!J196/'Tabel 5'!J$7</f>
        <v>0</v>
      </c>
      <c r="K187" s="69">
        <f>'Tabel 5'!K196/'Tabel 5'!K$7</f>
        <v>6.2768357302140886E-3</v>
      </c>
      <c r="L187" s="69">
        <f>'Tabel 5'!L196/'Tabel 5'!L$7</f>
        <v>2.860001671299046E-4</v>
      </c>
      <c r="M187" s="69">
        <f>'Tabel 5'!M196/'Tabel 5'!M$7</f>
        <v>0</v>
      </c>
      <c r="N187" s="69">
        <f>'Tabel 5'!N196/'Tabel 5'!N$7</f>
        <v>4.3562679337878979E-6</v>
      </c>
      <c r="O187" s="70"/>
      <c r="P187" s="69">
        <f>'Tabel 5'!P196/'Tabel 5'!P$7</f>
        <v>4.1327741807335836E-4</v>
      </c>
      <c r="Q187" s="69">
        <f>'Tabel 5'!Q196/'Tabel 5'!Q$7</f>
        <v>2.8602312295169797E-4</v>
      </c>
      <c r="R187" s="69">
        <f>'Tabel 5'!R196/'Tabel 5'!R$7</f>
        <v>8.1993673606555091E-4</v>
      </c>
      <c r="S187" s="70"/>
      <c r="T187" s="69">
        <f>'Tabel 5'!T196/'Tabel 5'!T$7</f>
        <v>9.810750620529976E-4</v>
      </c>
      <c r="U187" s="70"/>
      <c r="V187" s="69">
        <f>'Tabel 5'!V196/'Tabel 5'!V$7</f>
        <v>1.2466524043695166E-3</v>
      </c>
      <c r="W187" s="69">
        <f>'Tabel 5'!W196/'Tabel 5'!W$7</f>
        <v>1.2651695690905291E-3</v>
      </c>
      <c r="X187" s="69">
        <f>'Tabel 5'!X196/'Tabel 5'!X$7</f>
        <v>1.3085394040652102E-3</v>
      </c>
      <c r="Y187" s="69">
        <f>'Tabel 5'!Y196/'Tabel 5'!Y$7</f>
        <v>0</v>
      </c>
      <c r="Z187" s="70"/>
      <c r="AA187" s="69">
        <f>'Tabel 5'!AA196/'Tabel 5'!AA$7</f>
        <v>0</v>
      </c>
      <c r="AB187" s="70"/>
      <c r="AC187" s="69">
        <f>'Tabel 5'!AC196/'Tabel 5'!AC$7</f>
        <v>5.9658082751896017E-5</v>
      </c>
      <c r="AD187" s="57"/>
    </row>
    <row r="188" spans="1:30" outlineLevel="1" x14ac:dyDescent="0.2">
      <c r="A188" s="22">
        <v>1</v>
      </c>
      <c r="B188" s="46">
        <v>2019</v>
      </c>
      <c r="C188" s="46">
        <v>5</v>
      </c>
      <c r="D188" s="22" t="s">
        <v>190</v>
      </c>
      <c r="E188" s="22" t="s">
        <v>541</v>
      </c>
      <c r="G188" s="69">
        <f>'Tabel 5'!G197/'Tabel 5'!G$7</f>
        <v>9.3383415438558497E-4</v>
      </c>
      <c r="H188" s="70"/>
      <c r="I188" s="69">
        <f>'Tabel 5'!I197/'Tabel 5'!I$7</f>
        <v>9.3870439886523593E-4</v>
      </c>
      <c r="J188" s="69">
        <f>'Tabel 5'!J197/'Tabel 5'!J$7</f>
        <v>9.2834948888054008E-4</v>
      </c>
      <c r="K188" s="69">
        <f>'Tabel 5'!K197/'Tabel 5'!K$7</f>
        <v>7.3845126237812801E-4</v>
      </c>
      <c r="L188" s="69">
        <f>'Tabel 5'!L197/'Tabel 5'!L$7</f>
        <v>2.9586224185852201E-4</v>
      </c>
      <c r="M188" s="69">
        <f>'Tabel 5'!M197/'Tabel 5'!M$7</f>
        <v>5.3837563594222228E-4</v>
      </c>
      <c r="N188" s="69">
        <f>'Tabel 5'!N197/'Tabel 5'!N$7</f>
        <v>1.6336004751704618E-3</v>
      </c>
      <c r="O188" s="70"/>
      <c r="P188" s="69">
        <f>'Tabel 5'!P197/'Tabel 5'!P$7</f>
        <v>1.1853693386600201E-3</v>
      </c>
      <c r="Q188" s="69">
        <f>'Tabel 5'!Q197/'Tabel 5'!Q$7</f>
        <v>1.0389369318980794E-3</v>
      </c>
      <c r="R188" s="69">
        <f>'Tabel 5'!R197/'Tabel 5'!R$7</f>
        <v>1.653315057968242E-3</v>
      </c>
      <c r="S188" s="70"/>
      <c r="T188" s="69">
        <f>'Tabel 5'!T197/'Tabel 5'!T$7</f>
        <v>1.5500985980437362E-3</v>
      </c>
      <c r="U188" s="70"/>
      <c r="V188" s="69">
        <f>'Tabel 5'!V197/'Tabel 5'!V$7</f>
        <v>6.0774304713013931E-4</v>
      </c>
      <c r="W188" s="69">
        <f>'Tabel 5'!W197/'Tabel 5'!W$7</f>
        <v>6.0178477630897821E-4</v>
      </c>
      <c r="X188" s="69">
        <f>'Tabel 5'!X197/'Tabel 5'!X$7</f>
        <v>8.5558345650417586E-4</v>
      </c>
      <c r="Y188" s="69">
        <f>'Tabel 5'!Y197/'Tabel 5'!Y$7</f>
        <v>2.7564501679668441E-4</v>
      </c>
      <c r="Z188" s="70"/>
      <c r="AA188" s="69">
        <f>'Tabel 5'!AA197/'Tabel 5'!AA$7</f>
        <v>3.0540002148916712E-3</v>
      </c>
      <c r="AB188" s="70"/>
      <c r="AC188" s="69">
        <f>'Tabel 5'!AC197/'Tabel 5'!AC$7</f>
        <v>6.1646685510292551E-4</v>
      </c>
      <c r="AD188" s="57"/>
    </row>
    <row r="189" spans="1:30" outlineLevel="1" x14ac:dyDescent="0.2">
      <c r="A189" s="22">
        <v>1</v>
      </c>
      <c r="B189" s="46">
        <v>2019</v>
      </c>
      <c r="C189" s="46">
        <v>5</v>
      </c>
      <c r="D189" s="22" t="s">
        <v>194</v>
      </c>
      <c r="E189" s="22" t="s">
        <v>545</v>
      </c>
      <c r="G189" s="69">
        <f>'Tabel 5'!G198/'Tabel 5'!G$7</f>
        <v>2.1024281770141459E-3</v>
      </c>
      <c r="H189" s="70"/>
      <c r="I189" s="69">
        <f>'Tabel 5'!I198/'Tabel 5'!I$7</f>
        <v>2.4521643611847151E-3</v>
      </c>
      <c r="J189" s="69">
        <f>'Tabel 5'!J198/'Tabel 5'!J$7</f>
        <v>2.4350150528014165E-3</v>
      </c>
      <c r="K189" s="69">
        <f>'Tabel 5'!K198/'Tabel 5'!K$7</f>
        <v>1.2504441376269635E-2</v>
      </c>
      <c r="L189" s="69">
        <f>'Tabel 5'!L198/'Tabel 5'!L$7</f>
        <v>1.0355178465048271E-3</v>
      </c>
      <c r="M189" s="69">
        <f>'Tabel 5'!M198/'Tabel 5'!M$7</f>
        <v>0</v>
      </c>
      <c r="N189" s="69">
        <f>'Tabel 5'!N198/'Tabel 5'!N$7</f>
        <v>3.8335157817333504E-4</v>
      </c>
      <c r="O189" s="70"/>
      <c r="P189" s="69">
        <f>'Tabel 5'!P198/'Tabel 5'!P$7</f>
        <v>7.528697150948776E-4</v>
      </c>
      <c r="Q189" s="69">
        <f>'Tabel 5'!Q198/'Tabel 5'!Q$7</f>
        <v>4.7950935318372893E-4</v>
      </c>
      <c r="R189" s="69">
        <f>'Tabel 5'!R198/'Tabel 5'!R$7</f>
        <v>1.6264318862939616E-3</v>
      </c>
      <c r="S189" s="70"/>
      <c r="T189" s="69">
        <f>'Tabel 5'!T198/'Tabel 5'!T$7</f>
        <v>1.4716125930794965E-3</v>
      </c>
      <c r="U189" s="70"/>
      <c r="V189" s="69">
        <f>'Tabel 5'!V198/'Tabel 5'!V$7</f>
        <v>2.3597349082708705E-3</v>
      </c>
      <c r="W189" s="69">
        <f>'Tabel 5'!W198/'Tabel 5'!W$7</f>
        <v>2.4521545018889469E-3</v>
      </c>
      <c r="X189" s="69">
        <f>'Tabel 5'!X198/'Tabel 5'!X$7</f>
        <v>1.2582109654473174E-3</v>
      </c>
      <c r="Y189" s="69">
        <f>'Tabel 5'!Y198/'Tabel 5'!Y$7</f>
        <v>0</v>
      </c>
      <c r="Z189" s="70"/>
      <c r="AA189" s="69">
        <f>'Tabel 5'!AA198/'Tabel 5'!AA$7</f>
        <v>0</v>
      </c>
      <c r="AB189" s="70"/>
      <c r="AC189" s="69">
        <f>'Tabel 5'!AC198/'Tabel 5'!AC$7</f>
        <v>3.8578893512892755E-4</v>
      </c>
      <c r="AD189" s="57"/>
    </row>
    <row r="190" spans="1:30" outlineLevel="1" x14ac:dyDescent="0.2">
      <c r="A190" s="22">
        <v>1</v>
      </c>
      <c r="B190" s="46">
        <v>2019</v>
      </c>
      <c r="C190" s="46">
        <v>5</v>
      </c>
      <c r="D190" s="22" t="s">
        <v>195</v>
      </c>
      <c r="E190" s="22" t="s">
        <v>546</v>
      </c>
      <c r="G190" s="69">
        <f>'Tabel 5'!G199/'Tabel 5'!G$7</f>
        <v>7.6830502334064858E-4</v>
      </c>
      <c r="H190" s="70"/>
      <c r="I190" s="69">
        <f>'Tabel 5'!I199/'Tabel 5'!I$7</f>
        <v>5.8799006656009743E-4</v>
      </c>
      <c r="J190" s="69">
        <f>'Tabel 5'!J199/'Tabel 5'!J$7</f>
        <v>7.8947753665045933E-4</v>
      </c>
      <c r="K190" s="69">
        <f>'Tabel 5'!K199/'Tabel 5'!K$7</f>
        <v>1.84612815594532E-4</v>
      </c>
      <c r="L190" s="69">
        <f>'Tabel 5'!L199/'Tabel 5'!L$7</f>
        <v>1.627242330221871E-4</v>
      </c>
      <c r="M190" s="69">
        <f>'Tabel 5'!M199/'Tabel 5'!M$7</f>
        <v>1.7228020350151113E-3</v>
      </c>
      <c r="N190" s="69">
        <f>'Tabel 5'!N199/'Tabel 5'!N$7</f>
        <v>5.5324602759106308E-4</v>
      </c>
      <c r="O190" s="70"/>
      <c r="P190" s="69">
        <f>'Tabel 5'!P199/'Tabel 5'!P$7</f>
        <v>7.0481420136541732E-5</v>
      </c>
      <c r="Q190" s="69">
        <f>'Tabel 5'!Q199/'Tabel 5'!Q$7</f>
        <v>9.2536892719666985E-5</v>
      </c>
      <c r="R190" s="69">
        <f>'Tabel 5'!R199/'Tabel 5'!R$7</f>
        <v>0</v>
      </c>
      <c r="S190" s="70"/>
      <c r="T190" s="69">
        <f>'Tabel 5'!T199/'Tabel 5'!T$7</f>
        <v>2.3251478970656046E-3</v>
      </c>
      <c r="U190" s="70"/>
      <c r="V190" s="69">
        <f>'Tabel 5'!V199/'Tabel 5'!V$7</f>
        <v>1.3245681796426113E-3</v>
      </c>
      <c r="W190" s="69">
        <f>'Tabel 5'!W199/'Tabel 5'!W$7</f>
        <v>1.376523445021718E-3</v>
      </c>
      <c r="X190" s="69">
        <f>'Tabel 5'!X199/'Tabel 5'!X$7</f>
        <v>7.0459814065049772E-4</v>
      </c>
      <c r="Y190" s="69">
        <f>'Tabel 5'!Y199/'Tabel 5'!Y$7</f>
        <v>0</v>
      </c>
      <c r="Z190" s="70"/>
      <c r="AA190" s="69">
        <f>'Tabel 5'!AA199/'Tabel 5'!AA$7</f>
        <v>0</v>
      </c>
      <c r="AB190" s="70"/>
      <c r="AC190" s="69">
        <f>'Tabel 5'!AC199/'Tabel 5'!AC$7</f>
        <v>7.3578302060671756E-4</v>
      </c>
      <c r="AD190" s="57"/>
    </row>
    <row r="191" spans="1:30" outlineLevel="1" x14ac:dyDescent="0.2">
      <c r="A191" s="22">
        <v>1</v>
      </c>
      <c r="B191" s="46">
        <v>2019</v>
      </c>
      <c r="C191" s="46">
        <v>5</v>
      </c>
      <c r="D191" s="22" t="s">
        <v>196</v>
      </c>
      <c r="E191" s="22" t="s">
        <v>547</v>
      </c>
      <c r="G191" s="69">
        <f>'Tabel 5'!G200/'Tabel 5'!G$7</f>
        <v>3.5864645059736238E-4</v>
      </c>
      <c r="H191" s="70"/>
      <c r="I191" s="69">
        <f>'Tabel 5'!I200/'Tabel 5'!I$7</f>
        <v>1.9946286823823239E-4</v>
      </c>
      <c r="J191" s="69">
        <f>'Tabel 5'!J200/'Tabel 5'!J$7</f>
        <v>4.1851821220024352E-5</v>
      </c>
      <c r="K191" s="69">
        <f>'Tabel 5'!K200/'Tabel 5'!K$7</f>
        <v>0</v>
      </c>
      <c r="L191" s="69">
        <f>'Tabel 5'!L200/'Tabel 5'!L$7</f>
        <v>8.8265568821125728E-4</v>
      </c>
      <c r="M191" s="69">
        <f>'Tabel 5'!M200/'Tabel 5'!M$7</f>
        <v>0</v>
      </c>
      <c r="N191" s="69">
        <f>'Tabel 5'!N200/'Tabel 5'!N$7</f>
        <v>4.3562679337878981E-5</v>
      </c>
      <c r="O191" s="70"/>
      <c r="P191" s="69">
        <f>'Tabel 5'!P200/'Tabel 5'!P$7</f>
        <v>0</v>
      </c>
      <c r="Q191" s="69">
        <f>'Tabel 5'!Q200/'Tabel 5'!Q$7</f>
        <v>0</v>
      </c>
      <c r="R191" s="69">
        <f>'Tabel 5'!R200/'Tabel 5'!R$7</f>
        <v>0</v>
      </c>
      <c r="S191" s="70"/>
      <c r="T191" s="69">
        <f>'Tabel 5'!T200/'Tabel 5'!T$7</f>
        <v>3.4337627171854919E-4</v>
      </c>
      <c r="U191" s="70"/>
      <c r="V191" s="69">
        <f>'Tabel 5'!V200/'Tabel 5'!V$7</f>
        <v>9.8619109845659962E-4</v>
      </c>
      <c r="W191" s="69">
        <f>'Tabel 5'!W200/'Tabel 5'!W$7</f>
        <v>1.0235079660058212E-3</v>
      </c>
      <c r="X191" s="69">
        <f>'Tabel 5'!X200/'Tabel 5'!X$7</f>
        <v>5.5361282479681969E-4</v>
      </c>
      <c r="Y191" s="69">
        <f>'Tabel 5'!Y200/'Tabel 5'!Y$7</f>
        <v>0</v>
      </c>
      <c r="Z191" s="70"/>
      <c r="AA191" s="69">
        <f>'Tabel 5'!AA200/'Tabel 5'!AA$7</f>
        <v>7.1260005014138993E-4</v>
      </c>
      <c r="AB191" s="70"/>
      <c r="AC191" s="69">
        <f>'Tabel 5'!AC200/'Tabel 5'!AC$7</f>
        <v>5.1703671718309884E-5</v>
      </c>
      <c r="AD191" s="57"/>
    </row>
    <row r="192" spans="1:30" outlineLevel="1" x14ac:dyDescent="0.2">
      <c r="A192" s="22">
        <v>1</v>
      </c>
      <c r="B192" s="46">
        <v>2019</v>
      </c>
      <c r="C192" s="46">
        <v>5</v>
      </c>
      <c r="D192" s="22" t="s">
        <v>197</v>
      </c>
      <c r="E192" s="22" t="s">
        <v>548</v>
      </c>
      <c r="G192" s="69">
        <f>'Tabel 5'!G201/'Tabel 5'!G$7</f>
        <v>1.0421047809810152E-3</v>
      </c>
      <c r="H192" s="70"/>
      <c r="I192" s="69">
        <f>'Tabel 5'!I201/'Tabel 5'!I$7</f>
        <v>3.9419912822437396E-4</v>
      </c>
      <c r="J192" s="69">
        <f>'Tabel 5'!J201/'Tabel 5'!J$7</f>
        <v>3.9949465710023239E-5</v>
      </c>
      <c r="K192" s="69">
        <f>'Tabel 5'!K201/'Tabel 5'!K$7</f>
        <v>0</v>
      </c>
      <c r="L192" s="69">
        <f>'Tabel 5'!L201/'Tabel 5'!L$7</f>
        <v>1.9083114599874669E-3</v>
      </c>
      <c r="M192" s="69">
        <f>'Tabel 5'!M201/'Tabel 5'!M$7</f>
        <v>0</v>
      </c>
      <c r="N192" s="69">
        <f>'Tabel 5'!N201/'Tabel 5'!N$7</f>
        <v>3.9206411404091082E-5</v>
      </c>
      <c r="O192" s="70"/>
      <c r="P192" s="69">
        <f>'Tabel 5'!P201/'Tabel 5'!P$7</f>
        <v>1.2814803661189405E-5</v>
      </c>
      <c r="Q192" s="69">
        <f>'Tabel 5'!Q201/'Tabel 5'!Q$7</f>
        <v>1.6824889585393999E-5</v>
      </c>
      <c r="R192" s="69">
        <f>'Tabel 5'!R201/'Tabel 5'!R$7</f>
        <v>0</v>
      </c>
      <c r="S192" s="70"/>
      <c r="T192" s="69">
        <f>'Tabel 5'!T201/'Tabel 5'!T$7</f>
        <v>9.6832108624630864E-3</v>
      </c>
      <c r="U192" s="70"/>
      <c r="V192" s="69">
        <f>'Tabel 5'!V201/'Tabel 5'!V$7</f>
        <v>1.3223420146348086E-3</v>
      </c>
      <c r="W192" s="69">
        <f>'Tabel 5'!W201/'Tabel 5'!W$7</f>
        <v>1.3717849822161355E-3</v>
      </c>
      <c r="X192" s="69">
        <f>'Tabel 5'!X201/'Tabel 5'!X$7</f>
        <v>6.5426970203260508E-4</v>
      </c>
      <c r="Y192" s="69">
        <f>'Tabel 5'!Y201/'Tabel 5'!Y$7</f>
        <v>2.7564501679668441E-4</v>
      </c>
      <c r="Z192" s="70"/>
      <c r="AA192" s="69">
        <f>'Tabel 5'!AA201/'Tabel 5'!AA$7</f>
        <v>0</v>
      </c>
      <c r="AB192" s="70"/>
      <c r="AC192" s="69">
        <f>'Tabel 5'!AC201/'Tabel 5'!AC$7</f>
        <v>3.8181172961213451E-4</v>
      </c>
      <c r="AD192" s="57"/>
    </row>
    <row r="193" spans="1:30" outlineLevel="1" x14ac:dyDescent="0.2">
      <c r="A193" s="22">
        <v>1</v>
      </c>
      <c r="B193" s="46">
        <v>2019</v>
      </c>
      <c r="C193" s="46">
        <v>5</v>
      </c>
      <c r="D193" s="22" t="s">
        <v>202</v>
      </c>
      <c r="E193" s="22" t="s">
        <v>553</v>
      </c>
      <c r="G193" s="69">
        <f>'Tabel 5'!G202/'Tabel 5'!G$7</f>
        <v>1.8083276768871362E-3</v>
      </c>
      <c r="H193" s="70"/>
      <c r="I193" s="69">
        <f>'Tabel 5'!I202/'Tabel 5'!I$7</f>
        <v>1.8698462245271264E-3</v>
      </c>
      <c r="J193" s="69">
        <f>'Tabel 5'!J202/'Tabel 5'!J$7</f>
        <v>3.4147281404519865E-3</v>
      </c>
      <c r="K193" s="69">
        <f>'Tabel 5'!K202/'Tabel 5'!K$7</f>
        <v>6.2768357302140883E-4</v>
      </c>
      <c r="L193" s="69">
        <f>'Tabel 5'!L202/'Tabel 5'!L$7</f>
        <v>6.508969320887484E-4</v>
      </c>
      <c r="M193" s="69">
        <f>'Tabel 5'!M202/'Tabel 5'!M$7</f>
        <v>0</v>
      </c>
      <c r="N193" s="69">
        <f>'Tabel 5'!N202/'Tabel 5'!N$7</f>
        <v>0</v>
      </c>
      <c r="O193" s="70"/>
      <c r="P193" s="69">
        <f>'Tabel 5'!P202/'Tabel 5'!P$7</f>
        <v>1.0508139002175312E-3</v>
      </c>
      <c r="Q193" s="69">
        <f>'Tabel 5'!Q202/'Tabel 5'!Q$7</f>
        <v>8.4124447926969997E-6</v>
      </c>
      <c r="R193" s="69">
        <f>'Tabel 5'!R202/'Tabel 5'!R$7</f>
        <v>4.3819569829076982E-3</v>
      </c>
      <c r="S193" s="70"/>
      <c r="T193" s="69">
        <f>'Tabel 5'!T202/'Tabel 5'!T$7</f>
        <v>1.5304770968026765E-3</v>
      </c>
      <c r="U193" s="70"/>
      <c r="V193" s="69">
        <f>'Tabel 5'!V202/'Tabel 5'!V$7</f>
        <v>2.2528789878963405E-3</v>
      </c>
      <c r="W193" s="69">
        <f>'Tabel 5'!W202/'Tabel 5'!W$7</f>
        <v>2.2318159814293604E-3</v>
      </c>
      <c r="X193" s="69">
        <f>'Tabel 5'!X202/'Tabel 5'!X$7</f>
        <v>3.5229907032524889E-3</v>
      </c>
      <c r="Y193" s="69">
        <f>'Tabel 5'!Y202/'Tabel 5'!Y$7</f>
        <v>0</v>
      </c>
      <c r="Z193" s="70"/>
      <c r="AA193" s="69">
        <f>'Tabel 5'!AA202/'Tabel 5'!AA$7</f>
        <v>0</v>
      </c>
      <c r="AB193" s="70"/>
      <c r="AC193" s="69">
        <f>'Tabel 5'!AC202/'Tabel 5'!AC$7</f>
        <v>1.5476002676807266E-3</v>
      </c>
      <c r="AD193" s="57"/>
    </row>
    <row r="194" spans="1:30" outlineLevel="1" x14ac:dyDescent="0.2">
      <c r="A194" s="22">
        <v>1</v>
      </c>
      <c r="B194" s="46">
        <v>2019</v>
      </c>
      <c r="C194" s="46">
        <v>5</v>
      </c>
      <c r="D194" s="22" t="s">
        <v>204</v>
      </c>
      <c r="E194" s="22" t="s">
        <v>555</v>
      </c>
      <c r="G194" s="69">
        <f>'Tabel 5'!G203/'Tabel 5'!G$7</f>
        <v>2.9566209570290537E-4</v>
      </c>
      <c r="H194" s="70"/>
      <c r="I194" s="69">
        <f>'Tabel 5'!I203/'Tabel 5'!I$7</f>
        <v>6.9008480480525905E-5</v>
      </c>
      <c r="J194" s="69">
        <f>'Tabel 5'!J203/'Tabel 5'!J$7</f>
        <v>8.5605997950049804E-5</v>
      </c>
      <c r="K194" s="69">
        <f>'Tabel 5'!K203/'Tabel 5'!K$7</f>
        <v>3.4461058910979309E-4</v>
      </c>
      <c r="L194" s="69">
        <f>'Tabel 5'!L203/'Tabel 5'!L$7</f>
        <v>0</v>
      </c>
      <c r="M194" s="69">
        <f>'Tabel 5'!M203/'Tabel 5'!M$7</f>
        <v>0</v>
      </c>
      <c r="N194" s="69">
        <f>'Tabel 5'!N203/'Tabel 5'!N$7</f>
        <v>0</v>
      </c>
      <c r="O194" s="70"/>
      <c r="P194" s="69">
        <f>'Tabel 5'!P203/'Tabel 5'!P$7</f>
        <v>0</v>
      </c>
      <c r="Q194" s="69">
        <f>'Tabel 5'!Q203/'Tabel 5'!Q$7</f>
        <v>0</v>
      </c>
      <c r="R194" s="69">
        <f>'Tabel 5'!R203/'Tabel 5'!R$7</f>
        <v>0</v>
      </c>
      <c r="S194" s="70"/>
      <c r="T194" s="69">
        <f>'Tabel 5'!T203/'Tabel 5'!T$7</f>
        <v>6.1807728909338852E-4</v>
      </c>
      <c r="U194" s="70"/>
      <c r="V194" s="69">
        <f>'Tabel 5'!V203/'Tabel 5'!V$7</f>
        <v>9.6170328337076983E-4</v>
      </c>
      <c r="W194" s="69">
        <f>'Tabel 5'!W203/'Tabel 5'!W$7</f>
        <v>9.9270795776953491E-4</v>
      </c>
      <c r="X194" s="69">
        <f>'Tabel 5'!X203/'Tabel 5'!X$7</f>
        <v>6.5426970203260508E-4</v>
      </c>
      <c r="Y194" s="69">
        <f>'Tabel 5'!Y203/'Tabel 5'!Y$7</f>
        <v>0</v>
      </c>
      <c r="Z194" s="70"/>
      <c r="AA194" s="69">
        <f>'Tabel 5'!AA203/'Tabel 5'!AA$7</f>
        <v>0</v>
      </c>
      <c r="AB194" s="70"/>
      <c r="AC194" s="69">
        <f>'Tabel 5'!AC203/'Tabel 5'!AC$7</f>
        <v>4.3749260684723744E-5</v>
      </c>
      <c r="AD194" s="57"/>
    </row>
    <row r="195" spans="1:30" outlineLevel="1" x14ac:dyDescent="0.2">
      <c r="A195" s="22">
        <v>1</v>
      </c>
      <c r="B195" s="46">
        <v>2019</v>
      </c>
      <c r="C195" s="46">
        <v>5</v>
      </c>
      <c r="D195" s="22" t="s">
        <v>205</v>
      </c>
      <c r="E195" s="22" t="s">
        <v>558</v>
      </c>
      <c r="G195" s="69">
        <f>'Tabel 5'!G204/'Tabel 5'!G$7</f>
        <v>5.741466400709589E-4</v>
      </c>
      <c r="H195" s="70"/>
      <c r="I195" s="69">
        <f>'Tabel 5'!I204/'Tabel 5'!I$7</f>
        <v>6.0784182121887884E-4</v>
      </c>
      <c r="J195" s="69">
        <f>'Tabel 5'!J204/'Tabel 5'!J$7</f>
        <v>6.4109380687037295E-4</v>
      </c>
      <c r="K195" s="69">
        <f>'Tabel 5'!K204/'Tabel 5'!K$7</f>
        <v>4.7999332054578323E-4</v>
      </c>
      <c r="L195" s="69">
        <f>'Tabel 5'!L204/'Tabel 5'!L$7</f>
        <v>1.0848282201479139E-3</v>
      </c>
      <c r="M195" s="69">
        <f>'Tabel 5'!M204/'Tabel 5'!M$7</f>
        <v>0</v>
      </c>
      <c r="N195" s="69">
        <f>'Tabel 5'!N204/'Tabel 5'!N$7</f>
        <v>2.0474459288803121E-4</v>
      </c>
      <c r="O195" s="70"/>
      <c r="P195" s="69">
        <f>'Tabel 5'!P204/'Tabel 5'!P$7</f>
        <v>3.2037009152973513E-6</v>
      </c>
      <c r="Q195" s="69">
        <f>'Tabel 5'!Q204/'Tabel 5'!Q$7</f>
        <v>4.2062223963484998E-6</v>
      </c>
      <c r="R195" s="69">
        <f>'Tabel 5'!R204/'Tabel 5'!R$7</f>
        <v>0</v>
      </c>
      <c r="S195" s="70"/>
      <c r="T195" s="69">
        <f>'Tabel 5'!T204/'Tabel 5'!T$7</f>
        <v>2.2564726427218946E-4</v>
      </c>
      <c r="U195" s="70"/>
      <c r="V195" s="69">
        <f>'Tabel 5'!V204/'Tabel 5'!V$7</f>
        <v>9.7060794340198073E-4</v>
      </c>
      <c r="W195" s="69">
        <f>'Tabel 5'!W204/'Tabel 5'!W$7</f>
        <v>9.9981565197790876E-4</v>
      </c>
      <c r="X195" s="69">
        <f>'Tabel 5'!X204/'Tabel 5'!X$7</f>
        <v>7.0459814065049772E-4</v>
      </c>
      <c r="Y195" s="69">
        <f>'Tabel 5'!Y204/'Tabel 5'!Y$7</f>
        <v>0</v>
      </c>
      <c r="Z195" s="70"/>
      <c r="AA195" s="69">
        <f>'Tabel 5'!AA204/'Tabel 5'!AA$7</f>
        <v>1.4252001002827799E-3</v>
      </c>
      <c r="AB195" s="70"/>
      <c r="AC195" s="69">
        <f>'Tabel 5'!AC204/'Tabel 5'!AC$7</f>
        <v>1.1533895998699896E-4</v>
      </c>
      <c r="AD195" s="57"/>
    </row>
    <row r="196" spans="1:30" outlineLevel="1" x14ac:dyDescent="0.2">
      <c r="A196" s="22">
        <v>1</v>
      </c>
      <c r="B196" s="46">
        <v>2019</v>
      </c>
      <c r="C196" s="46">
        <v>5</v>
      </c>
      <c r="D196" s="22" t="s">
        <v>208</v>
      </c>
      <c r="E196" s="22" t="s">
        <v>563</v>
      </c>
      <c r="G196" s="69">
        <f>'Tabel 5'!G205/'Tabel 5'!G$7</f>
        <v>2.8785411782342727E-4</v>
      </c>
      <c r="H196" s="70"/>
      <c r="I196" s="69">
        <f>'Tabel 5'!I205/'Tabel 5'!I$7</f>
        <v>6.3336550578016926E-5</v>
      </c>
      <c r="J196" s="69">
        <f>'Tabel 5'!J205/'Tabel 5'!J$7</f>
        <v>5.8973020810034312E-5</v>
      </c>
      <c r="K196" s="69">
        <f>'Tabel 5'!K205/'Tabel 5'!K$7</f>
        <v>4.9230084158541865E-5</v>
      </c>
      <c r="L196" s="69">
        <f>'Tabel 5'!L205/'Tabel 5'!L$7</f>
        <v>4.4379336278778298E-5</v>
      </c>
      <c r="M196" s="69">
        <f>'Tabel 5'!M205/'Tabel 5'!M$7</f>
        <v>0</v>
      </c>
      <c r="N196" s="69">
        <f>'Tabel 5'!N205/'Tabel 5'!N$7</f>
        <v>1.0019416247712165E-4</v>
      </c>
      <c r="O196" s="70"/>
      <c r="P196" s="69">
        <f>'Tabel 5'!P205/'Tabel 5'!P$7</f>
        <v>6.4074018305947026E-6</v>
      </c>
      <c r="Q196" s="69">
        <f>'Tabel 5'!Q205/'Tabel 5'!Q$7</f>
        <v>0</v>
      </c>
      <c r="R196" s="69">
        <f>'Tabel 5'!R205/'Tabel 5'!R$7</f>
        <v>2.6883171674280358E-5</v>
      </c>
      <c r="S196" s="70"/>
      <c r="T196" s="69">
        <f>'Tabel 5'!T205/'Tabel 5'!T$7</f>
        <v>2.452687655132494E-4</v>
      </c>
      <c r="U196" s="70"/>
      <c r="V196" s="69">
        <f>'Tabel 5'!V205/'Tabel 5'!V$7</f>
        <v>1.021809738581443E-3</v>
      </c>
      <c r="W196" s="69">
        <f>'Tabel 5'!W205/'Tabel 5'!W$7</f>
        <v>1.0614156684504812E-3</v>
      </c>
      <c r="X196" s="69">
        <f>'Tabel 5'!X205/'Tabel 5'!X$7</f>
        <v>5.5361282479681969E-4</v>
      </c>
      <c r="Y196" s="69">
        <f>'Tabel 5'!Y205/'Tabel 5'!Y$7</f>
        <v>0</v>
      </c>
      <c r="Z196" s="70"/>
      <c r="AA196" s="69">
        <f>'Tabel 5'!AA205/'Tabel 5'!AA$7</f>
        <v>1.1198000787936127E-3</v>
      </c>
      <c r="AB196" s="70"/>
      <c r="AC196" s="69">
        <f>'Tabel 5'!AC205/'Tabel 5'!AC$7</f>
        <v>0</v>
      </c>
      <c r="AD196" s="57"/>
    </row>
    <row r="197" spans="1:30" outlineLevel="1" x14ac:dyDescent="0.2">
      <c r="A197" s="22">
        <v>1</v>
      </c>
      <c r="B197" s="46">
        <v>2019</v>
      </c>
      <c r="C197" s="46">
        <v>5</v>
      </c>
      <c r="D197" s="22" t="s">
        <v>209</v>
      </c>
      <c r="E197" s="22" t="s">
        <v>564</v>
      </c>
      <c r="G197" s="69">
        <f>'Tabel 5'!G206/'Tabel 5'!G$7</f>
        <v>5.2886036836998569E-4</v>
      </c>
      <c r="H197" s="70"/>
      <c r="I197" s="69">
        <f>'Tabel 5'!I206/'Tabel 5'!I$7</f>
        <v>3.6205819211015646E-4</v>
      </c>
      <c r="J197" s="69">
        <f>'Tabel 5'!J206/'Tabel 5'!J$7</f>
        <v>0</v>
      </c>
      <c r="K197" s="69">
        <f>'Tabel 5'!K206/'Tabel 5'!K$7</f>
        <v>2.7076546287198027E-3</v>
      </c>
      <c r="L197" s="69">
        <f>'Tabel 5'!L206/'Tabel 5'!L$7</f>
        <v>6.6569004418167452E-4</v>
      </c>
      <c r="M197" s="69">
        <f>'Tabel 5'!M206/'Tabel 5'!M$7</f>
        <v>0</v>
      </c>
      <c r="N197" s="69">
        <f>'Tabel 5'!N206/'Tabel 5'!N$7</f>
        <v>1.2197550214606114E-4</v>
      </c>
      <c r="O197" s="70"/>
      <c r="P197" s="69">
        <f>'Tabel 5'!P206/'Tabel 5'!P$7</f>
        <v>4.5492552997222389E-4</v>
      </c>
      <c r="Q197" s="69">
        <f>'Tabel 5'!Q206/'Tabel 5'!Q$7</f>
        <v>0</v>
      </c>
      <c r="R197" s="69">
        <f>'Tabel 5'!R206/'Tabel 5'!R$7</f>
        <v>1.9087051888739054E-3</v>
      </c>
      <c r="S197" s="70"/>
      <c r="T197" s="69">
        <f>'Tabel 5'!T206/'Tabel 5'!T$7</f>
        <v>1.4912340943205565E-3</v>
      </c>
      <c r="U197" s="70"/>
      <c r="V197" s="69">
        <f>'Tabel 5'!V206/'Tabel 5'!V$7</f>
        <v>7.5466993764511804E-4</v>
      </c>
      <c r="W197" s="69">
        <f>'Tabel 5'!W206/'Tabel 5'!W$7</f>
        <v>7.6052328029599218E-4</v>
      </c>
      <c r="X197" s="69">
        <f>'Tabel 5'!X206/'Tabel 5'!X$7</f>
        <v>9.059118951220685E-4</v>
      </c>
      <c r="Y197" s="69">
        <f>'Tabel 5'!Y206/'Tabel 5'!Y$7</f>
        <v>0</v>
      </c>
      <c r="Z197" s="70"/>
      <c r="AA197" s="69">
        <f>'Tabel 5'!AA206/'Tabel 5'!AA$7</f>
        <v>0</v>
      </c>
      <c r="AB197" s="70"/>
      <c r="AC197" s="69">
        <f>'Tabel 5'!AC206/'Tabel 5'!AC$7</f>
        <v>3.1817644134344544E-4</v>
      </c>
      <c r="AD197" s="57"/>
    </row>
    <row r="198" spans="1:30" outlineLevel="1" x14ac:dyDescent="0.2">
      <c r="A198" s="22">
        <v>1</v>
      </c>
      <c r="B198" s="46">
        <v>2019</v>
      </c>
      <c r="C198" s="46">
        <v>5</v>
      </c>
      <c r="D198" s="22" t="s">
        <v>212</v>
      </c>
      <c r="E198" s="22" t="s">
        <v>567</v>
      </c>
      <c r="G198" s="69">
        <f>'Tabel 5'!G207/'Tabel 5'!G$7</f>
        <v>4.0185059486380804E-4</v>
      </c>
      <c r="H198" s="70"/>
      <c r="I198" s="69">
        <f>'Tabel 5'!I207/'Tabel 5'!I$7</f>
        <v>2.325491260028681E-4</v>
      </c>
      <c r="J198" s="69">
        <f>'Tabel 5'!J207/'Tabel 5'!J$7</f>
        <v>9.7020131010056444E-5</v>
      </c>
      <c r="K198" s="69">
        <f>'Tabel 5'!K207/'Tabel 5'!K$7</f>
        <v>5.78453488862867E-4</v>
      </c>
      <c r="L198" s="69">
        <f>'Tabel 5'!L207/'Tabel 5'!L$7</f>
        <v>2.9586224185852201E-4</v>
      </c>
      <c r="M198" s="69">
        <f>'Tabel 5'!M207/'Tabel 5'!M$7</f>
        <v>0</v>
      </c>
      <c r="N198" s="69">
        <f>'Tabel 5'!N207/'Tabel 5'!N$7</f>
        <v>3.8335157817333504E-4</v>
      </c>
      <c r="O198" s="70"/>
      <c r="P198" s="69">
        <f>'Tabel 5'!P207/'Tabel 5'!P$7</f>
        <v>0</v>
      </c>
      <c r="Q198" s="69">
        <f>'Tabel 5'!Q207/'Tabel 5'!Q$7</f>
        <v>0</v>
      </c>
      <c r="R198" s="69">
        <f>'Tabel 5'!R207/'Tabel 5'!R$7</f>
        <v>0</v>
      </c>
      <c r="S198" s="70"/>
      <c r="T198" s="69">
        <f>'Tabel 5'!T207/'Tabel 5'!T$7</f>
        <v>1.265586830048367E-3</v>
      </c>
      <c r="U198" s="70"/>
      <c r="V198" s="69">
        <f>'Tabel 5'!V207/'Tabel 5'!V$7</f>
        <v>8.8378750809767507E-4</v>
      </c>
      <c r="W198" s="69">
        <f>'Tabel 5'!W207/'Tabel 5'!W$7</f>
        <v>9.121540900746323E-4</v>
      </c>
      <c r="X198" s="69">
        <f>'Tabel 5'!X207/'Tabel 5'!X$7</f>
        <v>6.0394126341471233E-4</v>
      </c>
      <c r="Y198" s="69">
        <f>'Tabel 5'!Y207/'Tabel 5'!Y$7</f>
        <v>0</v>
      </c>
      <c r="Z198" s="70"/>
      <c r="AA198" s="69">
        <f>'Tabel 5'!AA207/'Tabel 5'!AA$7</f>
        <v>0</v>
      </c>
      <c r="AB198" s="70"/>
      <c r="AC198" s="69">
        <f>'Tabel 5'!AC207/'Tabel 5'!AC$7</f>
        <v>3.1817644134344544E-4</v>
      </c>
      <c r="AD198" s="57"/>
    </row>
    <row r="199" spans="1:30" outlineLevel="1" x14ac:dyDescent="0.2">
      <c r="A199" s="22">
        <v>1</v>
      </c>
      <c r="B199" s="46">
        <v>2019</v>
      </c>
      <c r="C199" s="46">
        <v>5</v>
      </c>
      <c r="D199" s="22" t="s">
        <v>214</v>
      </c>
      <c r="E199" s="22" t="s">
        <v>571</v>
      </c>
      <c r="G199" s="69">
        <f>'Tabel 5'!G208/'Tabel 5'!G$7</f>
        <v>2.6349322683945548E-3</v>
      </c>
      <c r="H199" s="70"/>
      <c r="I199" s="69">
        <f>'Tabel 5'!I208/'Tabel 5'!I$7</f>
        <v>3.148866417542901E-3</v>
      </c>
      <c r="J199" s="69">
        <f>'Tabel 5'!J208/'Tabel 5'!J$7</f>
        <v>4.7996429517327922E-3</v>
      </c>
      <c r="K199" s="69">
        <f>'Tabel 5'!K208/'Tabel 5'!K$7</f>
        <v>1.2307521039635466E-5</v>
      </c>
      <c r="L199" s="69">
        <f>'Tabel 5'!L208/'Tabel 5'!L$7</f>
        <v>3.5108986033877943E-3</v>
      </c>
      <c r="M199" s="69">
        <f>'Tabel 5'!M208/'Tabel 5'!M$7</f>
        <v>0</v>
      </c>
      <c r="N199" s="69">
        <f>'Tabel 5'!N208/'Tabel 5'!N$7</f>
        <v>4.1384545370985032E-4</v>
      </c>
      <c r="O199" s="70"/>
      <c r="P199" s="69">
        <f>'Tabel 5'!P208/'Tabel 5'!P$7</f>
        <v>1.3455543844248876E-3</v>
      </c>
      <c r="Q199" s="69">
        <f>'Tabel 5'!Q208/'Tabel 5'!Q$7</f>
        <v>1.1861547157702768E-3</v>
      </c>
      <c r="R199" s="69">
        <f>'Tabel 5'!R208/'Tabel 5'!R$7</f>
        <v>1.8549388455253448E-3</v>
      </c>
      <c r="S199" s="70"/>
      <c r="T199" s="69">
        <f>'Tabel 5'!T208/'Tabel 5'!T$7</f>
        <v>2.3545801489271943E-4</v>
      </c>
      <c r="U199" s="70"/>
      <c r="V199" s="69">
        <f>'Tabel 5'!V208/'Tabel 5'!V$7</f>
        <v>2.8650743650420851E-3</v>
      </c>
      <c r="W199" s="69">
        <f>'Tabel 5'!W208/'Tabel 5'!W$7</f>
        <v>2.8312315263355472E-3</v>
      </c>
      <c r="X199" s="69">
        <f>'Tabel 5'!X208/'Tabel 5'!X$7</f>
        <v>4.6302163528461285E-3</v>
      </c>
      <c r="Y199" s="69">
        <f>'Tabel 5'!Y208/'Tabel 5'!Y$7</f>
        <v>0</v>
      </c>
      <c r="Z199" s="70"/>
      <c r="AA199" s="69">
        <f>'Tabel 5'!AA208/'Tabel 5'!AA$7</f>
        <v>0</v>
      </c>
      <c r="AB199" s="70"/>
      <c r="AC199" s="69">
        <f>'Tabel 5'!AC208/'Tabel 5'!AC$7</f>
        <v>5.1862759938981606E-3</v>
      </c>
      <c r="AD199" s="57"/>
    </row>
    <row r="200" spans="1:30" outlineLevel="1" x14ac:dyDescent="0.2">
      <c r="A200" s="22">
        <v>1</v>
      </c>
      <c r="B200" s="46">
        <v>2019</v>
      </c>
      <c r="C200" s="46">
        <v>5</v>
      </c>
      <c r="D200" s="22" t="s">
        <v>215</v>
      </c>
      <c r="E200" s="22" t="s">
        <v>572</v>
      </c>
      <c r="G200" s="69">
        <f>'Tabel 5'!G209/'Tabel 5'!G$7</f>
        <v>1.971774680497545E-3</v>
      </c>
      <c r="H200" s="70"/>
      <c r="I200" s="69">
        <f>'Tabel 5'!I209/'Tabel 5'!I$7</f>
        <v>2.7433234295135092E-3</v>
      </c>
      <c r="J200" s="69">
        <f>'Tabel 5'!J209/'Tabel 5'!J$7</f>
        <v>4.0082630595723321E-3</v>
      </c>
      <c r="K200" s="69">
        <f>'Tabel 5'!K209/'Tabel 5'!K$7</f>
        <v>3.69225631189064E-5</v>
      </c>
      <c r="L200" s="69">
        <f>'Tabel 5'!L209/'Tabel 5'!L$7</f>
        <v>3.7673125463318466E-3</v>
      </c>
      <c r="M200" s="69">
        <f>'Tabel 5'!M209/'Tabel 5'!M$7</f>
        <v>0</v>
      </c>
      <c r="N200" s="69">
        <f>'Tabel 5'!N209/'Tabel 5'!N$7</f>
        <v>1.2197550214606114E-4</v>
      </c>
      <c r="O200" s="70"/>
      <c r="P200" s="69">
        <f>'Tabel 5'!P209/'Tabel 5'!P$7</f>
        <v>6.8559199587363317E-4</v>
      </c>
      <c r="Q200" s="69">
        <f>'Tabel 5'!Q209/'Tabel 5'!Q$7</f>
        <v>4.2482846203119844E-4</v>
      </c>
      <c r="R200" s="69">
        <f>'Tabel 5'!R209/'Tabel 5'!R$7</f>
        <v>1.5188991995968403E-3</v>
      </c>
      <c r="S200" s="70"/>
      <c r="T200" s="69">
        <f>'Tabel 5'!T209/'Tabel 5'!T$7</f>
        <v>6.2788803971391852E-4</v>
      </c>
      <c r="U200" s="70"/>
      <c r="V200" s="69">
        <f>'Tabel 5'!V209/'Tabel 5'!V$7</f>
        <v>1.3535083247440466E-3</v>
      </c>
      <c r="W200" s="69">
        <f>'Tabel 5'!W209/'Tabel 5'!W$7</f>
        <v>1.3883696020356741E-3</v>
      </c>
      <c r="X200" s="69">
        <f>'Tabel 5'!X209/'Tabel 5'!X$7</f>
        <v>1.1072256495936394E-3</v>
      </c>
      <c r="Y200" s="69">
        <f>'Tabel 5'!Y209/'Tabel 5'!Y$7</f>
        <v>0</v>
      </c>
      <c r="Z200" s="70"/>
      <c r="AA200" s="69">
        <f>'Tabel 5'!AA209/'Tabel 5'!AA$7</f>
        <v>0</v>
      </c>
      <c r="AB200" s="70"/>
      <c r="AC200" s="69">
        <f>'Tabel 5'!AC209/'Tabel 5'!AC$7</f>
        <v>3.352784250656556E-3</v>
      </c>
      <c r="AD200" s="57"/>
    </row>
    <row r="201" spans="1:30" outlineLevel="1" x14ac:dyDescent="0.2">
      <c r="A201" s="22">
        <v>1</v>
      </c>
      <c r="B201" s="46">
        <v>2019</v>
      </c>
      <c r="C201" s="46">
        <v>5</v>
      </c>
      <c r="D201" s="22" t="s">
        <v>216</v>
      </c>
      <c r="E201" s="22" t="s">
        <v>575</v>
      </c>
      <c r="G201" s="69">
        <f>'Tabel 5'!G210/'Tabel 5'!G$7</f>
        <v>9.92654254410987E-4</v>
      </c>
      <c r="H201" s="70"/>
      <c r="I201" s="69">
        <f>'Tabel 5'!I210/'Tabel 5'!I$7</f>
        <v>1.067268143322106E-3</v>
      </c>
      <c r="J201" s="69">
        <f>'Tabel 5'!J210/'Tabel 5'!J$7</f>
        <v>9.4356833296054899E-4</v>
      </c>
      <c r="K201" s="69">
        <f>'Tabel 5'!K210/'Tabel 5'!K$7</f>
        <v>0</v>
      </c>
      <c r="L201" s="69">
        <f>'Tabel 5'!L210/'Tabel 5'!L$7</f>
        <v>2.120346066652741E-3</v>
      </c>
      <c r="M201" s="69">
        <f>'Tabel 5'!M210/'Tabel 5'!M$7</f>
        <v>0</v>
      </c>
      <c r="N201" s="69">
        <f>'Tabel 5'!N210/'Tabel 5'!N$7</f>
        <v>8.8432239055894325E-4</v>
      </c>
      <c r="O201" s="70"/>
      <c r="P201" s="69">
        <f>'Tabel 5'!P210/'Tabel 5'!P$7</f>
        <v>1.9222205491784108E-4</v>
      </c>
      <c r="Q201" s="69">
        <f>'Tabel 5'!Q210/'Tabel 5'!Q$7</f>
        <v>2.5237334378090995E-4</v>
      </c>
      <c r="R201" s="69">
        <f>'Tabel 5'!R210/'Tabel 5'!R$7</f>
        <v>0</v>
      </c>
      <c r="S201" s="70"/>
      <c r="T201" s="69">
        <f>'Tabel 5'!T210/'Tabel 5'!T$7</f>
        <v>1.226343827566247E-3</v>
      </c>
      <c r="U201" s="70"/>
      <c r="V201" s="69">
        <f>'Tabel 5'!V210/'Tabel 5'!V$7</f>
        <v>1.3201158496270059E-3</v>
      </c>
      <c r="W201" s="69">
        <f>'Tabel 5'!W210/'Tabel 5'!W$7</f>
        <v>1.2414772550626166E-3</v>
      </c>
      <c r="X201" s="69">
        <f>'Tabel 5'!X210/'Tabel 5'!X$7</f>
        <v>3.472662264634596E-3</v>
      </c>
      <c r="Y201" s="69">
        <f>'Tabel 5'!Y210/'Tabel 5'!Y$7</f>
        <v>0</v>
      </c>
      <c r="Z201" s="70"/>
      <c r="AA201" s="69">
        <f>'Tabel 5'!AA210/'Tabel 5'!AA$7</f>
        <v>0</v>
      </c>
      <c r="AB201" s="70"/>
      <c r="AC201" s="69">
        <f>'Tabel 5'!AC210/'Tabel 5'!AC$7</f>
        <v>5.5680877235102947E-5</v>
      </c>
      <c r="AD201" s="57"/>
    </row>
    <row r="202" spans="1:30" outlineLevel="1" x14ac:dyDescent="0.2">
      <c r="A202" s="22">
        <v>1</v>
      </c>
      <c r="B202" s="46">
        <v>2019</v>
      </c>
      <c r="C202" s="46">
        <v>5</v>
      </c>
      <c r="D202" s="22" t="s">
        <v>218</v>
      </c>
      <c r="E202" s="22" t="s">
        <v>577</v>
      </c>
      <c r="G202" s="69">
        <f>'Tabel 5'!G211/'Tabel 5'!G$7</f>
        <v>2.5308258966681798E-3</v>
      </c>
      <c r="H202" s="70"/>
      <c r="I202" s="69">
        <f>'Tabel 5'!I211/'Tabel 5'!I$7</f>
        <v>2.510774303510641E-3</v>
      </c>
      <c r="J202" s="69">
        <f>'Tabel 5'!J211/'Tabel 5'!J$7</f>
        <v>2.4216985642314089E-3</v>
      </c>
      <c r="K202" s="69">
        <f>'Tabel 5'!K211/'Tabel 5'!K$7</f>
        <v>1.1470609608940256E-2</v>
      </c>
      <c r="L202" s="69">
        <f>'Tabel 5'!L211/'Tabel 5'!L$7</f>
        <v>3.5503469023022638E-4</v>
      </c>
      <c r="M202" s="69">
        <f>'Tabel 5'!M211/'Tabel 5'!M$7</f>
        <v>7.160395958031556E-3</v>
      </c>
      <c r="N202" s="69">
        <f>'Tabel 5'!N211/'Tabel 5'!N$7</f>
        <v>1.0716419117118229E-3</v>
      </c>
      <c r="O202" s="70"/>
      <c r="P202" s="69">
        <f>'Tabel 5'!P211/'Tabel 5'!P$7</f>
        <v>2.1080352022656572E-3</v>
      </c>
      <c r="Q202" s="69">
        <f>'Tabel 5'!Q211/'Tabel 5'!Q$7</f>
        <v>1.3123413876607319E-3</v>
      </c>
      <c r="R202" s="69">
        <f>'Tabel 5'!R211/'Tabel 5'!R$7</f>
        <v>4.6507886996505019E-3</v>
      </c>
      <c r="S202" s="70"/>
      <c r="T202" s="69">
        <f>'Tabel 5'!T211/'Tabel 5'!T$7</f>
        <v>2.1681758871371247E-3</v>
      </c>
      <c r="U202" s="70"/>
      <c r="V202" s="69">
        <f>'Tabel 5'!V211/'Tabel 5'!V$7</f>
        <v>2.9541209653541935E-3</v>
      </c>
      <c r="W202" s="69">
        <f>'Tabel 5'!W211/'Tabel 5'!W$7</f>
        <v>3.0492008153923424E-3</v>
      </c>
      <c r="X202" s="69">
        <f>'Tabel 5'!X211/'Tabel 5'!X$7</f>
        <v>2.0131375447157078E-3</v>
      </c>
      <c r="Y202" s="69">
        <f>'Tabel 5'!Y211/'Tabel 5'!Y$7</f>
        <v>0</v>
      </c>
      <c r="Z202" s="70"/>
      <c r="AA202" s="69">
        <f>'Tabel 5'!AA211/'Tabel 5'!AA$7</f>
        <v>0</v>
      </c>
      <c r="AB202" s="70"/>
      <c r="AC202" s="69">
        <f>'Tabel 5'!AC211/'Tabel 5'!AC$7</f>
        <v>4.2317466698678242E-3</v>
      </c>
      <c r="AD202" s="57"/>
    </row>
    <row r="203" spans="1:30" outlineLevel="1" x14ac:dyDescent="0.2">
      <c r="A203" s="22">
        <v>1</v>
      </c>
      <c r="B203" s="46">
        <v>2019</v>
      </c>
      <c r="C203" s="46">
        <v>5</v>
      </c>
      <c r="D203" s="22" t="s">
        <v>219</v>
      </c>
      <c r="E203" s="22" t="s">
        <v>578</v>
      </c>
      <c r="G203" s="69">
        <f>'Tabel 5'!G212/'Tabel 5'!G$7</f>
        <v>3.5812591873873048E-4</v>
      </c>
      <c r="H203" s="70"/>
      <c r="I203" s="69">
        <f>'Tabel 5'!I212/'Tabel 5'!I$7</f>
        <v>1.0682134649725243E-4</v>
      </c>
      <c r="J203" s="69">
        <f>'Tabel 5'!J212/'Tabel 5'!J$7</f>
        <v>3.8047110200022132E-5</v>
      </c>
      <c r="K203" s="69">
        <f>'Tabel 5'!K212/'Tabel 5'!K$7</f>
        <v>0</v>
      </c>
      <c r="L203" s="69">
        <f>'Tabel 5'!L212/'Tabel 5'!L$7</f>
        <v>3.8955195178038728E-4</v>
      </c>
      <c r="M203" s="69">
        <f>'Tabel 5'!M212/'Tabel 5'!M$7</f>
        <v>0</v>
      </c>
      <c r="N203" s="69">
        <f>'Tabel 5'!N212/'Tabel 5'!N$7</f>
        <v>6.0987751073030569E-5</v>
      </c>
      <c r="O203" s="70"/>
      <c r="P203" s="69">
        <f>'Tabel 5'!P212/'Tabel 5'!P$7</f>
        <v>3.6842560525919543E-4</v>
      </c>
      <c r="Q203" s="69">
        <f>'Tabel 5'!Q212/'Tabel 5'!Q$7</f>
        <v>3.3649779170787999E-5</v>
      </c>
      <c r="R203" s="69">
        <f>'Tabel 5'!R212/'Tabel 5'!R$7</f>
        <v>1.4382496845739992E-3</v>
      </c>
      <c r="S203" s="70"/>
      <c r="T203" s="69">
        <f>'Tabel 5'!T212/'Tabel 5'!T$7</f>
        <v>0</v>
      </c>
      <c r="U203" s="70"/>
      <c r="V203" s="69">
        <f>'Tabel 5'!V212/'Tabel 5'!V$7</f>
        <v>1.0240359035892457E-3</v>
      </c>
      <c r="W203" s="69">
        <f>'Tabel 5'!W212/'Tabel 5'!W$7</f>
        <v>8.71877156227181E-4</v>
      </c>
      <c r="X203" s="69">
        <f>'Tabel 5'!X212/'Tabel 5'!X$7</f>
        <v>0</v>
      </c>
      <c r="Y203" s="69">
        <f>'Tabel 5'!Y212/'Tabel 5'!Y$7</f>
        <v>1.2679670772647485E-2</v>
      </c>
      <c r="Z203" s="70"/>
      <c r="AA203" s="69">
        <f>'Tabel 5'!AA212/'Tabel 5'!AA$7</f>
        <v>7.736800544392233E-3</v>
      </c>
      <c r="AB203" s="70"/>
      <c r="AC203" s="69">
        <f>'Tabel 5'!AC212/'Tabel 5'!AC$7</f>
        <v>1.5113380963813658E-4</v>
      </c>
      <c r="AD203" s="57"/>
    </row>
    <row r="204" spans="1:30" outlineLevel="1" x14ac:dyDescent="0.2">
      <c r="A204" s="22">
        <v>1</v>
      </c>
      <c r="B204" s="46">
        <v>2019</v>
      </c>
      <c r="C204" s="46">
        <v>5</v>
      </c>
      <c r="D204" s="22" t="s">
        <v>220</v>
      </c>
      <c r="E204" s="22" t="s">
        <v>579</v>
      </c>
      <c r="G204" s="69">
        <f>'Tabel 5'!G213/'Tabel 5'!G$7</f>
        <v>2.8473092667163598E-4</v>
      </c>
      <c r="H204" s="70"/>
      <c r="I204" s="69">
        <f>'Tabel 5'!I213/'Tabel 5'!I$7</f>
        <v>1.7204854037610568E-4</v>
      </c>
      <c r="J204" s="69">
        <f>'Tabel 5'!J213/'Tabel 5'!J$7</f>
        <v>0</v>
      </c>
      <c r="K204" s="69">
        <f>'Tabel 5'!K213/'Tabel 5'!K$7</f>
        <v>0</v>
      </c>
      <c r="L204" s="69">
        <f>'Tabel 5'!L213/'Tabel 5'!L$7</f>
        <v>1.035517846504827E-4</v>
      </c>
      <c r="M204" s="69">
        <f>'Tabel 5'!M213/'Tabel 5'!M$7</f>
        <v>0</v>
      </c>
      <c r="N204" s="69">
        <f>'Tabel 5'!N213/'Tabel 5'!N$7</f>
        <v>7.0135913733985155E-4</v>
      </c>
      <c r="O204" s="70"/>
      <c r="P204" s="69">
        <f>'Tabel 5'!P213/'Tabel 5'!P$7</f>
        <v>1.9222205491784108E-4</v>
      </c>
      <c r="Q204" s="69">
        <f>'Tabel 5'!Q213/'Tabel 5'!Q$7</f>
        <v>2.5237334378090995E-4</v>
      </c>
      <c r="R204" s="69">
        <f>'Tabel 5'!R213/'Tabel 5'!R$7</f>
        <v>0</v>
      </c>
      <c r="S204" s="70"/>
      <c r="T204" s="69">
        <f>'Tabel 5'!T213/'Tabel 5'!T$7</f>
        <v>1.667827605490096E-4</v>
      </c>
      <c r="U204" s="70"/>
      <c r="V204" s="69">
        <f>'Tabel 5'!V213/'Tabel 5'!V$7</f>
        <v>6.4113552224717989E-4</v>
      </c>
      <c r="W204" s="69">
        <f>'Tabel 5'!W213/'Tabel 5'!W$7</f>
        <v>6.4916940436480326E-4</v>
      </c>
      <c r="X204" s="69">
        <f>'Tabel 5'!X213/'Tabel 5'!X$7</f>
        <v>7.0459814065049772E-4</v>
      </c>
      <c r="Y204" s="69">
        <f>'Tabel 5'!Y213/'Tabel 5'!Y$7</f>
        <v>0</v>
      </c>
      <c r="Z204" s="70"/>
      <c r="AA204" s="69">
        <f>'Tabel 5'!AA213/'Tabel 5'!AA$7</f>
        <v>5.4463003832234798E-2</v>
      </c>
      <c r="AB204" s="70"/>
      <c r="AC204" s="69">
        <f>'Tabel 5'!AC213/'Tabel 5'!AC$7</f>
        <v>6.7612493785482151E-5</v>
      </c>
      <c r="AD204" s="57"/>
    </row>
    <row r="205" spans="1:30" outlineLevel="1" x14ac:dyDescent="0.2">
      <c r="A205" s="22">
        <v>1</v>
      </c>
      <c r="B205" s="46">
        <v>2019</v>
      </c>
      <c r="C205" s="46">
        <v>5</v>
      </c>
      <c r="D205" s="22" t="s">
        <v>222</v>
      </c>
      <c r="E205" s="22" t="s">
        <v>581</v>
      </c>
      <c r="G205" s="69">
        <f>'Tabel 5'!G214/'Tabel 5'!G$7</f>
        <v>1.1154997730481097E-3</v>
      </c>
      <c r="H205" s="70"/>
      <c r="I205" s="69">
        <f>'Tabel 5'!I214/'Tabel 5'!I$7</f>
        <v>8.2148451421338372E-4</v>
      </c>
      <c r="J205" s="69">
        <f>'Tabel 5'!J214/'Tabel 5'!J$7</f>
        <v>4.3373705628025233E-4</v>
      </c>
      <c r="K205" s="69">
        <f>'Tabel 5'!K214/'Tabel 5'!K$7</f>
        <v>4.7999332054578323E-4</v>
      </c>
      <c r="L205" s="69">
        <f>'Tabel 5'!L214/'Tabel 5'!L$7</f>
        <v>2.5887946162620676E-3</v>
      </c>
      <c r="M205" s="69">
        <f>'Tabel 5'!M214/'Tabel 5'!M$7</f>
        <v>0</v>
      </c>
      <c r="N205" s="69">
        <f>'Tabel 5'!N214/'Tabel 5'!N$7</f>
        <v>3.3543263090166813E-4</v>
      </c>
      <c r="O205" s="70"/>
      <c r="P205" s="69">
        <f>'Tabel 5'!P214/'Tabel 5'!P$7</f>
        <v>0</v>
      </c>
      <c r="Q205" s="69">
        <f>'Tabel 5'!Q214/'Tabel 5'!Q$7</f>
        <v>0</v>
      </c>
      <c r="R205" s="69">
        <f>'Tabel 5'!R214/'Tabel 5'!R$7</f>
        <v>0</v>
      </c>
      <c r="S205" s="70"/>
      <c r="T205" s="69">
        <f>'Tabel 5'!T214/'Tabel 5'!T$7</f>
        <v>1.3833158374947268E-3</v>
      </c>
      <c r="U205" s="70"/>
      <c r="V205" s="69">
        <f>'Tabel 5'!V214/'Tabel 5'!V$7</f>
        <v>2.5222449538404683E-3</v>
      </c>
      <c r="W205" s="69">
        <f>'Tabel 5'!W214/'Tabel 5'!W$7</f>
        <v>2.4260929564582428E-3</v>
      </c>
      <c r="X205" s="69">
        <f>'Tabel 5'!X214/'Tabel 5'!X$7</f>
        <v>5.4857998093503042E-3</v>
      </c>
      <c r="Y205" s="69">
        <f>'Tabel 5'!Y214/'Tabel 5'!Y$7</f>
        <v>0</v>
      </c>
      <c r="Z205" s="70"/>
      <c r="AA205" s="69">
        <f>'Tabel 5'!AA214/'Tabel 5'!AA$7</f>
        <v>1.1198000787936127E-3</v>
      </c>
      <c r="AB205" s="70"/>
      <c r="AC205" s="69">
        <f>'Tabel 5'!AC214/'Tabel 5'!AC$7</f>
        <v>1.4317939860455044E-4</v>
      </c>
      <c r="AD205" s="57"/>
    </row>
    <row r="206" spans="1:30" outlineLevel="1" x14ac:dyDescent="0.2">
      <c r="A206" s="22">
        <v>1</v>
      </c>
      <c r="B206" s="46">
        <v>2019</v>
      </c>
      <c r="C206" s="46">
        <v>5</v>
      </c>
      <c r="D206" s="22" t="s">
        <v>225</v>
      </c>
      <c r="E206" s="22" t="s">
        <v>587</v>
      </c>
      <c r="G206" s="69">
        <f>'Tabel 5'!G215/'Tabel 5'!G$7</f>
        <v>9.9681850928004198E-4</v>
      </c>
      <c r="H206" s="70"/>
      <c r="I206" s="69">
        <f>'Tabel 5'!I215/'Tabel 5'!I$7</f>
        <v>5.0858304792497167E-4</v>
      </c>
      <c r="J206" s="69">
        <f>'Tabel 5'!J215/'Tabel 5'!J$7</f>
        <v>1.5218844080008853E-4</v>
      </c>
      <c r="K206" s="69">
        <f>'Tabel 5'!K215/'Tabel 5'!K$7</f>
        <v>0</v>
      </c>
      <c r="L206" s="69">
        <f>'Tabel 5'!L215/'Tabel 5'!L$7</f>
        <v>1.775173451151132E-3</v>
      </c>
      <c r="M206" s="69">
        <f>'Tabel 5'!M215/'Tabel 5'!M$7</f>
        <v>0</v>
      </c>
      <c r="N206" s="69">
        <f>'Tabel 5'!N215/'Tabel 5'!N$7</f>
        <v>4.2691425751121398E-4</v>
      </c>
      <c r="O206" s="70"/>
      <c r="P206" s="69">
        <f>'Tabel 5'!P215/'Tabel 5'!P$7</f>
        <v>0</v>
      </c>
      <c r="Q206" s="69">
        <f>'Tabel 5'!Q215/'Tabel 5'!Q$7</f>
        <v>0</v>
      </c>
      <c r="R206" s="69">
        <f>'Tabel 5'!R215/'Tabel 5'!R$7</f>
        <v>0</v>
      </c>
      <c r="S206" s="70"/>
      <c r="T206" s="69">
        <f>'Tabel 5'!T215/'Tabel 5'!T$7</f>
        <v>7.6818177358749717E-3</v>
      </c>
      <c r="U206" s="70"/>
      <c r="V206" s="69">
        <f>'Tabel 5'!V215/'Tabel 5'!V$7</f>
        <v>1.3223420146348086E-3</v>
      </c>
      <c r="W206" s="69">
        <f>'Tabel 5'!W215/'Tabel 5'!W$7</f>
        <v>1.4073234532580041E-3</v>
      </c>
      <c r="X206" s="69">
        <f>'Tabel 5'!X215/'Tabel 5'!X$7</f>
        <v>0</v>
      </c>
      <c r="Y206" s="69">
        <f>'Tabel 5'!Y215/'Tabel 5'!Y$7</f>
        <v>0</v>
      </c>
      <c r="Z206" s="70"/>
      <c r="AA206" s="69">
        <f>'Tabel 5'!AA215/'Tabel 5'!AA$7</f>
        <v>0</v>
      </c>
      <c r="AB206" s="70"/>
      <c r="AC206" s="69">
        <f>'Tabel 5'!AC215/'Tabel 5'!AC$7</f>
        <v>7.1589699302275221E-5</v>
      </c>
      <c r="AD206" s="57"/>
    </row>
    <row r="207" spans="1:30" outlineLevel="1" x14ac:dyDescent="0.2">
      <c r="A207" s="22">
        <v>1</v>
      </c>
      <c r="B207" s="46">
        <v>2019</v>
      </c>
      <c r="C207" s="46">
        <v>5</v>
      </c>
      <c r="D207" s="22" t="s">
        <v>227</v>
      </c>
      <c r="E207" s="22" t="s">
        <v>591</v>
      </c>
      <c r="G207" s="69">
        <f>'Tabel 5'!G216/'Tabel 5'!G$7</f>
        <v>3.3824160173899285E-3</v>
      </c>
      <c r="H207" s="70"/>
      <c r="I207" s="69">
        <f>'Tabel 5'!I216/'Tabel 5'!I$7</f>
        <v>4.8211404171326312E-3</v>
      </c>
      <c r="J207" s="69">
        <f>'Tabel 5'!J216/'Tabel 5'!J$7</f>
        <v>5.4654673802331799E-3</v>
      </c>
      <c r="K207" s="69">
        <f>'Tabel 5'!K216/'Tabel 5'!K$7</f>
        <v>1.4153649195580787E-3</v>
      </c>
      <c r="L207" s="69">
        <f>'Tabel 5'!L216/'Tabel 5'!L$7</f>
        <v>4.1864507222980863E-3</v>
      </c>
      <c r="M207" s="69">
        <f>'Tabel 5'!M216/'Tabel 5'!M$7</f>
        <v>0</v>
      </c>
      <c r="N207" s="69">
        <f>'Tabel 5'!N216/'Tabel 5'!N$7</f>
        <v>5.5019664003741154E-3</v>
      </c>
      <c r="O207" s="70"/>
      <c r="P207" s="69">
        <f>'Tabel 5'!P216/'Tabel 5'!P$7</f>
        <v>0</v>
      </c>
      <c r="Q207" s="69">
        <f>'Tabel 5'!Q216/'Tabel 5'!Q$7</f>
        <v>0</v>
      </c>
      <c r="R207" s="69">
        <f>'Tabel 5'!R216/'Tabel 5'!R$7</f>
        <v>0</v>
      </c>
      <c r="S207" s="70"/>
      <c r="T207" s="69">
        <f>'Tabel 5'!T216/'Tabel 5'!T$7</f>
        <v>2.1779866377576547E-3</v>
      </c>
      <c r="U207" s="70"/>
      <c r="V207" s="69">
        <f>'Tabel 5'!V216/'Tabel 5'!V$7</f>
        <v>2.6179700491759847E-3</v>
      </c>
      <c r="W207" s="69">
        <f>'Tabel 5'!W216/'Tabel 5'!W$7</f>
        <v>2.7862161296825132E-3</v>
      </c>
      <c r="X207" s="69">
        <f>'Tabel 5'!X216/'Tabel 5'!X$7</f>
        <v>0</v>
      </c>
      <c r="Y207" s="69">
        <f>'Tabel 5'!Y216/'Tabel 5'!Y$7</f>
        <v>0</v>
      </c>
      <c r="Z207" s="70"/>
      <c r="AA207" s="69">
        <f>'Tabel 5'!AA216/'Tabel 5'!AA$7</f>
        <v>0</v>
      </c>
      <c r="AB207" s="70"/>
      <c r="AC207" s="69">
        <f>'Tabel 5'!AC216/'Tabel 5'!AC$7</f>
        <v>1.9726939363293615E-3</v>
      </c>
      <c r="AD207" s="57"/>
    </row>
    <row r="208" spans="1:30" outlineLevel="1" x14ac:dyDescent="0.2">
      <c r="A208" s="22">
        <v>1</v>
      </c>
      <c r="B208" s="46">
        <v>2019</v>
      </c>
      <c r="C208" s="46">
        <v>5</v>
      </c>
      <c r="D208" s="22" t="s">
        <v>234</v>
      </c>
      <c r="E208" s="22" t="s">
        <v>598</v>
      </c>
      <c r="G208" s="69">
        <f>'Tabel 5'!G217/'Tabel 5'!G$7</f>
        <v>7.9485214813087418E-4</v>
      </c>
      <c r="H208" s="70"/>
      <c r="I208" s="69">
        <f>'Tabel 5'!I217/'Tabel 5'!I$7</f>
        <v>6.428187222843509E-4</v>
      </c>
      <c r="J208" s="69">
        <f>'Tabel 5'!J217/'Tabel 5'!J$7</f>
        <v>1.0272719754005977E-4</v>
      </c>
      <c r="K208" s="69">
        <f>'Tabel 5'!K217/'Tabel 5'!K$7</f>
        <v>1.8707431980245909E-3</v>
      </c>
      <c r="L208" s="69">
        <f>'Tabel 5'!L217/'Tabel 5'!L$7</f>
        <v>8.8758672557556599E-4</v>
      </c>
      <c r="M208" s="69">
        <f>'Tabel 5'!M217/'Tabel 5'!M$7</f>
        <v>0</v>
      </c>
      <c r="N208" s="69">
        <f>'Tabel 5'!N217/'Tabel 5'!N$7</f>
        <v>1.280742772533642E-3</v>
      </c>
      <c r="O208" s="70"/>
      <c r="P208" s="69">
        <f>'Tabel 5'!P217/'Tabel 5'!P$7</f>
        <v>5.4462915560054973E-4</v>
      </c>
      <c r="Q208" s="69">
        <f>'Tabel 5'!Q217/'Tabel 5'!Q$7</f>
        <v>6.0569602507418391E-4</v>
      </c>
      <c r="R208" s="69">
        <f>'Tabel 5'!R217/'Tabel 5'!R$7</f>
        <v>3.4948123176564466E-4</v>
      </c>
      <c r="S208" s="70"/>
      <c r="T208" s="69">
        <f>'Tabel 5'!T217/'Tabel 5'!T$7</f>
        <v>1.1576685732225373E-3</v>
      </c>
      <c r="U208" s="70"/>
      <c r="V208" s="69">
        <f>'Tabel 5'!V217/'Tabel 5'!V$7</f>
        <v>1.2444262393617139E-3</v>
      </c>
      <c r="W208" s="69">
        <f>'Tabel 5'!W217/'Tabel 5'!W$7</f>
        <v>1.1111695279090977E-3</v>
      </c>
      <c r="X208" s="69">
        <f>'Tabel 5'!X217/'Tabel 5'!X$7</f>
        <v>2.9693778784556689E-3</v>
      </c>
      <c r="Y208" s="69">
        <f>'Tabel 5'!Y217/'Tabel 5'!Y$7</f>
        <v>4.2724977603486088E-3</v>
      </c>
      <c r="Z208" s="70"/>
      <c r="AA208" s="69">
        <f>'Tabel 5'!AA217/'Tabel 5'!AA$7</f>
        <v>0</v>
      </c>
      <c r="AB208" s="70"/>
      <c r="AC208" s="69">
        <f>'Tabel 5'!AC217/'Tabel 5'!AC$7</f>
        <v>7.1589699302275221E-5</v>
      </c>
      <c r="AD208" s="57"/>
    </row>
    <row r="209" spans="1:30" outlineLevel="1" x14ac:dyDescent="0.2">
      <c r="A209" s="22">
        <v>1</v>
      </c>
      <c r="B209" s="46">
        <v>2019</v>
      </c>
      <c r="C209" s="46">
        <v>5</v>
      </c>
      <c r="D209" s="22" t="s">
        <v>238</v>
      </c>
      <c r="E209" s="22" t="s">
        <v>604</v>
      </c>
      <c r="G209" s="69">
        <f>'Tabel 5'!G218/'Tabel 5'!G$7</f>
        <v>3.6609005617579816E-3</v>
      </c>
      <c r="H209" s="70"/>
      <c r="I209" s="69">
        <f>'Tabel 5'!I218/'Tabel 5'!I$7</f>
        <v>4.1735950865961899E-3</v>
      </c>
      <c r="J209" s="69">
        <f>'Tabel 5'!J218/'Tabel 5'!J$7</f>
        <v>3.9359735501922899E-3</v>
      </c>
      <c r="K209" s="69">
        <f>'Tabel 5'!K218/'Tabel 5'!K$7</f>
        <v>5.3660791732810633E-3</v>
      </c>
      <c r="L209" s="69">
        <f>'Tabel 5'!L218/'Tabel 5'!L$7</f>
        <v>6.8294867495675496E-3</v>
      </c>
      <c r="M209" s="69">
        <f>'Tabel 5'!M218/'Tabel 5'!M$7</f>
        <v>1.0767512718844446E-4</v>
      </c>
      <c r="N209" s="69">
        <f>'Tabel 5'!N218/'Tabel 5'!N$7</f>
        <v>2.2783281293710708E-3</v>
      </c>
      <c r="O209" s="70"/>
      <c r="P209" s="69">
        <f>'Tabel 5'!P218/'Tabel 5'!P$7</f>
        <v>2.607812545052044E-3</v>
      </c>
      <c r="Q209" s="69">
        <f>'Tabel 5'!Q218/'Tabel 5'!Q$7</f>
        <v>3.2261725779992993E-3</v>
      </c>
      <c r="R209" s="69">
        <f>'Tabel 5'!R218/'Tabel 5'!R$7</f>
        <v>6.3175453434558839E-4</v>
      </c>
      <c r="S209" s="70"/>
      <c r="T209" s="69">
        <f>'Tabel 5'!T218/'Tabel 5'!T$7</f>
        <v>5.3762913400504271E-3</v>
      </c>
      <c r="U209" s="70"/>
      <c r="V209" s="69">
        <f>'Tabel 5'!V218/'Tabel 5'!V$7</f>
        <v>2.7960632498002015E-3</v>
      </c>
      <c r="W209" s="69">
        <f>'Tabel 5'!W218/'Tabel 5'!W$7</f>
        <v>2.8809853857941635E-3</v>
      </c>
      <c r="X209" s="69">
        <f>'Tabel 5'!X218/'Tabel 5'!X$7</f>
        <v>2.0131375447157078E-3</v>
      </c>
      <c r="Y209" s="69">
        <f>'Tabel 5'!Y218/'Tabel 5'!Y$7</f>
        <v>0</v>
      </c>
      <c r="Z209" s="70"/>
      <c r="AA209" s="69">
        <f>'Tabel 5'!AA218/'Tabel 5'!AA$7</f>
        <v>0</v>
      </c>
      <c r="AB209" s="70"/>
      <c r="AC209" s="69">
        <f>'Tabel 5'!AC218/'Tabel 5'!AC$7</f>
        <v>3.1897188244680405E-3</v>
      </c>
      <c r="AD209" s="57"/>
    </row>
    <row r="210" spans="1:30" outlineLevel="1" x14ac:dyDescent="0.2">
      <c r="A210" s="22">
        <v>1</v>
      </c>
      <c r="B210" s="46">
        <v>2019</v>
      </c>
      <c r="C210" s="46">
        <v>5</v>
      </c>
      <c r="D210" s="22" t="s">
        <v>241</v>
      </c>
      <c r="E210" s="22" t="s">
        <v>607</v>
      </c>
      <c r="G210" s="69">
        <f>'Tabel 5'!G219/'Tabel 5'!G$7</f>
        <v>8.9739692428135367E-4</v>
      </c>
      <c r="H210" s="70"/>
      <c r="I210" s="69">
        <f>'Tabel 5'!I219/'Tabel 5'!I$7</f>
        <v>3.4315175910179318E-4</v>
      </c>
      <c r="J210" s="69">
        <f>'Tabel 5'!J219/'Tabel 5'!J$7</f>
        <v>5.7641371953033539E-4</v>
      </c>
      <c r="K210" s="69">
        <f>'Tabel 5'!K219/'Tabel 5'!K$7</f>
        <v>6.1537605198177329E-5</v>
      </c>
      <c r="L210" s="69">
        <f>'Tabel 5'!L219/'Tabel 5'!L$7</f>
        <v>0</v>
      </c>
      <c r="M210" s="69">
        <f>'Tabel 5'!M219/'Tabel 5'!M$7</f>
        <v>0</v>
      </c>
      <c r="N210" s="69">
        <f>'Tabel 5'!N219/'Tabel 5'!N$7</f>
        <v>2.395947363583344E-4</v>
      </c>
      <c r="O210" s="70"/>
      <c r="P210" s="69">
        <f>'Tabel 5'!P219/'Tabel 5'!P$7</f>
        <v>7.6888821967136431E-5</v>
      </c>
      <c r="Q210" s="69">
        <f>'Tabel 5'!Q219/'Tabel 5'!Q$7</f>
        <v>1.0094933751236399E-4</v>
      </c>
      <c r="R210" s="69">
        <f>'Tabel 5'!R219/'Tabel 5'!R$7</f>
        <v>0</v>
      </c>
      <c r="S210" s="70"/>
      <c r="T210" s="69">
        <f>'Tabel 5'!T219/'Tabel 5'!T$7</f>
        <v>3.6790314826987414E-3</v>
      </c>
      <c r="U210" s="70"/>
      <c r="V210" s="69">
        <f>'Tabel 5'!V219/'Tabel 5'!V$7</f>
        <v>2.1415707375062052E-3</v>
      </c>
      <c r="W210" s="69">
        <f>'Tabel 5'!W219/'Tabel 5'!W$7</f>
        <v>2.0233236179837298E-3</v>
      </c>
      <c r="X210" s="69">
        <f>'Tabel 5'!X219/'Tabel 5'!X$7</f>
        <v>5.4354713707324117E-3</v>
      </c>
      <c r="Y210" s="69">
        <f>'Tabel 5'!Y219/'Tabel 5'!Y$7</f>
        <v>0</v>
      </c>
      <c r="Z210" s="70"/>
      <c r="AA210" s="69">
        <f>'Tabel 5'!AA219/'Tabel 5'!AA$7</f>
        <v>0</v>
      </c>
      <c r="AB210" s="70"/>
      <c r="AC210" s="69">
        <f>'Tabel 5'!AC219/'Tabel 5'!AC$7</f>
        <v>4.4942422339761667E-4</v>
      </c>
      <c r="AD210" s="57"/>
    </row>
    <row r="211" spans="1:30" outlineLevel="1" x14ac:dyDescent="0.2">
      <c r="A211" s="22">
        <v>1</v>
      </c>
      <c r="B211" s="46">
        <v>2019</v>
      </c>
      <c r="C211" s="46">
        <v>5</v>
      </c>
      <c r="D211" s="22" t="s">
        <v>242</v>
      </c>
      <c r="E211" s="22" t="s">
        <v>608</v>
      </c>
      <c r="G211" s="69">
        <f>'Tabel 5'!G220/'Tabel 5'!G$7</f>
        <v>1.688084817543173E-3</v>
      </c>
      <c r="H211" s="70"/>
      <c r="I211" s="69">
        <f>'Tabel 5'!I220/'Tabel 5'!I$7</f>
        <v>1.8291973935591454E-3</v>
      </c>
      <c r="J211" s="69">
        <f>'Tabel 5'!J220/'Tabel 5'!J$7</f>
        <v>3.6525225792021252E-4</v>
      </c>
      <c r="K211" s="69">
        <f>'Tabel 5'!K220/'Tabel 5'!K$7</f>
        <v>0</v>
      </c>
      <c r="L211" s="69">
        <f>'Tabel 5'!L220/'Tabel 5'!L$7</f>
        <v>1.1686558553411618E-3</v>
      </c>
      <c r="M211" s="69">
        <f>'Tabel 5'!M220/'Tabel 5'!M$7</f>
        <v>0</v>
      </c>
      <c r="N211" s="69">
        <f>'Tabel 5'!N220/'Tabel 5'!N$7</f>
        <v>6.5605395082845739E-3</v>
      </c>
      <c r="O211" s="70"/>
      <c r="P211" s="69">
        <f>'Tabel 5'!P220/'Tabel 5'!P$7</f>
        <v>5.7346246383822592E-4</v>
      </c>
      <c r="Q211" s="69">
        <f>'Tabel 5'!Q220/'Tabel 5'!Q$7</f>
        <v>0</v>
      </c>
      <c r="R211" s="69">
        <f>'Tabel 5'!R220/'Tabel 5'!R$7</f>
        <v>2.4060438648480921E-3</v>
      </c>
      <c r="S211" s="70"/>
      <c r="T211" s="69">
        <f>'Tabel 5'!T220/'Tabel 5'!T$7</f>
        <v>1.226343827566247E-3</v>
      </c>
      <c r="U211" s="70"/>
      <c r="V211" s="69">
        <f>'Tabel 5'!V220/'Tabel 5'!V$7</f>
        <v>2.2350696678339189E-3</v>
      </c>
      <c r="W211" s="69">
        <f>'Tabel 5'!W220/'Tabel 5'!W$7</f>
        <v>2.1299390311093364E-3</v>
      </c>
      <c r="X211" s="69">
        <f>'Tabel 5'!X220/'Tabel 5'!X$7</f>
        <v>0</v>
      </c>
      <c r="Y211" s="69">
        <f>'Tabel 5'!Y220/'Tabel 5'!Y$7</f>
        <v>1.4471363381825933E-2</v>
      </c>
      <c r="Z211" s="70"/>
      <c r="AA211" s="69">
        <f>'Tabel 5'!AA220/'Tabel 5'!AA$7</f>
        <v>0</v>
      </c>
      <c r="AB211" s="70"/>
      <c r="AC211" s="69">
        <f>'Tabel 5'!AC220/'Tabel 5'!AC$7</f>
        <v>6.0453523855254633E-4</v>
      </c>
      <c r="AD211" s="57"/>
    </row>
    <row r="212" spans="1:30" outlineLevel="1" x14ac:dyDescent="0.2">
      <c r="A212" s="22">
        <v>1</v>
      </c>
      <c r="B212" s="46">
        <v>2019</v>
      </c>
      <c r="C212" s="46">
        <v>5</v>
      </c>
      <c r="D212" s="22" t="s">
        <v>243</v>
      </c>
      <c r="E212" s="22" t="s">
        <v>609</v>
      </c>
      <c r="G212" s="69">
        <f>'Tabel 5'!G221/'Tabel 5'!G$7</f>
        <v>9.4372425969959067E-4</v>
      </c>
      <c r="H212" s="70"/>
      <c r="I212" s="69">
        <f>'Tabel 5'!I221/'Tabel 5'!I$7</f>
        <v>6.9008480480525899E-4</v>
      </c>
      <c r="J212" s="69">
        <f>'Tabel 5'!J221/'Tabel 5'!J$7</f>
        <v>1.5599315182009076E-4</v>
      </c>
      <c r="K212" s="69">
        <f>'Tabel 5'!K221/'Tabel 5'!K$7</f>
        <v>0</v>
      </c>
      <c r="L212" s="69">
        <f>'Tabel 5'!L221/'Tabel 5'!L$7</f>
        <v>9.8620747286173996E-5</v>
      </c>
      <c r="M212" s="69">
        <f>'Tabel 5'!M221/'Tabel 5'!M$7</f>
        <v>0</v>
      </c>
      <c r="N212" s="69">
        <f>'Tabel 5'!N221/'Tabel 5'!N$7</f>
        <v>2.7357362624187997E-3</v>
      </c>
      <c r="O212" s="70"/>
      <c r="P212" s="69">
        <f>'Tabel 5'!P221/'Tabel 5'!P$7</f>
        <v>1.7620355034135432E-4</v>
      </c>
      <c r="Q212" s="69">
        <f>'Tabel 5'!Q221/'Tabel 5'!Q$7</f>
        <v>2.3134223179916747E-4</v>
      </c>
      <c r="R212" s="69">
        <f>'Tabel 5'!R221/'Tabel 5'!R$7</f>
        <v>0</v>
      </c>
      <c r="S212" s="70"/>
      <c r="T212" s="69">
        <f>'Tabel 5'!T221/'Tabel 5'!T$7</f>
        <v>1.9621501241059952E-3</v>
      </c>
      <c r="U212" s="70"/>
      <c r="V212" s="69">
        <f>'Tabel 5'!V221/'Tabel 5'!V$7</f>
        <v>1.8432646264606423E-3</v>
      </c>
      <c r="W212" s="69">
        <f>'Tabel 5'!W221/'Tabel 5'!W$7</f>
        <v>1.7650773950794833E-3</v>
      </c>
      <c r="X212" s="69">
        <f>'Tabel 5'!X221/'Tabel 5'!X$7</f>
        <v>4.177260405285094E-3</v>
      </c>
      <c r="Y212" s="69">
        <f>'Tabel 5'!Y221/'Tabel 5'!Y$7</f>
        <v>0</v>
      </c>
      <c r="Z212" s="70"/>
      <c r="AA212" s="69">
        <f>'Tabel 5'!AA221/'Tabel 5'!AA$7</f>
        <v>0</v>
      </c>
      <c r="AB212" s="70"/>
      <c r="AC212" s="69">
        <f>'Tabel 5'!AC221/'Tabel 5'!AC$7</f>
        <v>1.3880447253607807E-3</v>
      </c>
      <c r="AD212" s="57"/>
    </row>
    <row r="213" spans="1:30" outlineLevel="1" x14ac:dyDescent="0.2">
      <c r="A213" s="22">
        <v>1</v>
      </c>
      <c r="B213" s="46">
        <v>2019</v>
      </c>
      <c r="C213" s="46">
        <v>5</v>
      </c>
      <c r="D213" s="22" t="s">
        <v>244</v>
      </c>
      <c r="E213" s="22" t="s">
        <v>612</v>
      </c>
      <c r="G213" s="69">
        <f>'Tabel 5'!G222/'Tabel 5'!G$7</f>
        <v>7.563327905921154E-4</v>
      </c>
      <c r="H213" s="70"/>
      <c r="I213" s="69">
        <f>'Tabel 5'!I222/'Tabel 5'!I$7</f>
        <v>3.5260497560597482E-4</v>
      </c>
      <c r="J213" s="69">
        <f>'Tabel 5'!J222/'Tabel 5'!J$7</f>
        <v>1.9023555100011068E-6</v>
      </c>
      <c r="K213" s="69">
        <f>'Tabel 5'!K222/'Tabel 5'!K$7</f>
        <v>6.6460613614031526E-4</v>
      </c>
      <c r="L213" s="69">
        <f>'Tabel 5'!L222/'Tabel 5'!L$7</f>
        <v>1.3363111257276576E-3</v>
      </c>
      <c r="M213" s="69">
        <f>'Tabel 5'!M222/'Tabel 5'!M$7</f>
        <v>0</v>
      </c>
      <c r="N213" s="69">
        <f>'Tabel 5'!N222/'Tabel 5'!N$7</f>
        <v>2.0474459288803121E-4</v>
      </c>
      <c r="O213" s="70"/>
      <c r="P213" s="69">
        <f>'Tabel 5'!P222/'Tabel 5'!P$7</f>
        <v>7.9131412607844585E-4</v>
      </c>
      <c r="Q213" s="69">
        <f>'Tabel 5'!Q222/'Tabel 5'!Q$7</f>
        <v>9.5901870636745786E-4</v>
      </c>
      <c r="R213" s="69">
        <f>'Tabel 5'!R222/'Tabel 5'!R$7</f>
        <v>2.553901309056634E-4</v>
      </c>
      <c r="S213" s="70"/>
      <c r="T213" s="69">
        <f>'Tabel 5'!T222/'Tabel 5'!T$7</f>
        <v>3.2473584553954224E-3</v>
      </c>
      <c r="U213" s="70"/>
      <c r="V213" s="69">
        <f>'Tabel 5'!V222/'Tabel 5'!V$7</f>
        <v>1.1175348339169595E-3</v>
      </c>
      <c r="W213" s="69">
        <f>'Tabel 5'!W222/'Tabel 5'!W$7</f>
        <v>1.1490772303537576E-3</v>
      </c>
      <c r="X213" s="69">
        <f>'Tabel 5'!X222/'Tabel 5'!X$7</f>
        <v>8.5558345650417586E-4</v>
      </c>
      <c r="Y213" s="69">
        <f>'Tabel 5'!Y222/'Tabel 5'!Y$7</f>
        <v>0</v>
      </c>
      <c r="Z213" s="70"/>
      <c r="AA213" s="69">
        <f>'Tabel 5'!AA222/'Tabel 5'!AA$7</f>
        <v>0</v>
      </c>
      <c r="AB213" s="70"/>
      <c r="AC213" s="69">
        <f>'Tabel 5'!AC222/'Tabel 5'!AC$7</f>
        <v>3.7783452409534141E-4</v>
      </c>
      <c r="AD213" s="57"/>
    </row>
    <row r="214" spans="1:30" outlineLevel="1" x14ac:dyDescent="0.2">
      <c r="A214" s="22">
        <v>1</v>
      </c>
      <c r="B214" s="46">
        <v>2019</v>
      </c>
      <c r="C214" s="46">
        <v>5</v>
      </c>
      <c r="D214" s="22" t="s">
        <v>245</v>
      </c>
      <c r="E214" s="22" t="s">
        <v>613</v>
      </c>
      <c r="G214" s="69">
        <f>'Tabel 5'!G223/'Tabel 5'!G$7</f>
        <v>2.4256784612245407E-4</v>
      </c>
      <c r="H214" s="70"/>
      <c r="I214" s="69">
        <f>'Tabel 5'!I223/'Tabel 5'!I$7</f>
        <v>9.3586843391398137E-5</v>
      </c>
      <c r="J214" s="69">
        <f>'Tabel 5'!J223/'Tabel 5'!J$7</f>
        <v>1.9023555100011068E-6</v>
      </c>
      <c r="K214" s="69">
        <f>'Tabel 5'!K223/'Tabel 5'!K$7</f>
        <v>8.6152647277448272E-5</v>
      </c>
      <c r="L214" s="69">
        <f>'Tabel 5'!L223/'Tabel 5'!L$7</f>
        <v>2.46551868215435E-4</v>
      </c>
      <c r="M214" s="69">
        <f>'Tabel 5'!M223/'Tabel 5'!M$7</f>
        <v>0</v>
      </c>
      <c r="N214" s="69">
        <f>'Tabel 5'!N223/'Tabel 5'!N$7</f>
        <v>1.7860698528530383E-4</v>
      </c>
      <c r="O214" s="70"/>
      <c r="P214" s="69">
        <f>'Tabel 5'!P223/'Tabel 5'!P$7</f>
        <v>6.4074018305947033E-5</v>
      </c>
      <c r="Q214" s="69">
        <f>'Tabel 5'!Q223/'Tabel 5'!Q$7</f>
        <v>8.4124447926969993E-5</v>
      </c>
      <c r="R214" s="69">
        <f>'Tabel 5'!R223/'Tabel 5'!R$7</f>
        <v>0</v>
      </c>
      <c r="S214" s="70"/>
      <c r="T214" s="69">
        <f>'Tabel 5'!T223/'Tabel 5'!T$7</f>
        <v>0</v>
      </c>
      <c r="U214" s="70"/>
      <c r="V214" s="69">
        <f>'Tabel 5'!V223/'Tabel 5'!V$7</f>
        <v>7.7247925770753973E-4</v>
      </c>
      <c r="W214" s="69">
        <f>'Tabel 5'!W223/'Tabel 5'!W$7</f>
        <v>7.9606175133786099E-4</v>
      </c>
      <c r="X214" s="69">
        <f>'Tabel 5'!X223/'Tabel 5'!X$7</f>
        <v>5.5361282479681969E-4</v>
      </c>
      <c r="Y214" s="69">
        <f>'Tabel 5'!Y223/'Tabel 5'!Y$7</f>
        <v>0</v>
      </c>
      <c r="Z214" s="70"/>
      <c r="AA214" s="69">
        <f>'Tabel 5'!AA223/'Tabel 5'!AA$7</f>
        <v>0</v>
      </c>
      <c r="AB214" s="70"/>
      <c r="AC214" s="69">
        <f>'Tabel 5'!AC223/'Tabel 5'!AC$7</f>
        <v>1.590882206717227E-5</v>
      </c>
      <c r="AD214" s="57"/>
    </row>
    <row r="215" spans="1:30" outlineLevel="1" x14ac:dyDescent="0.2">
      <c r="A215" s="22">
        <v>1</v>
      </c>
      <c r="B215" s="46">
        <v>2019</v>
      </c>
      <c r="C215" s="46">
        <v>5</v>
      </c>
      <c r="D215" s="22" t="s">
        <v>247</v>
      </c>
      <c r="E215" s="22" t="s">
        <v>615</v>
      </c>
      <c r="G215" s="69">
        <f>'Tabel 5'!G224/'Tabel 5'!G$7</f>
        <v>9.551759605894919E-4</v>
      </c>
      <c r="H215" s="70"/>
      <c r="I215" s="69">
        <f>'Tabel 5'!I224/'Tabel 5'!I$7</f>
        <v>1.0285099556549613E-3</v>
      </c>
      <c r="J215" s="69">
        <f>'Tabel 5'!J224/'Tabel 5'!J$7</f>
        <v>2.7013448242015715E-4</v>
      </c>
      <c r="K215" s="69">
        <f>'Tabel 5'!K224/'Tabel 5'!K$7</f>
        <v>6.3999109406104424E-4</v>
      </c>
      <c r="L215" s="69">
        <f>'Tabel 5'!L224/'Tabel 5'!L$7</f>
        <v>1.2870007520845706E-3</v>
      </c>
      <c r="M215" s="69">
        <f>'Tabel 5'!M224/'Tabel 5'!M$7</f>
        <v>3.2302538156533337E-4</v>
      </c>
      <c r="N215" s="69">
        <f>'Tabel 5'!N224/'Tabel 5'!N$7</f>
        <v>2.7313799944850121E-3</v>
      </c>
      <c r="O215" s="70"/>
      <c r="P215" s="69">
        <f>'Tabel 5'!P224/'Tabel 5'!P$7</f>
        <v>6.0870317390649676E-5</v>
      </c>
      <c r="Q215" s="69">
        <f>'Tabel 5'!Q224/'Tabel 5'!Q$7</f>
        <v>0</v>
      </c>
      <c r="R215" s="69">
        <f>'Tabel 5'!R224/'Tabel 5'!R$7</f>
        <v>2.553901309056634E-4</v>
      </c>
      <c r="S215" s="70"/>
      <c r="T215" s="69">
        <f>'Tabel 5'!T224/'Tabel 5'!T$7</f>
        <v>2.1877973883781847E-3</v>
      </c>
      <c r="U215" s="70"/>
      <c r="V215" s="69">
        <f>'Tabel 5'!V224/'Tabel 5'!V$7</f>
        <v>1.1242133289403676E-3</v>
      </c>
      <c r="W215" s="69">
        <f>'Tabel 5'!W224/'Tabel 5'!W$7</f>
        <v>1.1490772303537576E-3</v>
      </c>
      <c r="X215" s="69">
        <f>'Tabel 5'!X224/'Tabel 5'!X$7</f>
        <v>1.0065687723578539E-3</v>
      </c>
      <c r="Y215" s="69">
        <f>'Tabel 5'!Y224/'Tabel 5'!Y$7</f>
        <v>0</v>
      </c>
      <c r="Z215" s="70"/>
      <c r="AA215" s="69">
        <f>'Tabel 5'!AA224/'Tabel 5'!AA$7</f>
        <v>0</v>
      </c>
      <c r="AB215" s="70"/>
      <c r="AC215" s="69">
        <f>'Tabel 5'!AC224/'Tabel 5'!AC$7</f>
        <v>6.0055803303575323E-4</v>
      </c>
      <c r="AD215" s="57"/>
    </row>
    <row r="216" spans="1:30" outlineLevel="1" x14ac:dyDescent="0.2">
      <c r="A216" s="22">
        <v>1</v>
      </c>
      <c r="B216" s="46">
        <v>2019</v>
      </c>
      <c r="C216" s="46">
        <v>5</v>
      </c>
      <c r="D216" s="22" t="s">
        <v>248</v>
      </c>
      <c r="E216" s="22" t="s">
        <v>616</v>
      </c>
      <c r="G216" s="69">
        <f>'Tabel 5'!G225/'Tabel 5'!G$7</f>
        <v>6.0641961530613522E-4</v>
      </c>
      <c r="H216" s="70"/>
      <c r="I216" s="69">
        <f>'Tabel 5'!I225/'Tabel 5'!I$7</f>
        <v>4.0270702307813747E-4</v>
      </c>
      <c r="J216" s="69">
        <f>'Tabel 5'!J225/'Tabel 5'!J$7</f>
        <v>5.402689648403143E-4</v>
      </c>
      <c r="K216" s="69">
        <f>'Tabel 5'!K225/'Tabel 5'!K$7</f>
        <v>2.4615042079270932E-4</v>
      </c>
      <c r="L216" s="69">
        <f>'Tabel 5'!L225/'Tabel 5'!L$7</f>
        <v>1.5779319565787839E-4</v>
      </c>
      <c r="M216" s="69">
        <f>'Tabel 5'!M225/'Tabel 5'!M$7</f>
        <v>0</v>
      </c>
      <c r="N216" s="69">
        <f>'Tabel 5'!N225/'Tabel 5'!N$7</f>
        <v>3.9206411404091079E-4</v>
      </c>
      <c r="O216" s="70"/>
      <c r="P216" s="69">
        <f>'Tabel 5'!P225/'Tabel 5'!P$7</f>
        <v>5.2540695010876561E-4</v>
      </c>
      <c r="Q216" s="69">
        <f>'Tabel 5'!Q225/'Tabel 5'!Q$7</f>
        <v>4.7950935318372893E-4</v>
      </c>
      <c r="R216" s="69">
        <f>'Tabel 5'!R225/'Tabel 5'!R$7</f>
        <v>6.7207929185700895E-4</v>
      </c>
      <c r="S216" s="70"/>
      <c r="T216" s="69">
        <f>'Tabel 5'!T225/'Tabel 5'!T$7</f>
        <v>2.4624984057530241E-3</v>
      </c>
      <c r="U216" s="70"/>
      <c r="V216" s="69">
        <f>'Tabel 5'!V225/'Tabel 5'!V$7</f>
        <v>7.2127746252807746E-4</v>
      </c>
      <c r="W216" s="69">
        <f>'Tabel 5'!W225/'Tabel 5'!W$7</f>
        <v>7.415694290736621E-4</v>
      </c>
      <c r="X216" s="69">
        <f>'Tabel 5'!X225/'Tabel 5'!X$7</f>
        <v>0</v>
      </c>
      <c r="Y216" s="69">
        <f>'Tabel 5'!Y225/'Tabel 5'!Y$7</f>
        <v>1.5160475923817643E-3</v>
      </c>
      <c r="Z216" s="70"/>
      <c r="AA216" s="69">
        <f>'Tabel 5'!AA225/'Tabel 5'!AA$7</f>
        <v>0</v>
      </c>
      <c r="AB216" s="70"/>
      <c r="AC216" s="69">
        <f>'Tabel 5'!AC225/'Tabel 5'!AC$7</f>
        <v>4.7726466201516814E-5</v>
      </c>
      <c r="AD216" s="57"/>
    </row>
    <row r="217" spans="1:30" outlineLevel="1" x14ac:dyDescent="0.2">
      <c r="A217" s="22">
        <v>1</v>
      </c>
      <c r="B217" s="46">
        <v>2019</v>
      </c>
      <c r="C217" s="46">
        <v>5</v>
      </c>
      <c r="D217" s="22" t="s">
        <v>249</v>
      </c>
      <c r="E217" s="22" t="s">
        <v>617</v>
      </c>
      <c r="G217" s="69">
        <f>'Tabel 5'!G226/'Tabel 5'!G$7</f>
        <v>9.4320372784095882E-4</v>
      </c>
      <c r="H217" s="70"/>
      <c r="I217" s="69">
        <f>'Tabel 5'!I226/'Tabel 5'!I$7</f>
        <v>5.6246638199880701E-4</v>
      </c>
      <c r="J217" s="69">
        <f>'Tabel 5'!J226/'Tabel 5'!J$7</f>
        <v>0</v>
      </c>
      <c r="K217" s="69">
        <f>'Tabel 5'!K226/'Tabel 5'!K$7</f>
        <v>7.3845126237812801E-5</v>
      </c>
      <c r="L217" s="69">
        <f>'Tabel 5'!L226/'Tabel 5'!L$7</f>
        <v>2.5197600931617455E-3</v>
      </c>
      <c r="M217" s="69">
        <f>'Tabel 5'!M226/'Tabel 5'!M$7</f>
        <v>0</v>
      </c>
      <c r="N217" s="69">
        <f>'Tabel 5'!N226/'Tabel 5'!N$7</f>
        <v>3.3978889883545604E-4</v>
      </c>
      <c r="O217" s="70"/>
      <c r="P217" s="69">
        <f>'Tabel 5'!P226/'Tabel 5'!P$7</f>
        <v>1.5057394301897552E-3</v>
      </c>
      <c r="Q217" s="69">
        <f>'Tabel 5'!Q226/'Tabel 5'!Q$7</f>
        <v>0</v>
      </c>
      <c r="R217" s="69">
        <f>'Tabel 5'!R226/'Tabel 5'!R$7</f>
        <v>6.3175453434558843E-3</v>
      </c>
      <c r="S217" s="70"/>
      <c r="T217" s="69">
        <f>'Tabel 5'!T226/'Tabel 5'!T$7</f>
        <v>2.7175779218868035E-3</v>
      </c>
      <c r="U217" s="70"/>
      <c r="V217" s="69">
        <f>'Tabel 5'!V226/'Tabel 5'!V$7</f>
        <v>1.0462975536672727E-3</v>
      </c>
      <c r="W217" s="69">
        <f>'Tabel 5'!W226/'Tabel 5'!W$7</f>
        <v>1.0756310568672289E-3</v>
      </c>
      <c r="X217" s="69">
        <f>'Tabel 5'!X226/'Tabel 5'!X$7</f>
        <v>8.0525501788628311E-4</v>
      </c>
      <c r="Y217" s="69">
        <f>'Tabel 5'!Y226/'Tabel 5'!Y$7</f>
        <v>0</v>
      </c>
      <c r="Z217" s="70"/>
      <c r="AA217" s="69">
        <f>'Tabel 5'!AA226/'Tabel 5'!AA$7</f>
        <v>0</v>
      </c>
      <c r="AB217" s="70"/>
      <c r="AC217" s="69">
        <f>'Tabel 5'!AC226/'Tabel 5'!AC$7</f>
        <v>3.2613085237703153E-4</v>
      </c>
      <c r="AD217" s="57"/>
    </row>
    <row r="218" spans="1:30" outlineLevel="1" x14ac:dyDescent="0.2">
      <c r="A218" s="22">
        <v>1</v>
      </c>
      <c r="B218" s="46">
        <v>2019</v>
      </c>
      <c r="C218" s="46">
        <v>5</v>
      </c>
      <c r="D218" s="22" t="s">
        <v>250</v>
      </c>
      <c r="E218" s="22" t="s">
        <v>618</v>
      </c>
      <c r="G218" s="69">
        <f>'Tabel 5'!G227/'Tabel 5'!G$7</f>
        <v>4.7420452321363874E-4</v>
      </c>
      <c r="H218" s="70"/>
      <c r="I218" s="69">
        <f>'Tabel 5'!I227/'Tabel 5'!I$7</f>
        <v>2.0418947649032321E-4</v>
      </c>
      <c r="J218" s="69">
        <f>'Tabel 5'!J227/'Tabel 5'!J$7</f>
        <v>0</v>
      </c>
      <c r="K218" s="69">
        <f>'Tabel 5'!K227/'Tabel 5'!K$7</f>
        <v>1.6492078193111525E-3</v>
      </c>
      <c r="L218" s="69">
        <f>'Tabel 5'!L227/'Tabel 5'!L$7</f>
        <v>4.043450638733134E-4</v>
      </c>
      <c r="M218" s="69">
        <f>'Tabel 5'!M227/'Tabel 5'!M$7</f>
        <v>0</v>
      </c>
      <c r="N218" s="69">
        <f>'Tabel 5'!N227/'Tabel 5'!N$7</f>
        <v>0</v>
      </c>
      <c r="O218" s="70"/>
      <c r="P218" s="69">
        <f>'Tabel 5'!P227/'Tabel 5'!P$7</f>
        <v>3.1396268969914045E-4</v>
      </c>
      <c r="Q218" s="69">
        <f>'Tabel 5'!Q227/'Tabel 5'!Q$7</f>
        <v>4.1220979484215295E-4</v>
      </c>
      <c r="R218" s="69">
        <f>'Tabel 5'!R227/'Tabel 5'!R$7</f>
        <v>0</v>
      </c>
      <c r="S218" s="70"/>
      <c r="T218" s="69">
        <f>'Tabel 5'!T227/'Tabel 5'!T$7</f>
        <v>9.2221055832981784E-4</v>
      </c>
      <c r="U218" s="70"/>
      <c r="V218" s="69">
        <f>'Tabel 5'!V227/'Tabel 5'!V$7</f>
        <v>1.1197609989247622E-3</v>
      </c>
      <c r="W218" s="69">
        <f>'Tabel 5'!W227/'Tabel 5'!W$7</f>
        <v>1.106431065103515E-3</v>
      </c>
      <c r="X218" s="69">
        <f>'Tabel 5'!X227/'Tabel 5'!X$7</f>
        <v>1.811823790244137E-3</v>
      </c>
      <c r="Y218" s="69">
        <f>'Tabel 5'!Y227/'Tabel 5'!Y$7</f>
        <v>0</v>
      </c>
      <c r="Z218" s="70"/>
      <c r="AA218" s="69">
        <f>'Tabel 5'!AA227/'Tabel 5'!AA$7</f>
        <v>1.4353801009990855E-2</v>
      </c>
      <c r="AB218" s="70"/>
      <c r="AC218" s="69">
        <f>'Tabel 5'!AC227/'Tabel 5'!AC$7</f>
        <v>6.3635288268689081E-5</v>
      </c>
      <c r="AD218" s="57"/>
    </row>
    <row r="219" spans="1:30" outlineLevel="1" x14ac:dyDescent="0.2">
      <c r="A219" s="22">
        <v>1</v>
      </c>
      <c r="B219" s="46">
        <v>2019</v>
      </c>
      <c r="C219" s="46">
        <v>5</v>
      </c>
      <c r="D219" s="22" t="s">
        <v>252</v>
      </c>
      <c r="E219" s="22" t="s">
        <v>620</v>
      </c>
      <c r="G219" s="69">
        <f>'Tabel 5'!G228/'Tabel 5'!G$7</f>
        <v>3.367841125348236E-4</v>
      </c>
      <c r="H219" s="70"/>
      <c r="I219" s="69">
        <f>'Tabel 5'!I228/'Tabel 5'!I$7</f>
        <v>1.8906433008363262E-4</v>
      </c>
      <c r="J219" s="69">
        <f>'Tabel 5'!J228/'Tabel 5'!J$7</f>
        <v>7.0387153870040951E-5</v>
      </c>
      <c r="K219" s="69">
        <f>'Tabel 5'!K228/'Tabel 5'!K$7</f>
        <v>3.3230306807015763E-4</v>
      </c>
      <c r="L219" s="69">
        <f>'Tabel 5'!L228/'Tabel 5'!L$7</f>
        <v>4.5858647488070906E-4</v>
      </c>
      <c r="M219" s="69">
        <f>'Tabel 5'!M228/'Tabel 5'!M$7</f>
        <v>0</v>
      </c>
      <c r="N219" s="69">
        <f>'Tabel 5'!N228/'Tabel 5'!N$7</f>
        <v>1.8731952115287961E-4</v>
      </c>
      <c r="O219" s="70"/>
      <c r="P219" s="69">
        <f>'Tabel 5'!P228/'Tabel 5'!P$7</f>
        <v>5.7666616475352327E-5</v>
      </c>
      <c r="Q219" s="69">
        <f>'Tabel 5'!Q228/'Tabel 5'!Q$7</f>
        <v>8.4124447926969997E-6</v>
      </c>
      <c r="R219" s="69">
        <f>'Tabel 5'!R228/'Tabel 5'!R$7</f>
        <v>2.1506537339424287E-4</v>
      </c>
      <c r="S219" s="70"/>
      <c r="T219" s="69">
        <f>'Tabel 5'!T228/'Tabel 5'!T$7</f>
        <v>6.6713104219603839E-4</v>
      </c>
      <c r="U219" s="70"/>
      <c r="V219" s="69">
        <f>'Tabel 5'!V228/'Tabel 5'!V$7</f>
        <v>8.0364556781677761E-4</v>
      </c>
      <c r="W219" s="69">
        <f>'Tabel 5'!W228/'Tabel 5'!W$7</f>
        <v>8.0790790835181723E-4</v>
      </c>
      <c r="X219" s="69">
        <f>'Tabel 5'!X228/'Tabel 5'!X$7</f>
        <v>1.0065687723578539E-3</v>
      </c>
      <c r="Y219" s="69">
        <f>'Tabel 5'!Y228/'Tabel 5'!Y$7</f>
        <v>0</v>
      </c>
      <c r="Z219" s="70"/>
      <c r="AA219" s="69">
        <f>'Tabel 5'!AA228/'Tabel 5'!AA$7</f>
        <v>0</v>
      </c>
      <c r="AB219" s="70"/>
      <c r="AC219" s="69">
        <f>'Tabel 5'!AC228/'Tabel 5'!AC$7</f>
        <v>1.2727057653737816E-4</v>
      </c>
      <c r="AD219" s="57"/>
    </row>
    <row r="220" spans="1:30" outlineLevel="1" x14ac:dyDescent="0.2">
      <c r="A220" s="22">
        <v>1</v>
      </c>
      <c r="B220" s="46">
        <v>2019</v>
      </c>
      <c r="C220" s="46">
        <v>5</v>
      </c>
      <c r="D220" s="22" t="s">
        <v>254</v>
      </c>
      <c r="E220" s="22" t="s">
        <v>622</v>
      </c>
      <c r="G220" s="69">
        <f>'Tabel 5'!G229/'Tabel 5'!G$7</f>
        <v>4.8877941525533126E-4</v>
      </c>
      <c r="H220" s="70"/>
      <c r="I220" s="69">
        <f>'Tabel 5'!I229/'Tabel 5'!I$7</f>
        <v>4.7266082520908153E-4</v>
      </c>
      <c r="J220" s="69">
        <f>'Tabel 5'!J229/'Tabel 5'!J$7</f>
        <v>4.1090879016023908E-4</v>
      </c>
      <c r="K220" s="69">
        <f>'Tabel 5'!K229/'Tabel 5'!K$7</f>
        <v>9.846016831708373E-5</v>
      </c>
      <c r="L220" s="69">
        <f>'Tabel 5'!L229/'Tabel 5'!L$7</f>
        <v>0</v>
      </c>
      <c r="M220" s="69">
        <f>'Tabel 5'!M229/'Tabel 5'!M$7</f>
        <v>0</v>
      </c>
      <c r="N220" s="69">
        <f>'Tabel 5'!N229/'Tabel 5'!N$7</f>
        <v>1.2023299497254598E-3</v>
      </c>
      <c r="O220" s="70"/>
      <c r="P220" s="69">
        <f>'Tabel 5'!P229/'Tabel 5'!P$7</f>
        <v>1.2814803661189405E-5</v>
      </c>
      <c r="Q220" s="69">
        <f>'Tabel 5'!Q229/'Tabel 5'!Q$7</f>
        <v>1.6824889585393999E-5</v>
      </c>
      <c r="R220" s="69">
        <f>'Tabel 5'!R229/'Tabel 5'!R$7</f>
        <v>0</v>
      </c>
      <c r="S220" s="70"/>
      <c r="T220" s="69">
        <f>'Tabel 5'!T229/'Tabel 5'!T$7</f>
        <v>6.8675254343709838E-4</v>
      </c>
      <c r="U220" s="70"/>
      <c r="V220" s="69">
        <f>'Tabel 5'!V229/'Tabel 5'!V$7</f>
        <v>8.1255022784798841E-4</v>
      </c>
      <c r="W220" s="69">
        <f>'Tabel 5'!W229/'Tabel 5'!W$7</f>
        <v>6.4916940436480326E-4</v>
      </c>
      <c r="X220" s="69">
        <f>'Tabel 5'!X229/'Tabel 5'!X$7</f>
        <v>4.5798879142282352E-3</v>
      </c>
      <c r="Y220" s="69">
        <f>'Tabel 5'!Y229/'Tabel 5'!Y$7</f>
        <v>0</v>
      </c>
      <c r="Z220" s="70"/>
      <c r="AA220" s="69">
        <f>'Tabel 5'!AA229/'Tabel 5'!AA$7</f>
        <v>0</v>
      </c>
      <c r="AB220" s="70"/>
      <c r="AC220" s="69">
        <f>'Tabel 5'!AC229/'Tabel 5'!AC$7</f>
        <v>2.3863233100758407E-5</v>
      </c>
      <c r="AD220" s="57"/>
    </row>
    <row r="221" spans="1:30" outlineLevel="1" x14ac:dyDescent="0.2">
      <c r="A221" s="22">
        <v>1</v>
      </c>
      <c r="B221" s="46">
        <v>2019</v>
      </c>
      <c r="C221" s="46">
        <v>5</v>
      </c>
      <c r="D221" s="22" t="s">
        <v>256</v>
      </c>
      <c r="E221" s="22" t="s">
        <v>624</v>
      </c>
      <c r="G221" s="69">
        <f>'Tabel 5'!G230/'Tabel 5'!G$7</f>
        <v>2.0998255177209868E-3</v>
      </c>
      <c r="H221" s="70"/>
      <c r="I221" s="69">
        <f>'Tabel 5'!I230/'Tabel 5'!I$7</f>
        <v>8.7914913488889158E-4</v>
      </c>
      <c r="J221" s="69">
        <f>'Tabel 5'!J230/'Tabel 5'!J$7</f>
        <v>9.0361886725052575E-4</v>
      </c>
      <c r="K221" s="69">
        <f>'Tabel 5'!K230/'Tabel 5'!K$7</f>
        <v>3.69225631189064E-5</v>
      </c>
      <c r="L221" s="69">
        <f>'Tabel 5'!L230/'Tabel 5'!L$7</f>
        <v>1.4004146114636707E-3</v>
      </c>
      <c r="M221" s="69">
        <f>'Tabel 5'!M230/'Tabel 5'!M$7</f>
        <v>6.8912081400604452E-3</v>
      </c>
      <c r="N221" s="69">
        <f>'Tabel 5'!N230/'Tabel 5'!N$7</f>
        <v>1.7425071735151592E-4</v>
      </c>
      <c r="O221" s="70"/>
      <c r="P221" s="69">
        <f>'Tabel 5'!P230/'Tabel 5'!P$7</f>
        <v>5.4975507706502549E-3</v>
      </c>
      <c r="Q221" s="69">
        <f>'Tabel 5'!Q230/'Tabel 5'!Q$7</f>
        <v>5.1652411027159574E-3</v>
      </c>
      <c r="R221" s="69">
        <f>'Tabel 5'!R230/'Tabel 5'!R$7</f>
        <v>6.5594938885244073E-3</v>
      </c>
      <c r="S221" s="70"/>
      <c r="T221" s="69">
        <f>'Tabel 5'!T230/'Tabel 5'!T$7</f>
        <v>5.1800763276398281E-3</v>
      </c>
      <c r="U221" s="70"/>
      <c r="V221" s="69">
        <f>'Tabel 5'!V230/'Tabel 5'!V$7</f>
        <v>1.9145019067103289E-3</v>
      </c>
      <c r="W221" s="69">
        <f>'Tabel 5'!W230/'Tabel 5'!W$7</f>
        <v>1.9688312957195312E-3</v>
      </c>
      <c r="X221" s="69">
        <f>'Tabel 5'!X230/'Tabel 5'!X$7</f>
        <v>1.4595247199188882E-3</v>
      </c>
      <c r="Y221" s="69">
        <f>'Tabel 5'!Y230/'Tabel 5'!Y$7</f>
        <v>0</v>
      </c>
      <c r="Z221" s="70"/>
      <c r="AA221" s="69">
        <f>'Tabel 5'!AA230/'Tabel 5'!AA$7</f>
        <v>0</v>
      </c>
      <c r="AB221" s="70"/>
      <c r="AC221" s="69">
        <f>'Tabel 5'!AC230/'Tabel 5'!AC$7</f>
        <v>1.8692865928927418E-3</v>
      </c>
      <c r="AD221" s="57"/>
    </row>
    <row r="222" spans="1:30" outlineLevel="1" x14ac:dyDescent="0.2">
      <c r="A222" s="22">
        <v>1</v>
      </c>
      <c r="B222" s="46">
        <v>2019</v>
      </c>
      <c r="C222" s="46">
        <v>5</v>
      </c>
      <c r="D222" s="22" t="s">
        <v>257</v>
      </c>
      <c r="E222" s="22" t="s">
        <v>625</v>
      </c>
      <c r="G222" s="69">
        <f>'Tabel 5'!G231/'Tabel 5'!G$7</f>
        <v>5.0751856216607876E-4</v>
      </c>
      <c r="H222" s="70"/>
      <c r="I222" s="69">
        <f>'Tabel 5'!I231/'Tabel 5'!I$7</f>
        <v>3.2140936114217545E-4</v>
      </c>
      <c r="J222" s="69">
        <f>'Tabel 5'!J231/'Tabel 5'!J$7</f>
        <v>2.1877088365012727E-4</v>
      </c>
      <c r="K222" s="69">
        <f>'Tabel 5'!K231/'Tabel 5'!K$7</f>
        <v>1.3538273143599014E-4</v>
      </c>
      <c r="L222" s="69">
        <f>'Tabel 5'!L231/'Tabel 5'!L$7</f>
        <v>1.001000584954666E-3</v>
      </c>
      <c r="M222" s="69">
        <f>'Tabel 5'!M231/'Tabel 5'!M$7</f>
        <v>0</v>
      </c>
      <c r="N222" s="69">
        <f>'Tabel 5'!N231/'Tabel 5'!N$7</f>
        <v>4.791894727166688E-5</v>
      </c>
      <c r="O222" s="70"/>
      <c r="P222" s="69">
        <f>'Tabel 5'!P231/'Tabel 5'!P$7</f>
        <v>0</v>
      </c>
      <c r="Q222" s="69">
        <f>'Tabel 5'!Q231/'Tabel 5'!Q$7</f>
        <v>0</v>
      </c>
      <c r="R222" s="69">
        <f>'Tabel 5'!R231/'Tabel 5'!R$7</f>
        <v>0</v>
      </c>
      <c r="S222" s="70"/>
      <c r="T222" s="69">
        <f>'Tabel 5'!T231/'Tabel 5'!T$7</f>
        <v>1.3735050868741968E-3</v>
      </c>
      <c r="U222" s="70"/>
      <c r="V222" s="69">
        <f>'Tabel 5'!V231/'Tabel 5'!V$7</f>
        <v>1.1019516788623406E-3</v>
      </c>
      <c r="W222" s="69">
        <f>'Tabel 5'!W231/'Tabel 5'!W$7</f>
        <v>1.1016926022979325E-3</v>
      </c>
      <c r="X222" s="69">
        <f>'Tabel 5'!X231/'Tabel 5'!X$7</f>
        <v>8.5558345650417586E-4</v>
      </c>
      <c r="Y222" s="69">
        <f>'Tabel 5'!Y231/'Tabel 5'!Y$7</f>
        <v>1.7916926091784489E-3</v>
      </c>
      <c r="Z222" s="70"/>
      <c r="AA222" s="69">
        <f>'Tabel 5'!AA231/'Tabel 5'!AA$7</f>
        <v>0</v>
      </c>
      <c r="AB222" s="70"/>
      <c r="AC222" s="69">
        <f>'Tabel 5'!AC231/'Tabel 5'!AC$7</f>
        <v>1.7897424825568805E-4</v>
      </c>
      <c r="AD222" s="57"/>
    </row>
    <row r="223" spans="1:30" outlineLevel="1" x14ac:dyDescent="0.2">
      <c r="A223" s="22">
        <v>1</v>
      </c>
      <c r="B223" s="46">
        <v>2019</v>
      </c>
      <c r="C223" s="46">
        <v>5</v>
      </c>
      <c r="D223" s="22" t="s">
        <v>258</v>
      </c>
      <c r="E223" s="22" t="s">
        <v>626</v>
      </c>
      <c r="G223" s="69">
        <f>'Tabel 5'!G232/'Tabel 5'!G$7</f>
        <v>5.189702630559801E-4</v>
      </c>
      <c r="H223" s="70"/>
      <c r="I223" s="69">
        <f>'Tabel 5'!I232/'Tabel 5'!I$7</f>
        <v>1.5125146406690608E-4</v>
      </c>
      <c r="J223" s="69">
        <f>'Tabel 5'!J232/'Tabel 5'!J$7</f>
        <v>3.4242399180019919E-5</v>
      </c>
      <c r="K223" s="69">
        <f>'Tabel 5'!K232/'Tabel 5'!K$7</f>
        <v>3.4461058910979309E-4</v>
      </c>
      <c r="L223" s="69">
        <f>'Tabel 5'!L232/'Tabel 5'!L$7</f>
        <v>3.698278023231525E-4</v>
      </c>
      <c r="M223" s="69">
        <f>'Tabel 5'!M232/'Tabel 5'!M$7</f>
        <v>7.537258903191112E-4</v>
      </c>
      <c r="N223" s="69">
        <f>'Tabel 5'!N232/'Tabel 5'!N$7</f>
        <v>1.0890669834469745E-4</v>
      </c>
      <c r="O223" s="70"/>
      <c r="P223" s="69">
        <f>'Tabel 5'!P232/'Tabel 5'!P$7</f>
        <v>6.2151797756768623E-4</v>
      </c>
      <c r="Q223" s="69">
        <f>'Tabel 5'!Q232/'Tabel 5'!Q$7</f>
        <v>6.2252091465957789E-4</v>
      </c>
      <c r="R223" s="69">
        <f>'Tabel 5'!R232/'Tabel 5'!R$7</f>
        <v>6.183129485084482E-4</v>
      </c>
      <c r="S223" s="70"/>
      <c r="T223" s="69">
        <f>'Tabel 5'!T232/'Tabel 5'!T$7</f>
        <v>0</v>
      </c>
      <c r="U223" s="70"/>
      <c r="V223" s="69">
        <f>'Tabel 5'!V232/'Tabel 5'!V$7</f>
        <v>1.4314241000171412E-3</v>
      </c>
      <c r="W223" s="69">
        <f>'Tabel 5'!W232/'Tabel 5'!W$7</f>
        <v>1.5234157919947755E-3</v>
      </c>
      <c r="X223" s="69">
        <f>'Tabel 5'!X232/'Tabel 5'!X$7</f>
        <v>0</v>
      </c>
      <c r="Y223" s="69">
        <f>'Tabel 5'!Y232/'Tabel 5'!Y$7</f>
        <v>0</v>
      </c>
      <c r="Z223" s="70"/>
      <c r="AA223" s="69">
        <f>'Tabel 5'!AA232/'Tabel 5'!AA$7</f>
        <v>5.0900003581527851E-3</v>
      </c>
      <c r="AB223" s="70"/>
      <c r="AC223" s="69">
        <f>'Tabel 5'!AC232/'Tabel 5'!AC$7</f>
        <v>4.7726466201516814E-4</v>
      </c>
      <c r="AD223" s="57"/>
    </row>
    <row r="224" spans="1:30" outlineLevel="1" x14ac:dyDescent="0.2">
      <c r="A224" s="22">
        <v>1</v>
      </c>
      <c r="B224" s="46">
        <v>2019</v>
      </c>
      <c r="C224" s="46">
        <v>5</v>
      </c>
      <c r="D224" s="22" t="s">
        <v>259</v>
      </c>
      <c r="E224" s="22" t="s">
        <v>627</v>
      </c>
      <c r="G224" s="69">
        <f>'Tabel 5'!G233/'Tabel 5'!G$7</f>
        <v>1.5704446174923689E-3</v>
      </c>
      <c r="H224" s="70"/>
      <c r="I224" s="69">
        <f>'Tabel 5'!I233/'Tabel 5'!I$7</f>
        <v>2.1411535381971394E-3</v>
      </c>
      <c r="J224" s="69">
        <f>'Tabel 5'!J233/'Tabel 5'!J$7</f>
        <v>3.8237345751022246E-3</v>
      </c>
      <c r="K224" s="69">
        <f>'Tabel 5'!K233/'Tabel 5'!K$7</f>
        <v>0</v>
      </c>
      <c r="L224" s="69">
        <f>'Tabel 5'!L233/'Tabel 5'!L$7</f>
        <v>1.2574145278987185E-3</v>
      </c>
      <c r="M224" s="69">
        <f>'Tabel 5'!M233/'Tabel 5'!M$7</f>
        <v>0</v>
      </c>
      <c r="N224" s="69">
        <f>'Tabel 5'!N233/'Tabel 5'!N$7</f>
        <v>0</v>
      </c>
      <c r="O224" s="70"/>
      <c r="P224" s="69">
        <f>'Tabel 5'!P233/'Tabel 5'!P$7</f>
        <v>6.1831427665238884E-4</v>
      </c>
      <c r="Q224" s="69">
        <f>'Tabel 5'!Q233/'Tabel 5'!Q$7</f>
        <v>8.1180092249526041E-4</v>
      </c>
      <c r="R224" s="69">
        <f>'Tabel 5'!R233/'Tabel 5'!R$7</f>
        <v>0</v>
      </c>
      <c r="S224" s="70"/>
      <c r="T224" s="69">
        <f>'Tabel 5'!T233/'Tabel 5'!T$7</f>
        <v>8.2410305212451799E-4</v>
      </c>
      <c r="U224" s="70"/>
      <c r="V224" s="69">
        <f>'Tabel 5'!V233/'Tabel 5'!V$7</f>
        <v>1.0574283787062864E-3</v>
      </c>
      <c r="W224" s="69">
        <f>'Tabel 5'!W233/'Tabel 5'!W$7</f>
        <v>1.0898464452839764E-3</v>
      </c>
      <c r="X224" s="69">
        <f>'Tabel 5'!X233/'Tabel 5'!X$7</f>
        <v>7.5492657926839047E-4</v>
      </c>
      <c r="Y224" s="69">
        <f>'Tabel 5'!Y233/'Tabel 5'!Y$7</f>
        <v>0</v>
      </c>
      <c r="Z224" s="70"/>
      <c r="AA224" s="69">
        <f>'Tabel 5'!AA233/'Tabel 5'!AA$7</f>
        <v>0</v>
      </c>
      <c r="AB224" s="70"/>
      <c r="AC224" s="69">
        <f>'Tabel 5'!AC233/'Tabel 5'!AC$7</f>
        <v>5.8067200545178785E-4</v>
      </c>
      <c r="AD224" s="57"/>
    </row>
    <row r="225" spans="1:30" outlineLevel="1" x14ac:dyDescent="0.2">
      <c r="A225" s="22">
        <v>1</v>
      </c>
      <c r="B225" s="46">
        <v>2019</v>
      </c>
      <c r="C225" s="46">
        <v>5</v>
      </c>
      <c r="D225" s="22" t="s">
        <v>261</v>
      </c>
      <c r="E225" s="22" t="s">
        <v>629</v>
      </c>
      <c r="G225" s="69">
        <f>'Tabel 5'!G234/'Tabel 5'!G$7</f>
        <v>5.554074931602114E-4</v>
      </c>
      <c r="H225" s="70"/>
      <c r="I225" s="69">
        <f>'Tabel 5'!I234/'Tabel 5'!I$7</f>
        <v>3.686754436630836E-4</v>
      </c>
      <c r="J225" s="69">
        <f>'Tabel 5'!J234/'Tabel 5'!J$7</f>
        <v>2.3018501671013392E-4</v>
      </c>
      <c r="K225" s="69">
        <f>'Tabel 5'!K234/'Tabel 5'!K$7</f>
        <v>1.107676893567192E-4</v>
      </c>
      <c r="L225" s="69">
        <f>'Tabel 5'!L234/'Tabel 5'!L$7</f>
        <v>8.3334531456817032E-4</v>
      </c>
      <c r="M225" s="69">
        <f>'Tabel 5'!M234/'Tabel 5'!M$7</f>
        <v>0</v>
      </c>
      <c r="N225" s="69">
        <f>'Tabel 5'!N234/'Tabel 5'!N$7</f>
        <v>3.964203819746987E-4</v>
      </c>
      <c r="O225" s="70"/>
      <c r="P225" s="69">
        <f>'Tabel 5'!P234/'Tabel 5'!P$7</f>
        <v>3.1396268969914045E-4</v>
      </c>
      <c r="Q225" s="69">
        <f>'Tabel 5'!Q234/'Tabel 5'!Q$7</f>
        <v>4.1220979484215295E-4</v>
      </c>
      <c r="R225" s="69">
        <f>'Tabel 5'!R234/'Tabel 5'!R$7</f>
        <v>0</v>
      </c>
      <c r="S225" s="70"/>
      <c r="T225" s="69">
        <f>'Tabel 5'!T234/'Tabel 5'!T$7</f>
        <v>3.9243002482119906E-4</v>
      </c>
      <c r="U225" s="70"/>
      <c r="V225" s="69">
        <f>'Tabel 5'!V234/'Tabel 5'!V$7</f>
        <v>1.1999029392056597E-3</v>
      </c>
      <c r="W225" s="69">
        <f>'Tabel 5'!W234/'Tabel 5'!W$7</f>
        <v>1.2367387922570339E-3</v>
      </c>
      <c r="X225" s="69">
        <f>'Tabel 5'!X234/'Tabel 5'!X$7</f>
        <v>8.5558345650417586E-4</v>
      </c>
      <c r="Y225" s="69">
        <f>'Tabel 5'!Y234/'Tabel 5'!Y$7</f>
        <v>0</v>
      </c>
      <c r="Z225" s="70"/>
      <c r="AA225" s="69">
        <f>'Tabel 5'!AA234/'Tabel 5'!AA$7</f>
        <v>0</v>
      </c>
      <c r="AB225" s="70"/>
      <c r="AC225" s="69">
        <f>'Tabel 5'!AC234/'Tabel 5'!AC$7</f>
        <v>7.2385140405633837E-4</v>
      </c>
      <c r="AD225" s="57"/>
    </row>
    <row r="226" spans="1:30" outlineLevel="1" x14ac:dyDescent="0.2">
      <c r="A226" s="22">
        <v>1</v>
      </c>
      <c r="B226" s="46">
        <v>2019</v>
      </c>
      <c r="C226" s="46">
        <v>5</v>
      </c>
      <c r="D226" s="22" t="s">
        <v>262</v>
      </c>
      <c r="E226" s="22" t="s">
        <v>630</v>
      </c>
      <c r="G226" s="69">
        <f>'Tabel 5'!G235/'Tabel 5'!G$7</f>
        <v>2.462115691328772E-4</v>
      </c>
      <c r="H226" s="70"/>
      <c r="I226" s="69">
        <f>'Tabel 5'!I235/'Tabel 5'!I$7</f>
        <v>9.9258773293907116E-5</v>
      </c>
      <c r="J226" s="69">
        <f>'Tabel 5'!J235/'Tabel 5'!J$7</f>
        <v>1.3316488570007748E-4</v>
      </c>
      <c r="K226" s="69">
        <f>'Tabel 5'!K235/'Tabel 5'!K$7</f>
        <v>0</v>
      </c>
      <c r="L226" s="69">
        <f>'Tabel 5'!L235/'Tabel 5'!L$7</f>
        <v>1.9724149457234799E-5</v>
      </c>
      <c r="M226" s="69">
        <f>'Tabel 5'!M235/'Tabel 5'!M$7</f>
        <v>0</v>
      </c>
      <c r="N226" s="69">
        <f>'Tabel 5'!N235/'Tabel 5'!N$7</f>
        <v>1.3504430594742483E-4</v>
      </c>
      <c r="O226" s="70"/>
      <c r="P226" s="69">
        <f>'Tabel 5'!P235/'Tabel 5'!P$7</f>
        <v>3.5240710068270866E-5</v>
      </c>
      <c r="Q226" s="69">
        <f>'Tabel 5'!Q235/'Tabel 5'!Q$7</f>
        <v>4.6268446359833492E-5</v>
      </c>
      <c r="R226" s="69">
        <f>'Tabel 5'!R235/'Tabel 5'!R$7</f>
        <v>0</v>
      </c>
      <c r="S226" s="70"/>
      <c r="T226" s="69">
        <f>'Tabel 5'!T235/'Tabel 5'!T$7</f>
        <v>0</v>
      </c>
      <c r="U226" s="70"/>
      <c r="V226" s="69">
        <f>'Tabel 5'!V235/'Tabel 5'!V$7</f>
        <v>7.9474090778556682E-4</v>
      </c>
      <c r="W226" s="69">
        <f>'Tabel 5'!W235/'Tabel 5'!W$7</f>
        <v>8.1027713975460847E-4</v>
      </c>
      <c r="X226" s="69">
        <f>'Tabel 5'!X235/'Tabel 5'!X$7</f>
        <v>7.5492657926839047E-4</v>
      </c>
      <c r="Y226" s="69">
        <f>'Tabel 5'!Y235/'Tabel 5'!Y$7</f>
        <v>0</v>
      </c>
      <c r="Z226" s="70"/>
      <c r="AA226" s="69">
        <f>'Tabel 5'!AA235/'Tabel 5'!AA$7</f>
        <v>1.2216000859566684E-3</v>
      </c>
      <c r="AB226" s="70"/>
      <c r="AC226" s="69">
        <f>'Tabel 5'!AC235/'Tabel 5'!AC$7</f>
        <v>3.9772055167930675E-6</v>
      </c>
      <c r="AD226" s="57"/>
    </row>
    <row r="227" spans="1:30" outlineLevel="1" x14ac:dyDescent="0.2">
      <c r="A227" s="22">
        <v>1</v>
      </c>
      <c r="B227" s="46">
        <v>2019</v>
      </c>
      <c r="C227" s="46">
        <v>5</v>
      </c>
      <c r="D227" s="22" t="s">
        <v>263</v>
      </c>
      <c r="E227" s="22" t="s">
        <v>631</v>
      </c>
      <c r="G227" s="69">
        <f>'Tabel 5'!G236/'Tabel 5'!G$7</f>
        <v>1.3018501784383212E-3</v>
      </c>
      <c r="H227" s="70"/>
      <c r="I227" s="69">
        <f>'Tabel 5'!I236/'Tabel 5'!I$7</f>
        <v>9.4437632876774483E-4</v>
      </c>
      <c r="J227" s="69">
        <f>'Tabel 5'!J236/'Tabel 5'!J$7</f>
        <v>1.0900497072306341E-3</v>
      </c>
      <c r="K227" s="69">
        <f>'Tabel 5'!K236/'Tabel 5'!K$7</f>
        <v>1.84612815594532E-4</v>
      </c>
      <c r="L227" s="69">
        <f>'Tabel 5'!L236/'Tabel 5'!L$7</f>
        <v>4.6844854960932647E-4</v>
      </c>
      <c r="M227" s="69">
        <f>'Tabel 5'!M236/'Tabel 5'!M$7</f>
        <v>0</v>
      </c>
      <c r="N227" s="69">
        <f>'Tabel 5'!N236/'Tabel 5'!N$7</f>
        <v>1.3765806670769758E-3</v>
      </c>
      <c r="O227" s="70"/>
      <c r="P227" s="69">
        <f>'Tabel 5'!P236/'Tabel 5'!P$7</f>
        <v>2.8993493283441031E-3</v>
      </c>
      <c r="Q227" s="69">
        <f>'Tabel 5'!Q236/'Tabel 5'!Q$7</f>
        <v>3.8066312686953919E-3</v>
      </c>
      <c r="R227" s="69">
        <f>'Tabel 5'!R236/'Tabel 5'!R$7</f>
        <v>0</v>
      </c>
      <c r="S227" s="70"/>
      <c r="T227" s="69">
        <f>'Tabel 5'!T236/'Tabel 5'!T$7</f>
        <v>0</v>
      </c>
      <c r="U227" s="70"/>
      <c r="V227" s="69">
        <f>'Tabel 5'!V236/'Tabel 5'!V$7</f>
        <v>1.3290205096582167E-3</v>
      </c>
      <c r="W227" s="69">
        <f>'Tabel 5'!W236/'Tabel 5'!W$7</f>
        <v>1.4144311474663779E-3</v>
      </c>
      <c r="X227" s="69">
        <f>'Tabel 5'!X236/'Tabel 5'!X$7</f>
        <v>0</v>
      </c>
      <c r="Y227" s="69">
        <f>'Tabel 5'!Y236/'Tabel 5'!Y$7</f>
        <v>0</v>
      </c>
      <c r="Z227" s="70"/>
      <c r="AA227" s="69">
        <f>'Tabel 5'!AA236/'Tabel 5'!AA$7</f>
        <v>0</v>
      </c>
      <c r="AB227" s="70"/>
      <c r="AC227" s="69">
        <f>'Tabel 5'!AC236/'Tabel 5'!AC$7</f>
        <v>2.0243976080476715E-3</v>
      </c>
      <c r="AD227" s="57"/>
    </row>
    <row r="228" spans="1:30" outlineLevel="1" x14ac:dyDescent="0.2">
      <c r="A228" s="22">
        <v>1</v>
      </c>
      <c r="B228" s="46">
        <v>2019</v>
      </c>
      <c r="C228" s="46">
        <v>5</v>
      </c>
      <c r="D228" s="22" t="s">
        <v>265</v>
      </c>
      <c r="E228" s="22" t="s">
        <v>637</v>
      </c>
      <c r="G228" s="69">
        <f>'Tabel 5'!G237/'Tabel 5'!G$7</f>
        <v>6.8189673480775715E-4</v>
      </c>
      <c r="H228" s="70"/>
      <c r="I228" s="69">
        <f>'Tabel 5'!I237/'Tabel 5'!I$7</f>
        <v>3.8663655502102869E-4</v>
      </c>
      <c r="J228" s="69">
        <f>'Tabel 5'!J237/'Tabel 5'!J$7</f>
        <v>5.7831607504033641E-4</v>
      </c>
      <c r="K228" s="69">
        <f>'Tabel 5'!K237/'Tabel 5'!K$7</f>
        <v>1.2307521039635466E-5</v>
      </c>
      <c r="L228" s="69">
        <f>'Tabel 5'!L237/'Tabel 5'!L$7</f>
        <v>4.9803477379517871E-4</v>
      </c>
      <c r="M228" s="69">
        <f>'Tabel 5'!M237/'Tabel 5'!M$7</f>
        <v>0</v>
      </c>
      <c r="N228" s="69">
        <f>'Tabel 5'!N237/'Tabel 5'!N$7</f>
        <v>1.3068803801363695E-5</v>
      </c>
      <c r="O228" s="70"/>
      <c r="P228" s="69">
        <f>'Tabel 5'!P237/'Tabel 5'!P$7</f>
        <v>0</v>
      </c>
      <c r="Q228" s="69">
        <f>'Tabel 5'!Q237/'Tabel 5'!Q$7</f>
        <v>0</v>
      </c>
      <c r="R228" s="69">
        <f>'Tabel 5'!R237/'Tabel 5'!R$7</f>
        <v>0</v>
      </c>
      <c r="S228" s="70"/>
      <c r="T228" s="69">
        <f>'Tabel 5'!T237/'Tabel 5'!T$7</f>
        <v>7.5542779778080824E-4</v>
      </c>
      <c r="U228" s="70"/>
      <c r="V228" s="69">
        <f>'Tabel 5'!V237/'Tabel 5'!V$7</f>
        <v>1.8343599664294315E-3</v>
      </c>
      <c r="W228" s="69">
        <f>'Tabel 5'!W237/'Tabel 5'!W$7</f>
        <v>1.8977543536357936E-3</v>
      </c>
      <c r="X228" s="69">
        <f>'Tabel 5'!X237/'Tabel 5'!X$7</f>
        <v>1.1575540882115321E-3</v>
      </c>
      <c r="Y228" s="69">
        <f>'Tabel 5'!Y237/'Tabel 5'!Y$7</f>
        <v>0</v>
      </c>
      <c r="Z228" s="70"/>
      <c r="AA228" s="69">
        <f>'Tabel 5'!AA237/'Tabel 5'!AA$7</f>
        <v>0</v>
      </c>
      <c r="AB228" s="70"/>
      <c r="AC228" s="69">
        <f>'Tabel 5'!AC237/'Tabel 5'!AC$7</f>
        <v>1.3920219308775737E-4</v>
      </c>
      <c r="AD228" s="57"/>
    </row>
    <row r="229" spans="1:30" outlineLevel="1" x14ac:dyDescent="0.2">
      <c r="A229" s="22">
        <v>1</v>
      </c>
      <c r="B229" s="46">
        <v>2019</v>
      </c>
      <c r="C229" s="46">
        <v>5</v>
      </c>
      <c r="D229" s="22" t="s">
        <v>266</v>
      </c>
      <c r="E229" s="22" t="s">
        <v>638</v>
      </c>
      <c r="G229" s="69">
        <f>'Tabel 5'!G238/'Tabel 5'!G$7</f>
        <v>6.9074577640449906E-4</v>
      </c>
      <c r="H229" s="70"/>
      <c r="I229" s="69">
        <f>'Tabel 5'!I238/'Tabel 5'!I$7</f>
        <v>7.3546024402533082E-4</v>
      </c>
      <c r="J229" s="69">
        <f>'Tabel 5'!J238/'Tabel 5'!J$7</f>
        <v>5.326595428003099E-4</v>
      </c>
      <c r="K229" s="69">
        <f>'Tabel 5'!K238/'Tabel 5'!K$7</f>
        <v>0</v>
      </c>
      <c r="L229" s="69">
        <f>'Tabel 5'!L238/'Tabel 5'!L$7</f>
        <v>9.4675917394727036E-4</v>
      </c>
      <c r="M229" s="69">
        <f>'Tabel 5'!M238/'Tabel 5'!M$7</f>
        <v>9.4215736289888895E-3</v>
      </c>
      <c r="N229" s="69">
        <f>'Tabel 5'!N238/'Tabel 5'!N$7</f>
        <v>5.706710993262146E-4</v>
      </c>
      <c r="O229" s="70"/>
      <c r="P229" s="69">
        <f>'Tabel 5'!P238/'Tabel 5'!P$7</f>
        <v>1.2814803661189407E-4</v>
      </c>
      <c r="Q229" s="69">
        <f>'Tabel 5'!Q238/'Tabel 5'!Q$7</f>
        <v>8.8330670323318489E-5</v>
      </c>
      <c r="R229" s="69">
        <f>'Tabel 5'!R238/'Tabel 5'!R$7</f>
        <v>2.553901309056634E-4</v>
      </c>
      <c r="S229" s="70"/>
      <c r="T229" s="69">
        <f>'Tabel 5'!T238/'Tabel 5'!T$7</f>
        <v>2.3545801489271943E-4</v>
      </c>
      <c r="U229" s="70"/>
      <c r="V229" s="69">
        <f>'Tabel 5'!V238/'Tabel 5'!V$7</f>
        <v>1.0796900287843134E-3</v>
      </c>
      <c r="W229" s="69">
        <f>'Tabel 5'!W238/'Tabel 5'!W$7</f>
        <v>1.09695413949235E-3</v>
      </c>
      <c r="X229" s="69">
        <f>'Tabel 5'!X238/'Tabel 5'!X$7</f>
        <v>6.0394126341471233E-4</v>
      </c>
      <c r="Y229" s="69">
        <f>'Tabel 5'!Y238/'Tabel 5'!Y$7</f>
        <v>1.3782250839834221E-3</v>
      </c>
      <c r="Z229" s="70"/>
      <c r="AA229" s="69">
        <f>'Tabel 5'!AA238/'Tabel 5'!AA$7</f>
        <v>0</v>
      </c>
      <c r="AB229" s="70"/>
      <c r="AC229" s="69">
        <f>'Tabel 5'!AC238/'Tabel 5'!AC$7</f>
        <v>3.7385731857854837E-4</v>
      </c>
      <c r="AD229" s="57"/>
    </row>
    <row r="230" spans="1:30" outlineLevel="1" x14ac:dyDescent="0.2">
      <c r="A230" s="22">
        <v>1</v>
      </c>
      <c r="B230" s="46">
        <v>2019</v>
      </c>
      <c r="C230" s="46">
        <v>5</v>
      </c>
      <c r="D230" s="22" t="s">
        <v>267</v>
      </c>
      <c r="E230" s="22" t="s">
        <v>639</v>
      </c>
      <c r="G230" s="69">
        <f>'Tabel 5'!G239/'Tabel 5'!G$7</f>
        <v>1.3679577244845693E-3</v>
      </c>
      <c r="H230" s="70"/>
      <c r="I230" s="69">
        <f>'Tabel 5'!I239/'Tabel 5'!I$7</f>
        <v>8.0825001110752944E-4</v>
      </c>
      <c r="J230" s="69">
        <f>'Tabel 5'!J239/'Tabel 5'!J$7</f>
        <v>9.7020131010056444E-4</v>
      </c>
      <c r="K230" s="69">
        <f>'Tabel 5'!K239/'Tabel 5'!K$7</f>
        <v>7.9998886757630535E-4</v>
      </c>
      <c r="L230" s="69">
        <f>'Tabel 5'!L239/'Tabel 5'!L$7</f>
        <v>1.3363111257276576E-3</v>
      </c>
      <c r="M230" s="69">
        <f>'Tabel 5'!M239/'Tabel 5'!M$7</f>
        <v>0</v>
      </c>
      <c r="N230" s="69">
        <f>'Tabel 5'!N239/'Tabel 5'!N$7</f>
        <v>3.9206411404091082E-5</v>
      </c>
      <c r="O230" s="70"/>
      <c r="P230" s="69">
        <f>'Tabel 5'!P239/'Tabel 5'!P$7</f>
        <v>2.1240537068421442E-3</v>
      </c>
      <c r="Q230" s="69">
        <f>'Tabel 5'!Q239/'Tabel 5'!Q$7</f>
        <v>2.7340445576265245E-3</v>
      </c>
      <c r="R230" s="69">
        <f>'Tabel 5'!R239/'Tabel 5'!R$7</f>
        <v>1.7474061588282233E-4</v>
      </c>
      <c r="S230" s="70"/>
      <c r="T230" s="69">
        <f>'Tabel 5'!T239/'Tabel 5'!T$7</f>
        <v>2.2074188896192446E-3</v>
      </c>
      <c r="U230" s="70"/>
      <c r="V230" s="69">
        <f>'Tabel 5'!V239/'Tabel 5'!V$7</f>
        <v>1.9701560319053965E-3</v>
      </c>
      <c r="W230" s="69">
        <f>'Tabel 5'!W239/'Tabel 5'!W$7</f>
        <v>1.9854159155390698E-3</v>
      </c>
      <c r="X230" s="69">
        <f>'Tabel 5'!X239/'Tabel 5'!X$7</f>
        <v>1.1575540882115321E-3</v>
      </c>
      <c r="Y230" s="69">
        <f>'Tabel 5'!Y239/'Tabel 5'!Y$7</f>
        <v>3.3077402015602134E-3</v>
      </c>
      <c r="Z230" s="70"/>
      <c r="AA230" s="69">
        <f>'Tabel 5'!AA239/'Tabel 5'!AA$7</f>
        <v>2.1479801511404752E-2</v>
      </c>
      <c r="AB230" s="70"/>
      <c r="AC230" s="69">
        <f>'Tabel 5'!AC239/'Tabel 5'!AC$7</f>
        <v>2.9431320824268702E-4</v>
      </c>
      <c r="AD230" s="57"/>
    </row>
    <row r="231" spans="1:30" outlineLevel="1" x14ac:dyDescent="0.2">
      <c r="A231" s="22">
        <v>1</v>
      </c>
      <c r="B231" s="46">
        <v>2019</v>
      </c>
      <c r="C231" s="46">
        <v>5</v>
      </c>
      <c r="D231" s="22" t="s">
        <v>268</v>
      </c>
      <c r="E231" s="22" t="s">
        <v>640</v>
      </c>
      <c r="G231" s="69">
        <f>'Tabel 5'!G240/'Tabel 5'!G$7</f>
        <v>9.6558659776212945E-4</v>
      </c>
      <c r="H231" s="70"/>
      <c r="I231" s="69">
        <f>'Tabel 5'!I240/'Tabel 5'!I$7</f>
        <v>4.9723918811995377E-4</v>
      </c>
      <c r="J231" s="69">
        <f>'Tabel 5'!J240/'Tabel 5'!J$7</f>
        <v>0</v>
      </c>
      <c r="K231" s="69">
        <f>'Tabel 5'!K240/'Tabel 5'!K$7</f>
        <v>1.476902524756256E-4</v>
      </c>
      <c r="L231" s="69">
        <f>'Tabel 5'!L240/'Tabel 5'!L$7</f>
        <v>2.0315873940951845E-3</v>
      </c>
      <c r="M231" s="69">
        <f>'Tabel 5'!M240/'Tabel 5'!M$7</f>
        <v>0</v>
      </c>
      <c r="N231" s="69">
        <f>'Tabel 5'!N240/'Tabel 5'!N$7</f>
        <v>4.4433932924636561E-4</v>
      </c>
      <c r="O231" s="70"/>
      <c r="P231" s="69">
        <f>'Tabel 5'!P240/'Tabel 5'!P$7</f>
        <v>1.249443356965967E-4</v>
      </c>
      <c r="Q231" s="69">
        <f>'Tabel 5'!Q240/'Tabel 5'!Q$7</f>
        <v>1.6404267345759149E-4</v>
      </c>
      <c r="R231" s="69">
        <f>'Tabel 5'!R240/'Tabel 5'!R$7</f>
        <v>0</v>
      </c>
      <c r="S231" s="70"/>
      <c r="T231" s="69">
        <f>'Tabel 5'!T240/'Tabel 5'!T$7</f>
        <v>4.8759430584033982E-3</v>
      </c>
      <c r="U231" s="70"/>
      <c r="V231" s="69">
        <f>'Tabel 5'!V240/'Tabel 5'!V$7</f>
        <v>1.7653488511875474E-3</v>
      </c>
      <c r="W231" s="69">
        <f>'Tabel 5'!W240/'Tabel 5'!W$7</f>
        <v>1.8788005024134634E-3</v>
      </c>
      <c r="X231" s="69">
        <f>'Tabel 5'!X240/'Tabel 5'!X$7</f>
        <v>0</v>
      </c>
      <c r="Y231" s="69">
        <f>'Tabel 5'!Y240/'Tabel 5'!Y$7</f>
        <v>0</v>
      </c>
      <c r="Z231" s="70"/>
      <c r="AA231" s="69">
        <f>'Tabel 5'!AA240/'Tabel 5'!AA$7</f>
        <v>0</v>
      </c>
      <c r="AB231" s="70"/>
      <c r="AC231" s="69">
        <f>'Tabel 5'!AC240/'Tabel 5'!AC$7</f>
        <v>7.5566904819068283E-4</v>
      </c>
      <c r="AD231" s="57"/>
    </row>
    <row r="232" spans="1:30" outlineLevel="1" x14ac:dyDescent="0.2">
      <c r="A232" s="22">
        <v>1</v>
      </c>
      <c r="B232" s="46">
        <v>2019</v>
      </c>
      <c r="C232" s="46">
        <v>5</v>
      </c>
      <c r="D232" s="22" t="s">
        <v>269</v>
      </c>
      <c r="E232" s="22" t="s">
        <v>641</v>
      </c>
      <c r="G232" s="69">
        <f>'Tabel 5'!G241/'Tabel 5'!G$7</f>
        <v>1.1071712633099996E-3</v>
      </c>
      <c r="H232" s="70"/>
      <c r="I232" s="69">
        <f>'Tabel 5'!I241/'Tabel 5'!I$7</f>
        <v>6.097324645197151E-4</v>
      </c>
      <c r="J232" s="69">
        <f>'Tabel 5'!J241/'Tabel 5'!J$7</f>
        <v>7.4191864890043165E-5</v>
      </c>
      <c r="K232" s="69">
        <f>'Tabel 5'!K241/'Tabel 5'!K$7</f>
        <v>2.5845794183234483E-4</v>
      </c>
      <c r="L232" s="69">
        <f>'Tabel 5'!L241/'Tabel 5'!L$7</f>
        <v>7.3965560464630501E-4</v>
      </c>
      <c r="M232" s="69">
        <f>'Tabel 5'!M241/'Tabel 5'!M$7</f>
        <v>0</v>
      </c>
      <c r="N232" s="69">
        <f>'Tabel 5'!N241/'Tabel 5'!N$7</f>
        <v>1.8949765511977357E-3</v>
      </c>
      <c r="O232" s="70"/>
      <c r="P232" s="69">
        <f>'Tabel 5'!P241/'Tabel 5'!P$7</f>
        <v>1.1629434322529386E-3</v>
      </c>
      <c r="Q232" s="69">
        <f>'Tabel 5'!Q241/'Tabel 5'!Q$7</f>
        <v>1.5268587298745053E-3</v>
      </c>
      <c r="R232" s="69">
        <f>'Tabel 5'!R241/'Tabel 5'!R$7</f>
        <v>0</v>
      </c>
      <c r="S232" s="70"/>
      <c r="T232" s="69">
        <f>'Tabel 5'!T241/'Tabel 5'!T$7</f>
        <v>5.660803108045797E-3</v>
      </c>
      <c r="U232" s="70"/>
      <c r="V232" s="69">
        <f>'Tabel 5'!V241/'Tabel 5'!V$7</f>
        <v>1.2065814342290678E-3</v>
      </c>
      <c r="W232" s="69">
        <f>'Tabel 5'!W241/'Tabel 5'!W$7</f>
        <v>1.2367387922570339E-3</v>
      </c>
      <c r="X232" s="69">
        <f>'Tabel 5'!X241/'Tabel 5'!X$7</f>
        <v>1.0065687723578539E-3</v>
      </c>
      <c r="Y232" s="69">
        <f>'Tabel 5'!Y241/'Tabel 5'!Y$7</f>
        <v>0</v>
      </c>
      <c r="Z232" s="70"/>
      <c r="AA232" s="69">
        <f>'Tabel 5'!AA241/'Tabel 5'!AA$7</f>
        <v>0</v>
      </c>
      <c r="AB232" s="70"/>
      <c r="AC232" s="69">
        <f>'Tabel 5'!AC241/'Tabel 5'!AC$7</f>
        <v>2.0045115804637062E-3</v>
      </c>
      <c r="AD232" s="57"/>
    </row>
    <row r="233" spans="1:30" outlineLevel="1" x14ac:dyDescent="0.2">
      <c r="A233" s="22">
        <v>1</v>
      </c>
      <c r="B233" s="46">
        <v>2019</v>
      </c>
      <c r="C233" s="46">
        <v>5</v>
      </c>
      <c r="D233" s="22" t="s">
        <v>270</v>
      </c>
      <c r="E233" s="22" t="s">
        <v>642</v>
      </c>
      <c r="G233" s="69">
        <f>'Tabel 5'!G242/'Tabel 5'!G$7</f>
        <v>1.1399647704038078E-3</v>
      </c>
      <c r="H233" s="70"/>
      <c r="I233" s="69">
        <f>'Tabel 5'!I242/'Tabel 5'!I$7</f>
        <v>7.071005945127859E-4</v>
      </c>
      <c r="J233" s="69">
        <f>'Tabel 5'!J242/'Tabel 5'!J$7</f>
        <v>7.951846031804626E-4</v>
      </c>
      <c r="K233" s="69">
        <f>'Tabel 5'!K242/'Tabel 5'!K$7</f>
        <v>7.3845126237812801E-4</v>
      </c>
      <c r="L233" s="69">
        <f>'Tabel 5'!L242/'Tabel 5'!L$7</f>
        <v>9.2210398712572683E-4</v>
      </c>
      <c r="M233" s="69">
        <f>'Tabel 5'!M242/'Tabel 5'!M$7</f>
        <v>4.4685177783204445E-3</v>
      </c>
      <c r="N233" s="69">
        <f>'Tabel 5'!N242/'Tabel 5'!N$7</f>
        <v>0</v>
      </c>
      <c r="O233" s="70"/>
      <c r="P233" s="69">
        <f>'Tabel 5'!P242/'Tabel 5'!P$7</f>
        <v>1.7460169988370567E-3</v>
      </c>
      <c r="Q233" s="69">
        <f>'Tabel 5'!Q242/'Tabel 5'!Q$7</f>
        <v>1.9685120814910977E-3</v>
      </c>
      <c r="R233" s="69">
        <f>'Tabel 5'!R242/'Tabel 5'!R$7</f>
        <v>1.0350021094597938E-3</v>
      </c>
      <c r="S233" s="70"/>
      <c r="T233" s="69">
        <f>'Tabel 5'!T242/'Tabel 5'!T$7</f>
        <v>4.4344592804795493E-3</v>
      </c>
      <c r="U233" s="70"/>
      <c r="V233" s="69">
        <f>'Tabel 5'!V242/'Tabel 5'!V$7</f>
        <v>9.9064342847220502E-4</v>
      </c>
      <c r="W233" s="69">
        <f>'Tabel 5'!W242/'Tabel 5'!W$7</f>
        <v>8.9556947025509358E-4</v>
      </c>
      <c r="X233" s="69">
        <f>'Tabel 5'!X242/'Tabel 5'!X$7</f>
        <v>2.2647797378051713E-3</v>
      </c>
      <c r="Y233" s="69">
        <f>'Tabel 5'!Y242/'Tabel 5'!Y$7</f>
        <v>3.0320951847635285E-3</v>
      </c>
      <c r="Z233" s="70"/>
      <c r="AA233" s="69">
        <f>'Tabel 5'!AA242/'Tabel 5'!AA$7</f>
        <v>0</v>
      </c>
      <c r="AB233" s="70"/>
      <c r="AC233" s="69">
        <f>'Tabel 5'!AC242/'Tabel 5'!AC$7</f>
        <v>2.704499751419286E-4</v>
      </c>
      <c r="AD233" s="57"/>
    </row>
    <row r="234" spans="1:30" outlineLevel="1" x14ac:dyDescent="0.2">
      <c r="A234" s="22">
        <v>1</v>
      </c>
      <c r="B234" s="46">
        <v>2019</v>
      </c>
      <c r="C234" s="46">
        <v>5</v>
      </c>
      <c r="D234" s="22" t="s">
        <v>271</v>
      </c>
      <c r="E234" s="22" t="s">
        <v>643</v>
      </c>
      <c r="G234" s="69">
        <f>'Tabel 5'!G243/'Tabel 5'!G$7</f>
        <v>2.9722369127880102E-4</v>
      </c>
      <c r="H234" s="70"/>
      <c r="I234" s="69">
        <f>'Tabel 5'!I243/'Tabel 5'!I$7</f>
        <v>9.7368129993070799E-5</v>
      </c>
      <c r="J234" s="69">
        <f>'Tabel 5'!J243/'Tabel 5'!J$7</f>
        <v>0</v>
      </c>
      <c r="K234" s="69">
        <f>'Tabel 5'!K243/'Tabel 5'!K$7</f>
        <v>1.2676746670824532E-3</v>
      </c>
      <c r="L234" s="69">
        <f>'Tabel 5'!L243/'Tabel 5'!L$7</f>
        <v>0</v>
      </c>
      <c r="M234" s="69">
        <f>'Tabel 5'!M243/'Tabel 5'!M$7</f>
        <v>0</v>
      </c>
      <c r="N234" s="69">
        <f>'Tabel 5'!N243/'Tabel 5'!N$7</f>
        <v>0</v>
      </c>
      <c r="O234" s="70"/>
      <c r="P234" s="69">
        <f>'Tabel 5'!P243/'Tabel 5'!P$7</f>
        <v>1.2814803661189405E-5</v>
      </c>
      <c r="Q234" s="69">
        <f>'Tabel 5'!Q243/'Tabel 5'!Q$7</f>
        <v>1.6824889585393999E-5</v>
      </c>
      <c r="R234" s="69">
        <f>'Tabel 5'!R243/'Tabel 5'!R$7</f>
        <v>0</v>
      </c>
      <c r="S234" s="70"/>
      <c r="T234" s="69">
        <f>'Tabel 5'!T243/'Tabel 5'!T$7</f>
        <v>2.7470101737483933E-4</v>
      </c>
      <c r="U234" s="70"/>
      <c r="V234" s="69">
        <f>'Tabel 5'!V243/'Tabel 5'!V$7</f>
        <v>9.7060794340198073E-4</v>
      </c>
      <c r="W234" s="69">
        <f>'Tabel 5'!W243/'Tabel 5'!W$7</f>
        <v>9.8560026356116128E-4</v>
      </c>
      <c r="X234" s="69">
        <f>'Tabel 5'!X243/'Tabel 5'!X$7</f>
        <v>1.0065687723578539E-3</v>
      </c>
      <c r="Y234" s="69">
        <f>'Tabel 5'!Y243/'Tabel 5'!Y$7</f>
        <v>0</v>
      </c>
      <c r="Z234" s="70"/>
      <c r="AA234" s="69">
        <f>'Tabel 5'!AA243/'Tabel 5'!AA$7</f>
        <v>2.036000143261114E-3</v>
      </c>
      <c r="AB234" s="70"/>
      <c r="AC234" s="69">
        <f>'Tabel 5'!AC243/'Tabel 5'!AC$7</f>
        <v>3.9772055167930675E-6</v>
      </c>
      <c r="AD234" s="57"/>
    </row>
    <row r="235" spans="1:30" outlineLevel="1" x14ac:dyDescent="0.2">
      <c r="A235" s="22">
        <v>1</v>
      </c>
      <c r="B235" s="46">
        <v>2019</v>
      </c>
      <c r="C235" s="46">
        <v>5</v>
      </c>
      <c r="D235" s="22" t="s">
        <v>272</v>
      </c>
      <c r="E235" s="22" t="s">
        <v>644</v>
      </c>
      <c r="G235" s="69">
        <f>'Tabel 5'!G244/'Tabel 5'!G$7</f>
        <v>7.2093662420514789E-4</v>
      </c>
      <c r="H235" s="70"/>
      <c r="I235" s="69">
        <f>'Tabel 5'!I244/'Tabel 5'!I$7</f>
        <v>4.0932427463106461E-4</v>
      </c>
      <c r="J235" s="69">
        <f>'Tabel 5'!J244/'Tabel 5'!J$7</f>
        <v>0</v>
      </c>
      <c r="K235" s="69">
        <f>'Tabel 5'!K244/'Tabel 5'!K$7</f>
        <v>0</v>
      </c>
      <c r="L235" s="69">
        <f>'Tabel 5'!L244/'Tabel 5'!L$7</f>
        <v>1.6617595917720318E-3</v>
      </c>
      <c r="M235" s="69">
        <f>'Tabel 5'!M244/'Tabel 5'!M$7</f>
        <v>0</v>
      </c>
      <c r="N235" s="69">
        <f>'Tabel 5'!N244/'Tabel 5'!N$7</f>
        <v>4.1820172164363823E-4</v>
      </c>
      <c r="O235" s="70"/>
      <c r="P235" s="69">
        <f>'Tabel 5'!P244/'Tabel 5'!P$7</f>
        <v>8.3296223797731144E-5</v>
      </c>
      <c r="Q235" s="69">
        <f>'Tabel 5'!Q244/'Tabel 5'!Q$7</f>
        <v>1.0936178230506098E-4</v>
      </c>
      <c r="R235" s="69">
        <f>'Tabel 5'!R244/'Tabel 5'!R$7</f>
        <v>0</v>
      </c>
      <c r="S235" s="70"/>
      <c r="T235" s="69">
        <f>'Tabel 5'!T244/'Tabel 5'!T$7</f>
        <v>1.5206663461821465E-3</v>
      </c>
      <c r="U235" s="70"/>
      <c r="V235" s="69">
        <f>'Tabel 5'!V244/'Tabel 5'!V$7</f>
        <v>1.7163732210158879E-3</v>
      </c>
      <c r="W235" s="69">
        <f>'Tabel 5'!W244/'Tabel 5'!W$7</f>
        <v>1.6371388993287558E-3</v>
      </c>
      <c r="X235" s="69">
        <f>'Tabel 5'!X244/'Tabel 5'!X$7</f>
        <v>3.673976019106167E-3</v>
      </c>
      <c r="Y235" s="69">
        <f>'Tabel 5'!Y244/'Tabel 5'!Y$7</f>
        <v>9.6475755878839555E-4</v>
      </c>
      <c r="Z235" s="70"/>
      <c r="AA235" s="69">
        <f>'Tabel 5'!AA244/'Tabel 5'!AA$7</f>
        <v>1.1198000787936127E-3</v>
      </c>
      <c r="AB235" s="70"/>
      <c r="AC235" s="69">
        <f>'Tabel 5'!AC244/'Tabel 5'!AC$7</f>
        <v>3.1817644134344544E-4</v>
      </c>
      <c r="AD235" s="57"/>
    </row>
    <row r="236" spans="1:30" outlineLevel="1" x14ac:dyDescent="0.2">
      <c r="A236" s="22">
        <v>1</v>
      </c>
      <c r="B236" s="46">
        <v>2019</v>
      </c>
      <c r="C236" s="46">
        <v>5</v>
      </c>
      <c r="D236" s="22" t="s">
        <v>275</v>
      </c>
      <c r="E236" s="22" t="s">
        <v>647</v>
      </c>
      <c r="G236" s="69">
        <f>'Tabel 5'!G245/'Tabel 5'!G$7</f>
        <v>4.5910909931331438E-4</v>
      </c>
      <c r="H236" s="70"/>
      <c r="I236" s="69">
        <f>'Tabel 5'!I245/'Tabel 5'!I$7</f>
        <v>2.2687719610035913E-4</v>
      </c>
      <c r="J236" s="69">
        <f>'Tabel 5'!J245/'Tabel 5'!J$7</f>
        <v>1.9023555100011069E-4</v>
      </c>
      <c r="K236" s="69">
        <f>'Tabel 5'!K245/'Tabel 5'!K$7</f>
        <v>0</v>
      </c>
      <c r="L236" s="69">
        <f>'Tabel 5'!L245/'Tabel 5'!L$7</f>
        <v>6.9034523100321794E-4</v>
      </c>
      <c r="M236" s="69">
        <f>'Tabel 5'!M245/'Tabel 5'!M$7</f>
        <v>0</v>
      </c>
      <c r="N236" s="69">
        <f>'Tabel 5'!N245/'Tabel 5'!N$7</f>
        <v>0</v>
      </c>
      <c r="O236" s="70"/>
      <c r="P236" s="69">
        <f>'Tabel 5'!P245/'Tabel 5'!P$7</f>
        <v>0</v>
      </c>
      <c r="Q236" s="69">
        <f>'Tabel 5'!Q245/'Tabel 5'!Q$7</f>
        <v>0</v>
      </c>
      <c r="R236" s="69">
        <f>'Tabel 5'!R245/'Tabel 5'!R$7</f>
        <v>0</v>
      </c>
      <c r="S236" s="70"/>
      <c r="T236" s="69">
        <f>'Tabel 5'!T245/'Tabel 5'!T$7</f>
        <v>7.6523854840133824E-4</v>
      </c>
      <c r="U236" s="70"/>
      <c r="V236" s="69">
        <f>'Tabel 5'!V245/'Tabel 5'!V$7</f>
        <v>1.2555570644007274E-3</v>
      </c>
      <c r="W236" s="69">
        <f>'Tabel 5'!W245/'Tabel 5'!W$7</f>
        <v>1.312554197146354E-3</v>
      </c>
      <c r="X236" s="69">
        <f>'Tabel 5'!X245/'Tabel 5'!X$7</f>
        <v>5.0328438617892695E-4</v>
      </c>
      <c r="Y236" s="69">
        <f>'Tabel 5'!Y245/'Tabel 5'!Y$7</f>
        <v>0</v>
      </c>
      <c r="Z236" s="70"/>
      <c r="AA236" s="69">
        <f>'Tabel 5'!AA245/'Tabel 5'!AA$7</f>
        <v>0</v>
      </c>
      <c r="AB236" s="70"/>
      <c r="AC236" s="69">
        <f>'Tabel 5'!AC245/'Tabel 5'!AC$7</f>
        <v>4.653330454647889E-4</v>
      </c>
      <c r="AD236" s="57"/>
    </row>
    <row r="237" spans="1:30" outlineLevel="1" x14ac:dyDescent="0.2">
      <c r="A237" s="22">
        <v>1</v>
      </c>
      <c r="B237" s="46">
        <v>2019</v>
      </c>
      <c r="C237" s="46">
        <v>5</v>
      </c>
      <c r="D237" s="22" t="s">
        <v>277</v>
      </c>
      <c r="E237" s="22" t="s">
        <v>649</v>
      </c>
      <c r="G237" s="69">
        <f>'Tabel 5'!G246/'Tabel 5'!G$7</f>
        <v>5.2990143208724949E-4</v>
      </c>
      <c r="H237" s="70"/>
      <c r="I237" s="69">
        <f>'Tabel 5'!I246/'Tabel 5'!I$7</f>
        <v>2.8926842502795789E-4</v>
      </c>
      <c r="J237" s="69">
        <f>'Tabel 5'!J246/'Tabel 5'!J$7</f>
        <v>2.2828266120013283E-5</v>
      </c>
      <c r="K237" s="69">
        <f>'Tabel 5'!K246/'Tabel 5'!K$7</f>
        <v>0</v>
      </c>
      <c r="L237" s="69">
        <f>'Tabel 5'!L246/'Tabel 5'!L$7</f>
        <v>5.9665552108135273E-4</v>
      </c>
      <c r="M237" s="69">
        <f>'Tabel 5'!M246/'Tabel 5'!M$7</f>
        <v>0</v>
      </c>
      <c r="N237" s="69">
        <f>'Tabel 5'!N246/'Tabel 5'!N$7</f>
        <v>7.536343525453063E-4</v>
      </c>
      <c r="O237" s="70"/>
      <c r="P237" s="69">
        <f>'Tabel 5'!P246/'Tabel 5'!P$7</f>
        <v>1.6338874668016492E-4</v>
      </c>
      <c r="Q237" s="69">
        <f>'Tabel 5'!Q246/'Tabel 5'!Q$7</f>
        <v>2.1451734221377347E-4</v>
      </c>
      <c r="R237" s="69">
        <f>'Tabel 5'!R246/'Tabel 5'!R$7</f>
        <v>0</v>
      </c>
      <c r="S237" s="70"/>
      <c r="T237" s="69">
        <f>'Tabel 5'!T246/'Tabel 5'!T$7</f>
        <v>1.0105073139145876E-3</v>
      </c>
      <c r="U237" s="70"/>
      <c r="V237" s="69">
        <f>'Tabel 5'!V246/'Tabel 5'!V$7</f>
        <v>1.242200074353911E-3</v>
      </c>
      <c r="W237" s="69">
        <f>'Tabel 5'!W246/'Tabel 5'!W$7</f>
        <v>9.9270795776953491E-4</v>
      </c>
      <c r="X237" s="69">
        <f>'Tabel 5'!X246/'Tabel 5'!X$7</f>
        <v>9.5624033373996125E-4</v>
      </c>
      <c r="Y237" s="69">
        <f>'Tabel 5'!Y246/'Tabel 5'!Y$7</f>
        <v>1.6538701007801065E-2</v>
      </c>
      <c r="Z237" s="70"/>
      <c r="AA237" s="69">
        <f>'Tabel 5'!AA246/'Tabel 5'!AA$7</f>
        <v>2.5450001790763926E-3</v>
      </c>
      <c r="AB237" s="70"/>
      <c r="AC237" s="69">
        <f>'Tabel 5'!AC246/'Tabel 5'!AC$7</f>
        <v>4.653330454647889E-4</v>
      </c>
      <c r="AD237" s="57"/>
    </row>
    <row r="238" spans="1:30" outlineLevel="1" x14ac:dyDescent="0.2">
      <c r="A238" s="22">
        <v>1</v>
      </c>
      <c r="B238" s="46">
        <v>2019</v>
      </c>
      <c r="C238" s="46">
        <v>5</v>
      </c>
      <c r="D238" s="22" t="s">
        <v>278</v>
      </c>
      <c r="E238" s="22" t="s">
        <v>650</v>
      </c>
      <c r="G238" s="69">
        <f>'Tabel 5'!G247/'Tabel 5'!G$7</f>
        <v>6.105838701751902E-4</v>
      </c>
      <c r="H238" s="70"/>
      <c r="I238" s="69">
        <f>'Tabel 5'!I247/'Tabel 5'!I$7</f>
        <v>4.3484795919235497E-4</v>
      </c>
      <c r="J238" s="69">
        <f>'Tabel 5'!J247/'Tabel 5'!J$7</f>
        <v>6.6962913952038963E-4</v>
      </c>
      <c r="K238" s="69">
        <f>'Tabel 5'!K247/'Tabel 5'!K$7</f>
        <v>3.69225631189064E-5</v>
      </c>
      <c r="L238" s="69">
        <f>'Tabel 5'!L247/'Tabel 5'!L$7</f>
        <v>4.9310373643087001E-4</v>
      </c>
      <c r="M238" s="69">
        <f>'Tabel 5'!M247/'Tabel 5'!M$7</f>
        <v>0</v>
      </c>
      <c r="N238" s="69">
        <f>'Tabel 5'!N247/'Tabel 5'!N$7</f>
        <v>2.178133966893949E-5</v>
      </c>
      <c r="O238" s="70"/>
      <c r="P238" s="69">
        <f>'Tabel 5'!P247/'Tabel 5'!P$7</f>
        <v>0</v>
      </c>
      <c r="Q238" s="69">
        <f>'Tabel 5'!Q247/'Tabel 5'!Q$7</f>
        <v>0</v>
      </c>
      <c r="R238" s="69">
        <f>'Tabel 5'!R247/'Tabel 5'!R$7</f>
        <v>0</v>
      </c>
      <c r="S238" s="70"/>
      <c r="T238" s="69">
        <f>'Tabel 5'!T247/'Tabel 5'!T$7</f>
        <v>1.245965328807307E-3</v>
      </c>
      <c r="U238" s="70"/>
      <c r="V238" s="69">
        <f>'Tabel 5'!V247/'Tabel 5'!V$7</f>
        <v>1.304532694572387E-3</v>
      </c>
      <c r="W238" s="69">
        <f>'Tabel 5'!W247/'Tabel 5'!W$7</f>
        <v>1.3883696020356741E-3</v>
      </c>
      <c r="X238" s="69">
        <f>'Tabel 5'!X247/'Tabel 5'!X$7</f>
        <v>0</v>
      </c>
      <c r="Y238" s="69">
        <f>'Tabel 5'!Y247/'Tabel 5'!Y$7</f>
        <v>0</v>
      </c>
      <c r="Z238" s="70"/>
      <c r="AA238" s="69">
        <f>'Tabel 5'!AA247/'Tabel 5'!AA$7</f>
        <v>0</v>
      </c>
      <c r="AB238" s="70"/>
      <c r="AC238" s="69">
        <f>'Tabel 5'!AC247/'Tabel 5'!AC$7</f>
        <v>1.3920219308775737E-4</v>
      </c>
      <c r="AD238" s="57"/>
    </row>
    <row r="239" spans="1:30" outlineLevel="1" x14ac:dyDescent="0.2">
      <c r="A239" s="22">
        <v>1</v>
      </c>
      <c r="B239" s="46">
        <v>2019</v>
      </c>
      <c r="C239" s="46">
        <v>5</v>
      </c>
      <c r="D239" s="22" t="s">
        <v>279</v>
      </c>
      <c r="E239" s="22" t="s">
        <v>651</v>
      </c>
      <c r="G239" s="69">
        <f>'Tabel 5'!G248/'Tabel 5'!G$7</f>
        <v>8.2504299593152302E-4</v>
      </c>
      <c r="H239" s="70"/>
      <c r="I239" s="69">
        <f>'Tabel 5'!I248/'Tabel 5'!I$7</f>
        <v>6.3714679238184189E-4</v>
      </c>
      <c r="J239" s="69">
        <f>'Tabel 5'!J248/'Tabel 5'!J$7</f>
        <v>1.5979786284009296E-4</v>
      </c>
      <c r="K239" s="69">
        <f>'Tabel 5'!K248/'Tabel 5'!K$7</f>
        <v>3.0768802599088666E-4</v>
      </c>
      <c r="L239" s="69">
        <f>'Tabel 5'!L248/'Tabel 5'!L$7</f>
        <v>2.860001671299046E-4</v>
      </c>
      <c r="M239" s="69">
        <f>'Tabel 5'!M248/'Tabel 5'!M$7</f>
        <v>0</v>
      </c>
      <c r="N239" s="69">
        <f>'Tabel 5'!N248/'Tabel 5'!N$7</f>
        <v>2.2086278424304643E-3</v>
      </c>
      <c r="O239" s="70"/>
      <c r="P239" s="69">
        <f>'Tabel 5'!P248/'Tabel 5'!P$7</f>
        <v>0</v>
      </c>
      <c r="Q239" s="69">
        <f>'Tabel 5'!Q248/'Tabel 5'!Q$7</f>
        <v>0</v>
      </c>
      <c r="R239" s="69">
        <f>'Tabel 5'!R248/'Tabel 5'!R$7</f>
        <v>0</v>
      </c>
      <c r="S239" s="70"/>
      <c r="T239" s="69">
        <f>'Tabel 5'!T248/'Tabel 5'!T$7</f>
        <v>1.1184255707404173E-3</v>
      </c>
      <c r="U239" s="70"/>
      <c r="V239" s="69">
        <f>'Tabel 5'!V248/'Tabel 5'!V$7</f>
        <v>1.7742535112187582E-3</v>
      </c>
      <c r="W239" s="69">
        <f>'Tabel 5'!W248/'Tabel 5'!W$7</f>
        <v>1.8882774280246286E-3</v>
      </c>
      <c r="X239" s="69">
        <f>'Tabel 5'!X248/'Tabel 5'!X$7</f>
        <v>0</v>
      </c>
      <c r="Y239" s="69">
        <f>'Tabel 5'!Y248/'Tabel 5'!Y$7</f>
        <v>0</v>
      </c>
      <c r="Z239" s="70"/>
      <c r="AA239" s="69">
        <f>'Tabel 5'!AA248/'Tabel 5'!AA$7</f>
        <v>0</v>
      </c>
      <c r="AB239" s="70"/>
      <c r="AC239" s="69">
        <f>'Tabel 5'!AC248/'Tabel 5'!AC$7</f>
        <v>1.3363410536424707E-3</v>
      </c>
      <c r="AD239" s="57"/>
    </row>
    <row r="240" spans="1:30" outlineLevel="1" x14ac:dyDescent="0.2">
      <c r="A240" s="22">
        <v>1</v>
      </c>
      <c r="B240" s="46">
        <v>2019</v>
      </c>
      <c r="C240" s="46">
        <v>5</v>
      </c>
      <c r="D240" s="22" t="s">
        <v>280</v>
      </c>
      <c r="E240" s="22" t="s">
        <v>654</v>
      </c>
      <c r="G240" s="69">
        <f>'Tabel 5'!G249/'Tabel 5'!G$7</f>
        <v>3.9143995769117055E-4</v>
      </c>
      <c r="H240" s="70"/>
      <c r="I240" s="69">
        <f>'Tabel 5'!I249/'Tabel 5'!I$7</f>
        <v>2.4861959405997688E-4</v>
      </c>
      <c r="J240" s="69">
        <f>'Tabel 5'!J249/'Tabel 5'!J$7</f>
        <v>5.0031949913029107E-4</v>
      </c>
      <c r="K240" s="69">
        <f>'Tabel 5'!K249/'Tabel 5'!K$7</f>
        <v>0</v>
      </c>
      <c r="L240" s="69">
        <f>'Tabel 5'!L249/'Tabel 5'!L$7</f>
        <v>0</v>
      </c>
      <c r="M240" s="69">
        <f>'Tabel 5'!M249/'Tabel 5'!M$7</f>
        <v>0</v>
      </c>
      <c r="N240" s="69">
        <f>'Tabel 5'!N249/'Tabel 5'!N$7</f>
        <v>0</v>
      </c>
      <c r="O240" s="70"/>
      <c r="P240" s="69">
        <f>'Tabel 5'!P249/'Tabel 5'!P$7</f>
        <v>0</v>
      </c>
      <c r="Q240" s="69">
        <f>'Tabel 5'!Q249/'Tabel 5'!Q$7</f>
        <v>0</v>
      </c>
      <c r="R240" s="69">
        <f>'Tabel 5'!R249/'Tabel 5'!R$7</f>
        <v>0</v>
      </c>
      <c r="S240" s="70"/>
      <c r="T240" s="69">
        <f>'Tabel 5'!T249/'Tabel 5'!T$7</f>
        <v>1.0301288151556476E-3</v>
      </c>
      <c r="U240" s="70"/>
      <c r="V240" s="69">
        <f>'Tabel 5'!V249/'Tabel 5'!V$7</f>
        <v>8.5484736299623989E-4</v>
      </c>
      <c r="W240" s="69">
        <f>'Tabel 5'!W249/'Tabel 5'!W$7</f>
        <v>9.0978485867184106E-4</v>
      </c>
      <c r="X240" s="69">
        <f>'Tabel 5'!X249/'Tabel 5'!X$7</f>
        <v>0</v>
      </c>
      <c r="Y240" s="69">
        <f>'Tabel 5'!Y249/'Tabel 5'!Y$7</f>
        <v>0</v>
      </c>
      <c r="Z240" s="70"/>
      <c r="AA240" s="69">
        <f>'Tabel 5'!AA249/'Tabel 5'!AA$7</f>
        <v>0</v>
      </c>
      <c r="AB240" s="70"/>
      <c r="AC240" s="69">
        <f>'Tabel 5'!AC249/'Tabel 5'!AC$7</f>
        <v>2.2272350894041179E-4</v>
      </c>
      <c r="AD240" s="57"/>
    </row>
    <row r="241" spans="1:30" outlineLevel="1" x14ac:dyDescent="0.2">
      <c r="A241" s="22">
        <v>1</v>
      </c>
      <c r="B241" s="46">
        <v>2019</v>
      </c>
      <c r="C241" s="46">
        <v>5</v>
      </c>
      <c r="D241" s="22" t="s">
        <v>281</v>
      </c>
      <c r="E241" s="22" t="s">
        <v>655</v>
      </c>
      <c r="G241" s="69">
        <f>'Tabel 5'!G250/'Tabel 5'!G$7</f>
        <v>1.8723530954988569E-3</v>
      </c>
      <c r="H241" s="70"/>
      <c r="I241" s="69">
        <f>'Tabel 5'!I250/'Tabel 5'!I$7</f>
        <v>1.8244707853070548E-3</v>
      </c>
      <c r="J241" s="69">
        <f>'Tabel 5'!J250/'Tabel 5'!J$7</f>
        <v>2.1078099050812261E-3</v>
      </c>
      <c r="K241" s="69">
        <f>'Tabel 5'!K250/'Tabel 5'!K$7</f>
        <v>0</v>
      </c>
      <c r="L241" s="69">
        <f>'Tabel 5'!L250/'Tabel 5'!L$7</f>
        <v>0</v>
      </c>
      <c r="M241" s="69">
        <f>'Tabel 5'!M250/'Tabel 5'!M$7</f>
        <v>0</v>
      </c>
      <c r="N241" s="69">
        <f>'Tabel 5'!N250/'Tabel 5'!N$7</f>
        <v>3.580852241573652E-3</v>
      </c>
      <c r="O241" s="70"/>
      <c r="P241" s="69">
        <f>'Tabel 5'!P250/'Tabel 5'!P$7</f>
        <v>6.1190687482179417E-4</v>
      </c>
      <c r="Q241" s="69">
        <f>'Tabel 5'!Q250/'Tabel 5'!Q$7</f>
        <v>6.141084698668809E-4</v>
      </c>
      <c r="R241" s="69">
        <f>'Tabel 5'!R250/'Tabel 5'!R$7</f>
        <v>6.0487136267130812E-4</v>
      </c>
      <c r="S241" s="70"/>
      <c r="T241" s="69">
        <f>'Tabel 5'!T250/'Tabel 5'!T$7</f>
        <v>5.650992357425267E-3</v>
      </c>
      <c r="U241" s="70"/>
      <c r="V241" s="69">
        <f>'Tabel 5'!V250/'Tabel 5'!V$7</f>
        <v>2.0035485070224375E-3</v>
      </c>
      <c r="W241" s="69">
        <f>'Tabel 5'!W250/'Tabel 5'!W$7</f>
        <v>1.9427697502888274E-3</v>
      </c>
      <c r="X241" s="69">
        <f>'Tabel 5'!X250/'Tabel 5'!X$7</f>
        <v>1.1072256495936394E-3</v>
      </c>
      <c r="Y241" s="69">
        <f>'Tabel 5'!Y250/'Tabel 5'!Y$7</f>
        <v>7.9937054871038488E-3</v>
      </c>
      <c r="Z241" s="70"/>
      <c r="AA241" s="69">
        <f>'Tabel 5'!AA250/'Tabel 5'!AA$7</f>
        <v>0</v>
      </c>
      <c r="AB241" s="70"/>
      <c r="AC241" s="69">
        <f>'Tabel 5'!AC250/'Tabel 5'!AC$7</f>
        <v>2.7840438617551472E-3</v>
      </c>
      <c r="AD241" s="57"/>
    </row>
    <row r="242" spans="1:30" outlineLevel="1" x14ac:dyDescent="0.2">
      <c r="A242" s="22">
        <v>1</v>
      </c>
      <c r="B242" s="46">
        <v>2019</v>
      </c>
      <c r="C242" s="46">
        <v>5</v>
      </c>
      <c r="D242" s="22" t="s">
        <v>282</v>
      </c>
      <c r="E242" s="22" t="s">
        <v>656</v>
      </c>
      <c r="G242" s="69">
        <f>'Tabel 5'!G251/'Tabel 5'!G$7</f>
        <v>1.4059565501646962E-3</v>
      </c>
      <c r="H242" s="70"/>
      <c r="I242" s="69">
        <f>'Tabel 5'!I251/'Tabel 5'!I$7</f>
        <v>1.4189277972776627E-3</v>
      </c>
      <c r="J242" s="69">
        <f>'Tabel 5'!J251/'Tabel 5'!J$7</f>
        <v>1.6797799153309772E-3</v>
      </c>
      <c r="K242" s="69">
        <f>'Tabel 5'!K251/'Tabel 5'!K$7</f>
        <v>1.4522874826769852E-3</v>
      </c>
      <c r="L242" s="69">
        <f>'Tabel 5'!L251/'Tabel 5'!L$7</f>
        <v>1.8491390116157625E-3</v>
      </c>
      <c r="M242" s="69">
        <f>'Tabel 5'!M251/'Tabel 5'!M$7</f>
        <v>0</v>
      </c>
      <c r="N242" s="69">
        <f>'Tabel 5'!N251/'Tabel 5'!N$7</f>
        <v>5.4453349172348727E-4</v>
      </c>
      <c r="O242" s="70"/>
      <c r="P242" s="69">
        <f>'Tabel 5'!P251/'Tabel 5'!P$7</f>
        <v>3.3959229702151925E-4</v>
      </c>
      <c r="Q242" s="69">
        <f>'Tabel 5'!Q251/'Tabel 5'!Q$7</f>
        <v>3.6594134848231944E-4</v>
      </c>
      <c r="R242" s="69">
        <f>'Tabel 5'!R251/'Tabel 5'!R$7</f>
        <v>2.553901309056634E-4</v>
      </c>
      <c r="S242" s="70"/>
      <c r="T242" s="69">
        <f>'Tabel 5'!T251/'Tabel 5'!T$7</f>
        <v>2.6685241687841536E-3</v>
      </c>
      <c r="U242" s="70"/>
      <c r="V242" s="69">
        <f>'Tabel 5'!V251/'Tabel 5'!V$7</f>
        <v>1.8299076364138261E-3</v>
      </c>
      <c r="W242" s="69">
        <f>'Tabel 5'!W251/'Tabel 5'!W$7</f>
        <v>1.817200485940891E-3</v>
      </c>
      <c r="X242" s="69">
        <f>'Tabel 5'!X251/'Tabel 5'!X$7</f>
        <v>1.1575540882115321E-3</v>
      </c>
      <c r="Y242" s="69">
        <f>'Tabel 5'!Y251/'Tabel 5'!Y$7</f>
        <v>4.4103202687469506E-3</v>
      </c>
      <c r="Z242" s="70"/>
      <c r="AA242" s="69">
        <f>'Tabel 5'!AA251/'Tabel 5'!AA$7</f>
        <v>0</v>
      </c>
      <c r="AB242" s="70"/>
      <c r="AC242" s="69">
        <f>'Tabel 5'!AC251/'Tabel 5'!AC$7</f>
        <v>9.6248373506392236E-4</v>
      </c>
      <c r="AD242" s="57"/>
    </row>
    <row r="243" spans="1:30" outlineLevel="1" x14ac:dyDescent="0.2">
      <c r="A243" s="22">
        <v>1</v>
      </c>
      <c r="B243" s="46">
        <v>2019</v>
      </c>
      <c r="C243" s="46">
        <v>5</v>
      </c>
      <c r="D243" s="22" t="s">
        <v>284</v>
      </c>
      <c r="E243" s="22" t="s">
        <v>658</v>
      </c>
      <c r="G243" s="69">
        <f>'Tabel 5'!G252/'Tabel 5'!G$7</f>
        <v>3.2897613465534544E-4</v>
      </c>
      <c r="H243" s="70"/>
      <c r="I243" s="69">
        <f>'Tabel 5'!I252/'Tabel 5'!I$7</f>
        <v>-8.2242983586380179E-5</v>
      </c>
      <c r="J243" s="69">
        <f>'Tabel 5'!J252/'Tabel 5'!J$7</f>
        <v>0</v>
      </c>
      <c r="K243" s="69">
        <f>'Tabel 5'!K252/'Tabel 5'!K$7</f>
        <v>0</v>
      </c>
      <c r="L243" s="69">
        <f>'Tabel 5'!L252/'Tabel 5'!L$7</f>
        <v>-4.8324166170225259E-4</v>
      </c>
      <c r="M243" s="69">
        <f>'Tabel 5'!M252/'Tabel 5'!M$7</f>
        <v>0</v>
      </c>
      <c r="N243" s="69">
        <f>'Tabel 5'!N252/'Tabel 5'!N$7</f>
        <v>4.791894727166688E-5</v>
      </c>
      <c r="O243" s="70"/>
      <c r="P243" s="69">
        <f>'Tabel 5'!P252/'Tabel 5'!P$7</f>
        <v>5.0618474461698159E-4</v>
      </c>
      <c r="Q243" s="69">
        <f>'Tabel 5'!Q252/'Tabel 5'!Q$7</f>
        <v>6.6458313862306296E-4</v>
      </c>
      <c r="R243" s="69">
        <f>'Tabel 5'!R252/'Tabel 5'!R$7</f>
        <v>0</v>
      </c>
      <c r="S243" s="70"/>
      <c r="T243" s="69">
        <f>'Tabel 5'!T252/'Tabel 5'!T$7</f>
        <v>1.0105073139145876E-3</v>
      </c>
      <c r="U243" s="70"/>
      <c r="V243" s="69">
        <f>'Tabel 5'!V252/'Tabel 5'!V$7</f>
        <v>1.0195835735736403E-3</v>
      </c>
      <c r="W243" s="69">
        <f>'Tabel 5'!W252/'Tabel 5'!W$7</f>
        <v>1.0519387428393162E-3</v>
      </c>
      <c r="X243" s="69">
        <f>'Tabel 5'!X252/'Tabel 5'!X$7</f>
        <v>7.0459814065049772E-4</v>
      </c>
      <c r="Y243" s="69">
        <f>'Tabel 5'!Y252/'Tabel 5'!Y$7</f>
        <v>0</v>
      </c>
      <c r="Z243" s="70"/>
      <c r="AA243" s="69">
        <f>'Tabel 5'!AA252/'Tabel 5'!AA$7</f>
        <v>0</v>
      </c>
      <c r="AB243" s="70"/>
      <c r="AC243" s="69">
        <f>'Tabel 5'!AC252/'Tabel 5'!AC$7</f>
        <v>6.5623891027085616E-4</v>
      </c>
      <c r="AD243" s="57"/>
    </row>
    <row r="244" spans="1:30" outlineLevel="1" x14ac:dyDescent="0.2">
      <c r="A244" s="22">
        <v>1</v>
      </c>
      <c r="B244" s="46">
        <v>2019</v>
      </c>
      <c r="C244" s="46">
        <v>5</v>
      </c>
      <c r="D244" s="22" t="s">
        <v>287</v>
      </c>
      <c r="E244" s="22" t="s">
        <v>661</v>
      </c>
      <c r="G244" s="69">
        <f>'Tabel 5'!G253/'Tabel 5'!G$7</f>
        <v>1.0139960606148938E-3</v>
      </c>
      <c r="H244" s="70"/>
      <c r="I244" s="69">
        <f>'Tabel 5'!I253/'Tabel 5'!I$7</f>
        <v>5.5868509539713437E-4</v>
      </c>
      <c r="J244" s="69">
        <f>'Tabel 5'!J253/'Tabel 5'!J$7</f>
        <v>2.4350150528014167E-4</v>
      </c>
      <c r="K244" s="69">
        <f>'Tabel 5'!K253/'Tabel 5'!K$7</f>
        <v>3.1999554703052212E-4</v>
      </c>
      <c r="L244" s="69">
        <f>'Tabel 5'!L253/'Tabel 5'!L$7</f>
        <v>1.2081041542556315E-3</v>
      </c>
      <c r="M244" s="69">
        <f>'Tabel 5'!M253/'Tabel 5'!M$7</f>
        <v>2.0458274165804447E-3</v>
      </c>
      <c r="N244" s="69">
        <f>'Tabel 5'!N253/'Tabel 5'!N$7</f>
        <v>6.7086526180333626E-4</v>
      </c>
      <c r="O244" s="70"/>
      <c r="P244" s="69">
        <f>'Tabel 5'!P253/'Tabel 5'!P$7</f>
        <v>1.6723318777852176E-3</v>
      </c>
      <c r="Q244" s="69">
        <f>'Tabel 5'!Q253/'Tabel 5'!Q$7</f>
        <v>2.1956480908939167E-3</v>
      </c>
      <c r="R244" s="69">
        <f>'Tabel 5'!R253/'Tabel 5'!R$7</f>
        <v>0</v>
      </c>
      <c r="S244" s="70"/>
      <c r="T244" s="69">
        <f>'Tabel 5'!T253/'Tabel 5'!T$7</f>
        <v>1.6187738523874462E-3</v>
      </c>
      <c r="U244" s="70"/>
      <c r="V244" s="69">
        <f>'Tabel 5'!V253/'Tabel 5'!V$7</f>
        <v>1.4915305552278145E-3</v>
      </c>
      <c r="W244" s="69">
        <f>'Tabel 5'!W253/'Tabel 5'!W$7</f>
        <v>1.528154254800358E-3</v>
      </c>
      <c r="X244" s="69">
        <f>'Tabel 5'!X253/'Tabel 5'!X$7</f>
        <v>5.0328438617892695E-5</v>
      </c>
      <c r="Y244" s="69">
        <f>'Tabel 5'!Y253/'Tabel 5'!Y$7</f>
        <v>3.3077402015602134E-3</v>
      </c>
      <c r="Z244" s="70"/>
      <c r="AA244" s="69">
        <f>'Tabel 5'!AA253/'Tabel 5'!AA$7</f>
        <v>0</v>
      </c>
      <c r="AB244" s="70"/>
      <c r="AC244" s="69">
        <f>'Tabel 5'!AC253/'Tabel 5'!AC$7</f>
        <v>5.5283156683423639E-4</v>
      </c>
      <c r="AD244" s="57"/>
    </row>
    <row r="245" spans="1:30" outlineLevel="1" x14ac:dyDescent="0.2">
      <c r="A245" s="22">
        <v>1</v>
      </c>
      <c r="B245" s="46">
        <v>2019</v>
      </c>
      <c r="C245" s="46">
        <v>5</v>
      </c>
      <c r="D245" s="22" t="s">
        <v>288</v>
      </c>
      <c r="E245" s="22" t="s">
        <v>662</v>
      </c>
      <c r="G245" s="69">
        <f>'Tabel 5'!G254/'Tabel 5'!G$7</f>
        <v>8.3076884637647364E-4</v>
      </c>
      <c r="H245" s="70"/>
      <c r="I245" s="69">
        <f>'Tabel 5'!I254/'Tabel 5'!I$7</f>
        <v>2.0418947649032321E-4</v>
      </c>
      <c r="J245" s="69">
        <f>'Tabel 5'!J254/'Tabel 5'!J$7</f>
        <v>7.0387153870040951E-5</v>
      </c>
      <c r="K245" s="69">
        <f>'Tabel 5'!K254/'Tabel 5'!K$7</f>
        <v>1.2307521039635466E-5</v>
      </c>
      <c r="L245" s="69">
        <f>'Tabel 5'!L254/'Tabel 5'!L$7</f>
        <v>4.8324166170225259E-4</v>
      </c>
      <c r="M245" s="69">
        <f>'Tabel 5'!M254/'Tabel 5'!M$7</f>
        <v>0</v>
      </c>
      <c r="N245" s="69">
        <f>'Tabel 5'!N254/'Tabel 5'!N$7</f>
        <v>3.4850143470303185E-4</v>
      </c>
      <c r="O245" s="70"/>
      <c r="P245" s="69">
        <f>'Tabel 5'!P254/'Tabel 5'!P$7</f>
        <v>5.1259214644757621E-5</v>
      </c>
      <c r="Q245" s="69">
        <f>'Tabel 5'!Q254/'Tabel 5'!Q$7</f>
        <v>6.7299558341575997E-5</v>
      </c>
      <c r="R245" s="69">
        <f>'Tabel 5'!R254/'Tabel 5'!R$7</f>
        <v>0</v>
      </c>
      <c r="S245" s="70"/>
      <c r="T245" s="69">
        <f>'Tabel 5'!T254/'Tabel 5'!T$7</f>
        <v>4.6699172953722692E-3</v>
      </c>
      <c r="U245" s="70"/>
      <c r="V245" s="69">
        <f>'Tabel 5'!V254/'Tabel 5'!V$7</f>
        <v>1.9768345269288046E-3</v>
      </c>
      <c r="W245" s="69">
        <f>'Tabel 5'!W254/'Tabel 5'!W$7</f>
        <v>2.0659697832339724E-3</v>
      </c>
      <c r="X245" s="69">
        <f>'Tabel 5'!X254/'Tabel 5'!X$7</f>
        <v>8.0525501788628311E-4</v>
      </c>
      <c r="Y245" s="69">
        <f>'Tabel 5'!Y254/'Tabel 5'!Y$7</f>
        <v>0</v>
      </c>
      <c r="Z245" s="70"/>
      <c r="AA245" s="69">
        <f>'Tabel 5'!AA254/'Tabel 5'!AA$7</f>
        <v>1.5270001074458356E-3</v>
      </c>
      <c r="AB245" s="70"/>
      <c r="AC245" s="69">
        <f>'Tabel 5'!AC254/'Tabel 5'!AC$7</f>
        <v>5.8067200545178785E-4</v>
      </c>
      <c r="AD245" s="57"/>
    </row>
    <row r="246" spans="1:30" outlineLevel="1" x14ac:dyDescent="0.2">
      <c r="A246" s="22">
        <v>1</v>
      </c>
      <c r="B246" s="46">
        <v>2019</v>
      </c>
      <c r="C246" s="46">
        <v>5</v>
      </c>
      <c r="D246" s="22" t="s">
        <v>290</v>
      </c>
      <c r="E246" s="22" t="s">
        <v>664</v>
      </c>
      <c r="G246" s="69">
        <f>'Tabel 5'!G255/'Tabel 5'!G$7</f>
        <v>1.6969338591399147E-4</v>
      </c>
      <c r="H246" s="70"/>
      <c r="I246" s="69">
        <f>'Tabel 5'!I255/'Tabel 5'!I$7</f>
        <v>5.0102047472162644E-5</v>
      </c>
      <c r="J246" s="69">
        <f>'Tabel 5'!J255/'Tabel 5'!J$7</f>
        <v>9.1313064480053131E-5</v>
      </c>
      <c r="K246" s="69">
        <f>'Tabel 5'!K255/'Tabel 5'!K$7</f>
        <v>0</v>
      </c>
      <c r="L246" s="69">
        <f>'Tabel 5'!L255/'Tabel 5'!L$7</f>
        <v>0</v>
      </c>
      <c r="M246" s="69">
        <f>'Tabel 5'!M255/'Tabel 5'!M$7</f>
        <v>0</v>
      </c>
      <c r="N246" s="69">
        <f>'Tabel 5'!N255/'Tabel 5'!N$7</f>
        <v>2.178133966893949E-5</v>
      </c>
      <c r="O246" s="70"/>
      <c r="P246" s="69">
        <f>'Tabel 5'!P255/'Tabel 5'!P$7</f>
        <v>0</v>
      </c>
      <c r="Q246" s="69">
        <f>'Tabel 5'!Q255/'Tabel 5'!Q$7</f>
        <v>0</v>
      </c>
      <c r="R246" s="69">
        <f>'Tabel 5'!R255/'Tabel 5'!R$7</f>
        <v>0</v>
      </c>
      <c r="S246" s="70"/>
      <c r="T246" s="69">
        <f>'Tabel 5'!T255/'Tabel 5'!T$7</f>
        <v>5.2978053350861878E-4</v>
      </c>
      <c r="U246" s="70"/>
      <c r="V246" s="69">
        <f>'Tabel 5'!V255/'Tabel 5'!V$7</f>
        <v>4.8753013670879307E-4</v>
      </c>
      <c r="W246" s="69">
        <f>'Tabel 5'!W255/'Tabel 5'!W$7</f>
        <v>4.8806166897499809E-4</v>
      </c>
      <c r="X246" s="69">
        <f>'Tabel 5'!X255/'Tabel 5'!X$7</f>
        <v>6.5426970203260508E-4</v>
      </c>
      <c r="Y246" s="69">
        <f>'Tabel 5'!Y255/'Tabel 5'!Y$7</f>
        <v>0</v>
      </c>
      <c r="Z246" s="70"/>
      <c r="AA246" s="69">
        <f>'Tabel 5'!AA255/'Tabel 5'!AA$7</f>
        <v>0</v>
      </c>
      <c r="AB246" s="70"/>
      <c r="AC246" s="69">
        <f>'Tabel 5'!AC255/'Tabel 5'!AC$7</f>
        <v>1.1931616550379203E-5</v>
      </c>
      <c r="AD246" s="57"/>
    </row>
    <row r="247" spans="1:30" outlineLevel="1" x14ac:dyDescent="0.2">
      <c r="A247" s="22">
        <v>1</v>
      </c>
      <c r="B247" s="46">
        <v>2019</v>
      </c>
      <c r="C247" s="46">
        <v>5</v>
      </c>
      <c r="D247" s="22" t="s">
        <v>292</v>
      </c>
      <c r="E247" s="22" t="s">
        <v>666</v>
      </c>
      <c r="G247" s="69">
        <f>'Tabel 5'!G256/'Tabel 5'!G$7</f>
        <v>6.105838701751902E-4</v>
      </c>
      <c r="H247" s="70"/>
      <c r="I247" s="69">
        <f>'Tabel 5'!I256/'Tabel 5'!I$7</f>
        <v>2.6374474046666747E-4</v>
      </c>
      <c r="J247" s="69">
        <f>'Tabel 5'!J256/'Tabel 5'!J$7</f>
        <v>4.7558887750027669E-4</v>
      </c>
      <c r="K247" s="69">
        <f>'Tabel 5'!K256/'Tabel 5'!K$7</f>
        <v>0</v>
      </c>
      <c r="L247" s="69">
        <f>'Tabel 5'!L256/'Tabel 5'!L$7</f>
        <v>8.8758672557556596E-5</v>
      </c>
      <c r="M247" s="69">
        <f>'Tabel 5'!M256/'Tabel 5'!M$7</f>
        <v>0</v>
      </c>
      <c r="N247" s="69">
        <f>'Tabel 5'!N256/'Tabel 5'!N$7</f>
        <v>4.791894727166688E-5</v>
      </c>
      <c r="O247" s="70"/>
      <c r="P247" s="69">
        <f>'Tabel 5'!P256/'Tabel 5'!P$7</f>
        <v>6.8559199587363317E-4</v>
      </c>
      <c r="Q247" s="69">
        <f>'Tabel 5'!Q256/'Tabel 5'!Q$7</f>
        <v>9.0013159281857893E-4</v>
      </c>
      <c r="R247" s="69">
        <f>'Tabel 5'!R256/'Tabel 5'!R$7</f>
        <v>0</v>
      </c>
      <c r="S247" s="70"/>
      <c r="T247" s="69">
        <f>'Tabel 5'!T256/'Tabel 5'!T$7</f>
        <v>1.8640426179006956E-4</v>
      </c>
      <c r="U247" s="70"/>
      <c r="V247" s="69">
        <f>'Tabel 5'!V256/'Tabel 5'!V$7</f>
        <v>1.47149507015759E-3</v>
      </c>
      <c r="W247" s="69">
        <f>'Tabel 5'!W256/'Tabel 5'!W$7</f>
        <v>1.4973542465640719E-3</v>
      </c>
      <c r="X247" s="69">
        <f>'Tabel 5'!X256/'Tabel 5'!X$7</f>
        <v>0</v>
      </c>
      <c r="Y247" s="69">
        <f>'Tabel 5'!Y256/'Tabel 5'!Y$7</f>
        <v>3.9968527435519244E-3</v>
      </c>
      <c r="Z247" s="70"/>
      <c r="AA247" s="69">
        <f>'Tabel 5'!AA256/'Tabel 5'!AA$7</f>
        <v>1.4964601052969189E-2</v>
      </c>
      <c r="AB247" s="70"/>
      <c r="AC247" s="69">
        <f>'Tabel 5'!AC256/'Tabel 5'!AC$7</f>
        <v>2.9431320824268702E-4</v>
      </c>
      <c r="AD247" s="57"/>
    </row>
    <row r="248" spans="1:30" outlineLevel="1" x14ac:dyDescent="0.2">
      <c r="A248" s="22">
        <v>1</v>
      </c>
      <c r="B248" s="46">
        <v>2019</v>
      </c>
      <c r="C248" s="46">
        <v>5</v>
      </c>
      <c r="D248" s="22" t="s">
        <v>293</v>
      </c>
      <c r="E248" s="22" t="s">
        <v>667</v>
      </c>
      <c r="G248" s="69">
        <f>'Tabel 5'!G257/'Tabel 5'!G$7</f>
        <v>1.5438974927021434E-3</v>
      </c>
      <c r="H248" s="70"/>
      <c r="I248" s="69">
        <f>'Tabel 5'!I257/'Tabel 5'!I$7</f>
        <v>1.4227090838793354E-3</v>
      </c>
      <c r="J248" s="69">
        <f>'Tabel 5'!J257/'Tabel 5'!J$7</f>
        <v>1.8928437324511012E-3</v>
      </c>
      <c r="K248" s="69">
        <f>'Tabel 5'!K257/'Tabel 5'!K$7</f>
        <v>9.2306407797266004E-4</v>
      </c>
      <c r="L248" s="69">
        <f>'Tabel 5'!L257/'Tabel 5'!L$7</f>
        <v>1.2524834905344097E-3</v>
      </c>
      <c r="M248" s="69">
        <f>'Tabel 5'!M257/'Tabel 5'!M$7</f>
        <v>2.6918781797111114E-4</v>
      </c>
      <c r="N248" s="69">
        <f>'Tabel 5'!N257/'Tabel 5'!N$7</f>
        <v>7.6670315634667007E-4</v>
      </c>
      <c r="O248" s="70"/>
      <c r="P248" s="69">
        <f>'Tabel 5'!P257/'Tabel 5'!P$7</f>
        <v>2.8512938146146426E-4</v>
      </c>
      <c r="Q248" s="69">
        <f>'Tabel 5'!Q257/'Tabel 5'!Q$7</f>
        <v>3.7435379327501643E-4</v>
      </c>
      <c r="R248" s="69">
        <f>'Tabel 5'!R257/'Tabel 5'!R$7</f>
        <v>0</v>
      </c>
      <c r="S248" s="70"/>
      <c r="T248" s="69">
        <f>'Tabel 5'!T257/'Tabel 5'!T$7</f>
        <v>3.021711191123233E-3</v>
      </c>
      <c r="U248" s="70"/>
      <c r="V248" s="69">
        <f>'Tabel 5'!V257/'Tabel 5'!V$7</f>
        <v>2.3686395683020812E-3</v>
      </c>
      <c r="W248" s="69">
        <f>'Tabel 5'!W257/'Tabel 5'!W$7</f>
        <v>2.3313237003465929E-3</v>
      </c>
      <c r="X248" s="69">
        <f>'Tabel 5'!X257/'Tabel 5'!X$7</f>
        <v>4.0262750894314156E-3</v>
      </c>
      <c r="Y248" s="69">
        <f>'Tabel 5'!Y257/'Tabel 5'!Y$7</f>
        <v>0</v>
      </c>
      <c r="Z248" s="70"/>
      <c r="AA248" s="69">
        <f>'Tabel 5'!AA257/'Tabel 5'!AA$7</f>
        <v>0</v>
      </c>
      <c r="AB248" s="70"/>
      <c r="AC248" s="69">
        <f>'Tabel 5'!AC257/'Tabel 5'!AC$7</f>
        <v>1.1772528329707481E-3</v>
      </c>
      <c r="AD248" s="57"/>
    </row>
    <row r="249" spans="1:30" outlineLevel="1" x14ac:dyDescent="0.2">
      <c r="A249" s="22">
        <v>1</v>
      </c>
      <c r="B249" s="46">
        <v>2019</v>
      </c>
      <c r="C249" s="46">
        <v>5</v>
      </c>
      <c r="D249" s="22" t="s">
        <v>294</v>
      </c>
      <c r="E249" s="22" t="s">
        <v>668</v>
      </c>
      <c r="G249" s="69">
        <f>'Tabel 5'!G258/'Tabel 5'!G$7</f>
        <v>2.3600914470369243E-3</v>
      </c>
      <c r="H249" s="70"/>
      <c r="I249" s="69">
        <f>'Tabel 5'!I258/'Tabel 5'!I$7</f>
        <v>2.8699965306695431E-3</v>
      </c>
      <c r="J249" s="69">
        <f>'Tabel 5'!J258/'Tabel 5'!J$7</f>
        <v>1.9841567969311543E-3</v>
      </c>
      <c r="K249" s="69">
        <f>'Tabel 5'!K258/'Tabel 5'!K$7</f>
        <v>1.107676893567192E-4</v>
      </c>
      <c r="L249" s="69">
        <f>'Tabel 5'!L258/'Tabel 5'!L$7</f>
        <v>2.3668979348681759E-4</v>
      </c>
      <c r="M249" s="69">
        <f>'Tabel 5'!M258/'Tabel 5'!M$7</f>
        <v>5.0338121960597781E-2</v>
      </c>
      <c r="N249" s="69">
        <f>'Tabel 5'!N258/'Tabel 5'!N$7</f>
        <v>4.3606242017216858E-3</v>
      </c>
      <c r="O249" s="70"/>
      <c r="P249" s="69">
        <f>'Tabel 5'!P258/'Tabel 5'!P$7</f>
        <v>6.3112908031357829E-4</v>
      </c>
      <c r="Q249" s="69">
        <f>'Tabel 5'!Q258/'Tabel 5'!Q$7</f>
        <v>8.2862581208065439E-4</v>
      </c>
      <c r="R249" s="69">
        <f>'Tabel 5'!R258/'Tabel 5'!R$7</f>
        <v>0</v>
      </c>
      <c r="S249" s="70"/>
      <c r="T249" s="69">
        <f>'Tabel 5'!T258/'Tabel 5'!T$7</f>
        <v>4.5423775373053792E-3</v>
      </c>
      <c r="U249" s="70"/>
      <c r="V249" s="69">
        <f>'Tabel 5'!V258/'Tabel 5'!V$7</f>
        <v>1.8655262765386693E-3</v>
      </c>
      <c r="W249" s="69">
        <f>'Tabel 5'!W258/'Tabel 5'!W$7</f>
        <v>1.8337851057604296E-3</v>
      </c>
      <c r="X249" s="69">
        <f>'Tabel 5'!X258/'Tabel 5'!X$7</f>
        <v>1.5601815971546737E-3</v>
      </c>
      <c r="Y249" s="69">
        <f>'Tabel 5'!Y258/'Tabel 5'!Y$7</f>
        <v>4.5481427771452932E-3</v>
      </c>
      <c r="Z249" s="70"/>
      <c r="AA249" s="69">
        <f>'Tabel 5'!AA258/'Tabel 5'!AA$7</f>
        <v>0</v>
      </c>
      <c r="AB249" s="70"/>
      <c r="AC249" s="69">
        <f>'Tabel 5'!AC258/'Tabel 5'!AC$7</f>
        <v>1.5590645625828826E-3</v>
      </c>
      <c r="AD249" s="57"/>
    </row>
    <row r="250" spans="1:30" outlineLevel="1" x14ac:dyDescent="0.2">
      <c r="A250" s="22">
        <v>1</v>
      </c>
      <c r="B250" s="46">
        <v>2019</v>
      </c>
      <c r="C250" s="46">
        <v>5</v>
      </c>
      <c r="D250" s="22" t="s">
        <v>295</v>
      </c>
      <c r="E250" s="22" t="s">
        <v>669</v>
      </c>
      <c r="G250" s="69">
        <f>'Tabel 5'!G259/'Tabel 5'!G$7</f>
        <v>4.450547391302537E-4</v>
      </c>
      <c r="H250" s="70"/>
      <c r="I250" s="69">
        <f>'Tabel 5'!I259/'Tabel 5'!I$7</f>
        <v>1.4463421251397895E-4</v>
      </c>
      <c r="J250" s="69">
        <f>'Tabel 5'!J259/'Tabel 5'!J$7</f>
        <v>0</v>
      </c>
      <c r="K250" s="69">
        <f>'Tabel 5'!K259/'Tabel 5'!K$7</f>
        <v>1.84612815594532E-4</v>
      </c>
      <c r="L250" s="69">
        <f>'Tabel 5'!L259/'Tabel 5'!L$7</f>
        <v>2.3668979348681759E-4</v>
      </c>
      <c r="M250" s="69">
        <f>'Tabel 5'!M259/'Tabel 5'!M$7</f>
        <v>0</v>
      </c>
      <c r="N250" s="69">
        <f>'Tabel 5'!N259/'Tabel 5'!N$7</f>
        <v>3.9206411404091079E-4</v>
      </c>
      <c r="O250" s="70"/>
      <c r="P250" s="69">
        <f>'Tabel 5'!P259/'Tabel 5'!P$7</f>
        <v>3.5240710068270865E-4</v>
      </c>
      <c r="Q250" s="69">
        <f>'Tabel 5'!Q259/'Tabel 5'!Q$7</f>
        <v>4.1220979484215295E-4</v>
      </c>
      <c r="R250" s="69">
        <f>'Tabel 5'!R259/'Tabel 5'!R$7</f>
        <v>1.6129903004568214E-4</v>
      </c>
      <c r="S250" s="70"/>
      <c r="T250" s="69">
        <f>'Tabel 5'!T259/'Tabel 5'!T$7</f>
        <v>1.5010448449410865E-3</v>
      </c>
      <c r="U250" s="70"/>
      <c r="V250" s="69">
        <f>'Tabel 5'!V259/'Tabel 5'!V$7</f>
        <v>9.7728643842538883E-4</v>
      </c>
      <c r="W250" s="69">
        <f>'Tabel 5'!W259/'Tabel 5'!W$7</f>
        <v>9.9744642057511741E-4</v>
      </c>
      <c r="X250" s="69">
        <f>'Tabel 5'!X259/'Tabel 5'!X$7</f>
        <v>9.059118951220685E-4</v>
      </c>
      <c r="Y250" s="69">
        <f>'Tabel 5'!Y259/'Tabel 5'!Y$7</f>
        <v>0</v>
      </c>
      <c r="Z250" s="70"/>
      <c r="AA250" s="69">
        <f>'Tabel 5'!AA259/'Tabel 5'!AA$7</f>
        <v>0</v>
      </c>
      <c r="AB250" s="70"/>
      <c r="AC250" s="69">
        <f>'Tabel 5'!AC259/'Tabel 5'!AC$7</f>
        <v>1.5908822067172272E-4</v>
      </c>
      <c r="AD250" s="57"/>
    </row>
    <row r="251" spans="1:30" outlineLevel="1" x14ac:dyDescent="0.2">
      <c r="A251" s="22">
        <v>1</v>
      </c>
      <c r="B251" s="46">
        <v>2019</v>
      </c>
      <c r="C251" s="46">
        <v>5</v>
      </c>
      <c r="D251" s="22" t="s">
        <v>297</v>
      </c>
      <c r="E251" s="22" t="s">
        <v>671</v>
      </c>
      <c r="G251" s="69">
        <f>'Tabel 5'!G260/'Tabel 5'!G$7</f>
        <v>3.721802789217911E-4</v>
      </c>
      <c r="H251" s="70"/>
      <c r="I251" s="69">
        <f>'Tabel 5'!I260/'Tabel 5'!I$7</f>
        <v>4.9156725821744479E-5</v>
      </c>
      <c r="J251" s="69">
        <f>'Tabel 5'!J260/'Tabel 5'!J$7</f>
        <v>0</v>
      </c>
      <c r="K251" s="69">
        <f>'Tabel 5'!K260/'Tabel 5'!K$7</f>
        <v>0</v>
      </c>
      <c r="L251" s="69">
        <f>'Tabel 5'!L260/'Tabel 5'!L$7</f>
        <v>2.5148290557974371E-4</v>
      </c>
      <c r="M251" s="69">
        <f>'Tabel 5'!M260/'Tabel 5'!M$7</f>
        <v>0</v>
      </c>
      <c r="N251" s="69">
        <f>'Tabel 5'!N260/'Tabel 5'!N$7</f>
        <v>4.3562679337878979E-6</v>
      </c>
      <c r="O251" s="70"/>
      <c r="P251" s="69">
        <f>'Tabel 5'!P260/'Tabel 5'!P$7</f>
        <v>1.2814803661189407E-4</v>
      </c>
      <c r="Q251" s="69">
        <f>'Tabel 5'!Q260/'Tabel 5'!Q$7</f>
        <v>1.6824889585393999E-4</v>
      </c>
      <c r="R251" s="69">
        <f>'Tabel 5'!R260/'Tabel 5'!R$7</f>
        <v>0</v>
      </c>
      <c r="S251" s="70"/>
      <c r="T251" s="69">
        <f>'Tabel 5'!T260/'Tabel 5'!T$7</f>
        <v>1.5500985980437362E-3</v>
      </c>
      <c r="U251" s="70"/>
      <c r="V251" s="69">
        <f>'Tabel 5'!V260/'Tabel 5'!V$7</f>
        <v>1.0351667286282592E-3</v>
      </c>
      <c r="W251" s="69">
        <f>'Tabel 5'!W260/'Tabel 5'!W$7</f>
        <v>9.8323103215836993E-4</v>
      </c>
      <c r="X251" s="69">
        <f>'Tabel 5'!X260/'Tabel 5'!X$7</f>
        <v>2.1137944219514933E-3</v>
      </c>
      <c r="Y251" s="69">
        <f>'Tabel 5'!Y260/'Tabel 5'!Y$7</f>
        <v>1.1025800671867377E-3</v>
      </c>
      <c r="Z251" s="70"/>
      <c r="AA251" s="69">
        <f>'Tabel 5'!AA260/'Tabel 5'!AA$7</f>
        <v>0</v>
      </c>
      <c r="AB251" s="70"/>
      <c r="AC251" s="69">
        <f>'Tabel 5'!AC260/'Tabel 5'!AC$7</f>
        <v>1.988602758396534E-4</v>
      </c>
      <c r="AD251" s="57"/>
    </row>
    <row r="252" spans="1:30" outlineLevel="1" x14ac:dyDescent="0.2">
      <c r="A252" s="22">
        <v>1</v>
      </c>
      <c r="B252" s="46">
        <v>2019</v>
      </c>
      <c r="C252" s="46">
        <v>5</v>
      </c>
      <c r="D252" s="22" t="s">
        <v>298</v>
      </c>
      <c r="E252" s="22" t="s">
        <v>672</v>
      </c>
      <c r="G252" s="69">
        <f>'Tabel 5'!G261/'Tabel 5'!G$7</f>
        <v>4.1902814619865995E-4</v>
      </c>
      <c r="H252" s="70"/>
      <c r="I252" s="69">
        <f>'Tabel 5'!I261/'Tabel 5'!I$7</f>
        <v>4.2917602928984602E-4</v>
      </c>
      <c r="J252" s="69">
        <f>'Tabel 5'!J261/'Tabel 5'!J$7</f>
        <v>2.8345097099016493E-4</v>
      </c>
      <c r="K252" s="69">
        <f>'Tabel 5'!K261/'Tabel 5'!K$7</f>
        <v>6.5229861510067975E-4</v>
      </c>
      <c r="L252" s="69">
        <f>'Tabel 5'!L261/'Tabel 5'!L$7</f>
        <v>1.1933110421627055E-3</v>
      </c>
      <c r="M252" s="69">
        <f>'Tabel 5'!M261/'Tabel 5'!M$7</f>
        <v>0</v>
      </c>
      <c r="N252" s="69">
        <f>'Tabel 5'!N261/'Tabel 5'!N$7</f>
        <v>4.3562679337878981E-5</v>
      </c>
      <c r="O252" s="70"/>
      <c r="P252" s="69">
        <f>'Tabel 5'!P261/'Tabel 5'!P$7</f>
        <v>9.6111027458920539E-6</v>
      </c>
      <c r="Q252" s="69">
        <f>'Tabel 5'!Q261/'Tabel 5'!Q$7</f>
        <v>1.2618667189045499E-5</v>
      </c>
      <c r="R252" s="69">
        <f>'Tabel 5'!R261/'Tabel 5'!R$7</f>
        <v>0</v>
      </c>
      <c r="S252" s="70"/>
      <c r="T252" s="69">
        <f>'Tabel 5'!T261/'Tabel 5'!T$7</f>
        <v>0</v>
      </c>
      <c r="U252" s="70"/>
      <c r="V252" s="69">
        <f>'Tabel 5'!V261/'Tabel 5'!V$7</f>
        <v>7.7470542271534243E-4</v>
      </c>
      <c r="W252" s="69">
        <f>'Tabel 5'!W261/'Tabel 5'!W$7</f>
        <v>7.8895405712948714E-4</v>
      </c>
      <c r="X252" s="69">
        <f>'Tabel 5'!X261/'Tabel 5'!X$7</f>
        <v>7.5492657926839047E-4</v>
      </c>
      <c r="Y252" s="69">
        <f>'Tabel 5'!Y261/'Tabel 5'!Y$7</f>
        <v>0</v>
      </c>
      <c r="Z252" s="70"/>
      <c r="AA252" s="69">
        <f>'Tabel 5'!AA261/'Tabel 5'!AA$7</f>
        <v>3.0540002148916712E-3</v>
      </c>
      <c r="AB252" s="70"/>
      <c r="AC252" s="69">
        <f>'Tabel 5'!AC261/'Tabel 5'!AC$7</f>
        <v>0</v>
      </c>
      <c r="AD252" s="57"/>
    </row>
    <row r="253" spans="1:30" outlineLevel="1" x14ac:dyDescent="0.2">
      <c r="A253" s="22">
        <v>1</v>
      </c>
      <c r="B253" s="46">
        <v>2019</v>
      </c>
      <c r="C253" s="46">
        <v>5</v>
      </c>
      <c r="D253" s="22" t="s">
        <v>299</v>
      </c>
      <c r="E253" s="22" t="s">
        <v>675</v>
      </c>
      <c r="G253" s="69">
        <f>'Tabel 5'!G262/'Tabel 5'!G$7</f>
        <v>4.6431441789963315E-4</v>
      </c>
      <c r="H253" s="70"/>
      <c r="I253" s="69">
        <f>'Tabel 5'!I262/'Tabel 5'!I$7</f>
        <v>1.7299386202652384E-4</v>
      </c>
      <c r="J253" s="69">
        <f>'Tabel 5'!J262/'Tabel 5'!J$7</f>
        <v>1.5218844080008853E-4</v>
      </c>
      <c r="K253" s="69">
        <f>'Tabel 5'!K262/'Tabel 5'!K$7</f>
        <v>1.2676746670824532E-3</v>
      </c>
      <c r="L253" s="69">
        <f>'Tabel 5'!L262/'Tabel 5'!L$7</f>
        <v>0</v>
      </c>
      <c r="M253" s="69">
        <f>'Tabel 5'!M262/'Tabel 5'!M$7</f>
        <v>0</v>
      </c>
      <c r="N253" s="69">
        <f>'Tabel 5'!N262/'Tabel 5'!N$7</f>
        <v>0</v>
      </c>
      <c r="O253" s="70"/>
      <c r="P253" s="69">
        <f>'Tabel 5'!P262/'Tabel 5'!P$7</f>
        <v>3.5881450251330337E-4</v>
      </c>
      <c r="Q253" s="69">
        <f>'Tabel 5'!Q262/'Tabel 5'!Q$7</f>
        <v>4.7109690839103194E-4</v>
      </c>
      <c r="R253" s="69">
        <f>'Tabel 5'!R262/'Tabel 5'!R$7</f>
        <v>0</v>
      </c>
      <c r="S253" s="70"/>
      <c r="T253" s="69">
        <f>'Tabel 5'!T262/'Tabel 5'!T$7</f>
        <v>1.4716125930794966E-4</v>
      </c>
      <c r="U253" s="70"/>
      <c r="V253" s="69">
        <f>'Tabel 5'!V262/'Tabel 5'!V$7</f>
        <v>1.2956280345411762E-3</v>
      </c>
      <c r="W253" s="69">
        <f>'Tabel 5'!W262/'Tabel 5'!W$7</f>
        <v>1.2604311062849466E-3</v>
      </c>
      <c r="X253" s="69">
        <f>'Tabel 5'!X262/'Tabel 5'!X$7</f>
        <v>2.5164219308946348E-3</v>
      </c>
      <c r="Y253" s="69">
        <f>'Tabel 5'!Y262/'Tabel 5'!Y$7</f>
        <v>0</v>
      </c>
      <c r="Z253" s="70"/>
      <c r="AA253" s="69">
        <f>'Tabel 5'!AA262/'Tabel 5'!AA$7</f>
        <v>0</v>
      </c>
      <c r="AB253" s="70"/>
      <c r="AC253" s="69">
        <f>'Tabel 5'!AC262/'Tabel 5'!AC$7</f>
        <v>2.5851835859154942E-4</v>
      </c>
      <c r="AD253" s="57"/>
    </row>
    <row r="254" spans="1:30" outlineLevel="1" x14ac:dyDescent="0.2">
      <c r="A254" s="22">
        <v>1</v>
      </c>
      <c r="B254" s="46">
        <v>2019</v>
      </c>
      <c r="C254" s="46">
        <v>5</v>
      </c>
      <c r="D254" s="22" t="s">
        <v>301</v>
      </c>
      <c r="E254" s="22" t="s">
        <v>677</v>
      </c>
      <c r="G254" s="69">
        <f>'Tabel 5'!G263/'Tabel 5'!G$7</f>
        <v>1.3304794306630743E-3</v>
      </c>
      <c r="H254" s="70"/>
      <c r="I254" s="69">
        <f>'Tabel 5'!I263/'Tabel 5'!I$7</f>
        <v>4.6415293035531802E-4</v>
      </c>
      <c r="J254" s="69">
        <f>'Tabel 5'!J263/'Tabel 5'!J$7</f>
        <v>3.633499024102114E-4</v>
      </c>
      <c r="K254" s="69">
        <f>'Tabel 5'!K263/'Tabel 5'!K$7</f>
        <v>0</v>
      </c>
      <c r="L254" s="69">
        <f>'Tabel 5'!L263/'Tabel 5'!L$7</f>
        <v>1.47931120929261E-3</v>
      </c>
      <c r="M254" s="69">
        <f>'Tabel 5'!M263/'Tabel 5'!M$7</f>
        <v>0</v>
      </c>
      <c r="N254" s="69">
        <f>'Tabel 5'!N263/'Tabel 5'!N$7</f>
        <v>0</v>
      </c>
      <c r="O254" s="70"/>
      <c r="P254" s="69">
        <f>'Tabel 5'!P263/'Tabel 5'!P$7</f>
        <v>1.7396095970064619E-3</v>
      </c>
      <c r="Q254" s="69">
        <f>'Tabel 5'!Q263/'Tabel 5'!Q$7</f>
        <v>1.6025707330087782E-3</v>
      </c>
      <c r="R254" s="69">
        <f>'Tabel 5'!R263/'Tabel 5'!R$7</f>
        <v>2.1775369056167091E-3</v>
      </c>
      <c r="S254" s="70"/>
      <c r="T254" s="69">
        <f>'Tabel 5'!T263/'Tabel 5'!T$7</f>
        <v>8.3293272768299505E-3</v>
      </c>
      <c r="U254" s="70"/>
      <c r="V254" s="69">
        <f>'Tabel 5'!V263/'Tabel 5'!V$7</f>
        <v>1.4982090502512226E-3</v>
      </c>
      <c r="W254" s="69">
        <f>'Tabel 5'!W263/'Tabel 5'!W$7</f>
        <v>1.5944927340785131E-3</v>
      </c>
      <c r="X254" s="69">
        <f>'Tabel 5'!X263/'Tabel 5'!X$7</f>
        <v>0</v>
      </c>
      <c r="Y254" s="69">
        <f>'Tabel 5'!Y263/'Tabel 5'!Y$7</f>
        <v>0</v>
      </c>
      <c r="Z254" s="70"/>
      <c r="AA254" s="69">
        <f>'Tabel 5'!AA263/'Tabel 5'!AA$7</f>
        <v>0</v>
      </c>
      <c r="AB254" s="70"/>
      <c r="AC254" s="69">
        <f>'Tabel 5'!AC263/'Tabel 5'!AC$7</f>
        <v>1.7459932218721567E-3</v>
      </c>
      <c r="AD254" s="57"/>
    </row>
    <row r="255" spans="1:30" outlineLevel="1" x14ac:dyDescent="0.2">
      <c r="A255" s="22">
        <v>1</v>
      </c>
      <c r="B255" s="46">
        <v>2019</v>
      </c>
      <c r="C255" s="46">
        <v>5</v>
      </c>
      <c r="D255" s="22" t="s">
        <v>307</v>
      </c>
      <c r="E255" s="22" t="s">
        <v>683</v>
      </c>
      <c r="G255" s="69">
        <f>'Tabel 5'!G264/'Tabel 5'!G$7</f>
        <v>9.6714819333802509E-4</v>
      </c>
      <c r="H255" s="70"/>
      <c r="I255" s="69">
        <f>'Tabel 5'!I264/'Tabel 5'!I$7</f>
        <v>4.8495000666451762E-4</v>
      </c>
      <c r="J255" s="69">
        <f>'Tabel 5'!J264/'Tabel 5'!J$7</f>
        <v>4.2042056771024461E-4</v>
      </c>
      <c r="K255" s="69">
        <f>'Tabel 5'!K264/'Tabel 5'!K$7</f>
        <v>1.7353604665886009E-3</v>
      </c>
      <c r="L255" s="69">
        <f>'Tabel 5'!L264/'Tabel 5'!L$7</f>
        <v>0</v>
      </c>
      <c r="M255" s="69">
        <f>'Tabel 5'!M264/'Tabel 5'!M$7</f>
        <v>0</v>
      </c>
      <c r="N255" s="69">
        <f>'Tabel 5'!N264/'Tabel 5'!N$7</f>
        <v>6.577964580019726E-4</v>
      </c>
      <c r="O255" s="70"/>
      <c r="P255" s="69">
        <f>'Tabel 5'!P264/'Tabel 5'!P$7</f>
        <v>1.4512765146297002E-3</v>
      </c>
      <c r="Q255" s="69">
        <f>'Tabel 5'!Q264/'Tabel 5'!Q$7</f>
        <v>1.9054187455458704E-3</v>
      </c>
      <c r="R255" s="69">
        <f>'Tabel 5'!R264/'Tabel 5'!R$7</f>
        <v>0</v>
      </c>
      <c r="S255" s="70"/>
      <c r="T255" s="69">
        <f>'Tabel 5'!T264/'Tabel 5'!T$7</f>
        <v>1.285208331289427E-3</v>
      </c>
      <c r="U255" s="70"/>
      <c r="V255" s="69">
        <f>'Tabel 5'!V264/'Tabel 5'!V$7</f>
        <v>1.6941115709378609E-3</v>
      </c>
      <c r="W255" s="69">
        <f>'Tabel 5'!W264/'Tabel 5'!W$7</f>
        <v>1.7011081472041196E-3</v>
      </c>
      <c r="X255" s="69">
        <f>'Tabel 5'!X264/'Tabel 5'!X$7</f>
        <v>2.1641228605693858E-3</v>
      </c>
      <c r="Y255" s="69">
        <f>'Tabel 5'!Y264/'Tabel 5'!Y$7</f>
        <v>0</v>
      </c>
      <c r="Z255" s="70"/>
      <c r="AA255" s="69">
        <f>'Tabel 5'!AA264/'Tabel 5'!AA$7</f>
        <v>0</v>
      </c>
      <c r="AB255" s="70"/>
      <c r="AC255" s="69">
        <f>'Tabel 5'!AC264/'Tabel 5'!AC$7</f>
        <v>2.7840438617551474E-4</v>
      </c>
      <c r="AD255" s="57"/>
    </row>
    <row r="256" spans="1:30" outlineLevel="1" x14ac:dyDescent="0.2">
      <c r="A256" s="22">
        <v>1</v>
      </c>
      <c r="B256" s="46">
        <v>2019</v>
      </c>
      <c r="C256" s="46">
        <v>5</v>
      </c>
      <c r="D256" s="22" t="s">
        <v>309</v>
      </c>
      <c r="E256" s="22" t="s">
        <v>687</v>
      </c>
      <c r="G256" s="69">
        <f>'Tabel 5'!G265/'Tabel 5'!G$7</f>
        <v>9.4684745085138195E-4</v>
      </c>
      <c r="H256" s="70"/>
      <c r="I256" s="69">
        <f>'Tabel 5'!I265/'Tabel 5'!I$7</f>
        <v>3.9136316327311951E-4</v>
      </c>
      <c r="J256" s="69">
        <f>'Tabel 5'!J265/'Tabel 5'!J$7</f>
        <v>0</v>
      </c>
      <c r="K256" s="69">
        <f>'Tabel 5'!K265/'Tabel 5'!K$7</f>
        <v>0</v>
      </c>
      <c r="L256" s="69">
        <f>'Tabel 5'!L265/'Tabel 5'!L$7</f>
        <v>1.4891732840212274E-3</v>
      </c>
      <c r="M256" s="69">
        <f>'Tabel 5'!M265/'Tabel 5'!M$7</f>
        <v>3.068741124870667E-3</v>
      </c>
      <c r="N256" s="69">
        <f>'Tabel 5'!N265/'Tabel 5'!N$7</f>
        <v>2.395947363583344E-4</v>
      </c>
      <c r="O256" s="70"/>
      <c r="P256" s="69">
        <f>'Tabel 5'!P265/'Tabel 5'!P$7</f>
        <v>7.5927711692547228E-4</v>
      </c>
      <c r="Q256" s="69">
        <f>'Tabel 5'!Q265/'Tabel 5'!Q$7</f>
        <v>9.9687470793459443E-4</v>
      </c>
      <c r="R256" s="69">
        <f>'Tabel 5'!R265/'Tabel 5'!R$7</f>
        <v>0</v>
      </c>
      <c r="S256" s="70"/>
      <c r="T256" s="69">
        <f>'Tabel 5'!T265/'Tabel 5'!T$7</f>
        <v>3.6888422333192714E-3</v>
      </c>
      <c r="U256" s="70"/>
      <c r="V256" s="69">
        <f>'Tabel 5'!V265/'Tabel 5'!V$7</f>
        <v>1.7631226861797447E-3</v>
      </c>
      <c r="W256" s="69">
        <f>'Tabel 5'!W265/'Tabel 5'!W$7</f>
        <v>1.8764312710106723E-3</v>
      </c>
      <c r="X256" s="69">
        <f>'Tabel 5'!X265/'Tabel 5'!X$7</f>
        <v>0</v>
      </c>
      <c r="Y256" s="69">
        <f>'Tabel 5'!Y265/'Tabel 5'!Y$7</f>
        <v>0</v>
      </c>
      <c r="Z256" s="70"/>
      <c r="AA256" s="69">
        <f>'Tabel 5'!AA265/'Tabel 5'!AA$7</f>
        <v>3.2576002292177826E-3</v>
      </c>
      <c r="AB256" s="70"/>
      <c r="AC256" s="69">
        <f>'Tabel 5'!AC265/'Tabel 5'!AC$7</f>
        <v>1.1215719557356452E-3</v>
      </c>
      <c r="AD256" s="57"/>
    </row>
    <row r="257" spans="1:30" outlineLevel="1" x14ac:dyDescent="0.2">
      <c r="A257" s="22">
        <v>1</v>
      </c>
      <c r="B257" s="46">
        <v>2019</v>
      </c>
      <c r="C257" s="46">
        <v>5</v>
      </c>
      <c r="D257" s="22" t="s">
        <v>310</v>
      </c>
      <c r="E257" s="22" t="s">
        <v>690</v>
      </c>
      <c r="G257" s="69">
        <f>'Tabel 5'!G266/'Tabel 5'!G$7</f>
        <v>5.2261398606640323E-4</v>
      </c>
      <c r="H257" s="70"/>
      <c r="I257" s="69">
        <f>'Tabel 5'!I266/'Tabel 5'!I$7</f>
        <v>1.6259532387192404E-4</v>
      </c>
      <c r="J257" s="69">
        <f>'Tabel 5'!J266/'Tabel 5'!J$7</f>
        <v>1.3316488570007748E-4</v>
      </c>
      <c r="K257" s="69">
        <f>'Tabel 5'!K266/'Tabel 5'!K$7</f>
        <v>1.2553671460428177E-3</v>
      </c>
      <c r="L257" s="69">
        <f>'Tabel 5'!L266/'Tabel 5'!L$7</f>
        <v>0</v>
      </c>
      <c r="M257" s="69">
        <f>'Tabel 5'!M266/'Tabel 5'!M$7</f>
        <v>0</v>
      </c>
      <c r="N257" s="69">
        <f>'Tabel 5'!N266/'Tabel 5'!N$7</f>
        <v>0</v>
      </c>
      <c r="O257" s="70"/>
      <c r="P257" s="69">
        <f>'Tabel 5'!P266/'Tabel 5'!P$7</f>
        <v>1.3455543844248876E-4</v>
      </c>
      <c r="Q257" s="69">
        <f>'Tabel 5'!Q266/'Tabel 5'!Q$7</f>
        <v>1.7666134064663698E-4</v>
      </c>
      <c r="R257" s="69">
        <f>'Tabel 5'!R266/'Tabel 5'!R$7</f>
        <v>0</v>
      </c>
      <c r="S257" s="70"/>
      <c r="T257" s="69">
        <f>'Tabel 5'!T266/'Tabel 5'!T$7</f>
        <v>5.1015903226755879E-4</v>
      </c>
      <c r="U257" s="70"/>
      <c r="V257" s="69">
        <f>'Tabel 5'!V266/'Tabel 5'!V$7</f>
        <v>1.6429097757583986E-3</v>
      </c>
      <c r="W257" s="69">
        <f>'Tabel 5'!W266/'Tabel 5'!W$7</f>
        <v>1.7484927752599445E-3</v>
      </c>
      <c r="X257" s="69">
        <f>'Tabel 5'!X266/'Tabel 5'!X$7</f>
        <v>0</v>
      </c>
      <c r="Y257" s="69">
        <f>'Tabel 5'!Y266/'Tabel 5'!Y$7</f>
        <v>0</v>
      </c>
      <c r="Z257" s="70"/>
      <c r="AA257" s="69">
        <f>'Tabel 5'!AA266/'Tabel 5'!AA$7</f>
        <v>0</v>
      </c>
      <c r="AB257" s="70"/>
      <c r="AC257" s="69">
        <f>'Tabel 5'!AC266/'Tabel 5'!AC$7</f>
        <v>2.34655125490791E-4</v>
      </c>
      <c r="AD257" s="57"/>
    </row>
    <row r="258" spans="1:30" outlineLevel="1" x14ac:dyDescent="0.2">
      <c r="A258" s="22">
        <v>1</v>
      </c>
      <c r="B258" s="46">
        <v>2019</v>
      </c>
      <c r="C258" s="46">
        <v>5</v>
      </c>
      <c r="D258" s="22" t="s">
        <v>311</v>
      </c>
      <c r="E258" s="22" t="s">
        <v>691</v>
      </c>
      <c r="G258" s="69">
        <f>'Tabel 5'!G267/'Tabel 5'!G$7</f>
        <v>8.734524587842874E-4</v>
      </c>
      <c r="H258" s="70"/>
      <c r="I258" s="69">
        <f>'Tabel 5'!I267/'Tabel 5'!I$7</f>
        <v>4.7360614685949966E-4</v>
      </c>
      <c r="J258" s="69">
        <f>'Tabel 5'!J267/'Tabel 5'!J$7</f>
        <v>3.8047110200022132E-5</v>
      </c>
      <c r="K258" s="69">
        <f>'Tabel 5'!K267/'Tabel 5'!K$7</f>
        <v>0</v>
      </c>
      <c r="L258" s="69">
        <f>'Tabel 5'!L267/'Tabel 5'!L$7</f>
        <v>2.1745874776601367E-3</v>
      </c>
      <c r="M258" s="69">
        <f>'Tabel 5'!M267/'Tabel 5'!M$7</f>
        <v>8.0756345391333343E-4</v>
      </c>
      <c r="N258" s="69">
        <f>'Tabel 5'!N267/'Tabel 5'!N$7</f>
        <v>1.0890669834469745E-4</v>
      </c>
      <c r="O258" s="70"/>
      <c r="P258" s="69">
        <f>'Tabel 5'!P267/'Tabel 5'!P$7</f>
        <v>5.5103655743114451E-4</v>
      </c>
      <c r="Q258" s="69">
        <f>'Tabel 5'!Q267/'Tabel 5'!Q$7</f>
        <v>5.0474668756181995E-5</v>
      </c>
      <c r="R258" s="69">
        <f>'Tabel 5'!R267/'Tabel 5'!R$7</f>
        <v>2.1506537339424287E-3</v>
      </c>
      <c r="S258" s="70"/>
      <c r="T258" s="69">
        <f>'Tabel 5'!T267/'Tabel 5'!T$7</f>
        <v>2.4232554032709041E-3</v>
      </c>
      <c r="U258" s="70"/>
      <c r="V258" s="69">
        <f>'Tabel 5'!V267/'Tabel 5'!V$7</f>
        <v>1.6874330759144528E-3</v>
      </c>
      <c r="W258" s="69">
        <f>'Tabel 5'!W267/'Tabel 5'!W$7</f>
        <v>1.7413850810515709E-3</v>
      </c>
      <c r="X258" s="69">
        <f>'Tabel 5'!X267/'Tabel 5'!X$7</f>
        <v>1.1575540882115321E-3</v>
      </c>
      <c r="Y258" s="69">
        <f>'Tabel 5'!Y267/'Tabel 5'!Y$7</f>
        <v>0</v>
      </c>
      <c r="Z258" s="70"/>
      <c r="AA258" s="69">
        <f>'Tabel 5'!AA267/'Tabel 5'!AA$7</f>
        <v>0</v>
      </c>
      <c r="AB258" s="70"/>
      <c r="AC258" s="69">
        <f>'Tabel 5'!AC267/'Tabel 5'!AC$7</f>
        <v>6.5623891027085616E-4</v>
      </c>
      <c r="AD258" s="57"/>
    </row>
    <row r="259" spans="1:30" outlineLevel="1" x14ac:dyDescent="0.2">
      <c r="A259" s="22">
        <v>1</v>
      </c>
      <c r="B259" s="46">
        <v>2019</v>
      </c>
      <c r="C259" s="46">
        <v>5</v>
      </c>
      <c r="D259" s="22" t="s">
        <v>315</v>
      </c>
      <c r="E259" s="22" t="s">
        <v>697</v>
      </c>
      <c r="G259" s="69">
        <f>'Tabel 5'!G268/'Tabel 5'!G$7</f>
        <v>1.055638609305444E-3</v>
      </c>
      <c r="H259" s="70"/>
      <c r="I259" s="69">
        <f>'Tabel 5'!I268/'Tabel 5'!I$7</f>
        <v>4.5280907055030007E-4</v>
      </c>
      <c r="J259" s="69">
        <f>'Tabel 5'!J268/'Tabel 5'!J$7</f>
        <v>1.6930964039009851E-4</v>
      </c>
      <c r="K259" s="69">
        <f>'Tabel 5'!K268/'Tabel 5'!K$7</f>
        <v>1.1815220198050048E-3</v>
      </c>
      <c r="L259" s="69">
        <f>'Tabel 5'!L268/'Tabel 5'!L$7</f>
        <v>1.331380088363349E-3</v>
      </c>
      <c r="M259" s="69">
        <f>'Tabel 5'!M268/'Tabel 5'!M$7</f>
        <v>0</v>
      </c>
      <c r="N259" s="69">
        <f>'Tabel 5'!N268/'Tabel 5'!N$7</f>
        <v>1.0455043041090956E-4</v>
      </c>
      <c r="O259" s="70"/>
      <c r="P259" s="69">
        <f>'Tabel 5'!P268/'Tabel 5'!P$7</f>
        <v>4.8055513729460271E-5</v>
      </c>
      <c r="Q259" s="69">
        <f>'Tabel 5'!Q268/'Tabel 5'!Q$7</f>
        <v>6.3093335945227488E-5</v>
      </c>
      <c r="R259" s="69">
        <f>'Tabel 5'!R268/'Tabel 5'!R$7</f>
        <v>0</v>
      </c>
      <c r="S259" s="70"/>
      <c r="T259" s="69">
        <f>'Tabel 5'!T268/'Tabel 5'!T$7</f>
        <v>4.7189710484749191E-3</v>
      </c>
      <c r="U259" s="70"/>
      <c r="V259" s="69">
        <f>'Tabel 5'!V268/'Tabel 5'!V$7</f>
        <v>2.3441517532162516E-3</v>
      </c>
      <c r="W259" s="69">
        <f>'Tabel 5'!W268/'Tabel 5'!W$7</f>
        <v>2.2436621384433163E-3</v>
      </c>
      <c r="X259" s="69">
        <f>'Tabel 5'!X268/'Tabel 5'!X$7</f>
        <v>1.2078825268294247E-3</v>
      </c>
      <c r="Y259" s="69">
        <f>'Tabel 5'!Y268/'Tabel 5'!Y$7</f>
        <v>1.1301445688664062E-2</v>
      </c>
      <c r="Z259" s="70"/>
      <c r="AA259" s="69">
        <f>'Tabel 5'!AA268/'Tabel 5'!AA$7</f>
        <v>0</v>
      </c>
      <c r="AB259" s="70"/>
      <c r="AC259" s="69">
        <f>'Tabel 5'!AC268/'Tabel 5'!AC$7</f>
        <v>7.0794258198916609E-4</v>
      </c>
      <c r="AD259" s="57"/>
    </row>
    <row r="260" spans="1:30" outlineLevel="1" x14ac:dyDescent="0.2">
      <c r="A260" s="22">
        <v>1</v>
      </c>
      <c r="B260" s="46">
        <v>2019</v>
      </c>
      <c r="C260" s="46">
        <v>5</v>
      </c>
      <c r="D260" s="22" t="s">
        <v>317</v>
      </c>
      <c r="E260" s="22" t="s">
        <v>699</v>
      </c>
      <c r="G260" s="69">
        <f>'Tabel 5'!G269/'Tabel 5'!G$7</f>
        <v>2.2226710363581091E-3</v>
      </c>
      <c r="H260" s="70"/>
      <c r="I260" s="69">
        <f>'Tabel 5'!I269/'Tabel 5'!I$7</f>
        <v>1.4529593766927165E-3</v>
      </c>
      <c r="J260" s="69">
        <f>'Tabel 5'!J269/'Tabel 5'!J$7</f>
        <v>0</v>
      </c>
      <c r="K260" s="69">
        <f>'Tabel 5'!K269/'Tabel 5'!K$7</f>
        <v>0</v>
      </c>
      <c r="L260" s="69">
        <f>'Tabel 5'!L269/'Tabel 5'!L$7</f>
        <v>5.5474170348472872E-3</v>
      </c>
      <c r="M260" s="69">
        <f>'Tabel 5'!M269/'Tabel 5'!M$7</f>
        <v>0</v>
      </c>
      <c r="N260" s="69">
        <f>'Tabel 5'!N269/'Tabel 5'!N$7</f>
        <v>1.794782388720614E-3</v>
      </c>
      <c r="O260" s="70"/>
      <c r="P260" s="69">
        <f>'Tabel 5'!P269/'Tabel 5'!P$7</f>
        <v>1.9766834647384659E-3</v>
      </c>
      <c r="Q260" s="69">
        <f>'Tabel 5'!Q269/'Tabel 5'!Q$7</f>
        <v>2.3765156539369021E-3</v>
      </c>
      <c r="R260" s="69">
        <f>'Tabel 5'!R269/'Tabel 5'!R$7</f>
        <v>6.9896246353128933E-4</v>
      </c>
      <c r="S260" s="70"/>
      <c r="T260" s="69">
        <f>'Tabel 5'!T269/'Tabel 5'!T$7</f>
        <v>4.1891905149663003E-3</v>
      </c>
      <c r="U260" s="70"/>
      <c r="V260" s="69">
        <f>'Tabel 5'!V269/'Tabel 5'!V$7</f>
        <v>3.7599926981787741E-3</v>
      </c>
      <c r="W260" s="69">
        <f>'Tabel 5'!W269/'Tabel 5'!W$7</f>
        <v>3.9400318228418538E-3</v>
      </c>
      <c r="X260" s="69">
        <f>'Tabel 5'!X269/'Tabel 5'!X$7</f>
        <v>1.3085394040652102E-3</v>
      </c>
      <c r="Y260" s="69">
        <f>'Tabel 5'!Y269/'Tabel 5'!Y$7</f>
        <v>0</v>
      </c>
      <c r="Z260" s="70"/>
      <c r="AA260" s="69">
        <f>'Tabel 5'!AA269/'Tabel 5'!AA$7</f>
        <v>0</v>
      </c>
      <c r="AB260" s="70"/>
      <c r="AC260" s="69">
        <f>'Tabel 5'!AC269/'Tabel 5'!AC$7</f>
        <v>1.9687167308125686E-3</v>
      </c>
      <c r="AD260" s="57"/>
    </row>
    <row r="261" spans="1:30" outlineLevel="1" x14ac:dyDescent="0.2">
      <c r="A261" s="22">
        <v>1</v>
      </c>
      <c r="B261" s="46">
        <v>2019</v>
      </c>
      <c r="C261" s="46">
        <v>5</v>
      </c>
      <c r="D261" s="22" t="s">
        <v>318</v>
      </c>
      <c r="E261" s="22" t="s">
        <v>700</v>
      </c>
      <c r="G261" s="69">
        <f>'Tabel 5'!G270/'Tabel 5'!G$7</f>
        <v>4.6067069488921002E-4</v>
      </c>
      <c r="H261" s="70"/>
      <c r="I261" s="69">
        <f>'Tabel 5'!I270/'Tabel 5'!I$7</f>
        <v>8.6969591838471E-5</v>
      </c>
      <c r="J261" s="69">
        <f>'Tabel 5'!J270/'Tabel 5'!J$7</f>
        <v>0</v>
      </c>
      <c r="K261" s="69">
        <f>'Tabel 5'!K270/'Tabel 5'!K$7</f>
        <v>0</v>
      </c>
      <c r="L261" s="69">
        <f>'Tabel 5'!L270/'Tabel 5'!L$7</f>
        <v>0</v>
      </c>
      <c r="M261" s="69">
        <f>'Tabel 5'!M270/'Tabel 5'!M$7</f>
        <v>0</v>
      </c>
      <c r="N261" s="69">
        <f>'Tabel 5'!N270/'Tabel 5'!N$7</f>
        <v>4.0077664990848661E-4</v>
      </c>
      <c r="O261" s="70"/>
      <c r="P261" s="69">
        <f>'Tabel 5'!P270/'Tabel 5'!P$7</f>
        <v>3.3318489519092458E-4</v>
      </c>
      <c r="Q261" s="69">
        <f>'Tabel 5'!Q270/'Tabel 5'!Q$7</f>
        <v>4.3744712922024392E-4</v>
      </c>
      <c r="R261" s="69">
        <f>'Tabel 5'!R270/'Tabel 5'!R$7</f>
        <v>0</v>
      </c>
      <c r="S261" s="70"/>
      <c r="T261" s="69">
        <f>'Tabel 5'!T270/'Tabel 5'!T$7</f>
        <v>1.5599093486642662E-3</v>
      </c>
      <c r="U261" s="70"/>
      <c r="V261" s="69">
        <f>'Tabel 5'!V270/'Tabel 5'!V$7</f>
        <v>1.1798674541354352E-3</v>
      </c>
      <c r="W261" s="69">
        <f>'Tabel 5'!W270/'Tabel 5'!W$7</f>
        <v>1.179877238590044E-3</v>
      </c>
      <c r="X261" s="69">
        <f>'Tabel 5'!X270/'Tabel 5'!X$7</f>
        <v>1.1072256495936394E-3</v>
      </c>
      <c r="Y261" s="69">
        <f>'Tabel 5'!Y270/'Tabel 5'!Y$7</f>
        <v>1.3782250839834221E-3</v>
      </c>
      <c r="Z261" s="70"/>
      <c r="AA261" s="69">
        <f>'Tabel 5'!AA270/'Tabel 5'!AA$7</f>
        <v>0</v>
      </c>
      <c r="AB261" s="70"/>
      <c r="AC261" s="69">
        <f>'Tabel 5'!AC270/'Tabel 5'!AC$7</f>
        <v>6.1248964958613241E-4</v>
      </c>
      <c r="AD261" s="57"/>
    </row>
    <row r="262" spans="1:30" outlineLevel="1" x14ac:dyDescent="0.2">
      <c r="B262" s="46">
        <v>2019</v>
      </c>
      <c r="C262" s="46">
        <v>5</v>
      </c>
      <c r="D262" s="22" t="s">
        <v>767</v>
      </c>
      <c r="E262" s="22" t="s">
        <v>804</v>
      </c>
      <c r="G262" s="69">
        <f>'Tabel 5'!G271/'Tabel 5'!G$7</f>
        <v>1.8654820749649161E-2</v>
      </c>
      <c r="H262" s="70"/>
      <c r="I262" s="69">
        <f>'Tabel 5'!I271/'Tabel 5'!I$7</f>
        <v>1.7724780945340558E-2</v>
      </c>
      <c r="J262" s="69">
        <f>'Tabel 5'!J271/'Tabel 5'!J$7</f>
        <v>1.8111131032070404E-2</v>
      </c>
      <c r="K262" s="69">
        <f>'Tabel 5'!K271/'Tabel 5'!K$7</f>
        <v>1.9212865749841008E-2</v>
      </c>
      <c r="L262" s="69">
        <f>'Tabel 5'!L271/'Tabel 5'!L$7</f>
        <v>2.0351276380733127E-2</v>
      </c>
      <c r="M262" s="69">
        <f>'Tabel 5'!M271/'Tabel 5'!M$7</f>
        <v>1.8886806279125163E-2</v>
      </c>
      <c r="N262" s="69">
        <f>'Tabel 5'!N271/'Tabel 5'!N$7</f>
        <v>1.3898982404949059E-2</v>
      </c>
      <c r="O262" s="70"/>
      <c r="P262" s="69">
        <f>'Tabel 5'!P271/'Tabel 5'!P$7</f>
        <v>1.0472898292107041E-2</v>
      </c>
      <c r="Q262" s="69">
        <f>'Tabel 5'!Q271/'Tabel 5'!Q$7</f>
        <v>1.0871825696389994E-2</v>
      </c>
      <c r="R262" s="69">
        <f>'Tabel 5'!R271/'Tabel 5'!R$7</f>
        <v>9.1980686606277697E-3</v>
      </c>
      <c r="S262" s="70"/>
      <c r="T262" s="69">
        <f>'Tabel 5'!T271/'Tabel 5'!T$7</f>
        <v>1.9317367971823523E-2</v>
      </c>
      <c r="U262" s="70"/>
      <c r="V262" s="69">
        <f>'Tabel 5'!V271/'Tabel 5'!V$7</f>
        <v>2.6380055342462089E-2</v>
      </c>
      <c r="W262" s="69">
        <f>'Tabel 5'!W271/'Tabel 5'!W$7</f>
        <v>2.6353720233685769E-2</v>
      </c>
      <c r="X262" s="69">
        <f>'Tabel 5'!X271/'Tabel 5'!X$7</f>
        <v>2.4669500345231438E-2</v>
      </c>
      <c r="Y262" s="69">
        <f>'Tabel 5'!Y271/'Tabel 5'!Y$7</f>
        <v>3.2596306190741303E-2</v>
      </c>
      <c r="Z262" s="70"/>
      <c r="AA262" s="69">
        <f>'Tabel 5'!AA271/'Tabel 5'!AA$7</f>
        <v>0</v>
      </c>
      <c r="AB262" s="70"/>
      <c r="AC262" s="69">
        <f>'Tabel 5'!AC271/'Tabel 5'!AC$7</f>
        <v>1.3486703907445293E-2</v>
      </c>
      <c r="AD262" s="57"/>
    </row>
    <row r="263" spans="1:30" x14ac:dyDescent="0.2">
      <c r="B263" s="46">
        <v>2019</v>
      </c>
      <c r="C263" s="46" t="s">
        <v>704</v>
      </c>
      <c r="G263" s="69">
        <f>'Tabel 5'!G272/'Tabel 5'!G$7</f>
        <v>0.18728319848087982</v>
      </c>
      <c r="H263" s="70"/>
      <c r="I263" s="69">
        <f>'Tabel 5'!I272/'Tabel 5'!I$7</f>
        <v>0.15252481233001935</v>
      </c>
      <c r="J263" s="69">
        <f>'Tabel 5'!J272/'Tabel 5'!J$7</f>
        <v>0.14573255277600464</v>
      </c>
      <c r="K263" s="69">
        <f>'Tabel 5'!K272/'Tabel 5'!K$7</f>
        <v>0.15862015656579195</v>
      </c>
      <c r="L263" s="69">
        <f>'Tabel 5'!L272/'Tabel 5'!L$7</f>
        <v>0.20311031421410647</v>
      </c>
      <c r="M263" s="69">
        <f>'Tabel 5'!M272/'Tabel 5'!M$7</f>
        <v>0.17829983208161718</v>
      </c>
      <c r="N263" s="69">
        <f>'Tabel 5'!N272/'Tabel 5'!N$7</f>
        <v>0.11914641568526467</v>
      </c>
      <c r="O263" s="70"/>
      <c r="P263" s="69">
        <f>'Tabel 5'!P272/'Tabel 5'!P$7</f>
        <v>0.10912446057685839</v>
      </c>
      <c r="Q263" s="69">
        <f>'Tabel 5'!Q272/'Tabel 5'!Q$7</f>
        <v>0.10708495679046556</v>
      </c>
      <c r="R263" s="69">
        <f>'Tabel 5'!R272/'Tabel 5'!R$7</f>
        <v>0.11564198690494086</v>
      </c>
      <c r="S263" s="70"/>
      <c r="T263" s="69">
        <f>'Tabel 5'!T272/'Tabel 5'!T$7</f>
        <v>0.3539522608874805</v>
      </c>
      <c r="U263" s="70"/>
      <c r="V263" s="69">
        <f>'Tabel 5'!V272/'Tabel 5'!V$7</f>
        <v>0.28562810132612648</v>
      </c>
      <c r="W263" s="69">
        <f>'Tabel 5'!W272/'Tabel 5'!W$7</f>
        <v>0.28578455883932796</v>
      </c>
      <c r="X263" s="69">
        <f>'Tabel 5'!X272/'Tabel 5'!X$7</f>
        <v>0.23272726559159984</v>
      </c>
      <c r="Y263" s="69">
        <f>'Tabel 5'!Y272/'Tabel 5'!Y$7</f>
        <v>0.4213936023824647</v>
      </c>
      <c r="Z263" s="70"/>
      <c r="AA263" s="69">
        <f>'Tabel 5'!AA272/'Tabel 5'!AA$7</f>
        <v>0.24099950659368927</v>
      </c>
      <c r="AB263" s="70"/>
      <c r="AC263" s="69">
        <f>'Tabel 5'!AC272/'Tabel 5'!AC$7</f>
        <v>0.16316399725004396</v>
      </c>
      <c r="AD263" s="57"/>
    </row>
    <row r="264" spans="1:30" outlineLevel="1" x14ac:dyDescent="0.2">
      <c r="A264" s="22">
        <v>1</v>
      </c>
      <c r="B264" s="46">
        <v>2019</v>
      </c>
      <c r="C264" s="46">
        <v>6</v>
      </c>
      <c r="D264" s="22" t="s">
        <v>11</v>
      </c>
      <c r="E264" s="22" t="s">
        <v>335</v>
      </c>
      <c r="G264" s="69">
        <f>'Tabel 5'!G273/'Tabel 5'!G$7</f>
        <v>8.0682438087940737E-4</v>
      </c>
      <c r="H264" s="70"/>
      <c r="I264" s="69">
        <f>'Tabel 5'!I273/'Tabel 5'!I$7</f>
        <v>4.1594152618399174E-4</v>
      </c>
      <c r="J264" s="69">
        <f>'Tabel 5'!J273/'Tabel 5'!J$7</f>
        <v>1.6550492937009628E-4</v>
      </c>
      <c r="K264" s="69">
        <f>'Tabel 5'!K273/'Tabel 5'!K$7</f>
        <v>0</v>
      </c>
      <c r="L264" s="69">
        <f>'Tabel 5'!L273/'Tabel 5'!L$7</f>
        <v>5.2762099798103084E-4</v>
      </c>
      <c r="M264" s="69">
        <f>'Tabel 5'!M273/'Tabel 5'!M$7</f>
        <v>0</v>
      </c>
      <c r="N264" s="69">
        <f>'Tabel 5'!N273/'Tabel 5'!N$7</f>
        <v>1.0716419117118229E-3</v>
      </c>
      <c r="O264" s="70"/>
      <c r="P264" s="69">
        <f>'Tabel 5'!P273/'Tabel 5'!P$7</f>
        <v>1.8036836153124088E-3</v>
      </c>
      <c r="Q264" s="69">
        <f>'Tabel 5'!Q273/'Tabel 5'!Q$7</f>
        <v>2.3596907643515081E-3</v>
      </c>
      <c r="R264" s="69">
        <f>'Tabel 5'!R273/'Tabel 5'!R$7</f>
        <v>2.6883171674280358E-5</v>
      </c>
      <c r="S264" s="70"/>
      <c r="T264" s="69">
        <f>'Tabel 5'!T273/'Tabel 5'!T$7</f>
        <v>8.6334605460663797E-4</v>
      </c>
      <c r="U264" s="70"/>
      <c r="V264" s="69">
        <f>'Tabel 5'!V273/'Tabel 5'!V$7</f>
        <v>1.021809738581443E-3</v>
      </c>
      <c r="W264" s="69">
        <f>'Tabel 5'!W273/'Tabel 5'!W$7</f>
        <v>1.0353541230197776E-3</v>
      </c>
      <c r="X264" s="69">
        <f>'Tabel 5'!X273/'Tabel 5'!X$7</f>
        <v>5.0328438617892695E-4</v>
      </c>
      <c r="Y264" s="69">
        <f>'Tabel 5'!Y273/'Tabel 5'!Y$7</f>
        <v>1.6538701007801067E-3</v>
      </c>
      <c r="Z264" s="70"/>
      <c r="AA264" s="69">
        <f>'Tabel 5'!AA273/'Tabel 5'!AA$7</f>
        <v>6.1080004297833421E-4</v>
      </c>
      <c r="AB264" s="70"/>
      <c r="AC264" s="69">
        <f>'Tabel 5'!AC273/'Tabel 5'!AC$7</f>
        <v>1.1494123943531966E-3</v>
      </c>
      <c r="AD264" s="57"/>
    </row>
    <row r="265" spans="1:30" outlineLevel="1" x14ac:dyDescent="0.2">
      <c r="A265" s="22">
        <v>1</v>
      </c>
      <c r="B265" s="46">
        <v>2019</v>
      </c>
      <c r="C265" s="46">
        <v>6</v>
      </c>
      <c r="D265" s="22" t="s">
        <v>39</v>
      </c>
      <c r="E265" s="22" t="s">
        <v>369</v>
      </c>
      <c r="G265" s="69">
        <f>'Tabel 5'!G274/'Tabel 5'!G$7</f>
        <v>2.7588188507489414E-4</v>
      </c>
      <c r="H265" s="70"/>
      <c r="I265" s="69">
        <f>'Tabel 5'!I274/'Tabel 5'!I$7</f>
        <v>4.6320760870489989E-5</v>
      </c>
      <c r="J265" s="69">
        <f>'Tabel 5'!J274/'Tabel 5'!J$7</f>
        <v>0</v>
      </c>
      <c r="K265" s="69">
        <f>'Tabel 5'!K274/'Tabel 5'!K$7</f>
        <v>0</v>
      </c>
      <c r="L265" s="69">
        <f>'Tabel 5'!L274/'Tabel 5'!L$7</f>
        <v>2.416208308511263E-4</v>
      </c>
      <c r="M265" s="69">
        <f>'Tabel 5'!M274/'Tabel 5'!M$7</f>
        <v>0</v>
      </c>
      <c r="N265" s="69">
        <f>'Tabel 5'!N274/'Tabel 5'!N$7</f>
        <v>0</v>
      </c>
      <c r="O265" s="70"/>
      <c r="P265" s="69">
        <f>'Tabel 5'!P274/'Tabel 5'!P$7</f>
        <v>1.6018504576486756E-4</v>
      </c>
      <c r="Q265" s="69">
        <f>'Tabel 5'!Q274/'Tabel 5'!Q$7</f>
        <v>2.1031111981742497E-4</v>
      </c>
      <c r="R265" s="69">
        <f>'Tabel 5'!R274/'Tabel 5'!R$7</f>
        <v>0</v>
      </c>
      <c r="S265" s="70"/>
      <c r="T265" s="69">
        <f>'Tabel 5'!T274/'Tabel 5'!T$7</f>
        <v>8.1429230150398811E-4</v>
      </c>
      <c r="U265" s="70"/>
      <c r="V265" s="69">
        <f>'Tabel 5'!V274/'Tabel 5'!V$7</f>
        <v>7.7470542271534243E-4</v>
      </c>
      <c r="W265" s="69">
        <f>'Tabel 5'!W274/'Tabel 5'!W$7</f>
        <v>7.913232885322785E-4</v>
      </c>
      <c r="X265" s="69">
        <f>'Tabel 5'!X274/'Tabel 5'!X$7</f>
        <v>7.0459814065049772E-4</v>
      </c>
      <c r="Y265" s="69">
        <f>'Tabel 5'!Y274/'Tabel 5'!Y$7</f>
        <v>0</v>
      </c>
      <c r="Z265" s="70"/>
      <c r="AA265" s="69">
        <f>'Tabel 5'!AA274/'Tabel 5'!AA$7</f>
        <v>0</v>
      </c>
      <c r="AB265" s="70"/>
      <c r="AC265" s="69">
        <f>'Tabel 5'!AC274/'Tabel 5'!AC$7</f>
        <v>3.181764413434454E-5</v>
      </c>
      <c r="AD265" s="57"/>
    </row>
    <row r="266" spans="1:30" outlineLevel="1" x14ac:dyDescent="0.2">
      <c r="A266" s="22">
        <v>1</v>
      </c>
      <c r="B266" s="46">
        <v>2019</v>
      </c>
      <c r="C266" s="46">
        <v>6</v>
      </c>
      <c r="D266" s="22" t="s">
        <v>51</v>
      </c>
      <c r="E266" s="22" t="s">
        <v>384</v>
      </c>
      <c r="G266" s="69">
        <f>'Tabel 5'!G275/'Tabel 5'!G$7</f>
        <v>5.6217440732242571E-4</v>
      </c>
      <c r="H266" s="70"/>
      <c r="I266" s="69">
        <f>'Tabel 5'!I275/'Tabel 5'!I$7</f>
        <v>3.2330000444301177E-4</v>
      </c>
      <c r="J266" s="69">
        <f>'Tabel 5'!J275/'Tabel 5'!J$7</f>
        <v>6.2777731830036525E-5</v>
      </c>
      <c r="K266" s="69">
        <f>'Tabel 5'!K275/'Tabel 5'!K$7</f>
        <v>0</v>
      </c>
      <c r="L266" s="69">
        <f>'Tabel 5'!L275/'Tabel 5'!L$7</f>
        <v>3.9448298914469598E-5</v>
      </c>
      <c r="M266" s="69">
        <f>'Tabel 5'!M275/'Tabel 5'!M$7</f>
        <v>2.1535025437688891E-4</v>
      </c>
      <c r="N266" s="69">
        <f>'Tabel 5'!N275/'Tabel 5'!N$7</f>
        <v>1.2938115763350057E-3</v>
      </c>
      <c r="O266" s="70"/>
      <c r="P266" s="69">
        <f>'Tabel 5'!P275/'Tabel 5'!P$7</f>
        <v>5.3181435193936039E-4</v>
      </c>
      <c r="Q266" s="69">
        <f>'Tabel 5'!Q275/'Tabel 5'!Q$7</f>
        <v>5.0474668756181995E-5</v>
      </c>
      <c r="R266" s="69">
        <f>'Tabel 5'!R275/'Tabel 5'!R$7</f>
        <v>2.0700042189195876E-3</v>
      </c>
      <c r="S266" s="70"/>
      <c r="T266" s="69">
        <f>'Tabel 5'!T275/'Tabel 5'!T$7</f>
        <v>2.6783349194046836E-3</v>
      </c>
      <c r="U266" s="70"/>
      <c r="V266" s="69">
        <f>'Tabel 5'!V275/'Tabel 5'!V$7</f>
        <v>6.6562333733300968E-4</v>
      </c>
      <c r="W266" s="69">
        <f>'Tabel 5'!W275/'Tabel 5'!W$7</f>
        <v>0</v>
      </c>
      <c r="X266" s="69">
        <f>'Tabel 5'!X275/'Tabel 5'!X$7</f>
        <v>1.4846889392278345E-2</v>
      </c>
      <c r="Y266" s="69">
        <f>'Tabel 5'!Y275/'Tabel 5'!Y$7</f>
        <v>5.5129003359336883E-4</v>
      </c>
      <c r="Z266" s="70"/>
      <c r="AA266" s="69">
        <f>'Tabel 5'!AA275/'Tabel 5'!AA$7</f>
        <v>0</v>
      </c>
      <c r="AB266" s="70"/>
      <c r="AC266" s="69">
        <f>'Tabel 5'!AC275/'Tabel 5'!AC$7</f>
        <v>1.3005462039913332E-3</v>
      </c>
      <c r="AD266" s="57"/>
    </row>
    <row r="267" spans="1:30" outlineLevel="1" x14ac:dyDescent="0.2">
      <c r="A267" s="22">
        <v>1</v>
      </c>
      <c r="B267" s="46">
        <v>2019</v>
      </c>
      <c r="C267" s="46">
        <v>6</v>
      </c>
      <c r="D267" s="22" t="s">
        <v>52</v>
      </c>
      <c r="E267" s="22" t="s">
        <v>387</v>
      </c>
      <c r="G267" s="69">
        <f>'Tabel 5'!G276/'Tabel 5'!G$7</f>
        <v>4.2943878337129744E-4</v>
      </c>
      <c r="H267" s="70"/>
      <c r="I267" s="69">
        <f>'Tabel 5'!I276/'Tabel 5'!I$7</f>
        <v>4.3484795919235497E-4</v>
      </c>
      <c r="J267" s="69">
        <f>'Tabel 5'!J276/'Tabel 5'!J$7</f>
        <v>2.3398972773013612E-4</v>
      </c>
      <c r="K267" s="69">
        <f>'Tabel 5'!K276/'Tabel 5'!K$7</f>
        <v>3.3107231596619406E-3</v>
      </c>
      <c r="L267" s="69">
        <f>'Tabel 5'!L276/'Tabel 5'!L$7</f>
        <v>2.1203460666527408E-4</v>
      </c>
      <c r="M267" s="69">
        <f>'Tabel 5'!M276/'Tabel 5'!M$7</f>
        <v>0</v>
      </c>
      <c r="N267" s="69">
        <f>'Tabel 5'!N276/'Tabel 5'!N$7</f>
        <v>1.0890669834469745E-4</v>
      </c>
      <c r="O267" s="70"/>
      <c r="P267" s="69">
        <f>'Tabel 5'!P276/'Tabel 5'!P$7</f>
        <v>0</v>
      </c>
      <c r="Q267" s="69">
        <f>'Tabel 5'!Q276/'Tabel 5'!Q$7</f>
        <v>0</v>
      </c>
      <c r="R267" s="69">
        <f>'Tabel 5'!R276/'Tabel 5'!R$7</f>
        <v>0</v>
      </c>
      <c r="S267" s="70"/>
      <c r="T267" s="69">
        <f>'Tabel 5'!T276/'Tabel 5'!T$7</f>
        <v>9.4183205957087772E-4</v>
      </c>
      <c r="U267" s="70"/>
      <c r="V267" s="69">
        <f>'Tabel 5'!V276/'Tabel 5'!V$7</f>
        <v>5.9883838709892852E-4</v>
      </c>
      <c r="W267" s="69">
        <f>'Tabel 5'!W276/'Tabel 5'!W$7</f>
        <v>6.112617019201432E-4</v>
      </c>
      <c r="X267" s="69">
        <f>'Tabel 5'!X276/'Tabel 5'!X$7</f>
        <v>5.5361282479681969E-4</v>
      </c>
      <c r="Y267" s="69">
        <f>'Tabel 5'!Y276/'Tabel 5'!Y$7</f>
        <v>0</v>
      </c>
      <c r="Z267" s="70"/>
      <c r="AA267" s="69">
        <f>'Tabel 5'!AA276/'Tabel 5'!AA$7</f>
        <v>0</v>
      </c>
      <c r="AB267" s="70"/>
      <c r="AC267" s="69">
        <f>'Tabel 5'!AC276/'Tabel 5'!AC$7</f>
        <v>1.1136175447020589E-4</v>
      </c>
      <c r="AD267" s="57"/>
    </row>
    <row r="268" spans="1:30" outlineLevel="1" x14ac:dyDescent="0.2">
      <c r="A268" s="22">
        <v>1</v>
      </c>
      <c r="B268" s="46">
        <v>2019</v>
      </c>
      <c r="C268" s="46">
        <v>6</v>
      </c>
      <c r="D268" s="22" t="s">
        <v>58</v>
      </c>
      <c r="E268" s="22" t="s">
        <v>395</v>
      </c>
      <c r="G268" s="69">
        <f>'Tabel 5'!G277/'Tabel 5'!G$7</f>
        <v>2.8368986295437224E-4</v>
      </c>
      <c r="H268" s="70"/>
      <c r="I268" s="69">
        <f>'Tabel 5'!I277/'Tabel 5'!I$7</f>
        <v>1.0493070319641609E-4</v>
      </c>
      <c r="J268" s="69">
        <f>'Tabel 5'!J277/'Tabel 5'!J$7</f>
        <v>4.9461243260028779E-5</v>
      </c>
      <c r="K268" s="69">
        <f>'Tabel 5'!K277/'Tabel 5'!K$7</f>
        <v>1.2307521039635466E-5</v>
      </c>
      <c r="L268" s="69">
        <f>'Tabel 5'!L277/'Tabel 5'!L$7</f>
        <v>3.9448298914469598E-4</v>
      </c>
      <c r="M268" s="69">
        <f>'Tabel 5'!M277/'Tabel 5'!M$7</f>
        <v>5.3837563594222228E-5</v>
      </c>
      <c r="N268" s="69">
        <f>'Tabel 5'!N277/'Tabel 5'!N$7</f>
        <v>1.3068803801363695E-5</v>
      </c>
      <c r="O268" s="70"/>
      <c r="P268" s="69">
        <f>'Tabel 5'!P277/'Tabel 5'!P$7</f>
        <v>2.7872197963086959E-4</v>
      </c>
      <c r="Q268" s="69">
        <f>'Tabel 5'!Q277/'Tabel 5'!Q$7</f>
        <v>3.6594134848231944E-4</v>
      </c>
      <c r="R268" s="69">
        <f>'Tabel 5'!R277/'Tabel 5'!R$7</f>
        <v>0</v>
      </c>
      <c r="S268" s="70"/>
      <c r="T268" s="69">
        <f>'Tabel 5'!T277/'Tabel 5'!T$7</f>
        <v>1.1772900744635973E-3</v>
      </c>
      <c r="U268" s="70"/>
      <c r="V268" s="69">
        <f>'Tabel 5'!V277/'Tabel 5'!V$7</f>
        <v>5.0533945677121476E-4</v>
      </c>
      <c r="W268" s="69">
        <f>'Tabel 5'!W277/'Tabel 5'!W$7</f>
        <v>5.212309086140756E-4</v>
      </c>
      <c r="X268" s="69">
        <f>'Tabel 5'!X277/'Tabel 5'!X$7</f>
        <v>3.5229907032524886E-4</v>
      </c>
      <c r="Y268" s="69">
        <f>'Tabel 5'!Y277/'Tabel 5'!Y$7</f>
        <v>0</v>
      </c>
      <c r="Z268" s="70"/>
      <c r="AA268" s="69">
        <f>'Tabel 5'!AA277/'Tabel 5'!AA$7</f>
        <v>0</v>
      </c>
      <c r="AB268" s="70"/>
      <c r="AC268" s="69">
        <f>'Tabel 5'!AC277/'Tabel 5'!AC$7</f>
        <v>1.1136175447020589E-4</v>
      </c>
      <c r="AD268" s="57"/>
    </row>
    <row r="269" spans="1:30" outlineLevel="1" x14ac:dyDescent="0.2">
      <c r="A269" s="22">
        <v>1</v>
      </c>
      <c r="B269" s="46">
        <v>2019</v>
      </c>
      <c r="C269" s="46">
        <v>6</v>
      </c>
      <c r="D269" s="22" t="s">
        <v>59</v>
      </c>
      <c r="E269" s="22" t="s">
        <v>396</v>
      </c>
      <c r="G269" s="69">
        <f>'Tabel 5'!G278/'Tabel 5'!G$7</f>
        <v>2.6807390719541598E-4</v>
      </c>
      <c r="H269" s="70"/>
      <c r="I269" s="69">
        <f>'Tabel 5'!I278/'Tabel 5'!I$7</f>
        <v>3.4976901065472032E-5</v>
      </c>
      <c r="J269" s="69">
        <f>'Tabel 5'!J278/'Tabel 5'!J$7</f>
        <v>1.7121199590009959E-5</v>
      </c>
      <c r="K269" s="69">
        <f>'Tabel 5'!K278/'Tabel 5'!K$7</f>
        <v>0</v>
      </c>
      <c r="L269" s="69">
        <f>'Tabel 5'!L278/'Tabel 5'!L$7</f>
        <v>1.3806904620064359E-4</v>
      </c>
      <c r="M269" s="69">
        <f>'Tabel 5'!M278/'Tabel 5'!M$7</f>
        <v>0</v>
      </c>
      <c r="N269" s="69">
        <f>'Tabel 5'!N278/'Tabel 5'!N$7</f>
        <v>0</v>
      </c>
      <c r="O269" s="70"/>
      <c r="P269" s="69">
        <f>'Tabel 5'!P278/'Tabel 5'!P$7</f>
        <v>1.4096284027308346E-4</v>
      </c>
      <c r="Q269" s="69">
        <f>'Tabel 5'!Q278/'Tabel 5'!Q$7</f>
        <v>1.8507378543933397E-4</v>
      </c>
      <c r="R269" s="69">
        <f>'Tabel 5'!R278/'Tabel 5'!R$7</f>
        <v>0</v>
      </c>
      <c r="S269" s="70"/>
      <c r="T269" s="69">
        <f>'Tabel 5'!T278/'Tabel 5'!T$7</f>
        <v>8.3391380274504799E-4</v>
      </c>
      <c r="U269" s="70"/>
      <c r="V269" s="69">
        <f>'Tabel 5'!V278/'Tabel 5'!V$7</f>
        <v>7.7693158772314513E-4</v>
      </c>
      <c r="W269" s="69">
        <f>'Tabel 5'!W278/'Tabel 5'!W$7</f>
        <v>7.9843098274065224E-4</v>
      </c>
      <c r="X269" s="69">
        <f>'Tabel 5'!X278/'Tabel 5'!X$7</f>
        <v>6.0394126341471233E-4</v>
      </c>
      <c r="Y269" s="69">
        <f>'Tabel 5'!Y278/'Tabel 5'!Y$7</f>
        <v>0</v>
      </c>
      <c r="Z269" s="70"/>
      <c r="AA269" s="69">
        <f>'Tabel 5'!AA278/'Tabel 5'!AA$7</f>
        <v>0</v>
      </c>
      <c r="AB269" s="70"/>
      <c r="AC269" s="69">
        <f>'Tabel 5'!AC278/'Tabel 5'!AC$7</f>
        <v>1.0738454895341282E-4</v>
      </c>
      <c r="AD269" s="57"/>
    </row>
    <row r="270" spans="1:30" outlineLevel="1" x14ac:dyDescent="0.2">
      <c r="A270" s="22">
        <v>1</v>
      </c>
      <c r="B270" s="46">
        <v>2019</v>
      </c>
      <c r="C270" s="46">
        <v>6</v>
      </c>
      <c r="D270" s="22" t="s">
        <v>73</v>
      </c>
      <c r="E270" s="22" t="s">
        <v>410</v>
      </c>
      <c r="G270" s="69">
        <f>'Tabel 5'!G279/'Tabel 5'!G$7</f>
        <v>4.0133006300517614E-4</v>
      </c>
      <c r="H270" s="70"/>
      <c r="I270" s="69">
        <f>'Tabel 5'!I279/'Tabel 5'!I$7</f>
        <v>3.82855268419356E-4</v>
      </c>
      <c r="J270" s="69">
        <f>'Tabel 5'!J279/'Tabel 5'!J$7</f>
        <v>1.7121199590009959E-5</v>
      </c>
      <c r="K270" s="69">
        <f>'Tabel 5'!K279/'Tabel 5'!K$7</f>
        <v>6.1537605198177329E-5</v>
      </c>
      <c r="L270" s="69">
        <f>'Tabel 5'!L279/'Tabel 5'!L$7</f>
        <v>4.4379336278778298E-5</v>
      </c>
      <c r="M270" s="69">
        <f>'Tabel 5'!M279/'Tabel 5'!M$7</f>
        <v>0</v>
      </c>
      <c r="N270" s="69">
        <f>'Tabel 5'!N279/'Tabel 5'!N$7</f>
        <v>1.664094350706977E-3</v>
      </c>
      <c r="O270" s="70"/>
      <c r="P270" s="69">
        <f>'Tabel 5'!P279/'Tabel 5'!P$7</f>
        <v>2.2746276498611194E-4</v>
      </c>
      <c r="Q270" s="69">
        <f>'Tabel 5'!Q279/'Tabel 5'!Q$7</f>
        <v>2.1031111981742498E-5</v>
      </c>
      <c r="R270" s="69">
        <f>'Tabel 5'!R279/'Tabel 5'!R$7</f>
        <v>8.8714466525125185E-4</v>
      </c>
      <c r="S270" s="70"/>
      <c r="T270" s="69">
        <f>'Tabel 5'!T279/'Tabel 5'!T$7</f>
        <v>1.8640426179006956E-4</v>
      </c>
      <c r="U270" s="70"/>
      <c r="V270" s="69">
        <f>'Tabel 5'!V279/'Tabel 5'!V$7</f>
        <v>6.144215421535474E-4</v>
      </c>
      <c r="W270" s="69">
        <f>'Tabel 5'!W279/'Tabel 5'!W$7</f>
        <v>5.8756938789223073E-4</v>
      </c>
      <c r="X270" s="69">
        <f>'Tabel 5'!X279/'Tabel 5'!X$7</f>
        <v>4.5295594756103425E-4</v>
      </c>
      <c r="Y270" s="69">
        <f>'Tabel 5'!Y279/'Tabel 5'!Y$7</f>
        <v>2.6186276595685019E-3</v>
      </c>
      <c r="Z270" s="70"/>
      <c r="AA270" s="69">
        <f>'Tabel 5'!AA279/'Tabel 5'!AA$7</f>
        <v>0</v>
      </c>
      <c r="AB270" s="70"/>
      <c r="AC270" s="69">
        <f>'Tabel 5'!AC279/'Tabel 5'!AC$7</f>
        <v>2.704499751419286E-4</v>
      </c>
      <c r="AD270" s="57"/>
    </row>
    <row r="271" spans="1:30" outlineLevel="1" x14ac:dyDescent="0.2">
      <c r="A271" s="22">
        <v>1</v>
      </c>
      <c r="B271" s="46">
        <v>2019</v>
      </c>
      <c r="C271" s="46">
        <v>6</v>
      </c>
      <c r="D271" s="22" t="s">
        <v>84</v>
      </c>
      <c r="E271" s="22" t="s">
        <v>422</v>
      </c>
      <c r="G271" s="69">
        <f>'Tabel 5'!G280/'Tabel 5'!G$7</f>
        <v>2.2851348593939345E-4</v>
      </c>
      <c r="H271" s="70"/>
      <c r="I271" s="69">
        <f>'Tabel 5'!I280/'Tabel 5'!I$7</f>
        <v>1.531421073677424E-4</v>
      </c>
      <c r="J271" s="69">
        <f>'Tabel 5'!J280/'Tabel 5'!J$7</f>
        <v>4.1851821220024352E-5</v>
      </c>
      <c r="K271" s="69">
        <f>'Tabel 5'!K280/'Tabel 5'!K$7</f>
        <v>1.2307521039635466E-5</v>
      </c>
      <c r="L271" s="69">
        <f>'Tabel 5'!L280/'Tabel 5'!L$7</f>
        <v>4.6844854960932647E-4</v>
      </c>
      <c r="M271" s="69">
        <f>'Tabel 5'!M280/'Tabel 5'!M$7</f>
        <v>0</v>
      </c>
      <c r="N271" s="69">
        <f>'Tabel 5'!N280/'Tabel 5'!N$7</f>
        <v>1.9167578908666752E-4</v>
      </c>
      <c r="O271" s="70"/>
      <c r="P271" s="69">
        <f>'Tabel 5'!P280/'Tabel 5'!P$7</f>
        <v>0</v>
      </c>
      <c r="Q271" s="69">
        <f>'Tabel 5'!Q280/'Tabel 5'!Q$7</f>
        <v>0</v>
      </c>
      <c r="R271" s="69">
        <f>'Tabel 5'!R280/'Tabel 5'!R$7</f>
        <v>0</v>
      </c>
      <c r="S271" s="70"/>
      <c r="T271" s="69">
        <f>'Tabel 5'!T280/'Tabel 5'!T$7</f>
        <v>0</v>
      </c>
      <c r="U271" s="70"/>
      <c r="V271" s="69">
        <f>'Tabel 5'!V280/'Tabel 5'!V$7</f>
        <v>6.166477071613501E-4</v>
      </c>
      <c r="W271" s="69">
        <f>'Tabel 5'!W280/'Tabel 5'!W$7</f>
        <v>6.56277098573177E-4</v>
      </c>
      <c r="X271" s="69">
        <f>'Tabel 5'!X280/'Tabel 5'!X$7</f>
        <v>0</v>
      </c>
      <c r="Y271" s="69">
        <f>'Tabel 5'!Y280/'Tabel 5'!Y$7</f>
        <v>0</v>
      </c>
      <c r="Z271" s="70"/>
      <c r="AA271" s="69">
        <f>'Tabel 5'!AA280/'Tabel 5'!AA$7</f>
        <v>0</v>
      </c>
      <c r="AB271" s="70"/>
      <c r="AC271" s="69">
        <f>'Tabel 5'!AC280/'Tabel 5'!AC$7</f>
        <v>2.0283748135644647E-4</v>
      </c>
      <c r="AD271" s="57"/>
    </row>
    <row r="272" spans="1:30" outlineLevel="1" x14ac:dyDescent="0.2">
      <c r="A272" s="22">
        <v>1</v>
      </c>
      <c r="B272" s="46">
        <v>2019</v>
      </c>
      <c r="C272" s="46">
        <v>6</v>
      </c>
      <c r="D272" s="22" t="s">
        <v>89</v>
      </c>
      <c r="E272" s="22" t="s">
        <v>427</v>
      </c>
      <c r="G272" s="69">
        <f>'Tabel 5'!G281/'Tabel 5'!G$7</f>
        <v>1.1868126376806766E-4</v>
      </c>
      <c r="H272" s="70"/>
      <c r="I272" s="69">
        <f>'Tabel 5'!I281/'Tabel 5'!I$7</f>
        <v>2.3633041260454077E-5</v>
      </c>
      <c r="J272" s="69">
        <f>'Tabel 5'!J281/'Tabel 5'!J$7</f>
        <v>0</v>
      </c>
      <c r="K272" s="69">
        <f>'Tabel 5'!K281/'Tabel 5'!K$7</f>
        <v>0</v>
      </c>
      <c r="L272" s="69">
        <f>'Tabel 5'!L281/'Tabel 5'!L$7</f>
        <v>0</v>
      </c>
      <c r="M272" s="69">
        <f>'Tabel 5'!M281/'Tabel 5'!M$7</f>
        <v>0</v>
      </c>
      <c r="N272" s="69">
        <f>'Tabel 5'!N281/'Tabel 5'!N$7</f>
        <v>1.0890669834469745E-4</v>
      </c>
      <c r="O272" s="70"/>
      <c r="P272" s="69">
        <f>'Tabel 5'!P281/'Tabel 5'!P$7</f>
        <v>1.6659244759546229E-4</v>
      </c>
      <c r="Q272" s="69">
        <f>'Tabel 5'!Q281/'Tabel 5'!Q$7</f>
        <v>0</v>
      </c>
      <c r="R272" s="69">
        <f>'Tabel 5'!R281/'Tabel 5'!R$7</f>
        <v>6.9896246353128933E-4</v>
      </c>
      <c r="S272" s="70"/>
      <c r="T272" s="69">
        <f>'Tabel 5'!T281/'Tabel 5'!T$7</f>
        <v>4.905375310264988E-4</v>
      </c>
      <c r="U272" s="70"/>
      <c r="V272" s="69">
        <f>'Tabel 5'!V281/'Tabel 5'!V$7</f>
        <v>2.2484266578807352E-4</v>
      </c>
      <c r="W272" s="69">
        <f>'Tabel 5'!W281/'Tabel 5'!W$7</f>
        <v>2.3929237168191653E-4</v>
      </c>
      <c r="X272" s="69">
        <f>'Tabel 5'!X281/'Tabel 5'!X$7</f>
        <v>0</v>
      </c>
      <c r="Y272" s="69">
        <f>'Tabel 5'!Y281/'Tabel 5'!Y$7</f>
        <v>0</v>
      </c>
      <c r="Z272" s="70"/>
      <c r="AA272" s="69">
        <f>'Tabel 5'!AA281/'Tabel 5'!AA$7</f>
        <v>0</v>
      </c>
      <c r="AB272" s="70"/>
      <c r="AC272" s="69">
        <f>'Tabel 5'!AC281/'Tabel 5'!AC$7</f>
        <v>1.590882206717227E-5</v>
      </c>
      <c r="AD272" s="57"/>
    </row>
    <row r="273" spans="1:30" outlineLevel="1" x14ac:dyDescent="0.2">
      <c r="A273" s="22">
        <v>1</v>
      </c>
      <c r="B273" s="46">
        <v>2019</v>
      </c>
      <c r="C273" s="46">
        <v>6</v>
      </c>
      <c r="D273" s="22" t="s">
        <v>94</v>
      </c>
      <c r="E273" s="22" t="s">
        <v>433</v>
      </c>
      <c r="G273" s="69">
        <f>'Tabel 5'!G282/'Tabel 5'!G$7</f>
        <v>3.7426240635631865E-4</v>
      </c>
      <c r="H273" s="70"/>
      <c r="I273" s="69">
        <f>'Tabel 5'!I282/'Tabel 5'!I$7</f>
        <v>4.1688684783440988E-4</v>
      </c>
      <c r="J273" s="69">
        <f>'Tabel 5'!J282/'Tabel 5'!J$7</f>
        <v>0</v>
      </c>
      <c r="K273" s="69">
        <f>'Tabel 5'!K282/'Tabel 5'!K$7</f>
        <v>0</v>
      </c>
      <c r="L273" s="69">
        <f>'Tabel 5'!L282/'Tabel 5'!L$7</f>
        <v>2.860001671299046E-4</v>
      </c>
      <c r="M273" s="69">
        <f>'Tabel 5'!M282/'Tabel 5'!M$7</f>
        <v>1.0767512718844446E-4</v>
      </c>
      <c r="N273" s="69">
        <f>'Tabel 5'!N282/'Tabel 5'!N$7</f>
        <v>1.6597380827731891E-3</v>
      </c>
      <c r="O273" s="70"/>
      <c r="P273" s="69">
        <f>'Tabel 5'!P282/'Tabel 5'!P$7</f>
        <v>1.249443356965967E-4</v>
      </c>
      <c r="Q273" s="69">
        <f>'Tabel 5'!Q282/'Tabel 5'!Q$7</f>
        <v>1.6404267345759149E-4</v>
      </c>
      <c r="R273" s="69">
        <f>'Tabel 5'!R282/'Tabel 5'!R$7</f>
        <v>0</v>
      </c>
      <c r="S273" s="70"/>
      <c r="T273" s="69">
        <f>'Tabel 5'!T282/'Tabel 5'!T$7</f>
        <v>0</v>
      </c>
      <c r="U273" s="70"/>
      <c r="V273" s="69">
        <f>'Tabel 5'!V282/'Tabel 5'!V$7</f>
        <v>5.3205343686484725E-4</v>
      </c>
      <c r="W273" s="69">
        <f>'Tabel 5'!W282/'Tabel 5'!W$7</f>
        <v>5.662463052671094E-4</v>
      </c>
      <c r="X273" s="69">
        <f>'Tabel 5'!X282/'Tabel 5'!X$7</f>
        <v>0</v>
      </c>
      <c r="Y273" s="69">
        <f>'Tabel 5'!Y282/'Tabel 5'!Y$7</f>
        <v>0</v>
      </c>
      <c r="Z273" s="70"/>
      <c r="AA273" s="69">
        <f>'Tabel 5'!AA282/'Tabel 5'!AA$7</f>
        <v>0</v>
      </c>
      <c r="AB273" s="70"/>
      <c r="AC273" s="69">
        <f>'Tabel 5'!AC282/'Tabel 5'!AC$7</f>
        <v>7.3578302060671756E-4</v>
      </c>
      <c r="AD273" s="57"/>
    </row>
    <row r="274" spans="1:30" outlineLevel="1" x14ac:dyDescent="0.2">
      <c r="A274" s="22">
        <v>1</v>
      </c>
      <c r="B274" s="46">
        <v>2019</v>
      </c>
      <c r="C274" s="46">
        <v>6</v>
      </c>
      <c r="D274" s="22" t="s">
        <v>105</v>
      </c>
      <c r="E274" s="22" t="s">
        <v>447</v>
      </c>
      <c r="G274" s="69">
        <f>'Tabel 5'!G283/'Tabel 5'!G$7</f>
        <v>1.457489204169252E-4</v>
      </c>
      <c r="H274" s="70"/>
      <c r="I274" s="69">
        <f>'Tabel 5'!I283/'Tabel 5'!I$7</f>
        <v>1.0020409494432529E-4</v>
      </c>
      <c r="J274" s="69">
        <f>'Tabel 5'!J283/'Tabel 5'!J$7</f>
        <v>0</v>
      </c>
      <c r="K274" s="69">
        <f>'Tabel 5'!K283/'Tabel 5'!K$7</f>
        <v>0</v>
      </c>
      <c r="L274" s="69">
        <f>'Tabel 5'!L283/'Tabel 5'!L$7</f>
        <v>0</v>
      </c>
      <c r="M274" s="69">
        <f>'Tabel 5'!M283/'Tabel 5'!M$7</f>
        <v>0</v>
      </c>
      <c r="N274" s="69">
        <f>'Tabel 5'!N283/'Tabel 5'!N$7</f>
        <v>4.6176440098151717E-4</v>
      </c>
      <c r="O274" s="70"/>
      <c r="P274" s="69">
        <f>'Tabel 5'!P283/'Tabel 5'!P$7</f>
        <v>1.6018504576486758E-5</v>
      </c>
      <c r="Q274" s="69">
        <f>'Tabel 5'!Q283/'Tabel 5'!Q$7</f>
        <v>2.1031111981742498E-5</v>
      </c>
      <c r="R274" s="69">
        <f>'Tabel 5'!R283/'Tabel 5'!R$7</f>
        <v>0</v>
      </c>
      <c r="S274" s="70"/>
      <c r="T274" s="69">
        <f>'Tabel 5'!T283/'Tabel 5'!T$7</f>
        <v>3.2375477047748925E-4</v>
      </c>
      <c r="U274" s="70"/>
      <c r="V274" s="69">
        <f>'Tabel 5'!V283/'Tabel 5'!V$7</f>
        <v>3.027584410611683E-4</v>
      </c>
      <c r="W274" s="69">
        <f>'Tabel 5'!W283/'Tabel 5'!W$7</f>
        <v>3.056308509600716E-4</v>
      </c>
      <c r="X274" s="69">
        <f>'Tabel 5'!X283/'Tabel 5'!X$7</f>
        <v>3.5229907032524886E-4</v>
      </c>
      <c r="Y274" s="69">
        <f>'Tabel 5'!Y283/'Tabel 5'!Y$7</f>
        <v>0</v>
      </c>
      <c r="Z274" s="70"/>
      <c r="AA274" s="69">
        <f>'Tabel 5'!AA283/'Tabel 5'!AA$7</f>
        <v>0</v>
      </c>
      <c r="AB274" s="70"/>
      <c r="AC274" s="69">
        <f>'Tabel 5'!AC283/'Tabel 5'!AC$7</f>
        <v>3.9772055167930675E-6</v>
      </c>
      <c r="AD274" s="57"/>
    </row>
    <row r="275" spans="1:30" outlineLevel="1" x14ac:dyDescent="0.2">
      <c r="A275" s="22">
        <v>1</v>
      </c>
      <c r="B275" s="46">
        <v>2019</v>
      </c>
      <c r="C275" s="46">
        <v>6</v>
      </c>
      <c r="D275" s="22" t="s">
        <v>109</v>
      </c>
      <c r="E275" s="22" t="s">
        <v>451</v>
      </c>
      <c r="G275" s="69">
        <f>'Tabel 5'!G284/'Tabel 5'!G$7</f>
        <v>7.5164800386442847E-4</v>
      </c>
      <c r="H275" s="70"/>
      <c r="I275" s="69">
        <f>'Tabel 5'!I284/'Tabel 5'!I$7</f>
        <v>5.5584913044587987E-4</v>
      </c>
      <c r="J275" s="69">
        <f>'Tabel 5'!J284/'Tabel 5'!J$7</f>
        <v>2.6252506038015275E-4</v>
      </c>
      <c r="K275" s="69">
        <f>'Tabel 5'!K284/'Tabel 5'!K$7</f>
        <v>1.7230529455489654E-3</v>
      </c>
      <c r="L275" s="69">
        <f>'Tabel 5'!L284/'Tabel 5'!L$7</f>
        <v>9.1717294976141812E-4</v>
      </c>
      <c r="M275" s="69">
        <f>'Tabel 5'!M284/'Tabel 5'!M$7</f>
        <v>1.0767512718844446E-3</v>
      </c>
      <c r="N275" s="69">
        <f>'Tabel 5'!N284/'Tabel 5'!N$7</f>
        <v>4.5305186511394136E-4</v>
      </c>
      <c r="O275" s="70"/>
      <c r="P275" s="69">
        <f>'Tabel 5'!P284/'Tabel 5'!P$7</f>
        <v>6.9840679953482262E-4</v>
      </c>
      <c r="Q275" s="69">
        <f>'Tabel 5'!Q284/'Tabel 5'!Q$7</f>
        <v>2.2713600940281898E-4</v>
      </c>
      <c r="R275" s="69">
        <f>'Tabel 5'!R284/'Tabel 5'!R$7</f>
        <v>2.2044200772909895E-3</v>
      </c>
      <c r="S275" s="70"/>
      <c r="T275" s="69">
        <f>'Tabel 5'!T284/'Tabel 5'!T$7</f>
        <v>2.6194704156815036E-3</v>
      </c>
      <c r="U275" s="70"/>
      <c r="V275" s="69">
        <f>'Tabel 5'!V284/'Tabel 5'!V$7</f>
        <v>8.259072178948047E-4</v>
      </c>
      <c r="W275" s="69">
        <f>'Tabel 5'!W284/'Tabel 5'!W$7</f>
        <v>7.9606175133786099E-4</v>
      </c>
      <c r="X275" s="69">
        <f>'Tabel 5'!X284/'Tabel 5'!X$7</f>
        <v>5.5361282479681969E-4</v>
      </c>
      <c r="Y275" s="69">
        <f>'Tabel 5'!Y284/'Tabel 5'!Y$7</f>
        <v>3.3077402015602134E-3</v>
      </c>
      <c r="Z275" s="70"/>
      <c r="AA275" s="69">
        <f>'Tabel 5'!AA284/'Tabel 5'!AA$7</f>
        <v>3.054000214891671E-4</v>
      </c>
      <c r="AB275" s="70"/>
      <c r="AC275" s="69">
        <f>'Tabel 5'!AC284/'Tabel 5'!AC$7</f>
        <v>4.1760657926327211E-4</v>
      </c>
      <c r="AD275" s="57"/>
    </row>
    <row r="276" spans="1:30" outlineLevel="1" x14ac:dyDescent="0.2">
      <c r="A276" s="22">
        <v>1</v>
      </c>
      <c r="B276" s="46">
        <v>2019</v>
      </c>
      <c r="C276" s="46">
        <v>6</v>
      </c>
      <c r="D276" s="22" t="s">
        <v>119</v>
      </c>
      <c r="E276" s="22" t="s">
        <v>463</v>
      </c>
      <c r="G276" s="69">
        <f>'Tabel 5'!G285/'Tabel 5'!G$7</f>
        <v>2.8629252224753163E-4</v>
      </c>
      <c r="H276" s="70"/>
      <c r="I276" s="69">
        <f>'Tabel 5'!I285/'Tabel 5'!I$7</f>
        <v>4.6320760870489989E-5</v>
      </c>
      <c r="J276" s="69">
        <f>'Tabel 5'!J285/'Tabel 5'!J$7</f>
        <v>5.7070665300033207E-6</v>
      </c>
      <c r="K276" s="69">
        <f>'Tabel 5'!K285/'Tabel 5'!K$7</f>
        <v>0</v>
      </c>
      <c r="L276" s="69">
        <f>'Tabel 5'!L285/'Tabel 5'!L$7</f>
        <v>2.1203460666527408E-4</v>
      </c>
      <c r="M276" s="69">
        <f>'Tabel 5'!M285/'Tabel 5'!M$7</f>
        <v>1.6151269078266669E-4</v>
      </c>
      <c r="N276" s="69">
        <f>'Tabel 5'!N285/'Tabel 5'!N$7</f>
        <v>0</v>
      </c>
      <c r="O276" s="70"/>
      <c r="P276" s="69">
        <f>'Tabel 5'!P285/'Tabel 5'!P$7</f>
        <v>0</v>
      </c>
      <c r="Q276" s="69">
        <f>'Tabel 5'!Q285/'Tabel 5'!Q$7</f>
        <v>0</v>
      </c>
      <c r="R276" s="69">
        <f>'Tabel 5'!R285/'Tabel 5'!R$7</f>
        <v>0</v>
      </c>
      <c r="S276" s="70"/>
      <c r="T276" s="69">
        <f>'Tabel 5'!T285/'Tabel 5'!T$7</f>
        <v>6.8675254343709833E-5</v>
      </c>
      <c r="U276" s="70"/>
      <c r="V276" s="69">
        <f>'Tabel 5'!V285/'Tabel 5'!V$7</f>
        <v>1.0997255138545379E-3</v>
      </c>
      <c r="W276" s="69">
        <f>'Tabel 5'!W285/'Tabel 5'!W$7</f>
        <v>5.7335399947548314E-4</v>
      </c>
      <c r="X276" s="69">
        <f>'Tabel 5'!X285/'Tabel 5'!X$7</f>
        <v>8.5558345650417586E-4</v>
      </c>
      <c r="Y276" s="69">
        <f>'Tabel 5'!Y285/'Tabel 5'!Y$7</f>
        <v>3.2388289473610422E-2</v>
      </c>
      <c r="Z276" s="70"/>
      <c r="AA276" s="69">
        <f>'Tabel 5'!AA285/'Tabel 5'!AA$7</f>
        <v>0</v>
      </c>
      <c r="AB276" s="70"/>
      <c r="AC276" s="69">
        <f>'Tabel 5'!AC285/'Tabel 5'!AC$7</f>
        <v>1.988602758396534E-5</v>
      </c>
      <c r="AD276" s="57"/>
    </row>
    <row r="277" spans="1:30" outlineLevel="1" x14ac:dyDescent="0.2">
      <c r="A277" s="22">
        <v>1</v>
      </c>
      <c r="B277" s="46">
        <v>2019</v>
      </c>
      <c r="C277" s="46">
        <v>6</v>
      </c>
      <c r="D277" s="22" t="s">
        <v>121</v>
      </c>
      <c r="E277" s="22" t="s">
        <v>465</v>
      </c>
      <c r="G277" s="69">
        <f>'Tabel 5'!G286/'Tabel 5'!G$7</f>
        <v>4.5130112143383622E-4</v>
      </c>
      <c r="H277" s="70"/>
      <c r="I277" s="69">
        <f>'Tabel 5'!I286/'Tabel 5'!I$7</f>
        <v>1.0871198979808874E-4</v>
      </c>
      <c r="J277" s="69">
        <f>'Tabel 5'!J286/'Tabel 5'!J$7</f>
        <v>0</v>
      </c>
      <c r="K277" s="69">
        <f>'Tabel 5'!K286/'Tabel 5'!K$7</f>
        <v>0</v>
      </c>
      <c r="L277" s="69">
        <f>'Tabel 5'!L286/'Tabel 5'!L$7</f>
        <v>0</v>
      </c>
      <c r="M277" s="69">
        <f>'Tabel 5'!M286/'Tabel 5'!M$7</f>
        <v>0</v>
      </c>
      <c r="N277" s="69">
        <f>'Tabel 5'!N286/'Tabel 5'!N$7</f>
        <v>5.0097081238560822E-4</v>
      </c>
      <c r="O277" s="70"/>
      <c r="P277" s="69">
        <f>'Tabel 5'!P286/'Tabel 5'!P$7</f>
        <v>1.3807950944931585E-3</v>
      </c>
      <c r="Q277" s="69">
        <f>'Tabel 5'!Q286/'Tabel 5'!Q$7</f>
        <v>1.6824889585393998E-3</v>
      </c>
      <c r="R277" s="69">
        <f>'Tabel 5'!R286/'Tabel 5'!R$7</f>
        <v>4.1668916095134555E-4</v>
      </c>
      <c r="S277" s="70"/>
      <c r="T277" s="69">
        <f>'Tabel 5'!T286/'Tabel 5'!T$7</f>
        <v>7.2599554591921826E-4</v>
      </c>
      <c r="U277" s="70"/>
      <c r="V277" s="69">
        <f>'Tabel 5'!V286/'Tabel 5'!V$7</f>
        <v>5.4986275692726894E-4</v>
      </c>
      <c r="W277" s="69">
        <f>'Tabel 5'!W286/'Tabel 5'!W$7</f>
        <v>5.6387707386431815E-4</v>
      </c>
      <c r="X277" s="69">
        <f>'Tabel 5'!X286/'Tabel 5'!X$7</f>
        <v>4.5295594756103425E-4</v>
      </c>
      <c r="Y277" s="69">
        <f>'Tabel 5'!Y286/'Tabel 5'!Y$7</f>
        <v>0</v>
      </c>
      <c r="Z277" s="70"/>
      <c r="AA277" s="69">
        <f>'Tabel 5'!AA286/'Tabel 5'!AA$7</f>
        <v>0</v>
      </c>
      <c r="AB277" s="70"/>
      <c r="AC277" s="69">
        <f>'Tabel 5'!AC286/'Tabel 5'!AC$7</f>
        <v>4.4544701788082358E-4</v>
      </c>
      <c r="AD277" s="57"/>
    </row>
    <row r="278" spans="1:30" outlineLevel="1" x14ac:dyDescent="0.2">
      <c r="A278" s="22">
        <v>1</v>
      </c>
      <c r="B278" s="46">
        <v>2019</v>
      </c>
      <c r="C278" s="46">
        <v>6</v>
      </c>
      <c r="D278" s="22" t="s">
        <v>124</v>
      </c>
      <c r="E278" s="22" t="s">
        <v>468</v>
      </c>
      <c r="G278" s="69">
        <f>'Tabel 5'!G287/'Tabel 5'!G$7</f>
        <v>3.3157879394850483E-4</v>
      </c>
      <c r="H278" s="70"/>
      <c r="I278" s="69">
        <f>'Tabel 5'!I287/'Tabel 5'!I$7</f>
        <v>2.4389298580788606E-4</v>
      </c>
      <c r="J278" s="69">
        <f>'Tabel 5'!J287/'Tabel 5'!J$7</f>
        <v>3.2340043670018816E-4</v>
      </c>
      <c r="K278" s="69">
        <f>'Tabel 5'!K287/'Tabel 5'!K$7</f>
        <v>1.2307521039635466E-5</v>
      </c>
      <c r="L278" s="69">
        <f>'Tabel 5'!L287/'Tabel 5'!L$7</f>
        <v>0</v>
      </c>
      <c r="M278" s="69">
        <f>'Tabel 5'!M287/'Tabel 5'!M$7</f>
        <v>0</v>
      </c>
      <c r="N278" s="69">
        <f>'Tabel 5'!N287/'Tabel 5'!N$7</f>
        <v>3.7899531023954713E-4</v>
      </c>
      <c r="O278" s="70"/>
      <c r="P278" s="69">
        <f>'Tabel 5'!P287/'Tabel 5'!P$7</f>
        <v>0</v>
      </c>
      <c r="Q278" s="69">
        <f>'Tabel 5'!Q287/'Tabel 5'!Q$7</f>
        <v>0</v>
      </c>
      <c r="R278" s="69">
        <f>'Tabel 5'!R287/'Tabel 5'!R$7</f>
        <v>0</v>
      </c>
      <c r="S278" s="70"/>
      <c r="T278" s="69">
        <f>'Tabel 5'!T287/'Tabel 5'!T$7</f>
        <v>5.1015903226755879E-4</v>
      </c>
      <c r="U278" s="70"/>
      <c r="V278" s="69">
        <f>'Tabel 5'!V287/'Tabel 5'!V$7</f>
        <v>7.2795595755148555E-4</v>
      </c>
      <c r="W278" s="69">
        <f>'Tabel 5'!W287/'Tabel 5'!W$7</f>
        <v>7.7473866871273966E-4</v>
      </c>
      <c r="X278" s="69">
        <f>'Tabel 5'!X287/'Tabel 5'!X$7</f>
        <v>0</v>
      </c>
      <c r="Y278" s="69">
        <f>'Tabel 5'!Y287/'Tabel 5'!Y$7</f>
        <v>0</v>
      </c>
      <c r="Z278" s="70"/>
      <c r="AA278" s="69">
        <f>'Tabel 5'!AA287/'Tabel 5'!AA$7</f>
        <v>0</v>
      </c>
      <c r="AB278" s="70"/>
      <c r="AC278" s="69">
        <f>'Tabel 5'!AC287/'Tabel 5'!AC$7</f>
        <v>4.5737863443120281E-4</v>
      </c>
      <c r="AD278" s="57"/>
    </row>
    <row r="279" spans="1:30" outlineLevel="1" x14ac:dyDescent="0.2">
      <c r="A279" s="22">
        <v>1</v>
      </c>
      <c r="B279" s="46">
        <v>2019</v>
      </c>
      <c r="C279" s="46">
        <v>6</v>
      </c>
      <c r="D279" s="22" t="s">
        <v>127</v>
      </c>
      <c r="E279" s="22" t="s">
        <v>471</v>
      </c>
      <c r="G279" s="69">
        <f>'Tabel 5'!G288/'Tabel 5'!G$7</f>
        <v>7.5373013129895606E-4</v>
      </c>
      <c r="H279" s="70"/>
      <c r="I279" s="69">
        <f>'Tabel 5'!I288/'Tabel 5'!I$7</f>
        <v>5.0574708297371727E-4</v>
      </c>
      <c r="J279" s="69">
        <f>'Tabel 5'!J288/'Tabel 5'!J$7</f>
        <v>1.3316488570007748E-5</v>
      </c>
      <c r="K279" s="69">
        <f>'Tabel 5'!K288/'Tabel 5'!K$7</f>
        <v>4.9230084158541865E-5</v>
      </c>
      <c r="L279" s="69">
        <f>'Tabel 5'!L288/'Tabel 5'!L$7</f>
        <v>1.97241494572348E-3</v>
      </c>
      <c r="M279" s="69">
        <f>'Tabel 5'!M288/'Tabel 5'!M$7</f>
        <v>0</v>
      </c>
      <c r="N279" s="69">
        <f>'Tabel 5'!N288/'Tabel 5'!N$7</f>
        <v>5.4017722378969931E-4</v>
      </c>
      <c r="O279" s="70"/>
      <c r="P279" s="69">
        <f>'Tabel 5'!P288/'Tabel 5'!P$7</f>
        <v>1.0059620874033684E-3</v>
      </c>
      <c r="Q279" s="69">
        <f>'Tabel 5'!Q288/'Tabel 5'!Q$7</f>
        <v>1.3207538324534289E-3</v>
      </c>
      <c r="R279" s="69">
        <f>'Tabel 5'!R288/'Tabel 5'!R$7</f>
        <v>0</v>
      </c>
      <c r="S279" s="70"/>
      <c r="T279" s="69">
        <f>'Tabel 5'!T288/'Tabel 5'!T$7</f>
        <v>2.933414435538463E-3</v>
      </c>
      <c r="U279" s="70"/>
      <c r="V279" s="69">
        <f>'Tabel 5'!V288/'Tabel 5'!V$7</f>
        <v>6.6784950234081238E-4</v>
      </c>
      <c r="W279" s="69">
        <f>'Tabel 5'!W288/'Tabel 5'!W$7</f>
        <v>6.2073862753130829E-4</v>
      </c>
      <c r="X279" s="69">
        <f>'Tabel 5'!X288/'Tabel 5'!X$7</f>
        <v>9.5624033373996125E-4</v>
      </c>
      <c r="Y279" s="69">
        <f>'Tabel 5'!Y288/'Tabel 5'!Y$7</f>
        <v>2.6186276595685019E-3</v>
      </c>
      <c r="Z279" s="70"/>
      <c r="AA279" s="69">
        <f>'Tabel 5'!AA288/'Tabel 5'!AA$7</f>
        <v>1.0281800723468626E-2</v>
      </c>
      <c r="AB279" s="70"/>
      <c r="AC279" s="69">
        <f>'Tabel 5'!AC288/'Tabel 5'!AC$7</f>
        <v>8.1134992542578586E-4</v>
      </c>
      <c r="AD279" s="57"/>
    </row>
    <row r="280" spans="1:30" outlineLevel="1" x14ac:dyDescent="0.2">
      <c r="A280" s="22">
        <v>1</v>
      </c>
      <c r="B280" s="46">
        <v>2019</v>
      </c>
      <c r="C280" s="46">
        <v>6</v>
      </c>
      <c r="D280" s="22" t="s">
        <v>129</v>
      </c>
      <c r="E280" s="22" t="s">
        <v>473</v>
      </c>
      <c r="G280" s="69">
        <f>'Tabel 5'!G289/'Tabel 5'!G$7</f>
        <v>7.3394992067094477E-4</v>
      </c>
      <c r="H280" s="70"/>
      <c r="I280" s="69">
        <f>'Tabel 5'!I289/'Tabel 5'!I$7</f>
        <v>4.7360614685949966E-4</v>
      </c>
      <c r="J280" s="69">
        <f>'Tabel 5'!J289/'Tabel 5'!J$7</f>
        <v>4.7558887750027672E-5</v>
      </c>
      <c r="K280" s="69">
        <f>'Tabel 5'!K289/'Tabel 5'!K$7</f>
        <v>0</v>
      </c>
      <c r="L280" s="69">
        <f>'Tabel 5'!L289/'Tabel 5'!L$7</f>
        <v>1.627242330221871E-4</v>
      </c>
      <c r="M280" s="69">
        <f>'Tabel 5'!M289/'Tabel 5'!M$7</f>
        <v>3.1225786884648893E-3</v>
      </c>
      <c r="N280" s="69">
        <f>'Tabel 5'!N289/'Tabel 5'!N$7</f>
        <v>1.6771631545083408E-3</v>
      </c>
      <c r="O280" s="70"/>
      <c r="P280" s="69">
        <f>'Tabel 5'!P289/'Tabel 5'!P$7</f>
        <v>8.2975853706201399E-4</v>
      </c>
      <c r="Q280" s="69">
        <f>'Tabel 5'!Q289/'Tabel 5'!Q$7</f>
        <v>5.2577779954356238E-4</v>
      </c>
      <c r="R280" s="69">
        <f>'Tabel 5'!R289/'Tabel 5'!R$7</f>
        <v>1.8011725021767841E-3</v>
      </c>
      <c r="S280" s="70"/>
      <c r="T280" s="69">
        <f>'Tabel 5'!T289/'Tabel 5'!T$7</f>
        <v>2.854928430574223E-3</v>
      </c>
      <c r="U280" s="70"/>
      <c r="V280" s="69">
        <f>'Tabel 5'!V289/'Tabel 5'!V$7</f>
        <v>7.9919323780117222E-4</v>
      </c>
      <c r="W280" s="69">
        <f>'Tabel 5'!W289/'Tabel 5'!W$7</f>
        <v>8.5055407360205978E-4</v>
      </c>
      <c r="X280" s="69">
        <f>'Tabel 5'!X289/'Tabel 5'!X$7</f>
        <v>0</v>
      </c>
      <c r="Y280" s="69">
        <f>'Tabel 5'!Y289/'Tabel 5'!Y$7</f>
        <v>0</v>
      </c>
      <c r="Z280" s="70"/>
      <c r="AA280" s="69">
        <f>'Tabel 5'!AA289/'Tabel 5'!AA$7</f>
        <v>0</v>
      </c>
      <c r="AB280" s="70"/>
      <c r="AC280" s="69">
        <f>'Tabel 5'!AC289/'Tabel 5'!AC$7</f>
        <v>1.1657400161612871E-3</v>
      </c>
      <c r="AD280" s="57"/>
    </row>
    <row r="281" spans="1:30" outlineLevel="1" x14ac:dyDescent="0.2">
      <c r="A281" s="22">
        <v>1</v>
      </c>
      <c r="B281" s="46">
        <v>2019</v>
      </c>
      <c r="C281" s="46">
        <v>6</v>
      </c>
      <c r="D281" s="22" t="s">
        <v>130</v>
      </c>
      <c r="E281" s="22" t="s">
        <v>474</v>
      </c>
      <c r="G281" s="69">
        <f>'Tabel 5'!G290/'Tabel 5'!G$7</f>
        <v>4.8773835153806752E-4</v>
      </c>
      <c r="H281" s="70"/>
      <c r="I281" s="69">
        <f>'Tabel 5'!I290/'Tabel 5'!I$7</f>
        <v>1.8055643522986914E-4</v>
      </c>
      <c r="J281" s="69">
        <f>'Tabel 5'!J290/'Tabel 5'!J$7</f>
        <v>1.1604368611006751E-4</v>
      </c>
      <c r="K281" s="69">
        <f>'Tabel 5'!K290/'Tabel 5'!K$7</f>
        <v>0</v>
      </c>
      <c r="L281" s="69">
        <f>'Tabel 5'!L290/'Tabel 5'!L$7</f>
        <v>4.4379336278778298E-5</v>
      </c>
      <c r="M281" s="69">
        <f>'Tabel 5'!M290/'Tabel 5'!M$7</f>
        <v>0</v>
      </c>
      <c r="N281" s="69">
        <f>'Tabel 5'!N290/'Tabel 5'!N$7</f>
        <v>5.2710841998833565E-4</v>
      </c>
      <c r="O281" s="70"/>
      <c r="P281" s="69">
        <f>'Tabel 5'!P290/'Tabel 5'!P$7</f>
        <v>5.8627726749941537E-4</v>
      </c>
      <c r="Q281" s="69">
        <f>'Tabel 5'!Q290/'Tabel 5'!Q$7</f>
        <v>7.6973869853177535E-4</v>
      </c>
      <c r="R281" s="69">
        <f>'Tabel 5'!R290/'Tabel 5'!R$7</f>
        <v>0</v>
      </c>
      <c r="S281" s="70"/>
      <c r="T281" s="69">
        <f>'Tabel 5'!T290/'Tabel 5'!T$7</f>
        <v>3.8261927420066912E-4</v>
      </c>
      <c r="U281" s="70"/>
      <c r="V281" s="69">
        <f>'Tabel 5'!V290/'Tabel 5'!V$7</f>
        <v>1.166510464088619E-3</v>
      </c>
      <c r="W281" s="69">
        <f>'Tabel 5'!W290/'Tabel 5'!W$7</f>
        <v>1.1467079989509663E-3</v>
      </c>
      <c r="X281" s="69">
        <f>'Tabel 5'!X290/'Tabel 5'!X$7</f>
        <v>2.0131375447157078E-3</v>
      </c>
      <c r="Y281" s="69">
        <f>'Tabel 5'!Y290/'Tabel 5'!Y$7</f>
        <v>0</v>
      </c>
      <c r="Z281" s="70"/>
      <c r="AA281" s="69">
        <f>'Tabel 5'!AA290/'Tabel 5'!AA$7</f>
        <v>0</v>
      </c>
      <c r="AB281" s="70"/>
      <c r="AC281" s="69">
        <f>'Tabel 5'!AC290/'Tabel 5'!AC$7</f>
        <v>1.7802250297551945E-4</v>
      </c>
      <c r="AD281" s="57"/>
    </row>
    <row r="282" spans="1:30" outlineLevel="1" x14ac:dyDescent="0.2">
      <c r="A282" s="22">
        <v>1</v>
      </c>
      <c r="B282" s="46">
        <v>2019</v>
      </c>
      <c r="C282" s="46">
        <v>6</v>
      </c>
      <c r="D282" s="22" t="s">
        <v>135</v>
      </c>
      <c r="E282" s="22" t="s">
        <v>480</v>
      </c>
      <c r="G282" s="69">
        <f>'Tabel 5'!G291/'Tabel 5'!G$7</f>
        <v>6.0641961530613522E-4</v>
      </c>
      <c r="H282" s="70"/>
      <c r="I282" s="69">
        <f>'Tabel 5'!I291/'Tabel 5'!I$7</f>
        <v>2.6563538376750379E-4</v>
      </c>
      <c r="J282" s="69">
        <f>'Tabel 5'!J291/'Tabel 5'!J$7</f>
        <v>1.5789550733009186E-4</v>
      </c>
      <c r="K282" s="69">
        <f>'Tabel 5'!K291/'Tabel 5'!K$7</f>
        <v>3.69225631189064E-4</v>
      </c>
      <c r="L282" s="69">
        <f>'Tabel 5'!L291/'Tabel 5'!L$7</f>
        <v>2.6134498030836107E-4</v>
      </c>
      <c r="M282" s="69">
        <f>'Tabel 5'!M291/'Tabel 5'!M$7</f>
        <v>0</v>
      </c>
      <c r="N282" s="69">
        <f>'Tabel 5'!N291/'Tabel 5'!N$7</f>
        <v>5.0097081238560822E-4</v>
      </c>
      <c r="O282" s="70"/>
      <c r="P282" s="69">
        <f>'Tabel 5'!P291/'Tabel 5'!P$7</f>
        <v>5.7666616475352331E-4</v>
      </c>
      <c r="Q282" s="69">
        <f>'Tabel 5'!Q291/'Tabel 5'!Q$7</f>
        <v>1.0094933751236399E-4</v>
      </c>
      <c r="R282" s="69">
        <f>'Tabel 5'!R291/'Tabel 5'!R$7</f>
        <v>2.096887390593868E-3</v>
      </c>
      <c r="S282" s="70"/>
      <c r="T282" s="69">
        <f>'Tabel 5'!T291/'Tabel 5'!T$7</f>
        <v>1.6187738523874462E-3</v>
      </c>
      <c r="U282" s="70"/>
      <c r="V282" s="69">
        <f>'Tabel 5'!V291/'Tabel 5'!V$7</f>
        <v>1.1999029392056597E-3</v>
      </c>
      <c r="W282" s="69">
        <f>'Tabel 5'!W291/'Tabel 5'!W$7</f>
        <v>1.05904643704769E-3</v>
      </c>
      <c r="X282" s="69">
        <f>'Tabel 5'!X291/'Tabel 5'!X$7</f>
        <v>5.0328438617892695E-4</v>
      </c>
      <c r="Y282" s="69">
        <f>'Tabel 5'!Y291/'Tabel 5'!Y$7</f>
        <v>1.1301445688664062E-2</v>
      </c>
      <c r="Z282" s="70"/>
      <c r="AA282" s="69">
        <f>'Tabel 5'!AA291/'Tabel 5'!AA$7</f>
        <v>0</v>
      </c>
      <c r="AB282" s="70"/>
      <c r="AC282" s="69">
        <f>'Tabel 5'!AC291/'Tabel 5'!AC$7</f>
        <v>4.2158378478006516E-4</v>
      </c>
      <c r="AD282" s="57"/>
    </row>
    <row r="283" spans="1:30" outlineLevel="1" x14ac:dyDescent="0.2">
      <c r="A283" s="22">
        <v>1</v>
      </c>
      <c r="B283" s="46">
        <v>2019</v>
      </c>
      <c r="C283" s="46">
        <v>6</v>
      </c>
      <c r="D283" s="22" t="s">
        <v>136</v>
      </c>
      <c r="E283" s="22" t="s">
        <v>481</v>
      </c>
      <c r="G283" s="69">
        <f>'Tabel 5'!G292/'Tabel 5'!G$7</f>
        <v>1.2440711421301829E-3</v>
      </c>
      <c r="H283" s="70"/>
      <c r="I283" s="69">
        <f>'Tabel 5'!I292/'Tabel 5'!I$7</f>
        <v>9.0656346275101837E-4</v>
      </c>
      <c r="J283" s="69">
        <f>'Tabel 5'!J292/'Tabel 5'!J$7</f>
        <v>1.4020360108708157E-3</v>
      </c>
      <c r="K283" s="69">
        <f>'Tabel 5'!K292/'Tabel 5'!K$7</f>
        <v>1.1692144987653693E-3</v>
      </c>
      <c r="L283" s="69">
        <f>'Tabel 5'!L292/'Tabel 5'!L$7</f>
        <v>2.1696564402958279E-4</v>
      </c>
      <c r="M283" s="69">
        <f>'Tabel 5'!M292/'Tabel 5'!M$7</f>
        <v>0</v>
      </c>
      <c r="N283" s="69">
        <f>'Tabel 5'!N292/'Tabel 5'!N$7</f>
        <v>3.6157023850439551E-4</v>
      </c>
      <c r="O283" s="70"/>
      <c r="P283" s="69">
        <f>'Tabel 5'!P292/'Tabel 5'!P$7</f>
        <v>2.6622754606120992E-3</v>
      </c>
      <c r="Q283" s="69">
        <f>'Tabel 5'!Q292/'Tabel 5'!Q$7</f>
        <v>3.0999859061088442E-3</v>
      </c>
      <c r="R283" s="69">
        <f>'Tabel 5'!R292/'Tabel 5'!R$7</f>
        <v>1.2635090686911768E-3</v>
      </c>
      <c r="S283" s="70"/>
      <c r="T283" s="69">
        <f>'Tabel 5'!T292/'Tabel 5'!T$7</f>
        <v>2.7371994231278635E-3</v>
      </c>
      <c r="U283" s="70"/>
      <c r="V283" s="69">
        <f>'Tabel 5'!V292/'Tabel 5'!V$7</f>
        <v>7.1459896750466925E-4</v>
      </c>
      <c r="W283" s="69">
        <f>'Tabel 5'!W292/'Tabel 5'!W$7</f>
        <v>7.3683096626807961E-4</v>
      </c>
      <c r="X283" s="69">
        <f>'Tabel 5'!X292/'Tabel 5'!X$7</f>
        <v>5.0328438617892695E-4</v>
      </c>
      <c r="Y283" s="69">
        <f>'Tabel 5'!Y292/'Tabel 5'!Y$7</f>
        <v>0</v>
      </c>
      <c r="Z283" s="70"/>
      <c r="AA283" s="69">
        <f>'Tabel 5'!AA292/'Tabel 5'!AA$7</f>
        <v>1.5270001074458356E-3</v>
      </c>
      <c r="AB283" s="70"/>
      <c r="AC283" s="69">
        <f>'Tabel 5'!AC292/'Tabel 5'!AC$7</f>
        <v>2.8635879720910088E-4</v>
      </c>
      <c r="AD283" s="57"/>
    </row>
    <row r="284" spans="1:30" outlineLevel="1" x14ac:dyDescent="0.2">
      <c r="A284" s="22">
        <v>1</v>
      </c>
      <c r="B284" s="46">
        <v>2019</v>
      </c>
      <c r="C284" s="46">
        <v>6</v>
      </c>
      <c r="D284" s="22" t="s">
        <v>142</v>
      </c>
      <c r="E284" s="22" t="s">
        <v>487</v>
      </c>
      <c r="G284" s="69">
        <f>'Tabel 5'!G293/'Tabel 5'!G$7</f>
        <v>2.3111614523255281E-4</v>
      </c>
      <c r="H284" s="70"/>
      <c r="I284" s="69">
        <f>'Tabel 5'!I293/'Tabel 5'!I$7</f>
        <v>0</v>
      </c>
      <c r="J284" s="69">
        <f>'Tabel 5'!J293/'Tabel 5'!J$7</f>
        <v>0</v>
      </c>
      <c r="K284" s="69">
        <f>'Tabel 5'!K293/'Tabel 5'!K$7</f>
        <v>0</v>
      </c>
      <c r="L284" s="69">
        <f>'Tabel 5'!L293/'Tabel 5'!L$7</f>
        <v>0</v>
      </c>
      <c r="M284" s="69">
        <f>'Tabel 5'!M293/'Tabel 5'!M$7</f>
        <v>0</v>
      </c>
      <c r="N284" s="69">
        <f>'Tabel 5'!N293/'Tabel 5'!N$7</f>
        <v>0</v>
      </c>
      <c r="O284" s="70"/>
      <c r="P284" s="69">
        <f>'Tabel 5'!P293/'Tabel 5'!P$7</f>
        <v>0</v>
      </c>
      <c r="Q284" s="69">
        <f>'Tabel 5'!Q293/'Tabel 5'!Q$7</f>
        <v>0</v>
      </c>
      <c r="R284" s="69">
        <f>'Tabel 5'!R293/'Tabel 5'!R$7</f>
        <v>0</v>
      </c>
      <c r="S284" s="70"/>
      <c r="T284" s="69">
        <f>'Tabel 5'!T293/'Tabel 5'!T$7</f>
        <v>1.5697200992847963E-4</v>
      </c>
      <c r="U284" s="70"/>
      <c r="V284" s="69">
        <f>'Tabel 5'!V293/'Tabel 5'!V$7</f>
        <v>9.5279862333955904E-4</v>
      </c>
      <c r="W284" s="69">
        <f>'Tabel 5'!W293/'Tabel 5'!W$7</f>
        <v>9.8796949496395242E-4</v>
      </c>
      <c r="X284" s="69">
        <f>'Tabel 5'!X293/'Tabel 5'!X$7</f>
        <v>5.5361282479681969E-4</v>
      </c>
      <c r="Y284" s="69">
        <f>'Tabel 5'!Y293/'Tabel 5'!Y$7</f>
        <v>0</v>
      </c>
      <c r="Z284" s="70"/>
      <c r="AA284" s="69">
        <f>'Tabel 5'!AA293/'Tabel 5'!AA$7</f>
        <v>8.1440005730444565E-4</v>
      </c>
      <c r="AB284" s="70"/>
      <c r="AC284" s="69">
        <f>'Tabel 5'!AC293/'Tabel 5'!AC$7</f>
        <v>2.704499751419286E-4</v>
      </c>
      <c r="AD284" s="57"/>
    </row>
    <row r="285" spans="1:30" outlineLevel="1" x14ac:dyDescent="0.2">
      <c r="A285" s="22">
        <v>1</v>
      </c>
      <c r="B285" s="46">
        <v>2019</v>
      </c>
      <c r="C285" s="46">
        <v>6</v>
      </c>
      <c r="D285" s="22" t="s">
        <v>155</v>
      </c>
      <c r="E285" s="22" t="s">
        <v>500</v>
      </c>
      <c r="G285" s="69">
        <f>'Tabel 5'!G294/'Tabel 5'!G$7</f>
        <v>1.2596870978891391E-4</v>
      </c>
      <c r="H285" s="70"/>
      <c r="I285" s="69">
        <f>'Tabel 5'!I294/'Tabel 5'!I$7</f>
        <v>3.7812866016726523E-6</v>
      </c>
      <c r="J285" s="69">
        <f>'Tabel 5'!J294/'Tabel 5'!J$7</f>
        <v>7.6094220400044273E-6</v>
      </c>
      <c r="K285" s="69">
        <f>'Tabel 5'!K294/'Tabel 5'!K$7</f>
        <v>0</v>
      </c>
      <c r="L285" s="69">
        <f>'Tabel 5'!L294/'Tabel 5'!L$7</f>
        <v>0</v>
      </c>
      <c r="M285" s="69">
        <f>'Tabel 5'!M294/'Tabel 5'!M$7</f>
        <v>0</v>
      </c>
      <c r="N285" s="69">
        <f>'Tabel 5'!N294/'Tabel 5'!N$7</f>
        <v>0</v>
      </c>
      <c r="O285" s="70"/>
      <c r="P285" s="69">
        <f>'Tabel 5'!P294/'Tabel 5'!P$7</f>
        <v>5.1259214644757621E-5</v>
      </c>
      <c r="Q285" s="69">
        <f>'Tabel 5'!Q294/'Tabel 5'!Q$7</f>
        <v>6.7299558341575997E-5</v>
      </c>
      <c r="R285" s="69">
        <f>'Tabel 5'!R294/'Tabel 5'!R$7</f>
        <v>0</v>
      </c>
      <c r="S285" s="70"/>
      <c r="T285" s="69">
        <f>'Tabel 5'!T294/'Tabel 5'!T$7</f>
        <v>2.5507951613377939E-4</v>
      </c>
      <c r="U285" s="70"/>
      <c r="V285" s="69">
        <f>'Tabel 5'!V294/'Tabel 5'!V$7</f>
        <v>4.3632834152933079E-4</v>
      </c>
      <c r="W285" s="69">
        <f>'Tabel 5'!W294/'Tabel 5'!W$7</f>
        <v>4.2172318969684302E-4</v>
      </c>
      <c r="X285" s="69">
        <f>'Tabel 5'!X294/'Tabel 5'!X$7</f>
        <v>2.0131375447157078E-4</v>
      </c>
      <c r="Y285" s="69">
        <f>'Tabel 5'!Y294/'Tabel 5'!Y$7</f>
        <v>1.9295151175767911E-3</v>
      </c>
      <c r="Z285" s="70"/>
      <c r="AA285" s="69">
        <f>'Tabel 5'!AA294/'Tabel 5'!AA$7</f>
        <v>0</v>
      </c>
      <c r="AB285" s="70"/>
      <c r="AC285" s="69">
        <f>'Tabel 5'!AC294/'Tabel 5'!AC$7</f>
        <v>2.6647276962513556E-4</v>
      </c>
      <c r="AD285" s="57"/>
    </row>
    <row r="286" spans="1:30" outlineLevel="1" x14ac:dyDescent="0.2">
      <c r="A286" s="22">
        <v>1</v>
      </c>
      <c r="B286" s="46">
        <v>2019</v>
      </c>
      <c r="C286" s="46">
        <v>6</v>
      </c>
      <c r="D286" s="22" t="s">
        <v>162</v>
      </c>
      <c r="E286" s="22" t="s">
        <v>509</v>
      </c>
      <c r="G286" s="69">
        <f>'Tabel 5'!G295/'Tabel 5'!G$7</f>
        <v>5.9496791441623388E-4</v>
      </c>
      <c r="H286" s="70"/>
      <c r="I286" s="69">
        <f>'Tabel 5'!I295/'Tabel 5'!I$7</f>
        <v>8.5835205857969204E-4</v>
      </c>
      <c r="J286" s="69">
        <f>'Tabel 5'!J295/'Tabel 5'!J$7</f>
        <v>1.0957567737606374E-3</v>
      </c>
      <c r="K286" s="69">
        <f>'Tabel 5'!K295/'Tabel 5'!K$7</f>
        <v>4.5537827846651226E-4</v>
      </c>
      <c r="L286" s="69">
        <f>'Tabel 5'!L295/'Tabel 5'!L$7</f>
        <v>7.8896597828939197E-5</v>
      </c>
      <c r="M286" s="69">
        <f>'Tabel 5'!M295/'Tabel 5'!M$7</f>
        <v>0</v>
      </c>
      <c r="N286" s="69">
        <f>'Tabel 5'!N295/'Tabel 5'!N$7</f>
        <v>1.2153987535268235E-3</v>
      </c>
      <c r="O286" s="70"/>
      <c r="P286" s="69">
        <f>'Tabel 5'!P295/'Tabel 5'!P$7</f>
        <v>1.2814803661189405E-5</v>
      </c>
      <c r="Q286" s="69">
        <f>'Tabel 5'!Q295/'Tabel 5'!Q$7</f>
        <v>1.6824889585393999E-5</v>
      </c>
      <c r="R286" s="69">
        <f>'Tabel 5'!R295/'Tabel 5'!R$7</f>
        <v>0</v>
      </c>
      <c r="S286" s="70"/>
      <c r="T286" s="69">
        <f>'Tabel 5'!T295/'Tabel 5'!T$7</f>
        <v>1.0791825682582975E-4</v>
      </c>
      <c r="U286" s="70"/>
      <c r="V286" s="69">
        <f>'Tabel 5'!V295/'Tabel 5'!V$7</f>
        <v>4.8975630171659576E-4</v>
      </c>
      <c r="W286" s="69">
        <f>'Tabel 5'!W295/'Tabel 5'!W$7</f>
        <v>5.212309086140756E-4</v>
      </c>
      <c r="X286" s="69">
        <f>'Tabel 5'!X295/'Tabel 5'!X$7</f>
        <v>0</v>
      </c>
      <c r="Y286" s="69">
        <f>'Tabel 5'!Y295/'Tabel 5'!Y$7</f>
        <v>0</v>
      </c>
      <c r="Z286" s="70"/>
      <c r="AA286" s="69">
        <f>'Tabel 5'!AA295/'Tabel 5'!AA$7</f>
        <v>0</v>
      </c>
      <c r="AB286" s="70"/>
      <c r="AC286" s="69">
        <f>'Tabel 5'!AC295/'Tabel 5'!AC$7</f>
        <v>1.0778226950509213E-3</v>
      </c>
      <c r="AD286" s="57"/>
    </row>
    <row r="287" spans="1:30" outlineLevel="1" x14ac:dyDescent="0.2">
      <c r="A287" s="22">
        <v>1</v>
      </c>
      <c r="B287" s="46">
        <v>2019</v>
      </c>
      <c r="C287" s="46">
        <v>6</v>
      </c>
      <c r="D287" s="22" t="s">
        <v>172</v>
      </c>
      <c r="E287" s="22" t="s">
        <v>522</v>
      </c>
      <c r="G287" s="69">
        <f>'Tabel 5'!G296/'Tabel 5'!G$7</f>
        <v>2.7223816206447101E-4</v>
      </c>
      <c r="H287" s="70"/>
      <c r="I287" s="69">
        <f>'Tabel 5'!I296/'Tabel 5'!I$7</f>
        <v>1.0682134649725243E-4</v>
      </c>
      <c r="J287" s="69">
        <f>'Tabel 5'!J296/'Tabel 5'!J$7</f>
        <v>0</v>
      </c>
      <c r="K287" s="69">
        <f>'Tabel 5'!K296/'Tabel 5'!K$7</f>
        <v>0</v>
      </c>
      <c r="L287" s="69">
        <f>'Tabel 5'!L296/'Tabel 5'!L$7</f>
        <v>0</v>
      </c>
      <c r="M287" s="69">
        <f>'Tabel 5'!M296/'Tabel 5'!M$7</f>
        <v>0</v>
      </c>
      <c r="N287" s="69">
        <f>'Tabel 5'!N296/'Tabel 5'!N$7</f>
        <v>4.9225827651803251E-4</v>
      </c>
      <c r="O287" s="70"/>
      <c r="P287" s="69">
        <f>'Tabel 5'!P296/'Tabel 5'!P$7</f>
        <v>9.6111027458920542E-5</v>
      </c>
      <c r="Q287" s="69">
        <f>'Tabel 5'!Q296/'Tabel 5'!Q$7</f>
        <v>1.2618667189045498E-4</v>
      </c>
      <c r="R287" s="69">
        <f>'Tabel 5'!R296/'Tabel 5'!R$7</f>
        <v>0</v>
      </c>
      <c r="S287" s="70"/>
      <c r="T287" s="69">
        <f>'Tabel 5'!T296/'Tabel 5'!T$7</f>
        <v>6.4750954095497851E-4</v>
      </c>
      <c r="U287" s="70"/>
      <c r="V287" s="69">
        <f>'Tabel 5'!V296/'Tabel 5'!V$7</f>
        <v>6.9901581245005037E-4</v>
      </c>
      <c r="W287" s="69">
        <f>'Tabel 5'!W296/'Tabel 5'!W$7</f>
        <v>7.1787711504574963E-4</v>
      </c>
      <c r="X287" s="69">
        <f>'Tabel 5'!X296/'Tabel 5'!X$7</f>
        <v>5.5361282479681969E-4</v>
      </c>
      <c r="Y287" s="69">
        <f>'Tabel 5'!Y296/'Tabel 5'!Y$7</f>
        <v>0</v>
      </c>
      <c r="Z287" s="70"/>
      <c r="AA287" s="69">
        <f>'Tabel 5'!AA296/'Tabel 5'!AA$7</f>
        <v>0</v>
      </c>
      <c r="AB287" s="70"/>
      <c r="AC287" s="69">
        <f>'Tabel 5'!AC296/'Tabel 5'!AC$7</f>
        <v>8.7498521369447487E-5</v>
      </c>
      <c r="AD287" s="57"/>
    </row>
    <row r="288" spans="1:30" outlineLevel="1" x14ac:dyDescent="0.2">
      <c r="A288" s="22">
        <v>1</v>
      </c>
      <c r="B288" s="46">
        <v>2019</v>
      </c>
      <c r="C288" s="46">
        <v>6</v>
      </c>
      <c r="D288" s="22" t="s">
        <v>174</v>
      </c>
      <c r="E288" s="22" t="s">
        <v>524</v>
      </c>
      <c r="G288" s="69">
        <f>'Tabel 5'!G297/'Tabel 5'!G$7</f>
        <v>3.7998825680126926E-4</v>
      </c>
      <c r="H288" s="70"/>
      <c r="I288" s="69">
        <f>'Tabel 5'!I297/'Tabel 5'!I$7</f>
        <v>1.6826725377443302E-4</v>
      </c>
      <c r="J288" s="69">
        <f>'Tabel 5'!J297/'Tabel 5'!J$7</f>
        <v>7.7996575910045378E-5</v>
      </c>
      <c r="K288" s="69">
        <f>'Tabel 5'!K297/'Tabel 5'!K$7</f>
        <v>4.9230084158541865E-5</v>
      </c>
      <c r="L288" s="69">
        <f>'Tabel 5'!L297/'Tabel 5'!L$7</f>
        <v>5.4734514743826567E-4</v>
      </c>
      <c r="M288" s="69">
        <f>'Tabel 5'!M297/'Tabel 5'!M$7</f>
        <v>1.184426399072889E-3</v>
      </c>
      <c r="N288" s="69">
        <f>'Tabel 5'!N297/'Tabel 5'!N$7</f>
        <v>0</v>
      </c>
      <c r="O288" s="70"/>
      <c r="P288" s="69">
        <f>'Tabel 5'!P297/'Tabel 5'!P$7</f>
        <v>3.2037009152973512E-4</v>
      </c>
      <c r="Q288" s="69">
        <f>'Tabel 5'!Q297/'Tabel 5'!Q$7</f>
        <v>4.2062223963484994E-4</v>
      </c>
      <c r="R288" s="69">
        <f>'Tabel 5'!R297/'Tabel 5'!R$7</f>
        <v>0</v>
      </c>
      <c r="S288" s="70"/>
      <c r="T288" s="69">
        <f>'Tabel 5'!T297/'Tabel 5'!T$7</f>
        <v>1.1478578226020073E-3</v>
      </c>
      <c r="U288" s="70"/>
      <c r="V288" s="69">
        <f>'Tabel 5'!V297/'Tabel 5'!V$7</f>
        <v>7.4576527761390724E-4</v>
      </c>
      <c r="W288" s="69">
        <f>'Tabel 5'!W297/'Tabel 5'!W$7</f>
        <v>7.9369251993506975E-4</v>
      </c>
      <c r="X288" s="69">
        <f>'Tabel 5'!X297/'Tabel 5'!X$7</f>
        <v>0</v>
      </c>
      <c r="Y288" s="69">
        <f>'Tabel 5'!Y297/'Tabel 5'!Y$7</f>
        <v>0</v>
      </c>
      <c r="Z288" s="70"/>
      <c r="AA288" s="69">
        <f>'Tabel 5'!AA297/'Tabel 5'!AA$7</f>
        <v>0</v>
      </c>
      <c r="AB288" s="70"/>
      <c r="AC288" s="69">
        <f>'Tabel 5'!AC297/'Tabel 5'!AC$7</f>
        <v>2.3863233100758407E-5</v>
      </c>
      <c r="AD288" s="57"/>
    </row>
    <row r="289" spans="1:30" outlineLevel="1" x14ac:dyDescent="0.2">
      <c r="A289" s="22">
        <v>1</v>
      </c>
      <c r="B289" s="46">
        <v>2019</v>
      </c>
      <c r="C289" s="46">
        <v>6</v>
      </c>
      <c r="D289" s="22" t="s">
        <v>183</v>
      </c>
      <c r="E289" s="22" t="s">
        <v>533</v>
      </c>
      <c r="G289" s="69">
        <f>'Tabel 5'!G298/'Tabel 5'!G$7</f>
        <v>4.367262293921437E-4</v>
      </c>
      <c r="H289" s="70"/>
      <c r="I289" s="69">
        <f>'Tabel 5'!I298/'Tabel 5'!I$7</f>
        <v>1.7866579192903282E-4</v>
      </c>
      <c r="J289" s="69">
        <f>'Tabel 5'!J298/'Tabel 5'!J$7</f>
        <v>3.4242399180019922E-4</v>
      </c>
      <c r="K289" s="69">
        <f>'Tabel 5'!K298/'Tabel 5'!K$7</f>
        <v>0</v>
      </c>
      <c r="L289" s="69">
        <f>'Tabel 5'!L298/'Tabel 5'!L$7</f>
        <v>4.4379336278778298E-5</v>
      </c>
      <c r="M289" s="69">
        <f>'Tabel 5'!M298/'Tabel 5'!M$7</f>
        <v>0</v>
      </c>
      <c r="N289" s="69">
        <f>'Tabel 5'!N298/'Tabel 5'!N$7</f>
        <v>0</v>
      </c>
      <c r="O289" s="70"/>
      <c r="P289" s="69">
        <f>'Tabel 5'!P298/'Tabel 5'!P$7</f>
        <v>1.1341101240152625E-3</v>
      </c>
      <c r="Q289" s="69">
        <f>'Tabel 5'!Q298/'Tabel 5'!Q$7</f>
        <v>1.4890027283073687E-3</v>
      </c>
      <c r="R289" s="69">
        <f>'Tabel 5'!R298/'Tabel 5'!R$7</f>
        <v>0</v>
      </c>
      <c r="S289" s="70"/>
      <c r="T289" s="69">
        <f>'Tabel 5'!T298/'Tabel 5'!T$7</f>
        <v>3.6299777295960913E-4</v>
      </c>
      <c r="U289" s="70"/>
      <c r="V289" s="69">
        <f>'Tabel 5'!V298/'Tabel 5'!V$7</f>
        <v>5.7657673702090143E-4</v>
      </c>
      <c r="W289" s="69">
        <f>'Tabel 5'!W298/'Tabel 5'!W$7</f>
        <v>5.662463052671094E-4</v>
      </c>
      <c r="X289" s="69">
        <f>'Tabel 5'!X298/'Tabel 5'!X$7</f>
        <v>1.0065687723578539E-3</v>
      </c>
      <c r="Y289" s="69">
        <f>'Tabel 5'!Y298/'Tabel 5'!Y$7</f>
        <v>0</v>
      </c>
      <c r="Z289" s="70"/>
      <c r="AA289" s="69">
        <f>'Tabel 5'!AA298/'Tabel 5'!AA$7</f>
        <v>0</v>
      </c>
      <c r="AB289" s="70"/>
      <c r="AC289" s="69">
        <f>'Tabel 5'!AC298/'Tabel 5'!AC$7</f>
        <v>1.1931616550379203E-4</v>
      </c>
      <c r="AD289" s="57"/>
    </row>
    <row r="290" spans="1:30" outlineLevel="1" x14ac:dyDescent="0.2">
      <c r="A290" s="22">
        <v>1</v>
      </c>
      <c r="B290" s="46">
        <v>2019</v>
      </c>
      <c r="C290" s="46">
        <v>6</v>
      </c>
      <c r="D290" s="22" t="s">
        <v>186</v>
      </c>
      <c r="E290" s="22" t="s">
        <v>537</v>
      </c>
      <c r="G290" s="69">
        <f>'Tabel 5'!G299/'Tabel 5'!G$7</f>
        <v>1.5095423900324395E-4</v>
      </c>
      <c r="H290" s="70"/>
      <c r="I290" s="69">
        <f>'Tabel 5'!I299/'Tabel 5'!I$7</f>
        <v>6.4281872228435084E-5</v>
      </c>
      <c r="J290" s="69">
        <f>'Tabel 5'!J299/'Tabel 5'!J$7</f>
        <v>1.0653190856006198E-4</v>
      </c>
      <c r="K290" s="69">
        <f>'Tabel 5'!K299/'Tabel 5'!K$7</f>
        <v>0</v>
      </c>
      <c r="L290" s="69">
        <f>'Tabel 5'!L299/'Tabel 5'!L$7</f>
        <v>4.9310373643086998E-5</v>
      </c>
      <c r="M290" s="69">
        <f>'Tabel 5'!M299/'Tabel 5'!M$7</f>
        <v>0</v>
      </c>
      <c r="N290" s="69">
        <f>'Tabel 5'!N299/'Tabel 5'!N$7</f>
        <v>8.7125358675757958E-6</v>
      </c>
      <c r="O290" s="70"/>
      <c r="P290" s="69">
        <f>'Tabel 5'!P299/'Tabel 5'!P$7</f>
        <v>3.5240710068270866E-5</v>
      </c>
      <c r="Q290" s="69">
        <f>'Tabel 5'!Q299/'Tabel 5'!Q$7</f>
        <v>0</v>
      </c>
      <c r="R290" s="69">
        <f>'Tabel 5'!R299/'Tabel 5'!R$7</f>
        <v>1.4785744420854198E-4</v>
      </c>
      <c r="S290" s="70"/>
      <c r="T290" s="69">
        <f>'Tabel 5'!T299/'Tabel 5'!T$7</f>
        <v>4.9053753102649882E-5</v>
      </c>
      <c r="U290" s="70"/>
      <c r="V290" s="69">
        <f>'Tabel 5'!V299/'Tabel 5'!V$7</f>
        <v>4.5858999160735788E-4</v>
      </c>
      <c r="W290" s="69">
        <f>'Tabel 5'!W299/'Tabel 5'!W$7</f>
        <v>4.762155119610418E-4</v>
      </c>
      <c r="X290" s="69">
        <f>'Tabel 5'!X299/'Tabel 5'!X$7</f>
        <v>2.5164219308946347E-4</v>
      </c>
      <c r="Y290" s="69">
        <f>'Tabel 5'!Y299/'Tabel 5'!Y$7</f>
        <v>0</v>
      </c>
      <c r="Z290" s="70"/>
      <c r="AA290" s="69">
        <f>'Tabel 5'!AA299/'Tabel 5'!AA$7</f>
        <v>0</v>
      </c>
      <c r="AB290" s="70"/>
      <c r="AC290" s="69">
        <f>'Tabel 5'!AC299/'Tabel 5'!AC$7</f>
        <v>4.7726466201516814E-5</v>
      </c>
      <c r="AD290" s="57"/>
    </row>
    <row r="291" spans="1:30" outlineLevel="1" x14ac:dyDescent="0.2">
      <c r="A291" s="22">
        <v>1</v>
      </c>
      <c r="B291" s="46">
        <v>2019</v>
      </c>
      <c r="C291" s="46">
        <v>6</v>
      </c>
      <c r="D291" s="22" t="s">
        <v>191</v>
      </c>
      <c r="E291" s="22" t="s">
        <v>542</v>
      </c>
      <c r="G291" s="69">
        <f>'Tabel 5'!G300/'Tabel 5'!G$7</f>
        <v>2.056100841595909E-4</v>
      </c>
      <c r="H291" s="70"/>
      <c r="I291" s="69">
        <f>'Tabel 5'!I300/'Tabel 5'!I$7</f>
        <v>5.6719299025089781E-5</v>
      </c>
      <c r="J291" s="69">
        <f>'Tabel 5'!J300/'Tabel 5'!J$7</f>
        <v>1.0843426407006308E-4</v>
      </c>
      <c r="K291" s="69">
        <f>'Tabel 5'!K300/'Tabel 5'!K$7</f>
        <v>0</v>
      </c>
      <c r="L291" s="69">
        <f>'Tabel 5'!L300/'Tabel 5'!L$7</f>
        <v>0</v>
      </c>
      <c r="M291" s="69">
        <f>'Tabel 5'!M300/'Tabel 5'!M$7</f>
        <v>0</v>
      </c>
      <c r="N291" s="69">
        <f>'Tabel 5'!N300/'Tabel 5'!N$7</f>
        <v>1.3068803801363695E-5</v>
      </c>
      <c r="O291" s="70"/>
      <c r="P291" s="69">
        <f>'Tabel 5'!P300/'Tabel 5'!P$7</f>
        <v>7.6888821967136431E-5</v>
      </c>
      <c r="Q291" s="69">
        <f>'Tabel 5'!Q300/'Tabel 5'!Q$7</f>
        <v>1.0094933751236399E-4</v>
      </c>
      <c r="R291" s="69">
        <f>'Tabel 5'!R300/'Tabel 5'!R$7</f>
        <v>0</v>
      </c>
      <c r="S291" s="70"/>
      <c r="T291" s="69">
        <f>'Tabel 5'!T300/'Tabel 5'!T$7</f>
        <v>1.4716125930794966E-4</v>
      </c>
      <c r="U291" s="70"/>
      <c r="V291" s="69">
        <f>'Tabel 5'!V300/'Tabel 5'!V$7</f>
        <v>6.5894484230960158E-4</v>
      </c>
      <c r="W291" s="69">
        <f>'Tabel 5'!W300/'Tabel 5'!W$7</f>
        <v>6.6575402418434209E-4</v>
      </c>
      <c r="X291" s="69">
        <f>'Tabel 5'!X300/'Tabel 5'!X$7</f>
        <v>7.5492657926839047E-4</v>
      </c>
      <c r="Y291" s="69">
        <f>'Tabel 5'!Y300/'Tabel 5'!Y$7</f>
        <v>0</v>
      </c>
      <c r="Z291" s="70"/>
      <c r="AA291" s="69">
        <f>'Tabel 5'!AA300/'Tabel 5'!AA$7</f>
        <v>0</v>
      </c>
      <c r="AB291" s="70"/>
      <c r="AC291" s="69">
        <f>'Tabel 5'!AC300/'Tabel 5'!AC$7</f>
        <v>0</v>
      </c>
      <c r="AD291" s="57"/>
    </row>
    <row r="292" spans="1:30" outlineLevel="1" x14ac:dyDescent="0.2">
      <c r="A292" s="22">
        <v>1</v>
      </c>
      <c r="B292" s="46">
        <v>2019</v>
      </c>
      <c r="C292" s="46">
        <v>6</v>
      </c>
      <c r="D292" s="22" t="s">
        <v>192</v>
      </c>
      <c r="E292" s="22" t="s">
        <v>543</v>
      </c>
      <c r="G292" s="69">
        <f>'Tabel 5'!G301/'Tabel 5'!G$7</f>
        <v>4.0237112672243994E-4</v>
      </c>
      <c r="H292" s="70"/>
      <c r="I292" s="69">
        <f>'Tabel 5'!I301/'Tabel 5'!I$7</f>
        <v>2.6374474046666747E-4</v>
      </c>
      <c r="J292" s="69">
        <f>'Tabel 5'!J301/'Tabel 5'!J$7</f>
        <v>3.9949465710023243E-4</v>
      </c>
      <c r="K292" s="69">
        <f>'Tabel 5'!K301/'Tabel 5'!K$7</f>
        <v>3.4461058910979309E-4</v>
      </c>
      <c r="L292" s="69">
        <f>'Tabel 5'!L301/'Tabel 5'!L$7</f>
        <v>1.9724149457234799E-5</v>
      </c>
      <c r="M292" s="69">
        <f>'Tabel 5'!M301/'Tabel 5'!M$7</f>
        <v>1.9919898529862225E-3</v>
      </c>
      <c r="N292" s="69">
        <f>'Tabel 5'!N301/'Tabel 5'!N$7</f>
        <v>0</v>
      </c>
      <c r="O292" s="70"/>
      <c r="P292" s="69">
        <f>'Tabel 5'!P301/'Tabel 5'!P$7</f>
        <v>3.4920339976741131E-4</v>
      </c>
      <c r="Q292" s="69">
        <f>'Tabel 5'!Q301/'Tabel 5'!Q$7</f>
        <v>4.5847824120198645E-4</v>
      </c>
      <c r="R292" s="69">
        <f>'Tabel 5'!R301/'Tabel 5'!R$7</f>
        <v>0</v>
      </c>
      <c r="S292" s="70"/>
      <c r="T292" s="69">
        <f>'Tabel 5'!T301/'Tabel 5'!T$7</f>
        <v>7.7504929902186812E-4</v>
      </c>
      <c r="U292" s="70"/>
      <c r="V292" s="69">
        <f>'Tabel 5'!V301/'Tabel 5'!V$7</f>
        <v>6.8120649238762867E-4</v>
      </c>
      <c r="W292" s="69">
        <f>'Tabel 5'!W301/'Tabel 5'!W$7</f>
        <v>7.0129249522621079E-4</v>
      </c>
      <c r="X292" s="69">
        <f>'Tabel 5'!X301/'Tabel 5'!X$7</f>
        <v>5.0328438617892695E-4</v>
      </c>
      <c r="Y292" s="69">
        <f>'Tabel 5'!Y301/'Tabel 5'!Y$7</f>
        <v>0</v>
      </c>
      <c r="Z292" s="70"/>
      <c r="AA292" s="69">
        <f>'Tabel 5'!AA301/'Tabel 5'!AA$7</f>
        <v>0</v>
      </c>
      <c r="AB292" s="70"/>
      <c r="AC292" s="69">
        <f>'Tabel 5'!AC301/'Tabel 5'!AC$7</f>
        <v>5.1703671718309884E-5</v>
      </c>
      <c r="AD292" s="57"/>
    </row>
    <row r="293" spans="1:30" outlineLevel="1" x14ac:dyDescent="0.2">
      <c r="A293" s="22">
        <v>1</v>
      </c>
      <c r="B293" s="46">
        <v>2019</v>
      </c>
      <c r="C293" s="46">
        <v>6</v>
      </c>
      <c r="D293" s="22" t="s">
        <v>198</v>
      </c>
      <c r="E293" s="22" t="s">
        <v>549</v>
      </c>
      <c r="G293" s="69">
        <f>'Tabel 5'!G302/'Tabel 5'!G$7</f>
        <v>2.8108720366121285E-4</v>
      </c>
      <c r="H293" s="70"/>
      <c r="I293" s="69">
        <f>'Tabel 5'!I302/'Tabel 5'!I$7</f>
        <v>7.6571053683871201E-5</v>
      </c>
      <c r="J293" s="69">
        <f>'Tabel 5'!J302/'Tabel 5'!J$7</f>
        <v>0</v>
      </c>
      <c r="K293" s="69">
        <f>'Tabel 5'!K302/'Tabel 5'!K$7</f>
        <v>0</v>
      </c>
      <c r="L293" s="69">
        <f>'Tabel 5'!L302/'Tabel 5'!L$7</f>
        <v>3.5996572759453509E-4</v>
      </c>
      <c r="M293" s="69">
        <f>'Tabel 5'!M302/'Tabel 5'!M$7</f>
        <v>0</v>
      </c>
      <c r="N293" s="69">
        <f>'Tabel 5'!N302/'Tabel 5'!N$7</f>
        <v>3.4850143470303183E-5</v>
      </c>
      <c r="O293" s="70"/>
      <c r="P293" s="69">
        <f>'Tabel 5'!P302/'Tabel 5'!P$7</f>
        <v>5.8627726749941537E-4</v>
      </c>
      <c r="Q293" s="69">
        <f>'Tabel 5'!Q302/'Tabel 5'!Q$7</f>
        <v>1.4301156147584899E-4</v>
      </c>
      <c r="R293" s="69">
        <f>'Tabel 5'!R302/'Tabel 5'!R$7</f>
        <v>2.0027962897338869E-3</v>
      </c>
      <c r="S293" s="70"/>
      <c r="T293" s="69">
        <f>'Tabel 5'!T302/'Tabel 5'!T$7</f>
        <v>5.1015903226755879E-4</v>
      </c>
      <c r="U293" s="70"/>
      <c r="V293" s="69">
        <f>'Tabel 5'!V302/'Tabel 5'!V$7</f>
        <v>4.9866096174780656E-4</v>
      </c>
      <c r="W293" s="69">
        <f>'Tabel 5'!W302/'Tabel 5'!W$7</f>
        <v>5.1175398300291062E-4</v>
      </c>
      <c r="X293" s="69">
        <f>'Tabel 5'!X302/'Tabel 5'!X$7</f>
        <v>4.0262750894314156E-4</v>
      </c>
      <c r="Y293" s="69">
        <f>'Tabel 5'!Y302/'Tabel 5'!Y$7</f>
        <v>0</v>
      </c>
      <c r="Z293" s="70"/>
      <c r="AA293" s="69">
        <f>'Tabel 5'!AA302/'Tabel 5'!AA$7</f>
        <v>0</v>
      </c>
      <c r="AB293" s="70"/>
      <c r="AC293" s="69">
        <f>'Tabel 5'!AC302/'Tabel 5'!AC$7</f>
        <v>7.9544110335861351E-6</v>
      </c>
      <c r="AD293" s="57"/>
    </row>
    <row r="294" spans="1:30" outlineLevel="1" x14ac:dyDescent="0.2">
      <c r="A294" s="22">
        <v>1</v>
      </c>
      <c r="B294" s="46">
        <v>2019</v>
      </c>
      <c r="C294" s="46">
        <v>6</v>
      </c>
      <c r="D294" s="22" t="s">
        <v>199</v>
      </c>
      <c r="E294" s="22" t="s">
        <v>550</v>
      </c>
      <c r="G294" s="69">
        <f>'Tabel 5'!G303/'Tabel 5'!G$7</f>
        <v>7.9641374370676988E-5</v>
      </c>
      <c r="H294" s="70"/>
      <c r="I294" s="69">
        <f>'Tabel 5'!I303/'Tabel 5'!I$7</f>
        <v>8.6024270188052841E-5</v>
      </c>
      <c r="J294" s="69">
        <f>'Tabel 5'!J303/'Tabel 5'!J$7</f>
        <v>0</v>
      </c>
      <c r="K294" s="69">
        <f>'Tabel 5'!K303/'Tabel 5'!K$7</f>
        <v>0</v>
      </c>
      <c r="L294" s="69">
        <f>'Tabel 5'!L303/'Tabel 5'!L$7</f>
        <v>3.5996572759453509E-4</v>
      </c>
      <c r="M294" s="69">
        <f>'Tabel 5'!M303/'Tabel 5'!M$7</f>
        <v>0</v>
      </c>
      <c r="N294" s="69">
        <f>'Tabel 5'!N303/'Tabel 5'!N$7</f>
        <v>7.8412822808182164E-5</v>
      </c>
      <c r="O294" s="70"/>
      <c r="P294" s="69">
        <f>'Tabel 5'!P303/'Tabel 5'!P$7</f>
        <v>0</v>
      </c>
      <c r="Q294" s="69">
        <f>'Tabel 5'!Q303/'Tabel 5'!Q$7</f>
        <v>0</v>
      </c>
      <c r="R294" s="69">
        <f>'Tabel 5'!R303/'Tabel 5'!R$7</f>
        <v>0</v>
      </c>
      <c r="S294" s="70"/>
      <c r="T294" s="69">
        <f>'Tabel 5'!T303/'Tabel 5'!T$7</f>
        <v>5.2978053350861878E-4</v>
      </c>
      <c r="U294" s="70"/>
      <c r="V294" s="69">
        <f>'Tabel 5'!V303/'Tabel 5'!V$7</f>
        <v>1.7809320062421663E-5</v>
      </c>
      <c r="W294" s="69">
        <f>'Tabel 5'!W303/'Tabel 5'!W$7</f>
        <v>0</v>
      </c>
      <c r="X294" s="69">
        <f>'Tabel 5'!X303/'Tabel 5'!X$7</f>
        <v>0</v>
      </c>
      <c r="Y294" s="69">
        <f>'Tabel 5'!Y303/'Tabel 5'!Y$7</f>
        <v>1.1025800671867377E-3</v>
      </c>
      <c r="Z294" s="70"/>
      <c r="AA294" s="69">
        <f>'Tabel 5'!AA303/'Tabel 5'!AA$7</f>
        <v>0</v>
      </c>
      <c r="AB294" s="70"/>
      <c r="AC294" s="69">
        <f>'Tabel 5'!AC303/'Tabel 5'!AC$7</f>
        <v>3.9772055167930675E-6</v>
      </c>
      <c r="AD294" s="57"/>
    </row>
    <row r="295" spans="1:30" outlineLevel="1" x14ac:dyDescent="0.2">
      <c r="A295" s="22">
        <v>1</v>
      </c>
      <c r="B295" s="46">
        <v>2019</v>
      </c>
      <c r="C295" s="46">
        <v>6</v>
      </c>
      <c r="D295" s="22" t="s">
        <v>203</v>
      </c>
      <c r="E295" s="22" t="s">
        <v>554</v>
      </c>
      <c r="G295" s="69">
        <f>'Tabel 5'!G304/'Tabel 5'!G$7</f>
        <v>7.3342938881231282E-4</v>
      </c>
      <c r="H295" s="70"/>
      <c r="I295" s="69">
        <f>'Tabel 5'!I304/'Tabel 5'!I$7</f>
        <v>9.075087844014365E-4</v>
      </c>
      <c r="J295" s="69">
        <f>'Tabel 5'!J304/'Tabel 5'!J$7</f>
        <v>6.9055505013040171E-4</v>
      </c>
      <c r="K295" s="69">
        <f>'Tabel 5'!K304/'Tabel 5'!K$7</f>
        <v>6.6460613614031526E-4</v>
      </c>
      <c r="L295" s="69">
        <f>'Tabel 5'!L304/'Tabel 5'!L$7</f>
        <v>9.5662124867588777E-4</v>
      </c>
      <c r="M295" s="69">
        <f>'Tabel 5'!M304/'Tabel 5'!M$7</f>
        <v>4.3070050875377783E-3</v>
      </c>
      <c r="N295" s="69">
        <f>'Tabel 5'!N304/'Tabel 5'!N$7</f>
        <v>1.1718360741889446E-3</v>
      </c>
      <c r="O295" s="70"/>
      <c r="P295" s="69">
        <f>'Tabel 5'!P304/'Tabel 5'!P$7</f>
        <v>5.4462915560054977E-5</v>
      </c>
      <c r="Q295" s="69">
        <f>'Tabel 5'!Q304/'Tabel 5'!Q$7</f>
        <v>7.1505780737924493E-5</v>
      </c>
      <c r="R295" s="69">
        <f>'Tabel 5'!R304/'Tabel 5'!R$7</f>
        <v>0</v>
      </c>
      <c r="S295" s="70"/>
      <c r="T295" s="69">
        <f>'Tabel 5'!T304/'Tabel 5'!T$7</f>
        <v>1.1086148201198873E-3</v>
      </c>
      <c r="U295" s="70"/>
      <c r="V295" s="69">
        <f>'Tabel 5'!V304/'Tabel 5'!V$7</f>
        <v>7.1014663748906386E-4</v>
      </c>
      <c r="W295" s="69">
        <f>'Tabel 5'!W304/'Tabel 5'!W$7</f>
        <v>7.3683096626807961E-4</v>
      </c>
      <c r="X295" s="69">
        <f>'Tabel 5'!X304/'Tabel 5'!X$7</f>
        <v>4.0262750894314156E-4</v>
      </c>
      <c r="Y295" s="69">
        <f>'Tabel 5'!Y304/'Tabel 5'!Y$7</f>
        <v>0</v>
      </c>
      <c r="Z295" s="70"/>
      <c r="AA295" s="69">
        <f>'Tabel 5'!AA304/'Tabel 5'!AA$7</f>
        <v>0</v>
      </c>
      <c r="AB295" s="70"/>
      <c r="AC295" s="69">
        <f>'Tabel 5'!AC304/'Tabel 5'!AC$7</f>
        <v>1.1613440109035757E-3</v>
      </c>
      <c r="AD295" s="57"/>
    </row>
    <row r="296" spans="1:30" outlineLevel="1" x14ac:dyDescent="0.2">
      <c r="A296" s="22">
        <v>1</v>
      </c>
      <c r="B296" s="46">
        <v>2019</v>
      </c>
      <c r="C296" s="46">
        <v>6</v>
      </c>
      <c r="D296" s="22" t="s">
        <v>556</v>
      </c>
      <c r="E296" s="22" t="s">
        <v>557</v>
      </c>
      <c r="G296" s="69">
        <f>'Tabel 5'!G305/'Tabel 5'!G$7</f>
        <v>2.8056667180258101E-4</v>
      </c>
      <c r="H296" s="70"/>
      <c r="I296" s="69">
        <f>'Tabel 5'!I305/'Tabel 5'!I$7</f>
        <v>2.1647865794575933E-4</v>
      </c>
      <c r="J296" s="69">
        <f>'Tabel 5'!J305/'Tabel 5'!J$7</f>
        <v>0</v>
      </c>
      <c r="K296" s="69">
        <f>'Tabel 5'!K305/'Tabel 5'!K$7</f>
        <v>0</v>
      </c>
      <c r="L296" s="69">
        <f>'Tabel 5'!L305/'Tabel 5'!L$7</f>
        <v>1.0355178465048271E-3</v>
      </c>
      <c r="M296" s="69">
        <f>'Tabel 5'!M305/'Tabel 5'!M$7</f>
        <v>0</v>
      </c>
      <c r="N296" s="69">
        <f>'Tabel 5'!N305/'Tabel 5'!N$7</f>
        <v>8.2769090741970056E-5</v>
      </c>
      <c r="O296" s="70"/>
      <c r="P296" s="69">
        <f>'Tabel 5'!P305/'Tabel 5'!P$7</f>
        <v>8.0092522882433781E-5</v>
      </c>
      <c r="Q296" s="69">
        <f>'Tabel 5'!Q305/'Tabel 5'!Q$7</f>
        <v>1.0515555990871248E-4</v>
      </c>
      <c r="R296" s="69">
        <f>'Tabel 5'!R305/'Tabel 5'!R$7</f>
        <v>0</v>
      </c>
      <c r="S296" s="70"/>
      <c r="T296" s="69">
        <f>'Tabel 5'!T305/'Tabel 5'!T$7</f>
        <v>3.7280852358013912E-4</v>
      </c>
      <c r="U296" s="70"/>
      <c r="V296" s="69">
        <f>'Tabel 5'!V305/'Tabel 5'!V$7</f>
        <v>5.4986275692726894E-4</v>
      </c>
      <c r="W296" s="69">
        <f>'Tabel 5'!W305/'Tabel 5'!W$7</f>
        <v>5.4729245404477943E-4</v>
      </c>
      <c r="X296" s="69">
        <f>'Tabel 5'!X305/'Tabel 5'!X$7</f>
        <v>8.0525501788628311E-4</v>
      </c>
      <c r="Y296" s="69">
        <f>'Tabel 5'!Y305/'Tabel 5'!Y$7</f>
        <v>0</v>
      </c>
      <c r="Z296" s="70"/>
      <c r="AA296" s="69">
        <f>'Tabel 5'!AA305/'Tabel 5'!AA$7</f>
        <v>0</v>
      </c>
      <c r="AB296" s="70"/>
      <c r="AC296" s="69">
        <f>'Tabel 5'!AC305/'Tabel 5'!AC$7</f>
        <v>1.988602758396534E-5</v>
      </c>
      <c r="AD296" s="57"/>
    </row>
    <row r="297" spans="1:30" outlineLevel="1" x14ac:dyDescent="0.2">
      <c r="A297" s="22">
        <v>1</v>
      </c>
      <c r="B297" s="46">
        <v>2019</v>
      </c>
      <c r="C297" s="46">
        <v>6</v>
      </c>
      <c r="D297" s="22" t="s">
        <v>206</v>
      </c>
      <c r="E297" s="22" t="s">
        <v>559</v>
      </c>
      <c r="G297" s="69">
        <f>'Tabel 5'!G306/'Tabel 5'!G$7</f>
        <v>4.7472505507227064E-4</v>
      </c>
      <c r="H297" s="70"/>
      <c r="I297" s="69">
        <f>'Tabel 5'!I306/'Tabel 5'!I$7</f>
        <v>1.0304005989557976E-4</v>
      </c>
      <c r="J297" s="69">
        <f>'Tabel 5'!J306/'Tabel 5'!J$7</f>
        <v>2.4730621630014389E-5</v>
      </c>
      <c r="K297" s="69">
        <f>'Tabel 5'!K306/'Tabel 5'!K$7</f>
        <v>1.2307521039635466E-5</v>
      </c>
      <c r="L297" s="69">
        <f>'Tabel 5'!L306/'Tabel 5'!L$7</f>
        <v>4.3393128805916558E-4</v>
      </c>
      <c r="M297" s="69">
        <f>'Tabel 5'!M306/'Tabel 5'!M$7</f>
        <v>0</v>
      </c>
      <c r="N297" s="69">
        <f>'Tabel 5'!N306/'Tabel 5'!N$7</f>
        <v>3.0493875536515285E-5</v>
      </c>
      <c r="O297" s="70"/>
      <c r="P297" s="69">
        <f>'Tabel 5'!P306/'Tabel 5'!P$7</f>
        <v>1.1148879185234784E-3</v>
      </c>
      <c r="Q297" s="69">
        <f>'Tabel 5'!Q306/'Tabel 5'!Q$7</f>
        <v>1.4637653939292778E-3</v>
      </c>
      <c r="R297" s="69">
        <f>'Tabel 5'!R306/'Tabel 5'!R$7</f>
        <v>0</v>
      </c>
      <c r="S297" s="70"/>
      <c r="T297" s="69">
        <f>'Tabel 5'!T306/'Tabel 5'!T$7</f>
        <v>1.9130963710033454E-3</v>
      </c>
      <c r="U297" s="70"/>
      <c r="V297" s="69">
        <f>'Tabel 5'!V306/'Tabel 5'!V$7</f>
        <v>5.7880290202870412E-4</v>
      </c>
      <c r="W297" s="69">
        <f>'Tabel 5'!W306/'Tabel 5'!W$7</f>
        <v>5.9230785069781322E-4</v>
      </c>
      <c r="X297" s="69">
        <f>'Tabel 5'!X306/'Tabel 5'!X$7</f>
        <v>5.0328438617892695E-4</v>
      </c>
      <c r="Y297" s="69">
        <f>'Tabel 5'!Y306/'Tabel 5'!Y$7</f>
        <v>0</v>
      </c>
      <c r="Z297" s="70"/>
      <c r="AA297" s="69">
        <f>'Tabel 5'!AA306/'Tabel 5'!AA$7</f>
        <v>0</v>
      </c>
      <c r="AB297" s="70"/>
      <c r="AC297" s="69">
        <f>'Tabel 5'!AC306/'Tabel 5'!AC$7</f>
        <v>3.9772055167930675E-6</v>
      </c>
      <c r="AD297" s="57"/>
    </row>
    <row r="298" spans="1:30" outlineLevel="1" x14ac:dyDescent="0.2">
      <c r="A298" s="22">
        <v>1</v>
      </c>
      <c r="B298" s="46">
        <v>2019</v>
      </c>
      <c r="C298" s="46">
        <v>6</v>
      </c>
      <c r="D298" s="22" t="s">
        <v>210</v>
      </c>
      <c r="E298" s="22" t="s">
        <v>565</v>
      </c>
      <c r="G298" s="69">
        <f>'Tabel 5'!G307/'Tabel 5'!G$7</f>
        <v>5.918447232644427E-4</v>
      </c>
      <c r="H298" s="70"/>
      <c r="I298" s="69">
        <f>'Tabel 5'!I307/'Tabel 5'!I$7</f>
        <v>3.7340205191517442E-4</v>
      </c>
      <c r="J298" s="69">
        <f>'Tabel 5'!J307/'Tabel 5'!J$7</f>
        <v>5.9163256361034419E-4</v>
      </c>
      <c r="K298" s="69">
        <f>'Tabel 5'!K307/'Tabel 5'!K$7</f>
        <v>0</v>
      </c>
      <c r="L298" s="69">
        <f>'Tabel 5'!L307/'Tabel 5'!L$7</f>
        <v>3.8462091441607857E-4</v>
      </c>
      <c r="M298" s="69">
        <f>'Tabel 5'!M307/'Tabel 5'!M$7</f>
        <v>0</v>
      </c>
      <c r="N298" s="69">
        <f>'Tabel 5'!N307/'Tabel 5'!N$7</f>
        <v>2.6137607602727389E-5</v>
      </c>
      <c r="O298" s="70"/>
      <c r="P298" s="69">
        <f>'Tabel 5'!P307/'Tabel 5'!P$7</f>
        <v>6.4074018305947033E-5</v>
      </c>
      <c r="Q298" s="69">
        <f>'Tabel 5'!Q307/'Tabel 5'!Q$7</f>
        <v>3.3649779170787999E-5</v>
      </c>
      <c r="R298" s="69">
        <f>'Tabel 5'!R307/'Tabel 5'!R$7</f>
        <v>1.6129903004568214E-4</v>
      </c>
      <c r="S298" s="70"/>
      <c r="T298" s="69">
        <f>'Tabel 5'!T307/'Tabel 5'!T$7</f>
        <v>2.6390919169225636E-3</v>
      </c>
      <c r="U298" s="70"/>
      <c r="V298" s="69">
        <f>'Tabel 5'!V307/'Tabel 5'!V$7</f>
        <v>1.0084527485346268E-3</v>
      </c>
      <c r="W298" s="69">
        <f>'Tabel 5'!W307/'Tabel 5'!W$7</f>
        <v>1.0116618089918649E-3</v>
      </c>
      <c r="X298" s="69">
        <f>'Tabel 5'!X307/'Tabel 5'!X$7</f>
        <v>1.3085394040652102E-3</v>
      </c>
      <c r="Y298" s="69">
        <f>'Tabel 5'!Y307/'Tabel 5'!Y$7</f>
        <v>0</v>
      </c>
      <c r="Z298" s="70"/>
      <c r="AA298" s="69">
        <f>'Tabel 5'!AA307/'Tabel 5'!AA$7</f>
        <v>0</v>
      </c>
      <c r="AB298" s="70"/>
      <c r="AC298" s="69">
        <f>'Tabel 5'!AC307/'Tabel 5'!AC$7</f>
        <v>3.6590290754496223E-4</v>
      </c>
      <c r="AD298" s="57"/>
    </row>
    <row r="299" spans="1:30" outlineLevel="1" x14ac:dyDescent="0.2">
      <c r="A299" s="22">
        <v>1</v>
      </c>
      <c r="B299" s="46">
        <v>2019</v>
      </c>
      <c r="C299" s="46">
        <v>6</v>
      </c>
      <c r="D299" s="22" t="s">
        <v>211</v>
      </c>
      <c r="E299" s="22" t="s">
        <v>566</v>
      </c>
      <c r="G299" s="69">
        <f>'Tabel 5'!G308/'Tabel 5'!G$7</f>
        <v>4.5962963117194622E-4</v>
      </c>
      <c r="H299" s="70"/>
      <c r="I299" s="69">
        <f>'Tabel 5'!I308/'Tabel 5'!I$7</f>
        <v>4.5659035715197275E-4</v>
      </c>
      <c r="J299" s="69">
        <f>'Tabel 5'!J308/'Tabel 5'!J$7</f>
        <v>3.937875905702291E-4</v>
      </c>
      <c r="K299" s="69">
        <f>'Tabel 5'!K308/'Tabel 5'!K$7</f>
        <v>0</v>
      </c>
      <c r="L299" s="69">
        <f>'Tabel 5'!L308/'Tabel 5'!L$7</f>
        <v>4.487244001520917E-4</v>
      </c>
      <c r="M299" s="69">
        <f>'Tabel 5'!M308/'Tabel 5'!M$7</f>
        <v>0</v>
      </c>
      <c r="N299" s="69">
        <f>'Tabel 5'!N308/'Tabel 5'!N$7</f>
        <v>8.0590956775076117E-4</v>
      </c>
      <c r="O299" s="70"/>
      <c r="P299" s="69">
        <f>'Tabel 5'!P308/'Tabel 5'!P$7</f>
        <v>0</v>
      </c>
      <c r="Q299" s="69">
        <f>'Tabel 5'!Q308/'Tabel 5'!Q$7</f>
        <v>0</v>
      </c>
      <c r="R299" s="69">
        <f>'Tabel 5'!R308/'Tabel 5'!R$7</f>
        <v>0</v>
      </c>
      <c r="S299" s="70"/>
      <c r="T299" s="69">
        <f>'Tabel 5'!T308/'Tabel 5'!T$7</f>
        <v>4.5129452854437892E-4</v>
      </c>
      <c r="U299" s="70"/>
      <c r="V299" s="69">
        <f>'Tabel 5'!V308/'Tabel 5'!V$7</f>
        <v>7.8806241276215862E-4</v>
      </c>
      <c r="W299" s="69">
        <f>'Tabel 5'!W308/'Tabel 5'!W$7</f>
        <v>7.7710790011553091E-4</v>
      </c>
      <c r="X299" s="69">
        <f>'Tabel 5'!X308/'Tabel 5'!X$7</f>
        <v>4.5295594756103425E-4</v>
      </c>
      <c r="Y299" s="69">
        <f>'Tabel 5'!Y308/'Tabel 5'!Y$7</f>
        <v>2.3429826427718175E-3</v>
      </c>
      <c r="Z299" s="70"/>
      <c r="AA299" s="69">
        <f>'Tabel 5'!AA308/'Tabel 5'!AA$7</f>
        <v>0</v>
      </c>
      <c r="AB299" s="70"/>
      <c r="AC299" s="69">
        <f>'Tabel 5'!AC308/'Tabel 5'!AC$7</f>
        <v>3.9374334616251369E-4</v>
      </c>
      <c r="AD299" s="57"/>
    </row>
    <row r="300" spans="1:30" outlineLevel="1" x14ac:dyDescent="0.2">
      <c r="A300" s="22">
        <v>1</v>
      </c>
      <c r="B300" s="46">
        <v>2019</v>
      </c>
      <c r="C300" s="46">
        <v>6</v>
      </c>
      <c r="D300" s="22" t="s">
        <v>213</v>
      </c>
      <c r="E300" s="22" t="s">
        <v>568</v>
      </c>
      <c r="G300" s="69">
        <f>'Tabel 5'!G309/'Tabel 5'!G$7</f>
        <v>2.8160773551984475E-4</v>
      </c>
      <c r="H300" s="70"/>
      <c r="I300" s="69">
        <f>'Tabel 5'!I309/'Tabel 5'!I$7</f>
        <v>1.4274356921314263E-4</v>
      </c>
      <c r="J300" s="69">
        <f>'Tabel 5'!J309/'Tabel 5'!J$7</f>
        <v>3.4242399180019919E-5</v>
      </c>
      <c r="K300" s="69">
        <f>'Tabel 5'!K309/'Tabel 5'!K$7</f>
        <v>0</v>
      </c>
      <c r="L300" s="69">
        <f>'Tabel 5'!L309/'Tabel 5'!L$7</f>
        <v>5.9665552108135273E-4</v>
      </c>
      <c r="M300" s="69">
        <f>'Tabel 5'!M309/'Tabel 5'!M$7</f>
        <v>0</v>
      </c>
      <c r="N300" s="69">
        <f>'Tabel 5'!N309/'Tabel 5'!N$7</f>
        <v>5.2275215205454778E-5</v>
      </c>
      <c r="O300" s="70"/>
      <c r="P300" s="69">
        <f>'Tabel 5'!P309/'Tabel 5'!P$7</f>
        <v>3.8444410983568216E-5</v>
      </c>
      <c r="Q300" s="69">
        <f>'Tabel 5'!Q309/'Tabel 5'!Q$7</f>
        <v>5.0474668756181995E-5</v>
      </c>
      <c r="R300" s="69">
        <f>'Tabel 5'!R309/'Tabel 5'!R$7</f>
        <v>0</v>
      </c>
      <c r="S300" s="70"/>
      <c r="T300" s="69">
        <f>'Tabel 5'!T309/'Tabel 5'!T$7</f>
        <v>1.4029373387357868E-3</v>
      </c>
      <c r="U300" s="70"/>
      <c r="V300" s="69">
        <f>'Tabel 5'!V309/'Tabel 5'!V$7</f>
        <v>5.2314877683363634E-4</v>
      </c>
      <c r="W300" s="69">
        <f>'Tabel 5'!W309/'Tabel 5'!W$7</f>
        <v>5.5676937965594441E-4</v>
      </c>
      <c r="X300" s="69">
        <f>'Tabel 5'!X309/'Tabel 5'!X$7</f>
        <v>0</v>
      </c>
      <c r="Y300" s="69">
        <f>'Tabel 5'!Y309/'Tabel 5'!Y$7</f>
        <v>0</v>
      </c>
      <c r="Z300" s="70"/>
      <c r="AA300" s="69">
        <f>'Tabel 5'!AA309/'Tabel 5'!AA$7</f>
        <v>4.2756003008483394E-3</v>
      </c>
      <c r="AB300" s="70"/>
      <c r="AC300" s="69">
        <f>'Tabel 5'!AC309/'Tabel 5'!AC$7</f>
        <v>3.7783452409534141E-4</v>
      </c>
      <c r="AD300" s="57"/>
    </row>
    <row r="301" spans="1:30" outlineLevel="1" x14ac:dyDescent="0.2">
      <c r="A301" s="22">
        <v>1</v>
      </c>
      <c r="B301" s="46">
        <v>2019</v>
      </c>
      <c r="C301" s="46">
        <v>6</v>
      </c>
      <c r="D301" s="22" t="s">
        <v>217</v>
      </c>
      <c r="E301" s="22" t="s">
        <v>576</v>
      </c>
      <c r="G301" s="69">
        <f>'Tabel 5'!G310/'Tabel 5'!G$7</f>
        <v>1.9624051070421715E-4</v>
      </c>
      <c r="H301" s="70"/>
      <c r="I301" s="69">
        <f>'Tabel 5'!I310/'Tabel 5'!I$7</f>
        <v>3.8758187667144686E-5</v>
      </c>
      <c r="J301" s="69">
        <f>'Tabel 5'!J310/'Tabel 5'!J$7</f>
        <v>4.5656532240026565E-5</v>
      </c>
      <c r="K301" s="69">
        <f>'Tabel 5'!K310/'Tabel 5'!K$7</f>
        <v>0</v>
      </c>
      <c r="L301" s="69">
        <f>'Tabel 5'!L310/'Tabel 5'!L$7</f>
        <v>8.3827635193247903E-5</v>
      </c>
      <c r="M301" s="69">
        <f>'Tabel 5'!M310/'Tabel 5'!M$7</f>
        <v>0</v>
      </c>
      <c r="N301" s="69">
        <f>'Tabel 5'!N310/'Tabel 5'!N$7</f>
        <v>0</v>
      </c>
      <c r="O301" s="70"/>
      <c r="P301" s="69">
        <f>'Tabel 5'!P310/'Tabel 5'!P$7</f>
        <v>1.6018504576486758E-5</v>
      </c>
      <c r="Q301" s="69">
        <f>'Tabel 5'!Q310/'Tabel 5'!Q$7</f>
        <v>2.1031111981742498E-5</v>
      </c>
      <c r="R301" s="69">
        <f>'Tabel 5'!R310/'Tabel 5'!R$7</f>
        <v>0</v>
      </c>
      <c r="S301" s="70"/>
      <c r="T301" s="69">
        <f>'Tabel 5'!T310/'Tabel 5'!T$7</f>
        <v>3.5318702233907919E-4</v>
      </c>
      <c r="U301" s="70"/>
      <c r="V301" s="69">
        <f>'Tabel 5'!V310/'Tabel 5'!V$7</f>
        <v>6.5671867730179888E-4</v>
      </c>
      <c r="W301" s="69">
        <f>'Tabel 5'!W310/'Tabel 5'!W$7</f>
        <v>6.7760018119829833E-4</v>
      </c>
      <c r="X301" s="69">
        <f>'Tabel 5'!X310/'Tabel 5'!X$7</f>
        <v>4.5295594756103425E-4</v>
      </c>
      <c r="Y301" s="69">
        <f>'Tabel 5'!Y310/'Tabel 5'!Y$7</f>
        <v>0</v>
      </c>
      <c r="Z301" s="70"/>
      <c r="AA301" s="69">
        <f>'Tabel 5'!AA310/'Tabel 5'!AA$7</f>
        <v>0</v>
      </c>
      <c r="AB301" s="70"/>
      <c r="AC301" s="69">
        <f>'Tabel 5'!AC310/'Tabel 5'!AC$7</f>
        <v>0</v>
      </c>
      <c r="AD301" s="57"/>
    </row>
    <row r="302" spans="1:30" outlineLevel="1" x14ac:dyDescent="0.2">
      <c r="A302" s="22">
        <v>1</v>
      </c>
      <c r="B302" s="46">
        <v>2019</v>
      </c>
      <c r="C302" s="46">
        <v>6</v>
      </c>
      <c r="D302" s="22" t="s">
        <v>221</v>
      </c>
      <c r="E302" s="22" t="s">
        <v>580</v>
      </c>
      <c r="G302" s="69">
        <f>'Tabel 5'!G311/'Tabel 5'!G$7</f>
        <v>6.6888343834196028E-4</v>
      </c>
      <c r="H302" s="70"/>
      <c r="I302" s="69">
        <f>'Tabel 5'!I311/'Tabel 5'!I$7</f>
        <v>6.5321726043895067E-4</v>
      </c>
      <c r="J302" s="69">
        <f>'Tabel 5'!J311/'Tabel 5'!J$7</f>
        <v>1.1490227280406685E-3</v>
      </c>
      <c r="K302" s="69">
        <f>'Tabel 5'!K311/'Tabel 5'!K$7</f>
        <v>0</v>
      </c>
      <c r="L302" s="69">
        <f>'Tabel 5'!L311/'Tabel 5'!L$7</f>
        <v>3.4517261550160897E-4</v>
      </c>
      <c r="M302" s="69">
        <f>'Tabel 5'!M311/'Tabel 5'!M$7</f>
        <v>0</v>
      </c>
      <c r="N302" s="69">
        <f>'Tabel 5'!N311/'Tabel 5'!N$7</f>
        <v>7.4056554874394259E-5</v>
      </c>
      <c r="O302" s="70"/>
      <c r="P302" s="69">
        <f>'Tabel 5'!P311/'Tabel 5'!P$7</f>
        <v>0</v>
      </c>
      <c r="Q302" s="69">
        <f>'Tabel 5'!Q311/'Tabel 5'!Q$7</f>
        <v>0</v>
      </c>
      <c r="R302" s="69">
        <f>'Tabel 5'!R311/'Tabel 5'!R$7</f>
        <v>0</v>
      </c>
      <c r="S302" s="70"/>
      <c r="T302" s="69">
        <f>'Tabel 5'!T311/'Tabel 5'!T$7</f>
        <v>3.021711191123233E-3</v>
      </c>
      <c r="U302" s="70"/>
      <c r="V302" s="69">
        <f>'Tabel 5'!V311/'Tabel 5'!V$7</f>
        <v>6.3668319223157449E-4</v>
      </c>
      <c r="W302" s="69">
        <f>'Tabel 5'!W311/'Tabel 5'!W$7</f>
        <v>6.5390786717038575E-4</v>
      </c>
      <c r="X302" s="69">
        <f>'Tabel 5'!X311/'Tabel 5'!X$7</f>
        <v>5.0328438617892695E-4</v>
      </c>
      <c r="Y302" s="69">
        <f>'Tabel 5'!Y311/'Tabel 5'!Y$7</f>
        <v>0</v>
      </c>
      <c r="Z302" s="70"/>
      <c r="AA302" s="69">
        <f>'Tabel 5'!AA311/'Tabel 5'!AA$7</f>
        <v>0</v>
      </c>
      <c r="AB302" s="70"/>
      <c r="AC302" s="69">
        <f>'Tabel 5'!AC311/'Tabel 5'!AC$7</f>
        <v>2.6050696134994594E-3</v>
      </c>
      <c r="AD302" s="57"/>
    </row>
    <row r="303" spans="1:30" outlineLevel="1" x14ac:dyDescent="0.2">
      <c r="A303" s="22">
        <v>1</v>
      </c>
      <c r="B303" s="46">
        <v>2019</v>
      </c>
      <c r="C303" s="46">
        <v>6</v>
      </c>
      <c r="D303" s="22" t="s">
        <v>223</v>
      </c>
      <c r="E303" s="22" t="s">
        <v>583</v>
      </c>
      <c r="G303" s="69">
        <f>'Tabel 5'!G312/'Tabel 5'!G$7</f>
        <v>5.3094249580451318E-4</v>
      </c>
      <c r="H303" s="70"/>
      <c r="I303" s="69">
        <f>'Tabel 5'!I312/'Tabel 5'!I$7</f>
        <v>6.2485761092640575E-4</v>
      </c>
      <c r="J303" s="69">
        <f>'Tabel 5'!J312/'Tabel 5'!J$7</f>
        <v>0</v>
      </c>
      <c r="K303" s="69">
        <f>'Tabel 5'!K312/'Tabel 5'!K$7</f>
        <v>7.0029794715525812E-3</v>
      </c>
      <c r="L303" s="69">
        <f>'Tabel 5'!L312/'Tabel 5'!L$7</f>
        <v>1.7258630775080449E-4</v>
      </c>
      <c r="M303" s="69">
        <f>'Tabel 5'!M312/'Tabel 5'!M$7</f>
        <v>0</v>
      </c>
      <c r="N303" s="69">
        <f>'Tabel 5'!N312/'Tabel 5'!N$7</f>
        <v>2.4830727222591018E-4</v>
      </c>
      <c r="O303" s="70"/>
      <c r="P303" s="69">
        <f>'Tabel 5'!P312/'Tabel 5'!P$7</f>
        <v>1.6018504576486758E-5</v>
      </c>
      <c r="Q303" s="69">
        <f>'Tabel 5'!Q312/'Tabel 5'!Q$7</f>
        <v>0</v>
      </c>
      <c r="R303" s="69">
        <f>'Tabel 5'!R312/'Tabel 5'!R$7</f>
        <v>6.7207929185700898E-5</v>
      </c>
      <c r="S303" s="70"/>
      <c r="T303" s="69">
        <f>'Tabel 5'!T312/'Tabel 5'!T$7</f>
        <v>3.335655210980192E-4</v>
      </c>
      <c r="U303" s="70"/>
      <c r="V303" s="69">
        <f>'Tabel 5'!V312/'Tabel 5'!V$7</f>
        <v>7.1237280249686656E-4</v>
      </c>
      <c r="W303" s="69">
        <f>'Tabel 5'!W312/'Tabel 5'!W$7</f>
        <v>7.5815404889320094E-4</v>
      </c>
      <c r="X303" s="69">
        <f>'Tabel 5'!X312/'Tabel 5'!X$7</f>
        <v>0</v>
      </c>
      <c r="Y303" s="69">
        <f>'Tabel 5'!Y312/'Tabel 5'!Y$7</f>
        <v>0</v>
      </c>
      <c r="Z303" s="70"/>
      <c r="AA303" s="69">
        <f>'Tabel 5'!AA312/'Tabel 5'!AA$7</f>
        <v>0</v>
      </c>
      <c r="AB303" s="70"/>
      <c r="AC303" s="69">
        <f>'Tabel 5'!AC312/'Tabel 5'!AC$7</f>
        <v>4.7726466201516814E-4</v>
      </c>
      <c r="AD303" s="57"/>
    </row>
    <row r="304" spans="1:30" outlineLevel="1" x14ac:dyDescent="0.2">
      <c r="A304" s="22">
        <v>1</v>
      </c>
      <c r="B304" s="46">
        <v>2019</v>
      </c>
      <c r="C304" s="46">
        <v>6</v>
      </c>
      <c r="D304" s="22" t="s">
        <v>224</v>
      </c>
      <c r="E304" s="22" t="s">
        <v>584</v>
      </c>
      <c r="G304" s="69">
        <f>'Tabel 5'!G313/'Tabel 5'!G$7</f>
        <v>3.0919592402733415E-4</v>
      </c>
      <c r="H304" s="70"/>
      <c r="I304" s="69">
        <f>'Tabel 5'!I313/'Tabel 5'!I$7</f>
        <v>2.6563538376750379E-4</v>
      </c>
      <c r="J304" s="69">
        <f>'Tabel 5'!J313/'Tabel 5'!J$7</f>
        <v>0</v>
      </c>
      <c r="K304" s="69">
        <f>'Tabel 5'!K313/'Tabel 5'!K$7</f>
        <v>1.6122852561922462E-3</v>
      </c>
      <c r="L304" s="69">
        <f>'Tabel 5'!L313/'Tabel 5'!L$7</f>
        <v>1.9724149457234799E-4</v>
      </c>
      <c r="M304" s="69">
        <f>'Tabel 5'!M313/'Tabel 5'!M$7</f>
        <v>0</v>
      </c>
      <c r="N304" s="69">
        <f>'Tabel 5'!N313/'Tabel 5'!N$7</f>
        <v>4.791894727166688E-4</v>
      </c>
      <c r="O304" s="70"/>
      <c r="P304" s="69">
        <f>'Tabel 5'!P313/'Tabel 5'!P$7</f>
        <v>0</v>
      </c>
      <c r="Q304" s="69">
        <f>'Tabel 5'!Q313/'Tabel 5'!Q$7</f>
        <v>0</v>
      </c>
      <c r="R304" s="69">
        <f>'Tabel 5'!R313/'Tabel 5'!R$7</f>
        <v>0</v>
      </c>
      <c r="S304" s="70"/>
      <c r="T304" s="69">
        <f>'Tabel 5'!T313/'Tabel 5'!T$7</f>
        <v>5.3959128412914878E-4</v>
      </c>
      <c r="U304" s="70"/>
      <c r="V304" s="69">
        <f>'Tabel 5'!V313/'Tabel 5'!V$7</f>
        <v>5.7435057201309873E-4</v>
      </c>
      <c r="W304" s="69">
        <f>'Tabel 5'!W313/'Tabel 5'!W$7</f>
        <v>6.112617019201432E-4</v>
      </c>
      <c r="X304" s="69">
        <f>'Tabel 5'!X313/'Tabel 5'!X$7</f>
        <v>0</v>
      </c>
      <c r="Y304" s="69">
        <f>'Tabel 5'!Y313/'Tabel 5'!Y$7</f>
        <v>0</v>
      </c>
      <c r="Z304" s="70"/>
      <c r="AA304" s="69">
        <f>'Tabel 5'!AA313/'Tabel 5'!AA$7</f>
        <v>0</v>
      </c>
      <c r="AB304" s="70"/>
      <c r="AC304" s="69">
        <f>'Tabel 5'!AC313/'Tabel 5'!AC$7</f>
        <v>5.1305951166630574E-4</v>
      </c>
      <c r="AD304" s="57"/>
    </row>
    <row r="305" spans="1:30" outlineLevel="1" x14ac:dyDescent="0.2">
      <c r="A305" s="22">
        <v>1</v>
      </c>
      <c r="B305" s="46">
        <v>2019</v>
      </c>
      <c r="C305" s="46">
        <v>6</v>
      </c>
      <c r="D305" s="22" t="s">
        <v>226</v>
      </c>
      <c r="E305" s="22" t="s">
        <v>588</v>
      </c>
      <c r="G305" s="69">
        <f>'Tabel 5'!G314/'Tabel 5'!G$7</f>
        <v>4.3256197452308873E-4</v>
      </c>
      <c r="H305" s="70"/>
      <c r="I305" s="69">
        <f>'Tabel 5'!I314/'Tabel 5'!I$7</f>
        <v>2.921043899792124E-4</v>
      </c>
      <c r="J305" s="69">
        <f>'Tabel 5'!J314/'Tabel 5'!J$7</f>
        <v>3.1959572568018591E-4</v>
      </c>
      <c r="K305" s="69">
        <f>'Tabel 5'!K314/'Tabel 5'!K$7</f>
        <v>3.0768802599088666E-4</v>
      </c>
      <c r="L305" s="69">
        <f>'Tabel 5'!L314/'Tabel 5'!L$7</f>
        <v>6.4103485736013104E-5</v>
      </c>
      <c r="M305" s="69">
        <f>'Tabel 5'!M314/'Tabel 5'!M$7</f>
        <v>0</v>
      </c>
      <c r="N305" s="69">
        <f>'Tabel 5'!N314/'Tabel 5'!N$7</f>
        <v>4.4869559718015351E-4</v>
      </c>
      <c r="O305" s="70"/>
      <c r="P305" s="69">
        <f>'Tabel 5'!P314/'Tabel 5'!P$7</f>
        <v>1.0251842928951524E-4</v>
      </c>
      <c r="Q305" s="69">
        <f>'Tabel 5'!Q314/'Tabel 5'!Q$7</f>
        <v>1.1777422709775799E-4</v>
      </c>
      <c r="R305" s="69">
        <f>'Tabel 5'!R314/'Tabel 5'!R$7</f>
        <v>5.3766343348560717E-5</v>
      </c>
      <c r="S305" s="70"/>
      <c r="T305" s="69">
        <f>'Tabel 5'!T314/'Tabel 5'!T$7</f>
        <v>5.7883428661126865E-4</v>
      </c>
      <c r="U305" s="70"/>
      <c r="V305" s="69">
        <f>'Tabel 5'!V314/'Tabel 5'!V$7</f>
        <v>9.5947711836296713E-4</v>
      </c>
      <c r="W305" s="69">
        <f>'Tabel 5'!W314/'Tabel 5'!W$7</f>
        <v>8.4344637939368604E-4</v>
      </c>
      <c r="X305" s="69">
        <f>'Tabel 5'!X314/'Tabel 5'!X$7</f>
        <v>1.9628091060978153E-3</v>
      </c>
      <c r="Y305" s="69">
        <f>'Tabel 5'!Y314/'Tabel 5'!Y$7</f>
        <v>4.9616103023403194E-3</v>
      </c>
      <c r="Z305" s="70"/>
      <c r="AA305" s="69">
        <f>'Tabel 5'!AA314/'Tabel 5'!AA$7</f>
        <v>0</v>
      </c>
      <c r="AB305" s="70"/>
      <c r="AC305" s="69">
        <f>'Tabel 5'!AC314/'Tabel 5'!AC$7</f>
        <v>1.5113380963813658E-4</v>
      </c>
      <c r="AD305" s="57"/>
    </row>
    <row r="306" spans="1:30" outlineLevel="1" x14ac:dyDescent="0.2">
      <c r="A306" s="22">
        <v>1</v>
      </c>
      <c r="B306" s="46">
        <v>2019</v>
      </c>
      <c r="C306" s="46">
        <v>6</v>
      </c>
      <c r="D306" s="22" t="s">
        <v>229</v>
      </c>
      <c r="E306" s="22" t="s">
        <v>593</v>
      </c>
      <c r="G306" s="69">
        <f>'Tabel 5'!G315/'Tabel 5'!G$7</f>
        <v>2.7796401250942162E-4</v>
      </c>
      <c r="H306" s="70"/>
      <c r="I306" s="69">
        <f>'Tabel 5'!I315/'Tabel 5'!I$7</f>
        <v>1.8811900843321443E-4</v>
      </c>
      <c r="J306" s="69">
        <f>'Tabel 5'!J315/'Tabel 5'!J$7</f>
        <v>0</v>
      </c>
      <c r="K306" s="69">
        <f>'Tabel 5'!K315/'Tabel 5'!K$7</f>
        <v>2.4491966868874578E-3</v>
      </c>
      <c r="L306" s="69">
        <f>'Tabel 5'!L315/'Tabel 5'!L$7</f>
        <v>0</v>
      </c>
      <c r="M306" s="69">
        <f>'Tabel 5'!M315/'Tabel 5'!M$7</f>
        <v>0</v>
      </c>
      <c r="N306" s="69">
        <f>'Tabel 5'!N315/'Tabel 5'!N$7</f>
        <v>0</v>
      </c>
      <c r="O306" s="70"/>
      <c r="P306" s="69">
        <f>'Tabel 5'!P315/'Tabel 5'!P$7</f>
        <v>3.2037009152973513E-6</v>
      </c>
      <c r="Q306" s="69">
        <f>'Tabel 5'!Q315/'Tabel 5'!Q$7</f>
        <v>4.2062223963484998E-6</v>
      </c>
      <c r="R306" s="69">
        <f>'Tabel 5'!R315/'Tabel 5'!R$7</f>
        <v>0</v>
      </c>
      <c r="S306" s="70"/>
      <c r="T306" s="69">
        <f>'Tabel 5'!T315/'Tabel 5'!T$7</f>
        <v>9.8107506205299765E-5</v>
      </c>
      <c r="U306" s="70"/>
      <c r="V306" s="69">
        <f>'Tabel 5'!V315/'Tabel 5'!V$7</f>
        <v>7.2127746252807746E-4</v>
      </c>
      <c r="W306" s="69">
        <f>'Tabel 5'!W315/'Tabel 5'!W$7</f>
        <v>7.2024634644854088E-4</v>
      </c>
      <c r="X306" s="69">
        <f>'Tabel 5'!X315/'Tabel 5'!X$7</f>
        <v>1.0065687723578539E-3</v>
      </c>
      <c r="Y306" s="69">
        <f>'Tabel 5'!Y315/'Tabel 5'!Y$7</f>
        <v>0</v>
      </c>
      <c r="Z306" s="70"/>
      <c r="AA306" s="69">
        <f>'Tabel 5'!AA315/'Tabel 5'!AA$7</f>
        <v>0</v>
      </c>
      <c r="AB306" s="70"/>
      <c r="AC306" s="69">
        <f>'Tabel 5'!AC315/'Tabel 5'!AC$7</f>
        <v>2.0681468687323954E-4</v>
      </c>
      <c r="AD306" s="57"/>
    </row>
    <row r="307" spans="1:30" outlineLevel="1" x14ac:dyDescent="0.2">
      <c r="A307" s="22">
        <v>1</v>
      </c>
      <c r="B307" s="46">
        <v>2019</v>
      </c>
      <c r="C307" s="46">
        <v>6</v>
      </c>
      <c r="D307" s="22" t="s">
        <v>231</v>
      </c>
      <c r="E307" s="22" t="s">
        <v>595</v>
      </c>
      <c r="G307" s="69">
        <f>'Tabel 5'!G316/'Tabel 5'!G$7</f>
        <v>8.0838597645530301E-4</v>
      </c>
      <c r="H307" s="70"/>
      <c r="I307" s="69">
        <f>'Tabel 5'!I316/'Tabel 5'!I$7</f>
        <v>2.9304971162963053E-4</v>
      </c>
      <c r="J307" s="69">
        <f>'Tabel 5'!J316/'Tabel 5'!J$7</f>
        <v>4.1851821220024352E-5</v>
      </c>
      <c r="K307" s="69">
        <f>'Tabel 5'!K316/'Tabel 5'!K$7</f>
        <v>0</v>
      </c>
      <c r="L307" s="69">
        <f>'Tabel 5'!L316/'Tabel 5'!L$7</f>
        <v>1.2278283037128663E-3</v>
      </c>
      <c r="M307" s="69">
        <f>'Tabel 5'!M316/'Tabel 5'!M$7</f>
        <v>0</v>
      </c>
      <c r="N307" s="69">
        <f>'Tabel 5'!N316/'Tabel 5'!N$7</f>
        <v>1.6989444941772802E-4</v>
      </c>
      <c r="O307" s="70"/>
      <c r="P307" s="69">
        <f>'Tabel 5'!P316/'Tabel 5'!P$7</f>
        <v>0</v>
      </c>
      <c r="Q307" s="69">
        <f>'Tabel 5'!Q316/'Tabel 5'!Q$7</f>
        <v>0</v>
      </c>
      <c r="R307" s="69">
        <f>'Tabel 5'!R316/'Tabel 5'!R$7</f>
        <v>0</v>
      </c>
      <c r="S307" s="70"/>
      <c r="T307" s="69">
        <f>'Tabel 5'!T316/'Tabel 5'!T$7</f>
        <v>9.3300238401240083E-3</v>
      </c>
      <c r="U307" s="70"/>
      <c r="V307" s="69">
        <f>'Tabel 5'!V316/'Tabel 5'!V$7</f>
        <v>6.5004018227839079E-4</v>
      </c>
      <c r="W307" s="69">
        <f>'Tabel 5'!W316/'Tabel 5'!W$7</f>
        <v>6.7049248698992459E-4</v>
      </c>
      <c r="X307" s="69">
        <f>'Tabel 5'!X316/'Tabel 5'!X$7</f>
        <v>4.5295594756103425E-4</v>
      </c>
      <c r="Y307" s="69">
        <f>'Tabel 5'!Y316/'Tabel 5'!Y$7</f>
        <v>0</v>
      </c>
      <c r="Z307" s="70"/>
      <c r="AA307" s="69">
        <f>'Tabel 5'!AA316/'Tabel 5'!AA$7</f>
        <v>0</v>
      </c>
      <c r="AB307" s="70"/>
      <c r="AC307" s="69">
        <f>'Tabel 5'!AC316/'Tabel 5'!AC$7</f>
        <v>1.2886145874409539E-3</v>
      </c>
      <c r="AD307" s="57"/>
    </row>
    <row r="308" spans="1:30" outlineLevel="1" x14ac:dyDescent="0.2">
      <c r="A308" s="22">
        <v>1</v>
      </c>
      <c r="B308" s="46">
        <v>2019</v>
      </c>
      <c r="C308" s="46">
        <v>6</v>
      </c>
      <c r="D308" s="22" t="s">
        <v>233</v>
      </c>
      <c r="E308" s="22" t="s">
        <v>597</v>
      </c>
      <c r="G308" s="69">
        <f>'Tabel 5'!G317/'Tabel 5'!G$7</f>
        <v>1.5980328059998585E-4</v>
      </c>
      <c r="H308" s="70"/>
      <c r="I308" s="69">
        <f>'Tabel 5'!I317/'Tabel 5'!I$7</f>
        <v>1.5975935892066957E-4</v>
      </c>
      <c r="J308" s="69">
        <f>'Tabel 5'!J317/'Tabel 5'!J$7</f>
        <v>8.5605997950049804E-5</v>
      </c>
      <c r="K308" s="69">
        <f>'Tabel 5'!K317/'Tabel 5'!K$7</f>
        <v>3.69225631189064E-5</v>
      </c>
      <c r="L308" s="69">
        <f>'Tabel 5'!L317/'Tabel 5'!L$7</f>
        <v>5.9665552108135273E-4</v>
      </c>
      <c r="M308" s="69">
        <f>'Tabel 5'!M317/'Tabel 5'!M$7</f>
        <v>0</v>
      </c>
      <c r="N308" s="69">
        <f>'Tabel 5'!N317/'Tabel 5'!N$7</f>
        <v>0</v>
      </c>
      <c r="O308" s="70"/>
      <c r="P308" s="69">
        <f>'Tabel 5'!P317/'Tabel 5'!P$7</f>
        <v>0</v>
      </c>
      <c r="Q308" s="69">
        <f>'Tabel 5'!Q317/'Tabel 5'!Q$7</f>
        <v>0</v>
      </c>
      <c r="R308" s="69">
        <f>'Tabel 5'!R317/'Tabel 5'!R$7</f>
        <v>0</v>
      </c>
      <c r="S308" s="70"/>
      <c r="T308" s="69">
        <f>'Tabel 5'!T317/'Tabel 5'!T$7</f>
        <v>0</v>
      </c>
      <c r="U308" s="70"/>
      <c r="V308" s="69">
        <f>'Tabel 5'!V317/'Tabel 5'!V$7</f>
        <v>3.072107710767737E-4</v>
      </c>
      <c r="W308" s="69">
        <f>'Tabel 5'!W317/'Tabel 5'!W$7</f>
        <v>3.2695393358519288E-4</v>
      </c>
      <c r="X308" s="69">
        <f>'Tabel 5'!X317/'Tabel 5'!X$7</f>
        <v>0</v>
      </c>
      <c r="Y308" s="69">
        <f>'Tabel 5'!Y317/'Tabel 5'!Y$7</f>
        <v>0</v>
      </c>
      <c r="Z308" s="70"/>
      <c r="AA308" s="69">
        <f>'Tabel 5'!AA317/'Tabel 5'!AA$7</f>
        <v>0</v>
      </c>
      <c r="AB308" s="70"/>
      <c r="AC308" s="69">
        <f>'Tabel 5'!AC317/'Tabel 5'!AC$7</f>
        <v>0</v>
      </c>
      <c r="AD308" s="57"/>
    </row>
    <row r="309" spans="1:30" outlineLevel="1" x14ac:dyDescent="0.2">
      <c r="A309" s="22">
        <v>1</v>
      </c>
      <c r="B309" s="46">
        <v>2019</v>
      </c>
      <c r="C309" s="46">
        <v>6</v>
      </c>
      <c r="D309" s="22" t="s">
        <v>235</v>
      </c>
      <c r="E309" s="22" t="s">
        <v>599</v>
      </c>
      <c r="G309" s="69">
        <f>'Tabel 5'!G318/'Tabel 5'!G$7</f>
        <v>4.9398473384165004E-4</v>
      </c>
      <c r="H309" s="70"/>
      <c r="I309" s="69">
        <f>'Tabel 5'!I318/'Tabel 5'!I$7</f>
        <v>6.3242018412975102E-4</v>
      </c>
      <c r="J309" s="69">
        <f>'Tabel 5'!J318/'Tabel 5'!J$7</f>
        <v>7.4382100441043272E-4</v>
      </c>
      <c r="K309" s="69">
        <f>'Tabel 5'!K318/'Tabel 5'!K$7</f>
        <v>0</v>
      </c>
      <c r="L309" s="69">
        <f>'Tabel 5'!L318/'Tabel 5'!L$7</f>
        <v>3.0079327922283067E-4</v>
      </c>
      <c r="M309" s="69">
        <f>'Tabel 5'!M318/'Tabel 5'!M$7</f>
        <v>0</v>
      </c>
      <c r="N309" s="69">
        <f>'Tabel 5'!N318/'Tabel 5'!N$7</f>
        <v>9.4531014163197382E-4</v>
      </c>
      <c r="O309" s="70"/>
      <c r="P309" s="69">
        <f>'Tabel 5'!P318/'Tabel 5'!P$7</f>
        <v>1.6979614851075962E-4</v>
      </c>
      <c r="Q309" s="69">
        <f>'Tabel 5'!Q318/'Tabel 5'!Q$7</f>
        <v>2.2292978700647048E-4</v>
      </c>
      <c r="R309" s="69">
        <f>'Tabel 5'!R318/'Tabel 5'!R$7</f>
        <v>0</v>
      </c>
      <c r="S309" s="70"/>
      <c r="T309" s="69">
        <f>'Tabel 5'!T318/'Tabel 5'!T$7</f>
        <v>6.4750954095497851E-4</v>
      </c>
      <c r="U309" s="70"/>
      <c r="V309" s="69">
        <f>'Tabel 5'!V318/'Tabel 5'!V$7</f>
        <v>3.5841256625623598E-4</v>
      </c>
      <c r="W309" s="69">
        <f>'Tabel 5'!W318/'Tabel 5'!W$7</f>
        <v>3.8144625584939171E-4</v>
      </c>
      <c r="X309" s="69">
        <f>'Tabel 5'!X318/'Tabel 5'!X$7</f>
        <v>0</v>
      </c>
      <c r="Y309" s="69">
        <f>'Tabel 5'!Y318/'Tabel 5'!Y$7</f>
        <v>0</v>
      </c>
      <c r="Z309" s="70"/>
      <c r="AA309" s="69">
        <f>'Tabel 5'!AA318/'Tabel 5'!AA$7</f>
        <v>0</v>
      </c>
      <c r="AB309" s="70"/>
      <c r="AC309" s="69">
        <f>'Tabel 5'!AC318/'Tabel 5'!AC$7</f>
        <v>9.1475726886240563E-4</v>
      </c>
      <c r="AD309" s="57"/>
    </row>
    <row r="310" spans="1:30" outlineLevel="1" x14ac:dyDescent="0.2">
      <c r="A310" s="22">
        <v>1</v>
      </c>
      <c r="B310" s="46">
        <v>2019</v>
      </c>
      <c r="C310" s="46">
        <v>6</v>
      </c>
      <c r="D310" s="22" t="s">
        <v>237</v>
      </c>
      <c r="E310" s="22" t="s">
        <v>603</v>
      </c>
      <c r="G310" s="69">
        <f>'Tabel 5'!G319/'Tabel 5'!G$7</f>
        <v>3.4198943112114232E-4</v>
      </c>
      <c r="H310" s="70"/>
      <c r="I310" s="69">
        <f>'Tabel 5'!I319/'Tabel 5'!I$7</f>
        <v>2.1269737134408669E-4</v>
      </c>
      <c r="J310" s="69">
        <f>'Tabel 5'!J319/'Tabel 5'!J$7</f>
        <v>7.2289509380042051E-5</v>
      </c>
      <c r="K310" s="69">
        <f>'Tabel 5'!K319/'Tabel 5'!K$7</f>
        <v>0</v>
      </c>
      <c r="L310" s="69">
        <f>'Tabel 5'!L319/'Tabel 5'!L$7</f>
        <v>0</v>
      </c>
      <c r="M310" s="69">
        <f>'Tabel 5'!M319/'Tabel 5'!M$7</f>
        <v>0</v>
      </c>
      <c r="N310" s="69">
        <f>'Tabel 5'!N319/'Tabel 5'!N$7</f>
        <v>8.1462210361833687E-4</v>
      </c>
      <c r="O310" s="70"/>
      <c r="P310" s="69">
        <f>'Tabel 5'!P319/'Tabel 5'!P$7</f>
        <v>3.5240710068270866E-5</v>
      </c>
      <c r="Q310" s="69">
        <f>'Tabel 5'!Q319/'Tabel 5'!Q$7</f>
        <v>0</v>
      </c>
      <c r="R310" s="69">
        <f>'Tabel 5'!R319/'Tabel 5'!R$7</f>
        <v>1.4785744420854198E-4</v>
      </c>
      <c r="S310" s="70"/>
      <c r="T310" s="69">
        <f>'Tabel 5'!T319/'Tabel 5'!T$7</f>
        <v>9.3202130895034783E-4</v>
      </c>
      <c r="U310" s="70"/>
      <c r="V310" s="69">
        <f>'Tabel 5'!V319/'Tabel 5'!V$7</f>
        <v>7.2572979254368285E-4</v>
      </c>
      <c r="W310" s="69">
        <f>'Tabel 5'!W319/'Tabel 5'!W$7</f>
        <v>7.7236943730994842E-4</v>
      </c>
      <c r="X310" s="69">
        <f>'Tabel 5'!X319/'Tabel 5'!X$7</f>
        <v>0</v>
      </c>
      <c r="Y310" s="69">
        <f>'Tabel 5'!Y319/'Tabel 5'!Y$7</f>
        <v>0</v>
      </c>
      <c r="Z310" s="70"/>
      <c r="AA310" s="69">
        <f>'Tabel 5'!AA319/'Tabel 5'!AA$7</f>
        <v>0</v>
      </c>
      <c r="AB310" s="70"/>
      <c r="AC310" s="69">
        <f>'Tabel 5'!AC319/'Tabel 5'!AC$7</f>
        <v>7.9544110335861361E-5</v>
      </c>
      <c r="AD310" s="57"/>
    </row>
    <row r="311" spans="1:30" outlineLevel="1" x14ac:dyDescent="0.2">
      <c r="A311" s="22">
        <v>1</v>
      </c>
      <c r="B311" s="46">
        <v>2019</v>
      </c>
      <c r="C311" s="46">
        <v>6</v>
      </c>
      <c r="D311" s="22" t="s">
        <v>239</v>
      </c>
      <c r="E311" s="22" t="s">
        <v>605</v>
      </c>
      <c r="G311" s="69">
        <f>'Tabel 5'!G320/'Tabel 5'!G$7</f>
        <v>6.8710205339407593E-4</v>
      </c>
      <c r="H311" s="70"/>
      <c r="I311" s="69">
        <f>'Tabel 5'!I320/'Tabel 5'!I$7</f>
        <v>1.8244707853070545E-4</v>
      </c>
      <c r="J311" s="69">
        <f>'Tabel 5'!J320/'Tabel 5'!J$7</f>
        <v>1.9023555100011068E-6</v>
      </c>
      <c r="K311" s="69">
        <f>'Tabel 5'!K320/'Tabel 5'!K$7</f>
        <v>1.1445994566860985E-3</v>
      </c>
      <c r="L311" s="69">
        <f>'Tabel 5'!L320/'Tabel 5'!L$7</f>
        <v>0</v>
      </c>
      <c r="M311" s="69">
        <f>'Tabel 5'!M320/'Tabel 5'!M$7</f>
        <v>0</v>
      </c>
      <c r="N311" s="69">
        <f>'Tabel 5'!N320/'Tabel 5'!N$7</f>
        <v>4.3127052544500189E-4</v>
      </c>
      <c r="O311" s="70"/>
      <c r="P311" s="69">
        <f>'Tabel 5'!P320/'Tabel 5'!P$7</f>
        <v>1.6338874668016492E-4</v>
      </c>
      <c r="Q311" s="69">
        <f>'Tabel 5'!Q320/'Tabel 5'!Q$7</f>
        <v>2.1451734221377347E-4</v>
      </c>
      <c r="R311" s="69">
        <f>'Tabel 5'!R320/'Tabel 5'!R$7</f>
        <v>0</v>
      </c>
      <c r="S311" s="70"/>
      <c r="T311" s="69">
        <f>'Tabel 5'!T320/'Tabel 5'!T$7</f>
        <v>7.8191682445623908E-3</v>
      </c>
      <c r="U311" s="70"/>
      <c r="V311" s="69">
        <f>'Tabel 5'!V320/'Tabel 5'!V$7</f>
        <v>6.211000371769555E-4</v>
      </c>
      <c r="W311" s="69">
        <f>'Tabel 5'!W320/'Tabel 5'!W$7</f>
        <v>6.6101556137875949E-4</v>
      </c>
      <c r="X311" s="69">
        <f>'Tabel 5'!X320/'Tabel 5'!X$7</f>
        <v>0</v>
      </c>
      <c r="Y311" s="69">
        <f>'Tabel 5'!Y320/'Tabel 5'!Y$7</f>
        <v>0</v>
      </c>
      <c r="Z311" s="70"/>
      <c r="AA311" s="69">
        <f>'Tabel 5'!AA320/'Tabel 5'!AA$7</f>
        <v>5.9247604168898418E-2</v>
      </c>
      <c r="AB311" s="70"/>
      <c r="AC311" s="69">
        <f>'Tabel 5'!AC320/'Tabel 5'!AC$7</f>
        <v>5.0908230614951264E-4</v>
      </c>
      <c r="AD311" s="57"/>
    </row>
    <row r="312" spans="1:30" outlineLevel="1" x14ac:dyDescent="0.2">
      <c r="A312" s="22">
        <v>1</v>
      </c>
      <c r="B312" s="46">
        <v>2019</v>
      </c>
      <c r="C312" s="46">
        <v>6</v>
      </c>
      <c r="D312" s="22" t="s">
        <v>251</v>
      </c>
      <c r="E312" s="22" t="s">
        <v>619</v>
      </c>
      <c r="G312" s="69">
        <f>'Tabel 5'!G321/'Tabel 5'!G$7</f>
        <v>2.5089635586056407E-4</v>
      </c>
      <c r="H312" s="70"/>
      <c r="I312" s="69">
        <f>'Tabel 5'!I321/'Tabel 5'!I$7</f>
        <v>1.5692339396941506E-4</v>
      </c>
      <c r="J312" s="69">
        <f>'Tabel 5'!J321/'Tabel 5'!J$7</f>
        <v>9.1313064480053131E-5</v>
      </c>
      <c r="K312" s="69">
        <f>'Tabel 5'!K321/'Tabel 5'!K$7</f>
        <v>0</v>
      </c>
      <c r="L312" s="69">
        <f>'Tabel 5'!L321/'Tabel 5'!L$7</f>
        <v>4.487244001520917E-4</v>
      </c>
      <c r="M312" s="69">
        <f>'Tabel 5'!M321/'Tabel 5'!M$7</f>
        <v>0</v>
      </c>
      <c r="N312" s="69">
        <f>'Tabel 5'!N321/'Tabel 5'!N$7</f>
        <v>1.1761923421227325E-4</v>
      </c>
      <c r="O312" s="70"/>
      <c r="P312" s="69">
        <f>'Tabel 5'!P321/'Tabel 5'!P$7</f>
        <v>0</v>
      </c>
      <c r="Q312" s="69">
        <f>'Tabel 5'!Q321/'Tabel 5'!Q$7</f>
        <v>0</v>
      </c>
      <c r="R312" s="69">
        <f>'Tabel 5'!R321/'Tabel 5'!R$7</f>
        <v>0</v>
      </c>
      <c r="S312" s="70"/>
      <c r="T312" s="69">
        <f>'Tabel 5'!T321/'Tabel 5'!T$7</f>
        <v>7.0637404467815837E-4</v>
      </c>
      <c r="U312" s="70"/>
      <c r="V312" s="69">
        <f>'Tabel 5'!V321/'Tabel 5'!V$7</f>
        <v>5.4318426190386074E-4</v>
      </c>
      <c r="W312" s="69">
        <f>'Tabel 5'!W321/'Tabel 5'!W$7</f>
        <v>5.7809246228106574E-4</v>
      </c>
      <c r="X312" s="69">
        <f>'Tabel 5'!X321/'Tabel 5'!X$7</f>
        <v>0</v>
      </c>
      <c r="Y312" s="69">
        <f>'Tabel 5'!Y321/'Tabel 5'!Y$7</f>
        <v>0</v>
      </c>
      <c r="Z312" s="70"/>
      <c r="AA312" s="69">
        <f>'Tabel 5'!AA321/'Tabel 5'!AA$7</f>
        <v>0</v>
      </c>
      <c r="AB312" s="70"/>
      <c r="AC312" s="69">
        <f>'Tabel 5'!AC321/'Tabel 5'!AC$7</f>
        <v>-9.1475726886240558E-5</v>
      </c>
      <c r="AD312" s="57"/>
    </row>
    <row r="313" spans="1:30" outlineLevel="1" x14ac:dyDescent="0.2">
      <c r="A313" s="22">
        <v>1</v>
      </c>
      <c r="B313" s="46">
        <v>2019</v>
      </c>
      <c r="C313" s="46">
        <v>6</v>
      </c>
      <c r="D313" s="22" t="s">
        <v>253</v>
      </c>
      <c r="E313" s="22" t="s">
        <v>621</v>
      </c>
      <c r="G313" s="69">
        <f>'Tabel 5'!G322/'Tabel 5'!G$7</f>
        <v>2.3215720894981658E-4</v>
      </c>
      <c r="H313" s="70"/>
      <c r="I313" s="69">
        <f>'Tabel 5'!I322/'Tabel 5'!I$7</f>
        <v>1.2194649290394303E-4</v>
      </c>
      <c r="J313" s="69">
        <f>'Tabel 5'!J322/'Tabel 5'!J$7</f>
        <v>1.3316488570007748E-4</v>
      </c>
      <c r="K313" s="69">
        <f>'Tabel 5'!K322/'Tabel 5'!K$7</f>
        <v>1.2307521039635466E-5</v>
      </c>
      <c r="L313" s="69">
        <f>'Tabel 5'!L322/'Tabel 5'!L$7</f>
        <v>2.6134498030836107E-4</v>
      </c>
      <c r="M313" s="69">
        <f>'Tabel 5'!M322/'Tabel 5'!M$7</f>
        <v>0</v>
      </c>
      <c r="N313" s="69">
        <f>'Tabel 5'!N322/'Tabel 5'!N$7</f>
        <v>2.178133966893949E-5</v>
      </c>
      <c r="O313" s="70"/>
      <c r="P313" s="69">
        <f>'Tabel 5'!P322/'Tabel 5'!P$7</f>
        <v>1.7940725125665169E-4</v>
      </c>
      <c r="Q313" s="69">
        <f>'Tabel 5'!Q322/'Tabel 5'!Q$7</f>
        <v>2.1031111981742498E-5</v>
      </c>
      <c r="R313" s="69">
        <f>'Tabel 5'!R322/'Tabel 5'!R$7</f>
        <v>6.8552087769414914E-4</v>
      </c>
      <c r="S313" s="70"/>
      <c r="T313" s="69">
        <f>'Tabel 5'!T322/'Tabel 5'!T$7</f>
        <v>1.667827605490096E-4</v>
      </c>
      <c r="U313" s="70"/>
      <c r="V313" s="69">
        <f>'Tabel 5'!V322/'Tabel 5'!V$7</f>
        <v>5.4318426190386074E-4</v>
      </c>
      <c r="W313" s="69">
        <f>'Tabel 5'!W322/'Tabel 5'!W$7</f>
        <v>5.6150784246152691E-4</v>
      </c>
      <c r="X313" s="69">
        <f>'Tabel 5'!X322/'Tabel 5'!X$7</f>
        <v>3.5229907032524886E-4</v>
      </c>
      <c r="Y313" s="69">
        <f>'Tabel 5'!Y322/'Tabel 5'!Y$7</f>
        <v>0</v>
      </c>
      <c r="Z313" s="70"/>
      <c r="AA313" s="69">
        <f>'Tabel 5'!AA322/'Tabel 5'!AA$7</f>
        <v>1.6288001146088913E-3</v>
      </c>
      <c r="AB313" s="70"/>
      <c r="AC313" s="69">
        <f>'Tabel 5'!AC322/'Tabel 5'!AC$7</f>
        <v>7.5566904819068291E-5</v>
      </c>
      <c r="AD313" s="57"/>
    </row>
    <row r="314" spans="1:30" outlineLevel="1" x14ac:dyDescent="0.2">
      <c r="A314" s="22">
        <v>1</v>
      </c>
      <c r="B314" s="46">
        <v>2019</v>
      </c>
      <c r="C314" s="46">
        <v>6</v>
      </c>
      <c r="D314" s="22" t="s">
        <v>260</v>
      </c>
      <c r="E314" s="22" t="s">
        <v>628</v>
      </c>
      <c r="G314" s="69">
        <f>'Tabel 5'!G323/'Tabel 5'!G$7</f>
        <v>3.190860293413398E-4</v>
      </c>
      <c r="H314" s="70"/>
      <c r="I314" s="69">
        <f>'Tabel 5'!I323/'Tabel 5'!I$7</f>
        <v>1.3234503105854283E-4</v>
      </c>
      <c r="J314" s="69">
        <f>'Tabel 5'!J323/'Tabel 5'!J$7</f>
        <v>7.6094220400044273E-6</v>
      </c>
      <c r="K314" s="69">
        <f>'Tabel 5'!K323/'Tabel 5'!K$7</f>
        <v>2.4615042079270932E-4</v>
      </c>
      <c r="L314" s="69">
        <f>'Tabel 5'!L323/'Tabel 5'!L$7</f>
        <v>5.720003342598092E-4</v>
      </c>
      <c r="M314" s="69">
        <f>'Tabel 5'!M323/'Tabel 5'!M$7</f>
        <v>0</v>
      </c>
      <c r="N314" s="69">
        <f>'Tabel 5'!N323/'Tabel 5'!N$7</f>
        <v>0</v>
      </c>
      <c r="O314" s="70"/>
      <c r="P314" s="69">
        <f>'Tabel 5'!P323/'Tabel 5'!P$7</f>
        <v>5.4462915560054977E-5</v>
      </c>
      <c r="Q314" s="69">
        <f>'Tabel 5'!Q323/'Tabel 5'!Q$7</f>
        <v>8.4124447926969997E-6</v>
      </c>
      <c r="R314" s="69">
        <f>'Tabel 5'!R323/'Tabel 5'!R$7</f>
        <v>2.0162378755710268E-4</v>
      </c>
      <c r="S314" s="70"/>
      <c r="T314" s="69">
        <f>'Tabel 5'!T323/'Tabel 5'!T$7</f>
        <v>6.2788803971391852E-4</v>
      </c>
      <c r="U314" s="70"/>
      <c r="V314" s="69">
        <f>'Tabel 5'!V323/'Tabel 5'!V$7</f>
        <v>8.7265668305866158E-4</v>
      </c>
      <c r="W314" s="69">
        <f>'Tabel 5'!W323/'Tabel 5'!W$7</f>
        <v>9.0030793306067607E-4</v>
      </c>
      <c r="X314" s="69">
        <f>'Tabel 5'!X323/'Tabel 5'!X$7</f>
        <v>6.0394126341471233E-4</v>
      </c>
      <c r="Y314" s="69">
        <f>'Tabel 5'!Y323/'Tabel 5'!Y$7</f>
        <v>0</v>
      </c>
      <c r="Z314" s="70"/>
      <c r="AA314" s="69">
        <f>'Tabel 5'!AA323/'Tabel 5'!AA$7</f>
        <v>1.2216000859566684E-3</v>
      </c>
      <c r="AB314" s="70"/>
      <c r="AC314" s="69">
        <f>'Tabel 5'!AC323/'Tabel 5'!AC$7</f>
        <v>3.181764413434454E-5</v>
      </c>
      <c r="AD314" s="57"/>
    </row>
    <row r="315" spans="1:30" outlineLevel="1" x14ac:dyDescent="0.2">
      <c r="A315" s="22">
        <v>1</v>
      </c>
      <c r="B315" s="46">
        <v>2019</v>
      </c>
      <c r="C315" s="46">
        <v>6</v>
      </c>
      <c r="D315" s="22" t="s">
        <v>264</v>
      </c>
      <c r="E315" s="22" t="s">
        <v>636</v>
      </c>
      <c r="G315" s="69">
        <f>'Tabel 5'!G324/'Tabel 5'!G$7</f>
        <v>1.8791200096610712E-4</v>
      </c>
      <c r="H315" s="70"/>
      <c r="I315" s="69">
        <f>'Tabel 5'!I324/'Tabel 5'!I$7</f>
        <v>9.9258773293907116E-5</v>
      </c>
      <c r="J315" s="69">
        <f>'Tabel 5'!J324/'Tabel 5'!J$7</f>
        <v>1.122389750900653E-4</v>
      </c>
      <c r="K315" s="69">
        <f>'Tabel 5'!K324/'Tabel 5'!K$7</f>
        <v>0</v>
      </c>
      <c r="L315" s="69">
        <f>'Tabel 5'!L324/'Tabel 5'!L$7</f>
        <v>0</v>
      </c>
      <c r="M315" s="69">
        <f>'Tabel 5'!M324/'Tabel 5'!M$7</f>
        <v>0</v>
      </c>
      <c r="N315" s="69">
        <f>'Tabel 5'!N324/'Tabel 5'!N$7</f>
        <v>2.003883249542433E-4</v>
      </c>
      <c r="O315" s="70"/>
      <c r="P315" s="69">
        <f>'Tabel 5'!P324/'Tabel 5'!P$7</f>
        <v>0</v>
      </c>
      <c r="Q315" s="69">
        <f>'Tabel 5'!Q324/'Tabel 5'!Q$7</f>
        <v>0</v>
      </c>
      <c r="R315" s="69">
        <f>'Tabel 5'!R324/'Tabel 5'!R$7</f>
        <v>0</v>
      </c>
      <c r="S315" s="70"/>
      <c r="T315" s="69">
        <f>'Tabel 5'!T324/'Tabel 5'!T$7</f>
        <v>5.8864503723179864E-4</v>
      </c>
      <c r="U315" s="70"/>
      <c r="V315" s="69">
        <f>'Tabel 5'!V324/'Tabel 5'!V$7</f>
        <v>4.3632834152933079E-4</v>
      </c>
      <c r="W315" s="69">
        <f>'Tabel 5'!W324/'Tabel 5'!W$7</f>
        <v>4.3356934671079925E-4</v>
      </c>
      <c r="X315" s="69">
        <f>'Tabel 5'!X324/'Tabel 5'!X$7</f>
        <v>3.0197063170735617E-4</v>
      </c>
      <c r="Y315" s="69">
        <f>'Tabel 5'!Y324/'Tabel 5'!Y$7</f>
        <v>9.6475755878839555E-4</v>
      </c>
      <c r="Z315" s="70"/>
      <c r="AA315" s="69">
        <f>'Tabel 5'!AA324/'Tabel 5'!AA$7</f>
        <v>1.2216000859566684E-3</v>
      </c>
      <c r="AB315" s="70"/>
      <c r="AC315" s="69">
        <f>'Tabel 5'!AC324/'Tabel 5'!AC$7</f>
        <v>1.0340734343661977E-4</v>
      </c>
      <c r="AD315" s="57"/>
    </row>
    <row r="316" spans="1:30" outlineLevel="1" x14ac:dyDescent="0.2">
      <c r="A316" s="22">
        <v>1</v>
      </c>
      <c r="B316" s="46">
        <v>2019</v>
      </c>
      <c r="C316" s="46">
        <v>6</v>
      </c>
      <c r="D316" s="22" t="s">
        <v>273</v>
      </c>
      <c r="E316" s="22" t="s">
        <v>645</v>
      </c>
      <c r="G316" s="69">
        <f>'Tabel 5'!G325/'Tabel 5'!G$7</f>
        <v>6.0902227459929459E-5</v>
      </c>
      <c r="H316" s="70"/>
      <c r="I316" s="69">
        <f>'Tabel 5'!I325/'Tabel 5'!I$7</f>
        <v>2.0797076309199588E-5</v>
      </c>
      <c r="J316" s="69">
        <f>'Tabel 5'!J325/'Tabel 5'!J$7</f>
        <v>0</v>
      </c>
      <c r="K316" s="69">
        <f>'Tabel 5'!K325/'Tabel 5'!K$7</f>
        <v>9.846016831708373E-5</v>
      </c>
      <c r="L316" s="69">
        <f>'Tabel 5'!L325/'Tabel 5'!L$7</f>
        <v>4.9310373643086998E-6</v>
      </c>
      <c r="M316" s="69">
        <f>'Tabel 5'!M325/'Tabel 5'!M$7</f>
        <v>0</v>
      </c>
      <c r="N316" s="69">
        <f>'Tabel 5'!N325/'Tabel 5'!N$7</f>
        <v>5.663148313924267E-5</v>
      </c>
      <c r="O316" s="70"/>
      <c r="P316" s="69">
        <f>'Tabel 5'!P325/'Tabel 5'!P$7</f>
        <v>4.8055513729460271E-5</v>
      </c>
      <c r="Q316" s="69">
        <f>'Tabel 5'!Q325/'Tabel 5'!Q$7</f>
        <v>6.3093335945227488E-5</v>
      </c>
      <c r="R316" s="69">
        <f>'Tabel 5'!R325/'Tabel 5'!R$7</f>
        <v>0</v>
      </c>
      <c r="S316" s="70"/>
      <c r="T316" s="69">
        <f>'Tabel 5'!T325/'Tabel 5'!T$7</f>
        <v>1.3735050868741967E-4</v>
      </c>
      <c r="U316" s="70"/>
      <c r="V316" s="69">
        <f>'Tabel 5'!V325/'Tabel 5'!V$7</f>
        <v>1.4692689051497873E-4</v>
      </c>
      <c r="W316" s="69">
        <f>'Tabel 5'!W325/'Tabel 5'!W$7</f>
        <v>1.563692725842227E-4</v>
      </c>
      <c r="X316" s="69">
        <f>'Tabel 5'!X325/'Tabel 5'!X$7</f>
        <v>0</v>
      </c>
      <c r="Y316" s="69">
        <f>'Tabel 5'!Y325/'Tabel 5'!Y$7</f>
        <v>0</v>
      </c>
      <c r="Z316" s="70"/>
      <c r="AA316" s="69">
        <f>'Tabel 5'!AA325/'Tabel 5'!AA$7</f>
        <v>0</v>
      </c>
      <c r="AB316" s="70"/>
      <c r="AC316" s="69">
        <f>'Tabel 5'!AC325/'Tabel 5'!AC$7</f>
        <v>1.988602758396534E-5</v>
      </c>
      <c r="AD316" s="57"/>
    </row>
    <row r="317" spans="1:30" outlineLevel="1" x14ac:dyDescent="0.2">
      <c r="A317" s="22">
        <v>1</v>
      </c>
      <c r="B317" s="46">
        <v>2019</v>
      </c>
      <c r="C317" s="46">
        <v>6</v>
      </c>
      <c r="D317" s="22" t="s">
        <v>274</v>
      </c>
      <c r="E317" s="22" t="s">
        <v>646</v>
      </c>
      <c r="G317" s="69">
        <f>'Tabel 5'!G326/'Tabel 5'!G$7</f>
        <v>4.7732771436543003E-4</v>
      </c>
      <c r="H317" s="70"/>
      <c r="I317" s="69">
        <f>'Tabel 5'!I326/'Tabel 5'!I$7</f>
        <v>4.802233984124268E-4</v>
      </c>
      <c r="J317" s="69">
        <f>'Tabel 5'!J326/'Tabel 5'!J$7</f>
        <v>1.1414133060006641E-4</v>
      </c>
      <c r="K317" s="69">
        <f>'Tabel 5'!K326/'Tabel 5'!K$7</f>
        <v>9.2306407797266004E-4</v>
      </c>
      <c r="L317" s="69">
        <f>'Tabel 5'!L326/'Tabel 5'!L$7</f>
        <v>1.5976561060360188E-3</v>
      </c>
      <c r="M317" s="69">
        <f>'Tabel 5'!M326/'Tabel 5'!M$7</f>
        <v>0</v>
      </c>
      <c r="N317" s="69">
        <f>'Tabel 5'!N326/'Tabel 5'!N$7</f>
        <v>2.1345712875560699E-4</v>
      </c>
      <c r="O317" s="70"/>
      <c r="P317" s="69">
        <f>'Tabel 5'!P326/'Tabel 5'!P$7</f>
        <v>7.3685121051839082E-5</v>
      </c>
      <c r="Q317" s="69">
        <f>'Tabel 5'!Q326/'Tabel 5'!Q$7</f>
        <v>9.6743115116015494E-5</v>
      </c>
      <c r="R317" s="69">
        <f>'Tabel 5'!R326/'Tabel 5'!R$7</f>
        <v>0</v>
      </c>
      <c r="S317" s="70"/>
      <c r="T317" s="69">
        <f>'Tabel 5'!T326/'Tabel 5'!T$7</f>
        <v>1.716881358592746E-3</v>
      </c>
      <c r="U317" s="70"/>
      <c r="V317" s="69">
        <f>'Tabel 5'!V326/'Tabel 5'!V$7</f>
        <v>4.6972081664637143E-4</v>
      </c>
      <c r="W317" s="69">
        <f>'Tabel 5'!W326/'Tabel 5'!W$7</f>
        <v>4.833232061694156E-4</v>
      </c>
      <c r="X317" s="69">
        <f>'Tabel 5'!X326/'Tabel 5'!X$7</f>
        <v>3.5229907032524886E-4</v>
      </c>
      <c r="Y317" s="69">
        <f>'Tabel 5'!Y326/'Tabel 5'!Y$7</f>
        <v>0</v>
      </c>
      <c r="Z317" s="70"/>
      <c r="AA317" s="69">
        <f>'Tabel 5'!AA326/'Tabel 5'!AA$7</f>
        <v>0</v>
      </c>
      <c r="AB317" s="70"/>
      <c r="AC317" s="69">
        <f>'Tabel 5'!AC326/'Tabel 5'!AC$7</f>
        <v>3.3806246892741077E-4</v>
      </c>
      <c r="AD317" s="57"/>
    </row>
    <row r="318" spans="1:30" outlineLevel="1" x14ac:dyDescent="0.2">
      <c r="A318" s="22">
        <v>1</v>
      </c>
      <c r="B318" s="46">
        <v>2019</v>
      </c>
      <c r="C318" s="46">
        <v>6</v>
      </c>
      <c r="D318" s="22" t="s">
        <v>276</v>
      </c>
      <c r="E318" s="22" t="s">
        <v>648</v>
      </c>
      <c r="G318" s="69">
        <f>'Tabel 5'!G327/'Tabel 5'!G$7</f>
        <v>3.3314038952440047E-4</v>
      </c>
      <c r="H318" s="70"/>
      <c r="I318" s="69">
        <f>'Tabel 5'!I327/'Tabel 5'!I$7</f>
        <v>1.8055643522986914E-4</v>
      </c>
      <c r="J318" s="69">
        <f>'Tabel 5'!J327/'Tabel 5'!J$7</f>
        <v>1.4648137427008523E-4</v>
      </c>
      <c r="K318" s="69">
        <f>'Tabel 5'!K327/'Tabel 5'!K$7</f>
        <v>1.107676893567192E-4</v>
      </c>
      <c r="L318" s="69">
        <f>'Tabel 5'!L327/'Tabel 5'!L$7</f>
        <v>1.232759341077175E-4</v>
      </c>
      <c r="M318" s="69">
        <f>'Tabel 5'!M327/'Tabel 5'!M$7</f>
        <v>0</v>
      </c>
      <c r="N318" s="69">
        <f>'Tabel 5'!N327/'Tabel 5'!N$7</f>
        <v>3.4850143470303185E-4</v>
      </c>
      <c r="O318" s="70"/>
      <c r="P318" s="69">
        <f>'Tabel 5'!P327/'Tabel 5'!P$7</f>
        <v>3.1075898878384311E-4</v>
      </c>
      <c r="Q318" s="69">
        <f>'Tabel 5'!Q327/'Tabel 5'!Q$7</f>
        <v>5.468089115253049E-5</v>
      </c>
      <c r="R318" s="69">
        <f>'Tabel 5'!R327/'Tabel 5'!R$7</f>
        <v>1.1290932103197751E-3</v>
      </c>
      <c r="S318" s="70"/>
      <c r="T318" s="69">
        <f>'Tabel 5'!T327/'Tabel 5'!T$7</f>
        <v>1.1871008250841273E-3</v>
      </c>
      <c r="U318" s="70"/>
      <c r="V318" s="69">
        <f>'Tabel 5'!V327/'Tabel 5'!V$7</f>
        <v>5.1424411680242555E-4</v>
      </c>
      <c r="W318" s="69">
        <f>'Tabel 5'!W327/'Tabel 5'!W$7</f>
        <v>5.4729245404477943E-4</v>
      </c>
      <c r="X318" s="69">
        <f>'Tabel 5'!X327/'Tabel 5'!X$7</f>
        <v>0</v>
      </c>
      <c r="Y318" s="69">
        <f>'Tabel 5'!Y327/'Tabel 5'!Y$7</f>
        <v>0</v>
      </c>
      <c r="Z318" s="70"/>
      <c r="AA318" s="69">
        <f>'Tabel 5'!AA327/'Tabel 5'!AA$7</f>
        <v>0</v>
      </c>
      <c r="AB318" s="70"/>
      <c r="AC318" s="69">
        <f>'Tabel 5'!AC327/'Tabel 5'!AC$7</f>
        <v>1.988602758396534E-5</v>
      </c>
      <c r="AD318" s="57"/>
    </row>
    <row r="319" spans="1:30" outlineLevel="1" x14ac:dyDescent="0.2">
      <c r="A319" s="22">
        <v>1</v>
      </c>
      <c r="B319" s="46">
        <v>2019</v>
      </c>
      <c r="C319" s="46">
        <v>6</v>
      </c>
      <c r="D319" s="22" t="s">
        <v>283</v>
      </c>
      <c r="E319" s="22" t="s">
        <v>657</v>
      </c>
      <c r="G319" s="69">
        <f>'Tabel 5'!G328/'Tabel 5'!G$7</f>
        <v>3.4979740900062048E-4</v>
      </c>
      <c r="H319" s="70"/>
      <c r="I319" s="69">
        <f>'Tabel 5'!I328/'Tabel 5'!I$7</f>
        <v>1.9095497338446894E-4</v>
      </c>
      <c r="J319" s="69">
        <f>'Tabel 5'!J328/'Tabel 5'!J$7</f>
        <v>1.7501670692010184E-4</v>
      </c>
      <c r="K319" s="69">
        <f>'Tabel 5'!K328/'Tabel 5'!K$7</f>
        <v>1.2307521039635466E-5</v>
      </c>
      <c r="L319" s="69">
        <f>'Tabel 5'!L328/'Tabel 5'!L$7</f>
        <v>2.4655186821543499E-5</v>
      </c>
      <c r="M319" s="69">
        <f>'Tabel 5'!M328/'Tabel 5'!M$7</f>
        <v>0</v>
      </c>
      <c r="N319" s="69">
        <f>'Tabel 5'!N328/'Tabel 5'!N$7</f>
        <v>4.5305186511394136E-4</v>
      </c>
      <c r="O319" s="70"/>
      <c r="P319" s="69">
        <f>'Tabel 5'!P328/'Tabel 5'!P$7</f>
        <v>1.6659244759546229E-4</v>
      </c>
      <c r="Q319" s="69">
        <f>'Tabel 5'!Q328/'Tabel 5'!Q$7</f>
        <v>2.1872356461012196E-4</v>
      </c>
      <c r="R319" s="69">
        <f>'Tabel 5'!R328/'Tabel 5'!R$7</f>
        <v>0</v>
      </c>
      <c r="S319" s="70"/>
      <c r="T319" s="69">
        <f>'Tabel 5'!T328/'Tabel 5'!T$7</f>
        <v>6.8675254343709833E-5</v>
      </c>
      <c r="U319" s="70"/>
      <c r="V319" s="69">
        <f>'Tabel 5'!V328/'Tabel 5'!V$7</f>
        <v>9.1495381820691306E-4</v>
      </c>
      <c r="W319" s="69">
        <f>'Tabel 5'!W328/'Tabel 5'!W$7</f>
        <v>9.7375410654720494E-4</v>
      </c>
      <c r="X319" s="69">
        <f>'Tabel 5'!X328/'Tabel 5'!X$7</f>
        <v>0</v>
      </c>
      <c r="Y319" s="69">
        <f>'Tabel 5'!Y328/'Tabel 5'!Y$7</f>
        <v>0</v>
      </c>
      <c r="Z319" s="70"/>
      <c r="AA319" s="69">
        <f>'Tabel 5'!AA328/'Tabel 5'!AA$7</f>
        <v>1.018000071630557E-3</v>
      </c>
      <c r="AB319" s="70"/>
      <c r="AC319" s="69">
        <f>'Tabel 5'!AC328/'Tabel 5'!AC$7</f>
        <v>1.710198372221019E-4</v>
      </c>
      <c r="AD319" s="57"/>
    </row>
    <row r="320" spans="1:30" outlineLevel="1" x14ac:dyDescent="0.2">
      <c r="A320" s="22">
        <v>1</v>
      </c>
      <c r="B320" s="46">
        <v>2019</v>
      </c>
      <c r="C320" s="46">
        <v>6</v>
      </c>
      <c r="D320" s="22" t="s">
        <v>286</v>
      </c>
      <c r="E320" s="22" t="s">
        <v>660</v>
      </c>
      <c r="G320" s="69">
        <f>'Tabel 5'!G329/'Tabel 5'!G$7</f>
        <v>4.3984942054393499E-4</v>
      </c>
      <c r="H320" s="70"/>
      <c r="I320" s="69">
        <f>'Tabel 5'!I329/'Tabel 5'!I$7</f>
        <v>2.8359649512544889E-4</v>
      </c>
      <c r="J320" s="69">
        <f>'Tabel 5'!J329/'Tabel 5'!J$7</f>
        <v>0</v>
      </c>
      <c r="K320" s="69">
        <f>'Tabel 5'!K329/'Tabel 5'!K$7</f>
        <v>0</v>
      </c>
      <c r="L320" s="69">
        <f>'Tabel 5'!L329/'Tabel 5'!L$7</f>
        <v>1.3067249015418054E-3</v>
      </c>
      <c r="M320" s="69">
        <f>'Tabel 5'!M329/'Tabel 5'!M$7</f>
        <v>0</v>
      </c>
      <c r="N320" s="69">
        <f>'Tabel 5'!N329/'Tabel 5'!N$7</f>
        <v>1.5246937768257642E-4</v>
      </c>
      <c r="O320" s="70"/>
      <c r="P320" s="69">
        <f>'Tabel 5'!P329/'Tabel 5'!P$7</f>
        <v>1.9222205491784108E-4</v>
      </c>
      <c r="Q320" s="69">
        <f>'Tabel 5'!Q329/'Tabel 5'!Q$7</f>
        <v>2.5237334378090995E-4</v>
      </c>
      <c r="R320" s="69">
        <f>'Tabel 5'!R329/'Tabel 5'!R$7</f>
        <v>0</v>
      </c>
      <c r="S320" s="70"/>
      <c r="T320" s="69">
        <f>'Tabel 5'!T329/'Tabel 5'!T$7</f>
        <v>5.1996978288808878E-4</v>
      </c>
      <c r="U320" s="70"/>
      <c r="V320" s="69">
        <f>'Tabel 5'!V329/'Tabel 5'!V$7</f>
        <v>9.6170328337076983E-4</v>
      </c>
      <c r="W320" s="69">
        <f>'Tabel 5'!W329/'Tabel 5'!W$7</f>
        <v>1.0235079660058212E-3</v>
      </c>
      <c r="X320" s="69">
        <f>'Tabel 5'!X329/'Tabel 5'!X$7</f>
        <v>0</v>
      </c>
      <c r="Y320" s="69">
        <f>'Tabel 5'!Y329/'Tabel 5'!Y$7</f>
        <v>0</v>
      </c>
      <c r="Z320" s="70"/>
      <c r="AA320" s="69">
        <f>'Tabel 5'!AA329/'Tabel 5'!AA$7</f>
        <v>0</v>
      </c>
      <c r="AB320" s="70"/>
      <c r="AC320" s="69">
        <f>'Tabel 5'!AC329/'Tabel 5'!AC$7</f>
        <v>3.977205516793068E-5</v>
      </c>
      <c r="AD320" s="57"/>
    </row>
    <row r="321" spans="1:30" outlineLevel="1" x14ac:dyDescent="0.2">
      <c r="A321" s="22">
        <v>1</v>
      </c>
      <c r="B321" s="46">
        <v>2019</v>
      </c>
      <c r="C321" s="46">
        <v>6</v>
      </c>
      <c r="D321" s="22" t="s">
        <v>291</v>
      </c>
      <c r="E321" s="22" t="s">
        <v>665</v>
      </c>
      <c r="G321" s="69">
        <f>'Tabel 5'!G330/'Tabel 5'!G$7</f>
        <v>4.9502579755891383E-4</v>
      </c>
      <c r="H321" s="70"/>
      <c r="I321" s="69">
        <f>'Tabel 5'!I330/'Tabel 5'!I$7</f>
        <v>2.1364269299450485E-4</v>
      </c>
      <c r="J321" s="69">
        <f>'Tabel 5'!J330/'Tabel 5'!J$7</f>
        <v>0</v>
      </c>
      <c r="K321" s="69">
        <f>'Tabel 5'!K330/'Tabel 5'!K$7</f>
        <v>2.4615042079270932E-4</v>
      </c>
      <c r="L321" s="69">
        <f>'Tabel 5'!L330/'Tabel 5'!L$7</f>
        <v>6.9034523100321794E-4</v>
      </c>
      <c r="M321" s="69">
        <f>'Tabel 5'!M330/'Tabel 5'!M$7</f>
        <v>0</v>
      </c>
      <c r="N321" s="69">
        <f>'Tabel 5'!N330/'Tabel 5'!N$7</f>
        <v>2.8751368363000128E-4</v>
      </c>
      <c r="O321" s="70"/>
      <c r="P321" s="69">
        <f>'Tabel 5'!P330/'Tabel 5'!P$7</f>
        <v>2.8192568054616693E-4</v>
      </c>
      <c r="Q321" s="69">
        <f>'Tabel 5'!Q330/'Tabel 5'!Q$7</f>
        <v>3.7014757087866794E-4</v>
      </c>
      <c r="R321" s="69">
        <f>'Tabel 5'!R330/'Tabel 5'!R$7</f>
        <v>0</v>
      </c>
      <c r="S321" s="70"/>
      <c r="T321" s="69">
        <f>'Tabel 5'!T330/'Tabel 5'!T$7</f>
        <v>6.6713104219603839E-4</v>
      </c>
      <c r="U321" s="70"/>
      <c r="V321" s="69">
        <f>'Tabel 5'!V330/'Tabel 5'!V$7</f>
        <v>1.2666878894397409E-3</v>
      </c>
      <c r="W321" s="69">
        <f>'Tabel 5'!W330/'Tabel 5'!W$7</f>
        <v>1.3244003541603103E-3</v>
      </c>
      <c r="X321" s="69">
        <f>'Tabel 5'!X330/'Tabel 5'!X$7</f>
        <v>5.0328438617892695E-4</v>
      </c>
      <c r="Y321" s="69">
        <f>'Tabel 5'!Y330/'Tabel 5'!Y$7</f>
        <v>0</v>
      </c>
      <c r="Z321" s="70"/>
      <c r="AA321" s="69">
        <f>'Tabel 5'!AA330/'Tabel 5'!AA$7</f>
        <v>0</v>
      </c>
      <c r="AB321" s="70"/>
      <c r="AC321" s="69">
        <f>'Tabel 5'!AC330/'Tabel 5'!AC$7</f>
        <v>1.988602758396534E-5</v>
      </c>
      <c r="AD321" s="57"/>
    </row>
    <row r="322" spans="1:30" outlineLevel="1" x14ac:dyDescent="0.2">
      <c r="B322" s="46">
        <v>2019</v>
      </c>
      <c r="C322" s="46">
        <v>6</v>
      </c>
      <c r="D322" s="22" t="s">
        <v>767</v>
      </c>
      <c r="E322" s="22" t="s">
        <v>804</v>
      </c>
      <c r="G322" s="69">
        <f>'Tabel 5'!G331/'Tabel 5'!G$7</f>
        <v>2.5292643010922842E-3</v>
      </c>
      <c r="H322" s="70"/>
      <c r="I322" s="69">
        <f>'Tabel 5'!I331/'Tabel 5'!I$7</f>
        <v>1.2875280878695378E-3</v>
      </c>
      <c r="J322" s="69">
        <f>'Tabel 5'!J331/'Tabel 5'!J$7</f>
        <v>1.5311941920844656E-3</v>
      </c>
      <c r="K322" s="69">
        <f>'Tabel 5'!K331/'Tabel 5'!K$7</f>
        <v>1.0766288055998534E-3</v>
      </c>
      <c r="L322" s="69">
        <f>'Tabel 5'!L331/'Tabel 5'!L$7</f>
        <v>1.287726480119204E-3</v>
      </c>
      <c r="M322" s="69">
        <f>'Tabel 5'!M331/'Tabel 5'!M$7</f>
        <v>2.6644906368898935E-3</v>
      </c>
      <c r="N322" s="69">
        <f>'Tabel 5'!N331/'Tabel 5'!N$7</f>
        <v>6.9260480041326918E-4</v>
      </c>
      <c r="O322" s="70"/>
      <c r="P322" s="69">
        <f>'Tabel 5'!P331/'Tabel 5'!P$7</f>
        <v>1.0251842928951525E-3</v>
      </c>
      <c r="Q322" s="69">
        <f>'Tabel 5'!Q331/'Tabel 5'!Q$7</f>
        <v>9.467831268775937E-4</v>
      </c>
      <c r="R322" s="69">
        <f>'Tabel 5'!R331/'Tabel 5'!R$7</f>
        <v>1.2757264429421279E-3</v>
      </c>
      <c r="S322" s="70"/>
      <c r="T322" s="69">
        <f>'Tabel 5'!T331/'Tabel 5'!T$7</f>
        <v>6.259258895898125E-3</v>
      </c>
      <c r="U322" s="70"/>
      <c r="V322" s="69">
        <f>'Tabel 5'!V331/'Tabel 5'!V$7</f>
        <v>5.6522329548110749E-3</v>
      </c>
      <c r="W322" s="69">
        <f>'Tabel 5'!W331/'Tabel 5'!W$7</f>
        <v>5.6336586953266701E-3</v>
      </c>
      <c r="X322" s="69">
        <f>'Tabel 5'!X331/'Tabel 5'!X$7</f>
        <v>4.0511139582653432E-3</v>
      </c>
      <c r="Y322" s="69">
        <f>'Tabel 5'!Y331/'Tabel 5'!Y$7</f>
        <v>1.1117334745061089E-2</v>
      </c>
      <c r="Z322" s="70"/>
      <c r="AA322" s="69">
        <f>'Tabel 5'!AA331/'Tabel 5'!AA$7</f>
        <v>0</v>
      </c>
      <c r="AB322" s="70"/>
      <c r="AC322" s="69">
        <f>'Tabel 5'!AC331/'Tabel 5'!AC$7</f>
        <v>2.4857534479956673E-3</v>
      </c>
      <c r="AD322" s="57"/>
    </row>
    <row r="323" spans="1:30" x14ac:dyDescent="0.2">
      <c r="B323" s="46">
        <v>2019</v>
      </c>
      <c r="C323" s="46" t="s">
        <v>755</v>
      </c>
      <c r="G323" s="69">
        <f>'Tabel 5'!G332/'Tabel 5'!G$7</f>
        <v>2.6106234305964461E-2</v>
      </c>
      <c r="H323" s="70"/>
      <c r="I323" s="69">
        <f>'Tabel 5'!I332/'Tabel 5'!I$7</f>
        <v>1.6497753443097781E-2</v>
      </c>
      <c r="J323" s="69">
        <f>'Tabel 5'!J332/'Tabel 5'!J$7</f>
        <v>1.1560412440810299E-2</v>
      </c>
      <c r="K323" s="69">
        <f>'Tabel 5'!K332/'Tabel 5'!K$7</f>
        <v>2.3525547181894944E-2</v>
      </c>
      <c r="L323" s="69">
        <f>'Tabel 5'!L332/'Tabel 5'!L$7</f>
        <v>2.0760393031774262E-2</v>
      </c>
      <c r="M323" s="69">
        <f>'Tabel 5'!M332/'Tabel 5'!M$7</f>
        <v>1.4885617572778341E-2</v>
      </c>
      <c r="N323" s="69">
        <f>'Tabel 5'!N332/'Tabel 5'!N$7</f>
        <v>2.1681103705403361E-2</v>
      </c>
      <c r="O323" s="70"/>
      <c r="P323" s="69">
        <f>'Tabel 5'!P332/'Tabel 5'!P$7</f>
        <v>1.8043243554954683E-2</v>
      </c>
      <c r="Q323" s="69">
        <f>'Tabel 5'!Q332/'Tabel 5'!Q$7</f>
        <v>1.8263800732644365E-2</v>
      </c>
      <c r="R323" s="69">
        <f>'Tabel 5'!R332/'Tabel 5'!R$7</f>
        <v>1.7338421518324643E-2</v>
      </c>
      <c r="S323" s="70"/>
      <c r="T323" s="69">
        <f>'Tabel 5'!T332/'Tabel 5'!T$7</f>
        <v>7.1638101031109888E-2</v>
      </c>
      <c r="U323" s="70"/>
      <c r="V323" s="69">
        <f>'Tabel 5'!V332/'Tabel 5'!V$7</f>
        <v>4.4004603709236131E-2</v>
      </c>
      <c r="W323" s="69">
        <f>'Tabel 5'!W332/'Tabel 5'!W$7</f>
        <v>4.3512930363153221E-2</v>
      </c>
      <c r="X323" s="69">
        <f>'Tabel 5'!X332/'Tabel 5'!X$7</f>
        <v>4.2451712623717469E-2</v>
      </c>
      <c r="Y323" s="69">
        <f>'Tabel 5'!Y332/'Tabel 5'!Y$7</f>
        <v>7.6858671251070321E-2</v>
      </c>
      <c r="Z323" s="70"/>
      <c r="AA323" s="69">
        <f>'Tabel 5'!AA332/'Tabel 5'!AA$7</f>
        <v>8.2152605780585947E-2</v>
      </c>
      <c r="AB323" s="70"/>
      <c r="AC323" s="69">
        <f>'Tabel 5'!AC332/'Tabel 5'!AC$7</f>
        <v>2.2482609840891961E-2</v>
      </c>
      <c r="AD323" s="57"/>
    </row>
    <row r="324" spans="1:30" outlineLevel="1" x14ac:dyDescent="0.2">
      <c r="A324" s="22">
        <v>1</v>
      </c>
      <c r="B324" s="46">
        <v>2019</v>
      </c>
      <c r="C324" s="46">
        <v>7</v>
      </c>
      <c r="D324" s="22" t="s">
        <v>4</v>
      </c>
      <c r="E324" s="22" t="s">
        <v>326</v>
      </c>
      <c r="G324" s="69">
        <f>'Tabel 5'!G333/'Tabel 5'!G$7</f>
        <v>1.9728157442148089E-4</v>
      </c>
      <c r="H324" s="70"/>
      <c r="I324" s="69">
        <f>'Tabel 5'!I333/'Tabel 5'!I$7</f>
        <v>1.7299386202652384E-4</v>
      </c>
      <c r="J324" s="69">
        <f>'Tabel 5'!J333/'Tabel 5'!J$7</f>
        <v>0</v>
      </c>
      <c r="K324" s="69">
        <f>'Tabel 5'!K333/'Tabel 5'!K$7</f>
        <v>0</v>
      </c>
      <c r="L324" s="69">
        <f>'Tabel 5'!L333/'Tabel 5'!L$7</f>
        <v>8.3827635193247892E-4</v>
      </c>
      <c r="M324" s="69">
        <f>'Tabel 5'!M333/'Tabel 5'!M$7</f>
        <v>0</v>
      </c>
      <c r="N324" s="69">
        <f>'Tabel 5'!N333/'Tabel 5'!N$7</f>
        <v>5.663148313924267E-5</v>
      </c>
      <c r="O324" s="70"/>
      <c r="P324" s="69">
        <f>'Tabel 5'!P333/'Tabel 5'!P$7</f>
        <v>0</v>
      </c>
      <c r="Q324" s="69">
        <f>'Tabel 5'!Q333/'Tabel 5'!Q$7</f>
        <v>0</v>
      </c>
      <c r="R324" s="69">
        <f>'Tabel 5'!R333/'Tabel 5'!R$7</f>
        <v>0</v>
      </c>
      <c r="S324" s="70"/>
      <c r="T324" s="69">
        <f>'Tabel 5'!T333/'Tabel 5'!T$7</f>
        <v>9.8107506205299765E-5</v>
      </c>
      <c r="U324" s="70"/>
      <c r="V324" s="69">
        <f>'Tabel 5'!V333/'Tabel 5'!V$7</f>
        <v>4.140666914513037E-4</v>
      </c>
      <c r="W324" s="69">
        <f>'Tabel 5'!W333/'Tabel 5'!W$7</f>
        <v>4.2646165250242551E-4</v>
      </c>
      <c r="X324" s="69">
        <f>'Tabel 5'!X333/'Tabel 5'!X$7</f>
        <v>3.0197063170735617E-4</v>
      </c>
      <c r="Y324" s="69">
        <f>'Tabel 5'!Y333/'Tabel 5'!Y$7</f>
        <v>0</v>
      </c>
      <c r="Z324" s="70"/>
      <c r="AA324" s="69">
        <f>'Tabel 5'!AA333/'Tabel 5'!AA$7</f>
        <v>0</v>
      </c>
      <c r="AB324" s="70"/>
      <c r="AC324" s="69">
        <f>'Tabel 5'!AC333/'Tabel 5'!AC$7</f>
        <v>0</v>
      </c>
      <c r="AD324" s="57"/>
    </row>
    <row r="325" spans="1:30" outlineLevel="1" x14ac:dyDescent="0.2">
      <c r="A325" s="22">
        <v>1</v>
      </c>
      <c r="B325" s="46">
        <v>2019</v>
      </c>
      <c r="C325" s="46">
        <v>7</v>
      </c>
      <c r="D325" s="22" t="s">
        <v>69</v>
      </c>
      <c r="E325" s="22" t="s">
        <v>406</v>
      </c>
      <c r="G325" s="69">
        <f>'Tabel 5'!G334/'Tabel 5'!G$7</f>
        <v>2.831693310957404E-4</v>
      </c>
      <c r="H325" s="70"/>
      <c r="I325" s="69">
        <f>'Tabel 5'!I334/'Tabel 5'!I$7</f>
        <v>5.1992690772998968E-5</v>
      </c>
      <c r="J325" s="69">
        <f>'Tabel 5'!J334/'Tabel 5'!J$7</f>
        <v>7.6094220400044273E-6</v>
      </c>
      <c r="K325" s="69">
        <f>'Tabel 5'!K334/'Tabel 5'!K$7</f>
        <v>0</v>
      </c>
      <c r="L325" s="69">
        <f>'Tabel 5'!L334/'Tabel 5'!L$7</f>
        <v>5.4241411007395698E-5</v>
      </c>
      <c r="M325" s="69">
        <f>'Tabel 5'!M334/'Tabel 5'!M$7</f>
        <v>0</v>
      </c>
      <c r="N325" s="69">
        <f>'Tabel 5'!N334/'Tabel 5'!N$7</f>
        <v>1.7425071735151592E-4</v>
      </c>
      <c r="O325" s="70"/>
      <c r="P325" s="69">
        <f>'Tabel 5'!P334/'Tabel 5'!P$7</f>
        <v>0</v>
      </c>
      <c r="Q325" s="69">
        <f>'Tabel 5'!Q334/'Tabel 5'!Q$7</f>
        <v>0</v>
      </c>
      <c r="R325" s="69">
        <f>'Tabel 5'!R334/'Tabel 5'!R$7</f>
        <v>0</v>
      </c>
      <c r="S325" s="70"/>
      <c r="T325" s="69">
        <f>'Tabel 5'!T334/'Tabel 5'!T$7</f>
        <v>6.2788803971391852E-4</v>
      </c>
      <c r="U325" s="70"/>
      <c r="V325" s="69">
        <f>'Tabel 5'!V334/'Tabel 5'!V$7</f>
        <v>9.4612012831615095E-4</v>
      </c>
      <c r="W325" s="69">
        <f>'Tabel 5'!W334/'Tabel 5'!W$7</f>
        <v>4.6436935494708557E-4</v>
      </c>
      <c r="X325" s="69">
        <f>'Tabel 5'!X334/'Tabel 5'!X$7</f>
        <v>0</v>
      </c>
      <c r="Y325" s="69">
        <f>'Tabel 5'!Y334/'Tabel 5'!Y$7</f>
        <v>3.1561354423220368E-2</v>
      </c>
      <c r="Z325" s="70"/>
      <c r="AA325" s="69">
        <f>'Tabel 5'!AA334/'Tabel 5'!AA$7</f>
        <v>0</v>
      </c>
      <c r="AB325" s="70"/>
      <c r="AC325" s="69">
        <f>'Tabel 5'!AC334/'Tabel 5'!AC$7</f>
        <v>4.7726466201516814E-5</v>
      </c>
      <c r="AD325" s="57"/>
    </row>
    <row r="326" spans="1:30" outlineLevel="1" x14ac:dyDescent="0.2">
      <c r="A326" s="22">
        <v>1</v>
      </c>
      <c r="B326" s="46">
        <v>2019</v>
      </c>
      <c r="C326" s="46">
        <v>7</v>
      </c>
      <c r="D326" s="22" t="s">
        <v>86</v>
      </c>
      <c r="E326" s="22" t="s">
        <v>424</v>
      </c>
      <c r="G326" s="69">
        <f>'Tabel 5'!G335/'Tabel 5'!G$7</f>
        <v>1.9624051070421715E-4</v>
      </c>
      <c r="H326" s="70"/>
      <c r="I326" s="69">
        <f>'Tabel 5'!I335/'Tabel 5'!I$7</f>
        <v>8.886023513930733E-5</v>
      </c>
      <c r="J326" s="69">
        <f>'Tabel 5'!J335/'Tabel 5'!J$7</f>
        <v>0</v>
      </c>
      <c r="K326" s="69">
        <f>'Tabel 5'!K335/'Tabel 5'!K$7</f>
        <v>0</v>
      </c>
      <c r="L326" s="69">
        <f>'Tabel 5'!L335/'Tabel 5'!L$7</f>
        <v>0</v>
      </c>
      <c r="M326" s="69">
        <f>'Tabel 5'!M335/'Tabel 5'!M$7</f>
        <v>0</v>
      </c>
      <c r="N326" s="69">
        <f>'Tabel 5'!N335/'Tabel 5'!N$7</f>
        <v>4.0948918577606242E-4</v>
      </c>
      <c r="O326" s="70"/>
      <c r="P326" s="69">
        <f>'Tabel 5'!P335/'Tabel 5'!P$7</f>
        <v>0</v>
      </c>
      <c r="Q326" s="69">
        <f>'Tabel 5'!Q335/'Tabel 5'!Q$7</f>
        <v>0</v>
      </c>
      <c r="R326" s="69">
        <f>'Tabel 5'!R335/'Tabel 5'!R$7</f>
        <v>0</v>
      </c>
      <c r="S326" s="70"/>
      <c r="T326" s="69">
        <f>'Tabel 5'!T335/'Tabel 5'!T$7</f>
        <v>2.9432251861589929E-5</v>
      </c>
      <c r="U326" s="70"/>
      <c r="V326" s="69">
        <f>'Tabel 5'!V335/'Tabel 5'!V$7</f>
        <v>6.233262021847583E-4</v>
      </c>
      <c r="W326" s="69">
        <f>'Tabel 5'!W335/'Tabel 5'!W$7</f>
        <v>6.4680017296201201E-4</v>
      </c>
      <c r="X326" s="69">
        <f>'Tabel 5'!X335/'Tabel 5'!X$7</f>
        <v>3.5229907032524886E-4</v>
      </c>
      <c r="Y326" s="69">
        <f>'Tabel 5'!Y335/'Tabel 5'!Y$7</f>
        <v>0</v>
      </c>
      <c r="Z326" s="70"/>
      <c r="AA326" s="69">
        <f>'Tabel 5'!AA335/'Tabel 5'!AA$7</f>
        <v>0</v>
      </c>
      <c r="AB326" s="70"/>
      <c r="AC326" s="69">
        <f>'Tabel 5'!AC335/'Tabel 5'!AC$7</f>
        <v>1.1931616550379203E-5</v>
      </c>
      <c r="AD326" s="57"/>
    </row>
    <row r="327" spans="1:30" outlineLevel="1" x14ac:dyDescent="0.2">
      <c r="A327" s="22">
        <v>1</v>
      </c>
      <c r="B327" s="46">
        <v>2019</v>
      </c>
      <c r="C327" s="46">
        <v>7</v>
      </c>
      <c r="D327" s="22" t="s">
        <v>102</v>
      </c>
      <c r="E327" s="22" t="s">
        <v>444</v>
      </c>
      <c r="G327" s="69">
        <f>'Tabel 5'!G336/'Tabel 5'!G$7</f>
        <v>1.7021391777262337E-4</v>
      </c>
      <c r="H327" s="70"/>
      <c r="I327" s="69">
        <f>'Tabel 5'!I336/'Tabel 5'!I$7</f>
        <v>8.9805556789725489E-5</v>
      </c>
      <c r="J327" s="69">
        <f>'Tabel 5'!J336/'Tabel 5'!J$7</f>
        <v>0</v>
      </c>
      <c r="K327" s="69">
        <f>'Tabel 5'!K336/'Tabel 5'!K$7</f>
        <v>0</v>
      </c>
      <c r="L327" s="69">
        <f>'Tabel 5'!L336/'Tabel 5'!L$7</f>
        <v>3.0079327922283067E-4</v>
      </c>
      <c r="M327" s="69">
        <f>'Tabel 5'!M336/'Tabel 5'!M$7</f>
        <v>0</v>
      </c>
      <c r="N327" s="69">
        <f>'Tabel 5'!N336/'Tabel 5'!N$7</f>
        <v>1.4811310974878852E-4</v>
      </c>
      <c r="O327" s="70"/>
      <c r="P327" s="69">
        <f>'Tabel 5'!P336/'Tabel 5'!P$7</f>
        <v>4.8055513729460271E-5</v>
      </c>
      <c r="Q327" s="69">
        <f>'Tabel 5'!Q336/'Tabel 5'!Q$7</f>
        <v>6.3093335945227488E-5</v>
      </c>
      <c r="R327" s="69">
        <f>'Tabel 5'!R336/'Tabel 5'!R$7</f>
        <v>0</v>
      </c>
      <c r="S327" s="70"/>
      <c r="T327" s="69">
        <f>'Tabel 5'!T336/'Tabel 5'!T$7</f>
        <v>4.0224077544172906E-4</v>
      </c>
      <c r="U327" s="70"/>
      <c r="V327" s="69">
        <f>'Tabel 5'!V336/'Tabel 5'!V$7</f>
        <v>3.9180504137327661E-4</v>
      </c>
      <c r="W327" s="69">
        <f>'Tabel 5'!W336/'Tabel 5'!W$7</f>
        <v>4.1698472689126053E-4</v>
      </c>
      <c r="X327" s="69">
        <f>'Tabel 5'!X336/'Tabel 5'!X$7</f>
        <v>0</v>
      </c>
      <c r="Y327" s="69">
        <f>'Tabel 5'!Y336/'Tabel 5'!Y$7</f>
        <v>0</v>
      </c>
      <c r="Z327" s="70"/>
      <c r="AA327" s="69">
        <f>'Tabel 5'!AA336/'Tabel 5'!AA$7</f>
        <v>0</v>
      </c>
      <c r="AB327" s="70"/>
      <c r="AC327" s="69">
        <f>'Tabel 5'!AC336/'Tabel 5'!AC$7</f>
        <v>1.352249875709643E-4</v>
      </c>
      <c r="AD327" s="57"/>
    </row>
    <row r="328" spans="1:30" outlineLevel="1" x14ac:dyDescent="0.2">
      <c r="A328" s="22">
        <v>1</v>
      </c>
      <c r="B328" s="46">
        <v>2019</v>
      </c>
      <c r="C328" s="46">
        <v>7</v>
      </c>
      <c r="D328" s="22" t="s">
        <v>123</v>
      </c>
      <c r="E328" s="22" t="s">
        <v>467</v>
      </c>
      <c r="G328" s="69">
        <f>'Tabel 5'!G337/'Tabel 5'!G$7</f>
        <v>5.3458621881493631E-4</v>
      </c>
      <c r="H328" s="70"/>
      <c r="I328" s="69">
        <f>'Tabel 5'!I337/'Tabel 5'!I$7</f>
        <v>7.9785147295292956E-4</v>
      </c>
      <c r="J328" s="69">
        <f>'Tabel 5'!J337/'Tabel 5'!J$7</f>
        <v>1.5770527177909174E-3</v>
      </c>
      <c r="K328" s="69">
        <f>'Tabel 5'!K337/'Tabel 5'!K$7</f>
        <v>0</v>
      </c>
      <c r="L328" s="69">
        <f>'Tabel 5'!L337/'Tabel 5'!L$7</f>
        <v>0</v>
      </c>
      <c r="M328" s="69">
        <f>'Tabel 5'!M337/'Tabel 5'!M$7</f>
        <v>0</v>
      </c>
      <c r="N328" s="69">
        <f>'Tabel 5'!N337/'Tabel 5'!N$7</f>
        <v>6.5344019006818475E-5</v>
      </c>
      <c r="O328" s="70"/>
      <c r="P328" s="69">
        <f>'Tabel 5'!P337/'Tabel 5'!P$7</f>
        <v>0</v>
      </c>
      <c r="Q328" s="69">
        <f>'Tabel 5'!Q337/'Tabel 5'!Q$7</f>
        <v>0</v>
      </c>
      <c r="R328" s="69">
        <f>'Tabel 5'!R337/'Tabel 5'!R$7</f>
        <v>0</v>
      </c>
      <c r="S328" s="70"/>
      <c r="T328" s="69">
        <f>'Tabel 5'!T337/'Tabel 5'!T$7</f>
        <v>0</v>
      </c>
      <c r="U328" s="70"/>
      <c r="V328" s="69">
        <f>'Tabel 5'!V337/'Tabel 5'!V$7</f>
        <v>4.0738819642789555E-4</v>
      </c>
      <c r="W328" s="69">
        <f>'Tabel 5'!W337/'Tabel 5'!W$7</f>
        <v>4.0040010707172174E-4</v>
      </c>
      <c r="X328" s="69">
        <f>'Tabel 5'!X337/'Tabel 5'!X$7</f>
        <v>7.0459814065049772E-4</v>
      </c>
      <c r="Y328" s="69">
        <f>'Tabel 5'!Y337/'Tabel 5'!Y$7</f>
        <v>0</v>
      </c>
      <c r="Z328" s="70"/>
      <c r="AA328" s="69">
        <f>'Tabel 5'!AA337/'Tabel 5'!AA$7</f>
        <v>0</v>
      </c>
      <c r="AB328" s="70"/>
      <c r="AC328" s="69">
        <f>'Tabel 5'!AC337/'Tabel 5'!AC$7</f>
        <v>2.0959873073499468E-3</v>
      </c>
      <c r="AD328" s="57"/>
    </row>
    <row r="329" spans="1:30" outlineLevel="1" x14ac:dyDescent="0.2">
      <c r="A329" s="22">
        <v>1</v>
      </c>
      <c r="B329" s="46">
        <v>2019</v>
      </c>
      <c r="C329" s="46">
        <v>7</v>
      </c>
      <c r="D329" s="22" t="s">
        <v>169</v>
      </c>
      <c r="E329" s="22" t="s">
        <v>516</v>
      </c>
      <c r="G329" s="69">
        <f>'Tabel 5'!G338/'Tabel 5'!G$7</f>
        <v>1.6500859918630459E-4</v>
      </c>
      <c r="H329" s="70"/>
      <c r="I329" s="69">
        <f>'Tabel 5'!I338/'Tabel 5'!I$7</f>
        <v>1.0398538154599794E-4</v>
      </c>
      <c r="J329" s="69">
        <f>'Tabel 5'!J338/'Tabel 5'!J$7</f>
        <v>9.7020131010056444E-5</v>
      </c>
      <c r="K329" s="69">
        <f>'Tabel 5'!K338/'Tabel 5'!K$7</f>
        <v>5.78453488862867E-4</v>
      </c>
      <c r="L329" s="69">
        <f>'Tabel 5'!L338/'Tabel 5'!L$7</f>
        <v>5.9172448371704397E-5</v>
      </c>
      <c r="M329" s="69">
        <f>'Tabel 5'!M338/'Tabel 5'!M$7</f>
        <v>0</v>
      </c>
      <c r="N329" s="69">
        <f>'Tabel 5'!N338/'Tabel 5'!N$7</f>
        <v>0</v>
      </c>
      <c r="O329" s="70"/>
      <c r="P329" s="69">
        <f>'Tabel 5'!P338/'Tabel 5'!P$7</f>
        <v>7.6888821967136431E-5</v>
      </c>
      <c r="Q329" s="69">
        <f>'Tabel 5'!Q338/'Tabel 5'!Q$7</f>
        <v>0</v>
      </c>
      <c r="R329" s="69">
        <f>'Tabel 5'!R338/'Tabel 5'!R$7</f>
        <v>3.2259806009136429E-4</v>
      </c>
      <c r="S329" s="70"/>
      <c r="T329" s="69">
        <f>'Tabel 5'!T338/'Tabel 5'!T$7</f>
        <v>3.5318702233907919E-4</v>
      </c>
      <c r="U329" s="70"/>
      <c r="V329" s="69">
        <f>'Tabel 5'!V338/'Tabel 5'!V$7</f>
        <v>3.2724625614699809E-4</v>
      </c>
      <c r="W329" s="69">
        <f>'Tabel 5'!W338/'Tabel 5'!W$7</f>
        <v>3.3643085919635792E-4</v>
      </c>
      <c r="X329" s="69">
        <f>'Tabel 5'!X338/'Tabel 5'!X$7</f>
        <v>2.5164219308946347E-4</v>
      </c>
      <c r="Y329" s="69">
        <f>'Tabel 5'!Y338/'Tabel 5'!Y$7</f>
        <v>0</v>
      </c>
      <c r="Z329" s="70"/>
      <c r="AA329" s="69">
        <f>'Tabel 5'!AA338/'Tabel 5'!AA$7</f>
        <v>4.0720002865222282E-4</v>
      </c>
      <c r="AB329" s="70"/>
      <c r="AC329" s="69">
        <f>'Tabel 5'!AC338/'Tabel 5'!AC$7</f>
        <v>1.2727057653737816E-4</v>
      </c>
      <c r="AD329" s="57"/>
    </row>
    <row r="330" spans="1:30" outlineLevel="1" x14ac:dyDescent="0.2">
      <c r="A330" s="22">
        <v>1</v>
      </c>
      <c r="B330" s="46">
        <v>2019</v>
      </c>
      <c r="C330" s="46">
        <v>7</v>
      </c>
      <c r="D330" s="22" t="s">
        <v>184</v>
      </c>
      <c r="E330" s="22" t="s">
        <v>535</v>
      </c>
      <c r="G330" s="69">
        <f>'Tabel 5'!G339/'Tabel 5'!G$7</f>
        <v>1.5303636643777146E-4</v>
      </c>
      <c r="H330" s="70"/>
      <c r="I330" s="69">
        <f>'Tabel 5'!I339/'Tabel 5'!I$7</f>
        <v>6.4281872228435084E-5</v>
      </c>
      <c r="J330" s="69">
        <f>'Tabel 5'!J339/'Tabel 5'!J$7</f>
        <v>3.8047110200022132E-5</v>
      </c>
      <c r="K330" s="69">
        <f>'Tabel 5'!K339/'Tabel 5'!K$7</f>
        <v>1.476902524756256E-4</v>
      </c>
      <c r="L330" s="69">
        <f>'Tabel 5'!L339/'Tabel 5'!L$7</f>
        <v>1.1834489674340879E-4</v>
      </c>
      <c r="M330" s="69">
        <f>'Tabel 5'!M339/'Tabel 5'!M$7</f>
        <v>0</v>
      </c>
      <c r="N330" s="69">
        <f>'Tabel 5'!N339/'Tabel 5'!N$7</f>
        <v>5.2275215205454778E-5</v>
      </c>
      <c r="O330" s="70"/>
      <c r="P330" s="69">
        <f>'Tabel 5'!P339/'Tabel 5'!P$7</f>
        <v>2.562960732237881E-5</v>
      </c>
      <c r="Q330" s="69">
        <f>'Tabel 5'!Q339/'Tabel 5'!Q$7</f>
        <v>3.3649779170787999E-5</v>
      </c>
      <c r="R330" s="69">
        <f>'Tabel 5'!R339/'Tabel 5'!R$7</f>
        <v>0</v>
      </c>
      <c r="S330" s="70"/>
      <c r="T330" s="69">
        <f>'Tabel 5'!T339/'Tabel 5'!T$7</f>
        <v>4.9053753102649882E-5</v>
      </c>
      <c r="U330" s="70"/>
      <c r="V330" s="69">
        <f>'Tabel 5'!V339/'Tabel 5'!V$7</f>
        <v>4.7417314666197682E-4</v>
      </c>
      <c r="W330" s="69">
        <f>'Tabel 5'!W339/'Tabel 5'!W$7</f>
        <v>5.0464628879453687E-4</v>
      </c>
      <c r="X330" s="69">
        <f>'Tabel 5'!X339/'Tabel 5'!X$7</f>
        <v>0</v>
      </c>
      <c r="Y330" s="69">
        <f>'Tabel 5'!Y339/'Tabel 5'!Y$7</f>
        <v>0</v>
      </c>
      <c r="Z330" s="70"/>
      <c r="AA330" s="69">
        <f>'Tabel 5'!AA339/'Tabel 5'!AA$7</f>
        <v>1.0180000716305571E-4</v>
      </c>
      <c r="AB330" s="70"/>
      <c r="AC330" s="69">
        <f>'Tabel 5'!AC339/'Tabel 5'!AC$7</f>
        <v>1.1931616550379203E-5</v>
      </c>
      <c r="AD330" s="57"/>
    </row>
    <row r="331" spans="1:30" outlineLevel="1" x14ac:dyDescent="0.2">
      <c r="A331" s="22">
        <v>1</v>
      </c>
      <c r="B331" s="46">
        <v>2019</v>
      </c>
      <c r="C331" s="46">
        <v>7</v>
      </c>
      <c r="D331" s="22" t="s">
        <v>230</v>
      </c>
      <c r="E331" s="22" t="s">
        <v>594</v>
      </c>
      <c r="G331" s="69">
        <f>'Tabel 5'!G340/'Tabel 5'!G$7</f>
        <v>6.3504886753088839E-5</v>
      </c>
      <c r="H331" s="70"/>
      <c r="I331" s="69">
        <f>'Tabel 5'!I340/'Tabel 5'!I$7</f>
        <v>6.1445907277180595E-5</v>
      </c>
      <c r="J331" s="69">
        <f>'Tabel 5'!J340/'Tabel 5'!J$7</f>
        <v>6.6582442850038738E-5</v>
      </c>
      <c r="K331" s="69">
        <f>'Tabel 5'!K340/'Tabel 5'!K$7</f>
        <v>2.4615042079270932E-5</v>
      </c>
      <c r="L331" s="69">
        <f>'Tabel 5'!L340/'Tabel 5'!L$7</f>
        <v>4.9310373643086998E-6</v>
      </c>
      <c r="M331" s="69">
        <f>'Tabel 5'!M340/'Tabel 5'!M$7</f>
        <v>0</v>
      </c>
      <c r="N331" s="69">
        <f>'Tabel 5'!N340/'Tabel 5'!N$7</f>
        <v>1.1761923421227325E-4</v>
      </c>
      <c r="O331" s="70"/>
      <c r="P331" s="69">
        <f>'Tabel 5'!P340/'Tabel 5'!P$7</f>
        <v>0</v>
      </c>
      <c r="Q331" s="69">
        <f>'Tabel 5'!Q340/'Tabel 5'!Q$7</f>
        <v>0</v>
      </c>
      <c r="R331" s="69">
        <f>'Tabel 5'!R340/'Tabel 5'!R$7</f>
        <v>0</v>
      </c>
      <c r="S331" s="70"/>
      <c r="T331" s="69">
        <f>'Tabel 5'!T340/'Tabel 5'!T$7</f>
        <v>2.7470101737483933E-4</v>
      </c>
      <c r="U331" s="70"/>
      <c r="V331" s="69">
        <f>'Tabel 5'!V340/'Tabel 5'!V$7</f>
        <v>6.4558785226278531E-5</v>
      </c>
      <c r="W331" s="69">
        <f>'Tabel 5'!W340/'Tabel 5'!W$7</f>
        <v>5.923078506978132E-5</v>
      </c>
      <c r="X331" s="69">
        <f>'Tabel 5'!X340/'Tabel 5'!X$7</f>
        <v>2.0131375447157078E-4</v>
      </c>
      <c r="Y331" s="69">
        <f>'Tabel 5'!Y340/'Tabel 5'!Y$7</f>
        <v>0</v>
      </c>
      <c r="Z331" s="70"/>
      <c r="AA331" s="69">
        <f>'Tabel 5'!AA340/'Tabel 5'!AA$7</f>
        <v>0</v>
      </c>
      <c r="AB331" s="70"/>
      <c r="AC331" s="69">
        <f>'Tabel 5'!AC340/'Tabel 5'!AC$7</f>
        <v>0</v>
      </c>
      <c r="AD331" s="57"/>
    </row>
    <row r="332" spans="1:30" outlineLevel="1" x14ac:dyDescent="0.2">
      <c r="B332" s="46">
        <v>2019</v>
      </c>
      <c r="C332" s="46">
        <v>7</v>
      </c>
      <c r="D332" s="22" t="s">
        <v>767</v>
      </c>
      <c r="E332" s="22" t="s">
        <v>804</v>
      </c>
      <c r="G332" s="69">
        <f>'Tabel 5'!G341/'Tabel 5'!G$7</f>
        <v>2.9201837269248224E-4</v>
      </c>
      <c r="H332" s="70"/>
      <c r="I332" s="69">
        <f>'Tabel 5'!I341/'Tabel 5'!I$7</f>
        <v>2.5240088066164952E-4</v>
      </c>
      <c r="J332" s="69">
        <f>'Tabel 5'!J341/'Tabel 5'!J$7</f>
        <v>2.25484670945913E-4</v>
      </c>
      <c r="K332" s="69">
        <f>'Tabel 5'!K341/'Tabel 5'!K$7</f>
        <v>3.3924349397597875E-4</v>
      </c>
      <c r="L332" s="69">
        <f>'Tabel 5'!L341/'Tabel 5'!L$7</f>
        <v>3.8832837431654706E-4</v>
      </c>
      <c r="M332" s="69">
        <f>'Tabel 5'!M341/'Tabel 5'!M$7</f>
        <v>3.7909737587968237E-4</v>
      </c>
      <c r="N332" s="69">
        <f>'Tabel 5'!N341/'Tabel 5'!N$7</f>
        <v>1.529639026624975E-4</v>
      </c>
      <c r="O332" s="70"/>
      <c r="P332" s="69">
        <f>'Tabel 5'!P341/'Tabel 5'!P$7</f>
        <v>2.627034750543828E-4</v>
      </c>
      <c r="Q332" s="69">
        <f>'Tabel 5'!Q341/'Tabel 5'!Q$7</f>
        <v>2.4809430698617782E-4</v>
      </c>
      <c r="R332" s="69">
        <f>'Tabel 5'!R341/'Tabel 5'!R$7</f>
        <v>3.0938916308848616E-4</v>
      </c>
      <c r="S332" s="70"/>
      <c r="T332" s="69">
        <f>'Tabel 5'!T341/'Tabel 5'!T$7</f>
        <v>1.8640426179006956E-4</v>
      </c>
      <c r="U332" s="70"/>
      <c r="V332" s="69">
        <f>'Tabel 5'!V341/'Tabel 5'!V$7</f>
        <v>4.296498465059227E-4</v>
      </c>
      <c r="W332" s="69">
        <f>'Tabel 5'!W341/'Tabel 5'!W$7</f>
        <v>4.3710370847417087E-4</v>
      </c>
      <c r="X332" s="69">
        <f>'Tabel 5'!X341/'Tabel 5'!X$7</f>
        <v>3.5692591282813791E-4</v>
      </c>
      <c r="Y332" s="69">
        <f>'Tabel 5'!Y341/'Tabel 5'!Y$7</f>
        <v>1.9519682876961215E-4</v>
      </c>
      <c r="Z332" s="70"/>
      <c r="AA332" s="69">
        <f>'Tabel 5'!AA341/'Tabel 5'!AA$7</f>
        <v>0</v>
      </c>
      <c r="AB332" s="70"/>
      <c r="AC332" s="69">
        <f>'Tabel 5'!AC341/'Tabel 5'!AC$7</f>
        <v>8.7498521369447487E-5</v>
      </c>
      <c r="AD332" s="57"/>
    </row>
    <row r="333" spans="1:30" x14ac:dyDescent="0.2">
      <c r="B333" s="46">
        <v>2019</v>
      </c>
      <c r="C333" s="46" t="s">
        <v>765</v>
      </c>
      <c r="G333" s="69">
        <f>'Tabel 5'!G342/'Tabel 5'!G$7</f>
        <v>2.0550597778786453E-3</v>
      </c>
      <c r="H333" s="70"/>
      <c r="I333" s="69">
        <f>'Tabel 5'!I342/'Tabel 5'!I$7</f>
        <v>1.6836178593947484E-3</v>
      </c>
      <c r="J333" s="69">
        <f>'Tabel 5'!J342/'Tabel 5'!J$7</f>
        <v>2.011796494836952E-3</v>
      </c>
      <c r="K333" s="69">
        <f>'Tabel 5'!K342/'Tabel 5'!K$7</f>
        <v>1.0900022773937424E-3</v>
      </c>
      <c r="L333" s="69">
        <f>'Tabel 5'!L342/'Tabel 5'!L$7</f>
        <v>1.7640877989586743E-3</v>
      </c>
      <c r="M333" s="69">
        <f>'Tabel 5'!M342/'Tabel 5'!M$7</f>
        <v>3.7909737587968237E-4</v>
      </c>
      <c r="N333" s="69">
        <f>'Tabel 5'!N342/'Tabel 5'!N$7</f>
        <v>1.1766868671026535E-3</v>
      </c>
      <c r="O333" s="70"/>
      <c r="P333" s="69">
        <f>'Tabel 5'!P342/'Tabel 5'!P$7</f>
        <v>4.1327741807335836E-4</v>
      </c>
      <c r="Q333" s="69">
        <f>'Tabel 5'!Q342/'Tabel 5'!Q$7</f>
        <v>3.4483742210219333E-4</v>
      </c>
      <c r="R333" s="69">
        <f>'Tabel 5'!R342/'Tabel 5'!R$7</f>
        <v>6.3198722317985056E-4</v>
      </c>
      <c r="S333" s="70"/>
      <c r="T333" s="69">
        <f>'Tabel 5'!T342/'Tabel 5'!T$7</f>
        <v>2.0210146278291752E-3</v>
      </c>
      <c r="U333" s="70"/>
      <c r="V333" s="69">
        <f>'Tabel 5'!V342/'Tabel 5'!V$7</f>
        <v>4.0783342942945612E-3</v>
      </c>
      <c r="W333" s="69">
        <f>'Tabel 5'!W342/'Tabel 5'!W$7</f>
        <v>3.6924276559093523E-3</v>
      </c>
      <c r="X333" s="69">
        <f>'Tabel 5'!X342/'Tabel 5'!X$7</f>
        <v>2.1687497030722751E-3</v>
      </c>
      <c r="Y333" s="69">
        <f>'Tabel 5'!Y342/'Tabel 5'!Y$7</f>
        <v>3.1756551251989978E-2</v>
      </c>
      <c r="Z333" s="70"/>
      <c r="AA333" s="69">
        <f>'Tabel 5'!AA342/'Tabel 5'!AA$7</f>
        <v>5.0900003581527849E-4</v>
      </c>
      <c r="AB333" s="70"/>
      <c r="AC333" s="69">
        <f>'Tabel 5'!AC342/'Tabel 5'!AC$7</f>
        <v>2.5175710921300121E-3</v>
      </c>
      <c r="AD333" s="57"/>
    </row>
    <row r="334" spans="1:30" outlineLevel="1" x14ac:dyDescent="0.2">
      <c r="A334" s="22">
        <v>1</v>
      </c>
      <c r="B334" s="46">
        <v>2019</v>
      </c>
      <c r="C334" s="46">
        <v>8</v>
      </c>
      <c r="D334" s="22" t="s">
        <v>10</v>
      </c>
      <c r="E334" s="22" t="s">
        <v>334</v>
      </c>
      <c r="G334" s="69">
        <f>'Tabel 5'!G343/'Tabel 5'!G$7</f>
        <v>3.5864645059736238E-4</v>
      </c>
      <c r="H334" s="70"/>
      <c r="I334" s="69">
        <f>'Tabel 5'!I343/'Tabel 5'!I$7</f>
        <v>2.8359649512544891E-5</v>
      </c>
      <c r="J334" s="69">
        <f>'Tabel 5'!J343/'Tabel 5'!J$7</f>
        <v>0</v>
      </c>
      <c r="K334" s="69">
        <f>'Tabel 5'!K343/'Tabel 5'!K$7</f>
        <v>0</v>
      </c>
      <c r="L334" s="69">
        <f>'Tabel 5'!L343/'Tabel 5'!L$7</f>
        <v>0</v>
      </c>
      <c r="M334" s="69">
        <f>'Tabel 5'!M343/'Tabel 5'!M$7</f>
        <v>0</v>
      </c>
      <c r="N334" s="69">
        <f>'Tabel 5'!N343/'Tabel 5'!N$7</f>
        <v>1.3068803801363695E-4</v>
      </c>
      <c r="O334" s="70"/>
      <c r="P334" s="69">
        <f>'Tabel 5'!P343/'Tabel 5'!P$7</f>
        <v>1.6947577841922988E-3</v>
      </c>
      <c r="Q334" s="69">
        <f>'Tabel 5'!Q343/'Tabel 5'!Q$7</f>
        <v>2.1409671997413863E-3</v>
      </c>
      <c r="R334" s="69">
        <f>'Tabel 5'!R343/'Tabel 5'!R$7</f>
        <v>2.6883171674280359E-4</v>
      </c>
      <c r="S334" s="70"/>
      <c r="T334" s="69">
        <f>'Tabel 5'!T343/'Tabel 5'!T$7</f>
        <v>0</v>
      </c>
      <c r="U334" s="70"/>
      <c r="V334" s="69">
        <f>'Tabel 5'!V343/'Tabel 5'!V$7</f>
        <v>2.8940145101435206E-4</v>
      </c>
      <c r="W334" s="69">
        <f>'Tabel 5'!W343/'Tabel 5'!W$7</f>
        <v>3.0800008236286285E-4</v>
      </c>
      <c r="X334" s="69">
        <f>'Tabel 5'!X343/'Tabel 5'!X$7</f>
        <v>0</v>
      </c>
      <c r="Y334" s="69">
        <f>'Tabel 5'!Y343/'Tabel 5'!Y$7</f>
        <v>0</v>
      </c>
      <c r="Z334" s="70"/>
      <c r="AA334" s="69">
        <f>'Tabel 5'!AA343/'Tabel 5'!AA$7</f>
        <v>0</v>
      </c>
      <c r="AB334" s="70"/>
      <c r="AC334" s="69">
        <f>'Tabel 5'!AC343/'Tabel 5'!AC$7</f>
        <v>7.1589699302275218E-4</v>
      </c>
      <c r="AD334" s="57"/>
    </row>
    <row r="335" spans="1:30" outlineLevel="1" x14ac:dyDescent="0.2">
      <c r="A335" s="22">
        <v>1</v>
      </c>
      <c r="B335" s="46">
        <v>2019</v>
      </c>
      <c r="C335" s="46">
        <v>8</v>
      </c>
      <c r="D335" s="22" t="s">
        <v>16</v>
      </c>
      <c r="E335" s="22" t="s">
        <v>340</v>
      </c>
      <c r="G335" s="69">
        <f>'Tabel 5'!G344/'Tabel 5'!G$7</f>
        <v>8.380562923973199E-5</v>
      </c>
      <c r="H335" s="70"/>
      <c r="I335" s="69">
        <f>'Tabel 5'!I344/'Tabel 5'!I$7</f>
        <v>3.7812866016726521E-5</v>
      </c>
      <c r="J335" s="69">
        <f>'Tabel 5'!J344/'Tabel 5'!J$7</f>
        <v>0</v>
      </c>
      <c r="K335" s="69">
        <f>'Tabel 5'!K344/'Tabel 5'!K$7</f>
        <v>9.846016831708373E-5</v>
      </c>
      <c r="L335" s="69">
        <f>'Tabel 5'!L344/'Tabel 5'!L$7</f>
        <v>1.5779319565787839E-4</v>
      </c>
      <c r="M335" s="69">
        <f>'Tabel 5'!M344/'Tabel 5'!M$7</f>
        <v>0</v>
      </c>
      <c r="N335" s="69">
        <f>'Tabel 5'!N344/'Tabel 5'!N$7</f>
        <v>0</v>
      </c>
      <c r="O335" s="70"/>
      <c r="P335" s="69">
        <f>'Tabel 5'!P344/'Tabel 5'!P$7</f>
        <v>5.4462915560054977E-5</v>
      </c>
      <c r="Q335" s="69">
        <f>'Tabel 5'!Q344/'Tabel 5'!Q$7</f>
        <v>0</v>
      </c>
      <c r="R335" s="69">
        <f>'Tabel 5'!R344/'Tabel 5'!R$7</f>
        <v>2.2850695923138306E-4</v>
      </c>
      <c r="S335" s="70"/>
      <c r="T335" s="69">
        <f>'Tabel 5'!T344/'Tabel 5'!T$7</f>
        <v>8.8296755584769797E-5</v>
      </c>
      <c r="U335" s="70"/>
      <c r="V335" s="69">
        <f>'Tabel 5'!V344/'Tabel 5'!V$7</f>
        <v>2.1148567574125727E-4</v>
      </c>
      <c r="W335" s="69">
        <f>'Tabel 5'!W344/'Tabel 5'!W$7</f>
        <v>2.2507698326516902E-4</v>
      </c>
      <c r="X335" s="69">
        <f>'Tabel 5'!X344/'Tabel 5'!X$7</f>
        <v>0</v>
      </c>
      <c r="Y335" s="69">
        <f>'Tabel 5'!Y344/'Tabel 5'!Y$7</f>
        <v>0</v>
      </c>
      <c r="Z335" s="70"/>
      <c r="AA335" s="69">
        <f>'Tabel 5'!AA344/'Tabel 5'!AA$7</f>
        <v>0</v>
      </c>
      <c r="AB335" s="70"/>
      <c r="AC335" s="69">
        <f>'Tabel 5'!AC344/'Tabel 5'!AC$7</f>
        <v>0</v>
      </c>
      <c r="AD335" s="57"/>
    </row>
    <row r="336" spans="1:30" outlineLevel="1" x14ac:dyDescent="0.2">
      <c r="A336" s="22">
        <v>1</v>
      </c>
      <c r="B336" s="46">
        <v>2019</v>
      </c>
      <c r="C336" s="46">
        <v>8</v>
      </c>
      <c r="D336" s="22" t="s">
        <v>18</v>
      </c>
      <c r="E336" s="22" t="s">
        <v>342</v>
      </c>
      <c r="G336" s="69">
        <f>'Tabel 5'!G345/'Tabel 5'!G$7</f>
        <v>4.7784824622406187E-4</v>
      </c>
      <c r="H336" s="70"/>
      <c r="I336" s="69">
        <f>'Tabel 5'!I345/'Tabel 5'!I$7</f>
        <v>1.0398538154599794E-4</v>
      </c>
      <c r="J336" s="69">
        <f>'Tabel 5'!J345/'Tabel 5'!J$7</f>
        <v>0</v>
      </c>
      <c r="K336" s="69">
        <f>'Tabel 5'!K345/'Tabel 5'!K$7</f>
        <v>2.4615042079270932E-5</v>
      </c>
      <c r="L336" s="69">
        <f>'Tabel 5'!L345/'Tabel 5'!L$7</f>
        <v>1.3806904620064359E-4</v>
      </c>
      <c r="M336" s="69">
        <f>'Tabel 5'!M345/'Tabel 5'!M$7</f>
        <v>0</v>
      </c>
      <c r="N336" s="69">
        <f>'Tabel 5'!N345/'Tabel 5'!N$7</f>
        <v>3.4850143470303185E-4</v>
      </c>
      <c r="O336" s="70"/>
      <c r="P336" s="69">
        <f>'Tabel 5'!P345/'Tabel 5'!P$7</f>
        <v>1.8805724372795453E-3</v>
      </c>
      <c r="Q336" s="69">
        <f>'Tabel 5'!Q345/'Tabel 5'!Q$7</f>
        <v>2.4690525466565692E-3</v>
      </c>
      <c r="R336" s="69">
        <f>'Tabel 5'!R345/'Tabel 5'!R$7</f>
        <v>0</v>
      </c>
      <c r="S336" s="70"/>
      <c r="T336" s="69">
        <f>'Tabel 5'!T345/'Tabel 5'!T$7</f>
        <v>0</v>
      </c>
      <c r="U336" s="70"/>
      <c r="V336" s="69">
        <f>'Tabel 5'!V345/'Tabel 5'!V$7</f>
        <v>4.9198246672439846E-4</v>
      </c>
      <c r="W336" s="69">
        <f>'Tabel 5'!W345/'Tabel 5'!W$7</f>
        <v>4.3356934671079925E-4</v>
      </c>
      <c r="X336" s="69">
        <f>'Tabel 5'!X345/'Tabel 5'!X$7</f>
        <v>0</v>
      </c>
      <c r="Y336" s="69">
        <f>'Tabel 5'!Y345/'Tabel 5'!Y$7</f>
        <v>5.2372553191370038E-3</v>
      </c>
      <c r="Z336" s="70"/>
      <c r="AA336" s="69">
        <f>'Tabel 5'!AA345/'Tabel 5'!AA$7</f>
        <v>0</v>
      </c>
      <c r="AB336" s="70"/>
      <c r="AC336" s="69">
        <f>'Tabel 5'!AC345/'Tabel 5'!AC$7</f>
        <v>1.1931616550379203E-3</v>
      </c>
      <c r="AD336" s="57"/>
    </row>
    <row r="337" spans="1:30" outlineLevel="1" x14ac:dyDescent="0.2">
      <c r="A337" s="22">
        <v>1</v>
      </c>
      <c r="B337" s="46">
        <v>2019</v>
      </c>
      <c r="C337" s="46">
        <v>8</v>
      </c>
      <c r="D337" s="22" t="s">
        <v>19</v>
      </c>
      <c r="E337" s="22" t="s">
        <v>343</v>
      </c>
      <c r="G337" s="69">
        <f>'Tabel 5'!G346/'Tabel 5'!G$7</f>
        <v>1.2753030536480955E-4</v>
      </c>
      <c r="H337" s="70"/>
      <c r="I337" s="69">
        <f>'Tabel 5'!I346/'Tabel 5'!I$7</f>
        <v>2.0797076309199588E-5</v>
      </c>
      <c r="J337" s="69">
        <f>'Tabel 5'!J346/'Tabel 5'!J$7</f>
        <v>3.6144754690021026E-5</v>
      </c>
      <c r="K337" s="69">
        <f>'Tabel 5'!K346/'Tabel 5'!K$7</f>
        <v>0</v>
      </c>
      <c r="L337" s="69">
        <f>'Tabel 5'!L346/'Tabel 5'!L$7</f>
        <v>0</v>
      </c>
      <c r="M337" s="69">
        <f>'Tabel 5'!M346/'Tabel 5'!M$7</f>
        <v>1.6151269078266669E-4</v>
      </c>
      <c r="N337" s="69">
        <f>'Tabel 5'!N346/'Tabel 5'!N$7</f>
        <v>0</v>
      </c>
      <c r="O337" s="70"/>
      <c r="P337" s="69">
        <f>'Tabel 5'!P346/'Tabel 5'!P$7</f>
        <v>5.1259214644757626E-4</v>
      </c>
      <c r="Q337" s="69">
        <f>'Tabel 5'!Q346/'Tabel 5'!Q$7</f>
        <v>6.7299558341575995E-4</v>
      </c>
      <c r="R337" s="69">
        <f>'Tabel 5'!R346/'Tabel 5'!R$7</f>
        <v>0</v>
      </c>
      <c r="S337" s="70"/>
      <c r="T337" s="69">
        <f>'Tabel 5'!T346/'Tabel 5'!T$7</f>
        <v>0</v>
      </c>
      <c r="U337" s="70"/>
      <c r="V337" s="69">
        <f>'Tabel 5'!V346/'Tabel 5'!V$7</f>
        <v>1.4024839549157061E-4</v>
      </c>
      <c r="W337" s="69">
        <f>'Tabel 5'!W346/'Tabel 5'!W$7</f>
        <v>1.4926157837584893E-4</v>
      </c>
      <c r="X337" s="69">
        <f>'Tabel 5'!X346/'Tabel 5'!X$7</f>
        <v>0</v>
      </c>
      <c r="Y337" s="69">
        <f>'Tabel 5'!Y346/'Tabel 5'!Y$7</f>
        <v>0</v>
      </c>
      <c r="Z337" s="70"/>
      <c r="AA337" s="69">
        <f>'Tabel 5'!AA346/'Tabel 5'!AA$7</f>
        <v>5.2936003724788966E-3</v>
      </c>
      <c r="AB337" s="70"/>
      <c r="AC337" s="69">
        <f>'Tabel 5'!AC346/'Tabel 5'!AC$7</f>
        <v>0</v>
      </c>
      <c r="AD337" s="57"/>
    </row>
    <row r="338" spans="1:30" outlineLevel="1" x14ac:dyDescent="0.2">
      <c r="A338" s="22">
        <v>1</v>
      </c>
      <c r="B338" s="46">
        <v>2019</v>
      </c>
      <c r="C338" s="46">
        <v>8</v>
      </c>
      <c r="D338" s="22" t="s">
        <v>68</v>
      </c>
      <c r="E338" s="22" t="s">
        <v>405</v>
      </c>
      <c r="G338" s="69">
        <f>'Tabel 5'!G347/'Tabel 5'!G$7</f>
        <v>2.1341806203906905E-5</v>
      </c>
      <c r="H338" s="70"/>
      <c r="I338" s="69">
        <f>'Tabel 5'!I347/'Tabel 5'!I$7</f>
        <v>2.835964951254489E-6</v>
      </c>
      <c r="J338" s="69">
        <f>'Tabel 5'!J347/'Tabel 5'!J$7</f>
        <v>5.7070665300033207E-6</v>
      </c>
      <c r="K338" s="69">
        <f>'Tabel 5'!K347/'Tabel 5'!K$7</f>
        <v>0</v>
      </c>
      <c r="L338" s="69">
        <f>'Tabel 5'!L347/'Tabel 5'!L$7</f>
        <v>0</v>
      </c>
      <c r="M338" s="69">
        <f>'Tabel 5'!M347/'Tabel 5'!M$7</f>
        <v>0</v>
      </c>
      <c r="N338" s="69">
        <f>'Tabel 5'!N347/'Tabel 5'!N$7</f>
        <v>0</v>
      </c>
      <c r="O338" s="70"/>
      <c r="P338" s="69">
        <f>'Tabel 5'!P347/'Tabel 5'!P$7</f>
        <v>0</v>
      </c>
      <c r="Q338" s="69">
        <f>'Tabel 5'!Q347/'Tabel 5'!Q$7</f>
        <v>0</v>
      </c>
      <c r="R338" s="69">
        <f>'Tabel 5'!R347/'Tabel 5'!R$7</f>
        <v>0</v>
      </c>
      <c r="S338" s="70"/>
      <c r="T338" s="69">
        <f>'Tabel 5'!T347/'Tabel 5'!T$7</f>
        <v>2.9432251861589929E-5</v>
      </c>
      <c r="U338" s="70"/>
      <c r="V338" s="69">
        <f>'Tabel 5'!V347/'Tabel 5'!V$7</f>
        <v>7.7915775273094788E-5</v>
      </c>
      <c r="W338" s="69">
        <f>'Tabel 5'!W347/'Tabel 5'!W$7</f>
        <v>7.8184636292111349E-5</v>
      </c>
      <c r="X338" s="69">
        <f>'Tabel 5'!X347/'Tabel 5'!X$7</f>
        <v>0</v>
      </c>
      <c r="Y338" s="69">
        <f>'Tabel 5'!Y347/'Tabel 5'!Y$7</f>
        <v>2.7564501679668441E-4</v>
      </c>
      <c r="Z338" s="70"/>
      <c r="AA338" s="69">
        <f>'Tabel 5'!AA347/'Tabel 5'!AA$7</f>
        <v>0</v>
      </c>
      <c r="AB338" s="70"/>
      <c r="AC338" s="69">
        <f>'Tabel 5'!AC347/'Tabel 5'!AC$7</f>
        <v>0</v>
      </c>
      <c r="AD338" s="57"/>
    </row>
    <row r="339" spans="1:30" outlineLevel="1" x14ac:dyDescent="0.2">
      <c r="B339" s="46">
        <v>2019</v>
      </c>
      <c r="C339" s="46">
        <v>8</v>
      </c>
      <c r="D339" s="22" t="s">
        <v>767</v>
      </c>
      <c r="E339" s="22" t="s">
        <v>804</v>
      </c>
      <c r="G339" s="69">
        <f>'Tabel 5'!G348/'Tabel 5'!G$7</f>
        <v>0</v>
      </c>
      <c r="H339" s="70"/>
      <c r="I339" s="69">
        <f>'Tabel 5'!I348/'Tabel 5'!I$7</f>
        <v>0</v>
      </c>
      <c r="J339" s="69">
        <f>'Tabel 5'!J348/'Tabel 5'!J$7</f>
        <v>0</v>
      </c>
      <c r="K339" s="69">
        <f>'Tabel 5'!K348/'Tabel 5'!K$7</f>
        <v>0</v>
      </c>
      <c r="L339" s="69">
        <f>'Tabel 5'!L348/'Tabel 5'!L$7</f>
        <v>0</v>
      </c>
      <c r="M339" s="69">
        <f>'Tabel 5'!M348/'Tabel 5'!M$7</f>
        <v>0</v>
      </c>
      <c r="N339" s="69">
        <f>'Tabel 5'!N348/'Tabel 5'!N$7</f>
        <v>0</v>
      </c>
      <c r="O339" s="70"/>
      <c r="P339" s="69">
        <f>'Tabel 5'!P348/'Tabel 5'!P$7</f>
        <v>0</v>
      </c>
      <c r="Q339" s="69">
        <f>'Tabel 5'!Q348/'Tabel 5'!Q$7</f>
        <v>0</v>
      </c>
      <c r="R339" s="69">
        <f>'Tabel 5'!R348/'Tabel 5'!R$7</f>
        <v>0</v>
      </c>
      <c r="S339" s="70"/>
      <c r="T339" s="69">
        <f>'Tabel 5'!T348/'Tabel 5'!T$7</f>
        <v>0</v>
      </c>
      <c r="U339" s="70"/>
      <c r="V339" s="69">
        <f>'Tabel 5'!V348/'Tabel 5'!V$7</f>
        <v>0</v>
      </c>
      <c r="W339" s="69">
        <f>'Tabel 5'!W348/'Tabel 5'!W$7</f>
        <v>0</v>
      </c>
      <c r="X339" s="69">
        <f>'Tabel 5'!X348/'Tabel 5'!X$7</f>
        <v>0</v>
      </c>
      <c r="Y339" s="69">
        <f>'Tabel 5'!Y348/'Tabel 5'!Y$7</f>
        <v>0</v>
      </c>
      <c r="Z339" s="70"/>
      <c r="AA339" s="69">
        <f>'Tabel 5'!AA348/'Tabel 5'!AA$7</f>
        <v>0</v>
      </c>
      <c r="AB339" s="70"/>
      <c r="AC339" s="69">
        <f>'Tabel 5'!AC348/'Tabel 5'!AC$7</f>
        <v>0</v>
      </c>
      <c r="AD339" s="57"/>
    </row>
    <row r="340" spans="1:30" x14ac:dyDescent="0.2">
      <c r="B340" s="46">
        <v>2019</v>
      </c>
      <c r="C340" s="46" t="s">
        <v>766</v>
      </c>
      <c r="G340" s="69">
        <f>'Tabel 5'!G349/'Tabel 5'!G$7</f>
        <v>1.0691724376298726E-3</v>
      </c>
      <c r="H340" s="70"/>
      <c r="I340" s="69">
        <f>'Tabel 5'!I349/'Tabel 5'!I$7</f>
        <v>1.9379093833572341E-4</v>
      </c>
      <c r="J340" s="69">
        <f>'Tabel 5'!J349/'Tabel 5'!J$7</f>
        <v>4.1851821220024352E-5</v>
      </c>
      <c r="K340" s="69">
        <f>'Tabel 5'!K349/'Tabel 5'!K$7</f>
        <v>1.2307521039635466E-4</v>
      </c>
      <c r="L340" s="69">
        <f>'Tabel 5'!L349/'Tabel 5'!L$7</f>
        <v>2.9586224185852201E-4</v>
      </c>
      <c r="M340" s="69">
        <f>'Tabel 5'!M349/'Tabel 5'!M$7</f>
        <v>1.6151269078266669E-4</v>
      </c>
      <c r="N340" s="69">
        <f>'Tabel 5'!N349/'Tabel 5'!N$7</f>
        <v>4.791894727166688E-4</v>
      </c>
      <c r="O340" s="70"/>
      <c r="P340" s="69">
        <f>'Tabel 5'!P349/'Tabel 5'!P$7</f>
        <v>4.1423852834794753E-3</v>
      </c>
      <c r="Q340" s="69">
        <f>'Tabel 5'!Q349/'Tabel 5'!Q$7</f>
        <v>5.2830153298137157E-3</v>
      </c>
      <c r="R340" s="69">
        <f>'Tabel 5'!R349/'Tabel 5'!R$7</f>
        <v>4.9733867597418662E-4</v>
      </c>
      <c r="S340" s="70"/>
      <c r="T340" s="69">
        <f>'Tabel 5'!T349/'Tabel 5'!T$7</f>
        <v>1.1772900744635972E-4</v>
      </c>
      <c r="U340" s="70"/>
      <c r="V340" s="69">
        <f>'Tabel 5'!V349/'Tabel 5'!V$7</f>
        <v>1.2110337642446732E-3</v>
      </c>
      <c r="W340" s="69">
        <f>'Tabel 5'!W349/'Tabel 5'!W$7</f>
        <v>1.1940926270067914E-3</v>
      </c>
      <c r="X340" s="69">
        <f>'Tabel 5'!X349/'Tabel 5'!X$7</f>
        <v>0</v>
      </c>
      <c r="Y340" s="69">
        <f>'Tabel 5'!Y349/'Tabel 5'!Y$7</f>
        <v>5.5129003359336883E-3</v>
      </c>
      <c r="Z340" s="70"/>
      <c r="AA340" s="69">
        <f>'Tabel 5'!AA349/'Tabel 5'!AA$7</f>
        <v>5.2936003724788966E-3</v>
      </c>
      <c r="AB340" s="70"/>
      <c r="AC340" s="69">
        <f>'Tabel 5'!AC349/'Tabel 5'!AC$7</f>
        <v>1.9090586480606726E-3</v>
      </c>
      <c r="AD340" s="57"/>
    </row>
    <row r="341" spans="1:30" x14ac:dyDescent="0.2">
      <c r="C341" s="46"/>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row>
    <row r="342" spans="1:30" x14ac:dyDescent="0.2">
      <c r="C342" s="47"/>
      <c r="E342" s="47"/>
      <c r="G342" s="47"/>
      <c r="H342" s="22"/>
      <c r="I342" s="47"/>
      <c r="K342" s="47"/>
      <c r="M342" s="47"/>
      <c r="O342" s="47"/>
      <c r="P342" s="22"/>
      <c r="Q342" s="47"/>
      <c r="S342" s="47"/>
      <c r="T342" s="22"/>
      <c r="U342" s="47"/>
      <c r="V342" s="22"/>
      <c r="W342" s="47"/>
      <c r="Y342" s="47"/>
      <c r="AA342" s="47"/>
      <c r="AC342" s="47"/>
    </row>
    <row r="343" spans="1:30" outlineLevel="2" x14ac:dyDescent="0.2">
      <c r="B343" s="46">
        <v>2017</v>
      </c>
      <c r="C343" s="46">
        <v>1</v>
      </c>
      <c r="D343" s="22" t="s">
        <v>92</v>
      </c>
      <c r="E343" s="22" t="s">
        <v>419</v>
      </c>
      <c r="G343" s="69">
        <f>'Tabel 5'!G352/'Tabel 5'!G$10</f>
        <v>4.0484811554635632E-2</v>
      </c>
      <c r="H343" s="69"/>
      <c r="I343" s="69">
        <f>'Tabel 5'!I352/'Tabel 5'!I$10</f>
        <v>4.4811780524745201E-2</v>
      </c>
      <c r="J343" s="69">
        <f>'Tabel 5'!J352/'Tabel 5'!J$10</f>
        <v>5.9492717567863208E-2</v>
      </c>
      <c r="K343" s="69">
        <f>'Tabel 5'!K352/'Tabel 5'!K$10</f>
        <v>5.442622950819672E-2</v>
      </c>
      <c r="L343" s="69">
        <f>'Tabel 5'!L352/'Tabel 5'!L$10</f>
        <v>1.6518113083658779E-2</v>
      </c>
      <c r="M343" s="69">
        <f>'Tabel 5'!M352/'Tabel 5'!M$10</f>
        <v>4.2031740783600592E-2</v>
      </c>
      <c r="N343" s="69">
        <f>'Tabel 5'!N352/'Tabel 5'!N$10</f>
        <v>3.3338691367202807E-2</v>
      </c>
      <c r="O343" s="69"/>
      <c r="P343" s="69">
        <f>'Tabel 5'!P352/'Tabel 5'!P$10</f>
        <v>3.688934499666064E-2</v>
      </c>
      <c r="Q343" s="69">
        <f>'Tabel 5'!Q352/'Tabel 5'!Q$10</f>
        <v>3.3425140201443673E-2</v>
      </c>
      <c r="R343" s="69">
        <f>'Tabel 5'!R352/'Tabel 5'!R$10</f>
        <v>5.2394034536891683E-2</v>
      </c>
      <c r="S343" s="69"/>
      <c r="T343" s="69">
        <f>'Tabel 5'!T352/'Tabel 5'!T$10</f>
        <v>4.1946644814713649E-2</v>
      </c>
      <c r="U343" s="69"/>
      <c r="V343" s="69">
        <f>'Tabel 5'!V352/'Tabel 5'!V$10</f>
        <v>3.2566668927753596E-2</v>
      </c>
      <c r="W343" s="69">
        <f>'Tabel 5'!W352/'Tabel 5'!W$10</f>
        <v>3.3050849575524628E-2</v>
      </c>
      <c r="X343" s="69">
        <f>'Tabel 5'!X352/'Tabel 5'!X$10</f>
        <v>3.7609785009968207E-2</v>
      </c>
      <c r="Y343" s="69">
        <f>'Tabel 5'!Y352/'Tabel 5'!Y$10</f>
        <v>0</v>
      </c>
      <c r="Z343" s="69"/>
      <c r="AA343" s="69">
        <f>'Tabel 5'!AA352/'Tabel 5'!AA$10</f>
        <v>0</v>
      </c>
      <c r="AB343" s="69"/>
      <c r="AC343" s="69">
        <f>'Tabel 5'!AC352/'Tabel 5'!AC$10</f>
        <v>4.4460395053679174E-3</v>
      </c>
    </row>
    <row r="344" spans="1:30" outlineLevel="2" x14ac:dyDescent="0.2">
      <c r="B344" s="46">
        <v>2017</v>
      </c>
      <c r="C344" s="46">
        <v>1</v>
      </c>
      <c r="D344" s="22" t="s">
        <v>101</v>
      </c>
      <c r="E344" s="22" t="s">
        <v>443</v>
      </c>
      <c r="G344" s="69">
        <f>'Tabel 5'!G353/'Tabel 5'!G$10</f>
        <v>0.10119522301125505</v>
      </c>
      <c r="H344" s="69"/>
      <c r="I344" s="69">
        <f>'Tabel 5'!I353/'Tabel 5'!I$10</f>
        <v>0.11501107173383852</v>
      </c>
      <c r="J344" s="69">
        <f>'Tabel 5'!J353/'Tabel 5'!J$10</f>
        <v>8.3764909964241255E-2</v>
      </c>
      <c r="K344" s="69">
        <f>'Tabel 5'!K353/'Tabel 5'!K$10</f>
        <v>0</v>
      </c>
      <c r="L344" s="69">
        <f>'Tabel 5'!L353/'Tabel 5'!L$10</f>
        <v>4.6330097658259795E-2</v>
      </c>
      <c r="M344" s="69">
        <f>'Tabel 5'!M353/'Tabel 5'!M$10</f>
        <v>2.5004132914531327E-2</v>
      </c>
      <c r="N344" s="69">
        <f>'Tabel 5'!N353/'Tabel 5'!N$10</f>
        <v>0.31002421161554766</v>
      </c>
      <c r="O344" s="69"/>
      <c r="P344" s="69">
        <f>'Tabel 5'!P353/'Tabel 5'!P$10</f>
        <v>0.12621153626871265</v>
      </c>
      <c r="Q344" s="69">
        <f>'Tabel 5'!Q353/'Tabel 5'!Q$10</f>
        <v>0.11753006309563195</v>
      </c>
      <c r="R344" s="69">
        <f>'Tabel 5'!R353/'Tabel 5'!R$10</f>
        <v>0.16506707578136148</v>
      </c>
      <c r="S344" s="69"/>
      <c r="T344" s="69">
        <f>'Tabel 5'!T353/'Tabel 5'!T$10</f>
        <v>2.4701811891104434E-2</v>
      </c>
      <c r="U344" s="69"/>
      <c r="V344" s="69">
        <f>'Tabel 5'!V353/'Tabel 5'!V$10</f>
        <v>7.055994648241147E-2</v>
      </c>
      <c r="W344" s="69">
        <f>'Tabel 5'!W353/'Tabel 5'!W$10</f>
        <v>6.6079207079504473E-2</v>
      </c>
      <c r="X344" s="69">
        <f>'Tabel 5'!X353/'Tabel 5'!X$10</f>
        <v>0.20071124521795355</v>
      </c>
      <c r="Y344" s="69">
        <f>'Tabel 5'!Y353/'Tabel 5'!Y$10</f>
        <v>0</v>
      </c>
      <c r="Z344" s="69"/>
      <c r="AA344" s="69">
        <f>'Tabel 5'!AA353/'Tabel 5'!AA$10</f>
        <v>0</v>
      </c>
      <c r="AB344" s="69"/>
      <c r="AC344" s="69">
        <f>'Tabel 5'!AC353/'Tabel 5'!AC$10</f>
        <v>1.2617837118267486E-2</v>
      </c>
    </row>
    <row r="345" spans="1:30" outlineLevel="2" x14ac:dyDescent="0.2">
      <c r="B345" s="46">
        <v>2017</v>
      </c>
      <c r="C345" s="46">
        <v>1</v>
      </c>
      <c r="D345" s="22" t="s">
        <v>141</v>
      </c>
      <c r="E345" s="22" t="s">
        <v>486</v>
      </c>
      <c r="G345" s="69">
        <f>'Tabel 5'!G354/'Tabel 5'!G$10</f>
        <v>5.6368532245324579E-2</v>
      </c>
      <c r="H345" s="69"/>
      <c r="I345" s="69">
        <f>'Tabel 5'!I354/'Tabel 5'!I$10</f>
        <v>5.5946495783743798E-2</v>
      </c>
      <c r="J345" s="69">
        <f>'Tabel 5'!J354/'Tabel 5'!J$10</f>
        <v>5.5142425128311363E-2</v>
      </c>
      <c r="K345" s="69">
        <f>'Tabel 5'!K354/'Tabel 5'!K$10</f>
        <v>5.5276916260522821E-2</v>
      </c>
      <c r="L345" s="69">
        <f>'Tabel 5'!L354/'Tabel 5'!L$10</f>
        <v>8.0900043610562578E-2</v>
      </c>
      <c r="M345" s="69">
        <f>'Tabel 5'!M354/'Tabel 5'!M$10</f>
        <v>4.4718135228963465E-2</v>
      </c>
      <c r="N345" s="69">
        <f>'Tabel 5'!N354/'Tabel 5'!N$10</f>
        <v>3.4006771215302545E-2</v>
      </c>
      <c r="O345" s="69"/>
      <c r="P345" s="69">
        <f>'Tabel 5'!P354/'Tabel 5'!P$10</f>
        <v>7.5120950007330309E-2</v>
      </c>
      <c r="Q345" s="69">
        <f>'Tabel 5'!Q354/'Tabel 5'!Q$10</f>
        <v>7.9732471331943625E-2</v>
      </c>
      <c r="R345" s="69">
        <f>'Tabel 5'!R354/'Tabel 5'!R$10</f>
        <v>5.4481233052661622E-2</v>
      </c>
      <c r="S345" s="69"/>
      <c r="T345" s="69">
        <f>'Tabel 5'!T354/'Tabel 5'!T$10</f>
        <v>9.9153236820540835E-3</v>
      </c>
      <c r="U345" s="69"/>
      <c r="V345" s="69">
        <f>'Tabel 5'!V354/'Tabel 5'!V$10</f>
        <v>5.5826236249277815E-2</v>
      </c>
      <c r="W345" s="69">
        <f>'Tabel 5'!W354/'Tabel 5'!W$10</f>
        <v>5.5800330383539799E-2</v>
      </c>
      <c r="X345" s="69">
        <f>'Tabel 5'!X354/'Tabel 5'!X$10</f>
        <v>6.7460531278624933E-2</v>
      </c>
      <c r="Y345" s="69">
        <f>'Tabel 5'!Y354/'Tabel 5'!Y$10</f>
        <v>3.2528618383769692E-2</v>
      </c>
      <c r="Z345" s="69"/>
      <c r="AA345" s="69">
        <f>'Tabel 5'!AA354/'Tabel 5'!AA$10</f>
        <v>0</v>
      </c>
      <c r="AB345" s="69"/>
      <c r="AC345" s="69">
        <f>'Tabel 5'!AC354/'Tabel 5'!AC$10</f>
        <v>6.3651737774615538E-2</v>
      </c>
    </row>
    <row r="346" spans="1:30" outlineLevel="2" x14ac:dyDescent="0.2">
      <c r="B346" s="46">
        <v>2017</v>
      </c>
      <c r="C346" s="46">
        <v>1</v>
      </c>
      <c r="D346" s="22" t="s">
        <v>157</v>
      </c>
      <c r="E346" s="22" t="s">
        <v>504</v>
      </c>
      <c r="G346" s="69">
        <f>'Tabel 5'!G355/'Tabel 5'!G$10</f>
        <v>8.638382559187853E-2</v>
      </c>
      <c r="H346" s="69"/>
      <c r="I346" s="69">
        <f>'Tabel 5'!I355/'Tabel 5'!I$10</f>
        <v>8.3935239104464182E-2</v>
      </c>
      <c r="J346" s="69">
        <f>'Tabel 5'!J355/'Tabel 5'!J$10</f>
        <v>8.460708940848026E-2</v>
      </c>
      <c r="K346" s="69">
        <f>'Tabel 5'!K355/'Tabel 5'!K$10</f>
        <v>7.1936198493575548E-2</v>
      </c>
      <c r="L346" s="69">
        <f>'Tabel 5'!L355/'Tabel 5'!L$10</f>
        <v>6.826768065308042E-2</v>
      </c>
      <c r="M346" s="69">
        <f>'Tabel 5'!M355/'Tabel 5'!M$10</f>
        <v>8.1046453959332118E-2</v>
      </c>
      <c r="N346" s="69">
        <f>'Tabel 5'!N355/'Tabel 5'!N$10</f>
        <v>0.10200524417564974</v>
      </c>
      <c r="O346" s="69"/>
      <c r="P346" s="69">
        <f>'Tabel 5'!P355/'Tabel 5'!P$10</f>
        <v>0.16229617683949893</v>
      </c>
      <c r="Q346" s="69">
        <f>'Tabel 5'!Q355/'Tabel 5'!Q$10</f>
        <v>0.19844632486876668</v>
      </c>
      <c r="R346" s="69">
        <f>'Tabel 5'!R355/'Tabel 5'!R$10</f>
        <v>4.995004995004995E-4</v>
      </c>
      <c r="S346" s="69"/>
      <c r="T346" s="69">
        <f>'Tabel 5'!T355/'Tabel 5'!T$10</f>
        <v>5.1971228261859237E-2</v>
      </c>
      <c r="U346" s="69"/>
      <c r="V346" s="69">
        <f>'Tabel 5'!V355/'Tabel 5'!V$10</f>
        <v>4.6451302035212139E-2</v>
      </c>
      <c r="W346" s="69">
        <f>'Tabel 5'!W355/'Tabel 5'!W$10</f>
        <v>4.7183367862828354E-2</v>
      </c>
      <c r="X346" s="69">
        <f>'Tabel 5'!X355/'Tabel 5'!X$10</f>
        <v>4.806293442534619E-2</v>
      </c>
      <c r="Y346" s="69">
        <f>'Tabel 5'!Y355/'Tabel 5'!Y$10</f>
        <v>9.86059163549813E-3</v>
      </c>
      <c r="Z346" s="69"/>
      <c r="AA346" s="69">
        <f>'Tabel 5'!AA355/'Tabel 5'!AA$10</f>
        <v>0</v>
      </c>
      <c r="AB346" s="69"/>
      <c r="AC346" s="69">
        <f>'Tabel 5'!AC355/'Tabel 5'!AC$10</f>
        <v>0.11477691689810632</v>
      </c>
    </row>
    <row r="347" spans="1:30" outlineLevel="2" x14ac:dyDescent="0.2">
      <c r="B347" s="46">
        <v>2017</v>
      </c>
      <c r="C347" s="46">
        <v>1</v>
      </c>
      <c r="E347" s="22" t="s">
        <v>804</v>
      </c>
      <c r="G347" s="69">
        <f>'Tabel 5'!G356/'Tabel 5'!G$10</f>
        <v>0</v>
      </c>
      <c r="H347" s="69"/>
      <c r="I347" s="69">
        <f>'Tabel 5'!I356/'Tabel 5'!I$10</f>
        <v>0</v>
      </c>
      <c r="J347" s="69">
        <f>'Tabel 5'!J356/'Tabel 5'!J$10</f>
        <v>0</v>
      </c>
      <c r="K347" s="69">
        <f>'Tabel 5'!K356/'Tabel 5'!K$10</f>
        <v>0</v>
      </c>
      <c r="L347" s="69">
        <f>'Tabel 5'!L356/'Tabel 5'!L$10</f>
        <v>0</v>
      </c>
      <c r="M347" s="69">
        <f>'Tabel 5'!M356/'Tabel 5'!M$10</f>
        <v>0</v>
      </c>
      <c r="N347" s="69">
        <f>'Tabel 5'!N356/'Tabel 5'!N$10</f>
        <v>0</v>
      </c>
      <c r="O347" s="69"/>
      <c r="P347" s="69">
        <f>'Tabel 5'!P356/'Tabel 5'!P$10</f>
        <v>0</v>
      </c>
      <c r="Q347" s="69">
        <f>'Tabel 5'!Q356/'Tabel 5'!Q$10</f>
        <v>0</v>
      </c>
      <c r="R347" s="69">
        <f>'Tabel 5'!R356/'Tabel 5'!R$10</f>
        <v>0</v>
      </c>
      <c r="S347" s="69"/>
      <c r="T347" s="69">
        <f>'Tabel 5'!T356/'Tabel 5'!T$10</f>
        <v>0</v>
      </c>
      <c r="U347" s="69"/>
      <c r="V347" s="69">
        <f>'Tabel 5'!V356/'Tabel 5'!V$10</f>
        <v>0</v>
      </c>
      <c r="W347" s="69">
        <f>'Tabel 5'!W356/'Tabel 5'!W$10</f>
        <v>0</v>
      </c>
      <c r="X347" s="69">
        <f>'Tabel 5'!X356/'Tabel 5'!X$10</f>
        <v>0</v>
      </c>
      <c r="Y347" s="69">
        <f>'Tabel 5'!Y356/'Tabel 5'!Y$10</f>
        <v>0</v>
      </c>
      <c r="Z347" s="69"/>
      <c r="AA347" s="69">
        <f>'Tabel 5'!AA356/'Tabel 5'!AA$10</f>
        <v>0</v>
      </c>
      <c r="AB347" s="69"/>
      <c r="AC347" s="69">
        <f>'Tabel 5'!AC356/'Tabel 5'!AC$10</f>
        <v>0</v>
      </c>
    </row>
    <row r="348" spans="1:30" outlineLevel="1" x14ac:dyDescent="0.2">
      <c r="B348" s="46">
        <v>2017</v>
      </c>
      <c r="C348" s="47" t="s">
        <v>761</v>
      </c>
      <c r="G348" s="69">
        <f>'Tabel 5'!G357/'Tabel 5'!G$10</f>
        <v>0.28443239240309381</v>
      </c>
      <c r="H348" s="69"/>
      <c r="I348" s="69">
        <f>'Tabel 5'!I357/'Tabel 5'!I$10</f>
        <v>0.29970458714679171</v>
      </c>
      <c r="J348" s="69">
        <f>'Tabel 5'!J357/'Tabel 5'!J$10</f>
        <v>0.2830071420688961</v>
      </c>
      <c r="K348" s="69">
        <f>'Tabel 5'!K357/'Tabel 5'!K$10</f>
        <v>0.18163934426229508</v>
      </c>
      <c r="L348" s="69">
        <f>'Tabel 5'!L357/'Tabel 5'!L$10</f>
        <v>0.21201593500556157</v>
      </c>
      <c r="M348" s="69">
        <f>'Tabel 5'!M357/'Tabel 5'!M$10</f>
        <v>0.19280046288642752</v>
      </c>
      <c r="N348" s="69">
        <f>'Tabel 5'!N357/'Tabel 5'!N$10</f>
        <v>0.47937491837370277</v>
      </c>
      <c r="O348" s="69"/>
      <c r="P348" s="69">
        <f>'Tabel 5'!P357/'Tabel 5'!P$10</f>
        <v>0.40051800811220251</v>
      </c>
      <c r="Q348" s="69">
        <f>'Tabel 5'!Q357/'Tabel 5'!Q$10</f>
        <v>0.42913399949778591</v>
      </c>
      <c r="R348" s="69">
        <f>'Tabel 5'!R357/'Tabel 5'!R$10</f>
        <v>0.27244184387041531</v>
      </c>
      <c r="S348" s="69"/>
      <c r="T348" s="69">
        <f>'Tabel 5'!T357/'Tabel 5'!T$10</f>
        <v>0.12853500864973141</v>
      </c>
      <c r="U348" s="69"/>
      <c r="V348" s="69">
        <f>'Tabel 5'!V357/'Tabel 5'!V$10</f>
        <v>0.20540415369465503</v>
      </c>
      <c r="W348" s="69">
        <f>'Tabel 5'!W357/'Tabel 5'!W$10</f>
        <v>0.20211375490139727</v>
      </c>
      <c r="X348" s="69">
        <f>'Tabel 5'!X357/'Tabel 5'!X$10</f>
        <v>0.35384449593189288</v>
      </c>
      <c r="Y348" s="69">
        <f>'Tabel 5'!Y357/'Tabel 5'!Y$10</f>
        <v>4.238921001926782E-2</v>
      </c>
      <c r="Z348" s="69"/>
      <c r="AA348" s="69">
        <f>'Tabel 5'!AA357/'Tabel 5'!AA$10</f>
        <v>0</v>
      </c>
      <c r="AB348" s="69"/>
      <c r="AC348" s="69">
        <f>'Tabel 5'!AC357/'Tabel 5'!AC$10</f>
        <v>0.19549253129635724</v>
      </c>
    </row>
    <row r="349" spans="1:30" outlineLevel="2" x14ac:dyDescent="0.2">
      <c r="B349" s="46">
        <v>2017</v>
      </c>
      <c r="C349" s="46">
        <v>2</v>
      </c>
      <c r="D349" s="22" t="s">
        <v>3</v>
      </c>
      <c r="E349" s="22" t="s">
        <v>324</v>
      </c>
      <c r="G349" s="69">
        <f>'Tabel 5'!G358/'Tabel 5'!G$10</f>
        <v>2.3544489217946721E-2</v>
      </c>
      <c r="H349" s="69"/>
      <c r="I349" s="69">
        <f>'Tabel 5'!I358/'Tabel 5'!I$10</f>
        <v>2.6296242608430512E-2</v>
      </c>
      <c r="J349" s="69">
        <f>'Tabel 5'!J358/'Tabel 5'!J$10</f>
        <v>3.4502252588007751E-2</v>
      </c>
      <c r="K349" s="69">
        <f>'Tabel 5'!K358/'Tabel 5'!K$10</f>
        <v>4.1701373504652195E-2</v>
      </c>
      <c r="L349" s="69">
        <f>'Tabel 5'!L358/'Tabel 5'!L$10</f>
        <v>2.1903282552344925E-3</v>
      </c>
      <c r="M349" s="69">
        <f>'Tabel 5'!M358/'Tabel 5'!M$10</f>
        <v>0.23040998512150768</v>
      </c>
      <c r="N349" s="69">
        <f>'Tabel 5'!N358/'Tabel 5'!N$10</f>
        <v>5.4250092928399927E-4</v>
      </c>
      <c r="O349" s="69"/>
      <c r="P349" s="69">
        <f>'Tabel 5'!P358/'Tabel 5'!P$10</f>
        <v>5.1448956653472121E-2</v>
      </c>
      <c r="Q349" s="69">
        <f>'Tabel 5'!Q358/'Tabel 5'!Q$10</f>
        <v>5.4510161864410163E-2</v>
      </c>
      <c r="R349" s="69">
        <f>'Tabel 5'!R358/'Tabel 5'!R$10</f>
        <v>3.7747966319394893E-2</v>
      </c>
      <c r="S349" s="69"/>
      <c r="T349" s="69">
        <f>'Tabel 5'!T358/'Tabel 5'!T$10</f>
        <v>5.5176181371210048E-3</v>
      </c>
      <c r="U349" s="69"/>
      <c r="V349" s="69">
        <f>'Tabel 5'!V358/'Tabel 5'!V$10</f>
        <v>1.7028323622354821E-3</v>
      </c>
      <c r="W349" s="69">
        <f>'Tabel 5'!W358/'Tabel 5'!W$10</f>
        <v>1.8093621998245618E-3</v>
      </c>
      <c r="X349" s="69">
        <f>'Tabel 5'!X358/'Tabel 5'!X$10</f>
        <v>2.1552885392531925E-4</v>
      </c>
      <c r="Y349" s="69">
        <f>'Tabel 5'!Y358/'Tabel 5'!Y$10</f>
        <v>0</v>
      </c>
      <c r="Z349" s="69"/>
      <c r="AA349" s="69">
        <f>'Tabel 5'!AA358/'Tabel 5'!AA$10</f>
        <v>0</v>
      </c>
      <c r="AB349" s="69"/>
      <c r="AC349" s="69">
        <f>'Tabel 5'!AC358/'Tabel 5'!AC$10</f>
        <v>4.2358095874236786E-2</v>
      </c>
    </row>
    <row r="350" spans="1:30" outlineLevel="2" x14ac:dyDescent="0.2">
      <c r="B350" s="46">
        <v>2017</v>
      </c>
      <c r="C350" s="46">
        <v>2</v>
      </c>
      <c r="D350" s="22" t="s">
        <v>5</v>
      </c>
      <c r="E350" s="22" t="s">
        <v>327</v>
      </c>
      <c r="G350" s="69">
        <f>'Tabel 5'!G359/'Tabel 5'!G$10</f>
        <v>1.4515397163493518E-2</v>
      </c>
      <c r="H350" s="69"/>
      <c r="I350" s="69">
        <f>'Tabel 5'!I359/'Tabel 5'!I$10</f>
        <v>1.4597693680364293E-2</v>
      </c>
      <c r="J350" s="69">
        <f>'Tabel 5'!J359/'Tabel 5'!J$10</f>
        <v>1.5161166041001555E-2</v>
      </c>
      <c r="K350" s="69">
        <f>'Tabel 5'!K359/'Tabel 5'!K$10</f>
        <v>2.0469649977846699E-2</v>
      </c>
      <c r="L350" s="69">
        <f>'Tabel 5'!L359/'Tabel 5'!L$10</f>
        <v>1.0853640011956154E-2</v>
      </c>
      <c r="M350" s="69">
        <f>'Tabel 5'!M359/'Tabel 5'!M$10</f>
        <v>4.6081997024301539E-2</v>
      </c>
      <c r="N350" s="69">
        <f>'Tabel 5'!N359/'Tabel 5'!N$10</f>
        <v>1.1482936336511318E-2</v>
      </c>
      <c r="O350" s="69"/>
      <c r="P350" s="69">
        <f>'Tabel 5'!P359/'Tabel 5'!P$10</f>
        <v>1.3422600140090245E-3</v>
      </c>
      <c r="Q350" s="69">
        <f>'Tabel 5'!Q359/'Tabel 5'!Q$10</f>
        <v>0</v>
      </c>
      <c r="R350" s="69">
        <f>'Tabel 5'!R359/'Tabel 5'!R$10</f>
        <v>7.3497930640787782E-3</v>
      </c>
      <c r="S350" s="69"/>
      <c r="T350" s="69">
        <f>'Tabel 5'!T359/'Tabel 5'!T$10</f>
        <v>1.5778931075298187E-2</v>
      </c>
      <c r="U350" s="69"/>
      <c r="V350" s="69">
        <f>'Tabel 5'!V359/'Tabel 5'!V$10</f>
        <v>2.3456047978705239E-2</v>
      </c>
      <c r="W350" s="69">
        <f>'Tabel 5'!W359/'Tabel 5'!W$10</f>
        <v>2.4818751390134976E-2</v>
      </c>
      <c r="X350" s="69">
        <f>'Tabel 5'!X359/'Tabel 5'!X$10</f>
        <v>1.0237620561452665E-3</v>
      </c>
      <c r="Y350" s="69">
        <f>'Tabel 5'!Y359/'Tabel 5'!Y$10</f>
        <v>8.8405304318259093E-3</v>
      </c>
      <c r="Z350" s="69"/>
      <c r="AA350" s="69">
        <f>'Tabel 5'!AA359/'Tabel 5'!AA$10</f>
        <v>0</v>
      </c>
      <c r="AB350" s="69"/>
      <c r="AC350" s="69">
        <f>'Tabel 5'!AC359/'Tabel 5'!AC$10</f>
        <v>3.1494588157155105E-2</v>
      </c>
    </row>
    <row r="351" spans="1:30" outlineLevel="2" x14ac:dyDescent="0.2">
      <c r="B351" s="46">
        <v>2017</v>
      </c>
      <c r="C351" s="46">
        <v>2</v>
      </c>
      <c r="D351" s="22" t="s">
        <v>30</v>
      </c>
      <c r="E351" s="22" t="s">
        <v>356</v>
      </c>
      <c r="G351" s="69">
        <f>'Tabel 5'!G360/'Tabel 5'!G$10</f>
        <v>1.0362719580959051E-2</v>
      </c>
      <c r="H351" s="69"/>
      <c r="I351" s="69">
        <f>'Tabel 5'!I360/'Tabel 5'!I$10</f>
        <v>1.4884609040333101E-2</v>
      </c>
      <c r="J351" s="69">
        <f>'Tabel 5'!J360/'Tabel 5'!J$10</f>
        <v>1.7774826385191581E-2</v>
      </c>
      <c r="K351" s="69">
        <f>'Tabel 5'!K360/'Tabel 5'!K$10</f>
        <v>9.6411165263624275E-3</v>
      </c>
      <c r="L351" s="69">
        <f>'Tabel 5'!L360/'Tabel 5'!L$10</f>
        <v>1.5180395827106169E-2</v>
      </c>
      <c r="M351" s="69">
        <f>'Tabel 5'!M360/'Tabel 5'!M$10</f>
        <v>0</v>
      </c>
      <c r="N351" s="69">
        <f>'Tabel 5'!N360/'Tabel 5'!N$10</f>
        <v>1.03778418509328E-2</v>
      </c>
      <c r="O351" s="69"/>
      <c r="P351" s="69">
        <f>'Tabel 5'!P360/'Tabel 5'!P$10</f>
        <v>4.8184528172799685E-3</v>
      </c>
      <c r="Q351" s="69">
        <f>'Tabel 5'!Q360/'Tabel 5'!Q$10</f>
        <v>5.8950372475477207E-3</v>
      </c>
      <c r="R351" s="69">
        <f>'Tabel 5'!R360/'Tabel 5'!R$10</f>
        <v>0</v>
      </c>
      <c r="S351" s="69"/>
      <c r="T351" s="69">
        <f>'Tabel 5'!T360/'Tabel 5'!T$10</f>
        <v>0</v>
      </c>
      <c r="U351" s="69"/>
      <c r="V351" s="69">
        <f>'Tabel 5'!V360/'Tabel 5'!V$10</f>
        <v>6.425385300907787E-3</v>
      </c>
      <c r="W351" s="69">
        <f>'Tabel 5'!W360/'Tabel 5'!W$10</f>
        <v>6.7826091302815757E-3</v>
      </c>
      <c r="X351" s="69">
        <f>'Tabel 5'!X360/'Tabel 5'!X$10</f>
        <v>0</v>
      </c>
      <c r="Y351" s="69">
        <f>'Tabel 5'!Y360/'Tabel 5'!Y$10</f>
        <v>3.7402244134648079E-3</v>
      </c>
      <c r="Z351" s="69"/>
      <c r="AA351" s="69">
        <f>'Tabel 5'!AA360/'Tabel 5'!AA$10</f>
        <v>0</v>
      </c>
      <c r="AB351" s="69"/>
      <c r="AC351" s="69">
        <f>'Tabel 5'!AC360/'Tabel 5'!AC$10</f>
        <v>6.075563579403565E-3</v>
      </c>
    </row>
    <row r="352" spans="1:30" outlineLevel="2" x14ac:dyDescent="0.2">
      <c r="B352" s="46">
        <v>2017</v>
      </c>
      <c r="C352" s="46">
        <v>2</v>
      </c>
      <c r="D352" s="22" t="s">
        <v>45</v>
      </c>
      <c r="E352" s="22" t="s">
        <v>376</v>
      </c>
      <c r="G352" s="69">
        <f>'Tabel 5'!G361/'Tabel 5'!G$10</f>
        <v>1.049066108350189E-2</v>
      </c>
      <c r="H352" s="69"/>
      <c r="I352" s="69">
        <f>'Tabel 5'!I361/'Tabel 5'!I$10</f>
        <v>1.0996755956992687E-2</v>
      </c>
      <c r="J352" s="69">
        <f>'Tabel 5'!J361/'Tabel 5'!J$10</f>
        <v>1.2897929787402932E-2</v>
      </c>
      <c r="K352" s="69">
        <f>'Tabel 5'!K361/'Tabel 5'!K$10</f>
        <v>2.4847142224191404E-2</v>
      </c>
      <c r="L352" s="69">
        <f>'Tabel 5'!L361/'Tabel 5'!L$10</f>
        <v>7.5411972814449302E-3</v>
      </c>
      <c r="M352" s="69">
        <f>'Tabel 5'!M361/'Tabel 5'!M$10</f>
        <v>1.7606215903455118E-2</v>
      </c>
      <c r="N352" s="69">
        <f>'Tabel 5'!N361/'Tabel 5'!N$10</f>
        <v>4.8774852068033635E-3</v>
      </c>
      <c r="O352" s="69"/>
      <c r="P352" s="69">
        <f>'Tabel 5'!P361/'Tabel 5'!P$10</f>
        <v>6.7015263320790372E-3</v>
      </c>
      <c r="Q352" s="69">
        <f>'Tabel 5'!Q361/'Tabel 5'!Q$10</f>
        <v>8.1988449075088999E-3</v>
      </c>
      <c r="R352" s="69">
        <f>'Tabel 5'!R361/'Tabel 5'!R$10</f>
        <v>0</v>
      </c>
      <c r="S352" s="69"/>
      <c r="T352" s="69">
        <f>'Tabel 5'!T361/'Tabel 5'!T$10</f>
        <v>7.7574433214968588E-3</v>
      </c>
      <c r="U352" s="69"/>
      <c r="V352" s="69">
        <f>'Tabel 5'!V361/'Tabel 5'!V$10</f>
        <v>1.2729139718798755E-2</v>
      </c>
      <c r="W352" s="69">
        <f>'Tabel 5'!W361/'Tabel 5'!W$10</f>
        <v>1.3600205927410588E-2</v>
      </c>
      <c r="X352" s="69">
        <f>'Tabel 5'!X361/'Tabel 5'!X$10</f>
        <v>0</v>
      </c>
      <c r="Y352" s="69">
        <f>'Tabel 5'!Y361/'Tabel 5'!Y$10</f>
        <v>0</v>
      </c>
      <c r="Z352" s="69"/>
      <c r="AA352" s="69">
        <f>'Tabel 5'!AA361/'Tabel 5'!AA$10</f>
        <v>0</v>
      </c>
      <c r="AB352" s="69"/>
      <c r="AC352" s="69">
        <f>'Tabel 5'!AC361/'Tabel 5'!AC$10</f>
        <v>1.6734885689221341E-2</v>
      </c>
    </row>
    <row r="353" spans="2:29" outlineLevel="2" x14ac:dyDescent="0.2">
      <c r="B353" s="46">
        <v>2017</v>
      </c>
      <c r="C353" s="46">
        <v>2</v>
      </c>
      <c r="D353" s="22" t="s">
        <v>46</v>
      </c>
      <c r="E353" s="22" t="s">
        <v>377</v>
      </c>
      <c r="G353" s="69">
        <f>'Tabel 5'!G362/'Tabel 5'!G$10</f>
        <v>1.7847297479715037E-2</v>
      </c>
      <c r="H353" s="69"/>
      <c r="I353" s="69">
        <f>'Tabel 5'!I362/'Tabel 5'!I$10</f>
        <v>2.0381987313742446E-2</v>
      </c>
      <c r="J353" s="69">
        <f>'Tabel 5'!J362/'Tabel 5'!J$10</f>
        <v>3.8182673561567189E-2</v>
      </c>
      <c r="K353" s="69">
        <f>'Tabel 5'!K362/'Tabel 5'!K$10</f>
        <v>4.3243243243243244E-3</v>
      </c>
      <c r="L353" s="69">
        <f>'Tabel 5'!L362/'Tabel 5'!L$10</f>
        <v>0</v>
      </c>
      <c r="M353" s="69">
        <f>'Tabel 5'!M362/'Tabel 5'!M$10</f>
        <v>1.7440899322202018E-2</v>
      </c>
      <c r="N353" s="69">
        <f>'Tabel 5'!N362/'Tabel 5'!N$10</f>
        <v>0</v>
      </c>
      <c r="O353" s="69"/>
      <c r="P353" s="69">
        <f>'Tabel 5'!P362/'Tabel 5'!P$10</f>
        <v>1.4380426460766586E-2</v>
      </c>
      <c r="Q353" s="69">
        <f>'Tabel 5'!Q362/'Tabel 5'!Q$10</f>
        <v>1.3328603486003772E-2</v>
      </c>
      <c r="R353" s="69">
        <f>'Tabel 5'!R362/'Tabel 5'!R$10</f>
        <v>1.9088054802340517E-2</v>
      </c>
      <c r="S353" s="69"/>
      <c r="T353" s="69">
        <f>'Tabel 5'!T362/'Tabel 5'!T$10</f>
        <v>2.0449786032960028E-2</v>
      </c>
      <c r="U353" s="69"/>
      <c r="V353" s="69">
        <f>'Tabel 5'!V362/'Tabel 5'!V$10</f>
        <v>1.3737272614572783E-2</v>
      </c>
      <c r="W353" s="69">
        <f>'Tabel 5'!W362/'Tabel 5'!W$10</f>
        <v>1.4382430193356843E-2</v>
      </c>
      <c r="X353" s="69">
        <f>'Tabel 5'!X362/'Tabel 5'!X$10</f>
        <v>6.3581011907969179E-3</v>
      </c>
      <c r="Y353" s="69">
        <f>'Tabel 5'!Y362/'Tabel 5'!Y$10</f>
        <v>0</v>
      </c>
      <c r="Z353" s="69"/>
      <c r="AA353" s="69">
        <f>'Tabel 5'!AA362/'Tabel 5'!AA$10</f>
        <v>0</v>
      </c>
      <c r="AB353" s="69"/>
      <c r="AC353" s="69">
        <f>'Tabel 5'!AC362/'Tabel 5'!AC$10</f>
        <v>2.7269196202755093E-2</v>
      </c>
    </row>
    <row r="354" spans="2:29" outlineLevel="2" x14ac:dyDescent="0.2">
      <c r="B354" s="46">
        <v>2017</v>
      </c>
      <c r="C354" s="46">
        <v>2</v>
      </c>
      <c r="D354" s="22" t="s">
        <v>63</v>
      </c>
      <c r="E354" s="22" t="s">
        <v>400</v>
      </c>
      <c r="G354" s="69">
        <f>'Tabel 5'!G363/'Tabel 5'!G$10</f>
        <v>1.5339969304881891E-2</v>
      </c>
      <c r="H354" s="69"/>
      <c r="I354" s="69">
        <f>'Tabel 5'!I363/'Tabel 5'!I$10</f>
        <v>1.0726835583502866E-2</v>
      </c>
      <c r="J354" s="69">
        <f>'Tabel 5'!J363/'Tabel 5'!J$10</f>
        <v>8.7489859965886891E-3</v>
      </c>
      <c r="K354" s="69">
        <f>'Tabel 5'!K363/'Tabel 5'!K$10</f>
        <v>6.8941072219760747E-3</v>
      </c>
      <c r="L354" s="69">
        <f>'Tabel 5'!L363/'Tabel 5'!L$10</f>
        <v>1.9193547596763998E-2</v>
      </c>
      <c r="M354" s="69">
        <f>'Tabel 5'!M363/'Tabel 5'!M$10</f>
        <v>7.873202182178872E-2</v>
      </c>
      <c r="N354" s="69">
        <f>'Tabel 5'!N363/'Tabel 5'!N$10</f>
        <v>0</v>
      </c>
      <c r="O354" s="69"/>
      <c r="P354" s="69">
        <f>'Tabel 5'!P363/'Tabel 5'!P$10</f>
        <v>2.5102217009561972E-2</v>
      </c>
      <c r="Q354" s="69">
        <f>'Tabel 5'!Q363/'Tabel 5'!Q$10</f>
        <v>2.4799811868993861E-2</v>
      </c>
      <c r="R354" s="69">
        <f>'Tabel 5'!R363/'Tabel 5'!R$10</f>
        <v>2.6455687169972885E-2</v>
      </c>
      <c r="S354" s="69"/>
      <c r="T354" s="69">
        <f>'Tabel 5'!T363/'Tabel 5'!T$10</f>
        <v>4.1181826459073111E-2</v>
      </c>
      <c r="U354" s="69"/>
      <c r="V354" s="69">
        <f>'Tabel 5'!V363/'Tabel 5'!V$10</f>
        <v>1.2485877952765114E-2</v>
      </c>
      <c r="W354" s="69">
        <f>'Tabel 5'!W363/'Tabel 5'!W$10</f>
        <v>1.3340297545115346E-2</v>
      </c>
      <c r="X354" s="69">
        <f>'Tabel 5'!X363/'Tabel 5'!X$10</f>
        <v>0</v>
      </c>
      <c r="Y354" s="69">
        <f>'Tabel 5'!Y363/'Tabel 5'!Y$10</f>
        <v>0</v>
      </c>
      <c r="Z354" s="69"/>
      <c r="AA354" s="69">
        <f>'Tabel 5'!AA363/'Tabel 5'!AA$10</f>
        <v>0</v>
      </c>
      <c r="AB354" s="69"/>
      <c r="AC354" s="69">
        <f>'Tabel 5'!AC363/'Tabel 5'!AC$10</f>
        <v>3.2948889727259248E-2</v>
      </c>
    </row>
    <row r="355" spans="2:29" outlineLevel="2" x14ac:dyDescent="0.2">
      <c r="B355" s="46">
        <v>2017</v>
      </c>
      <c r="C355" s="46">
        <v>2</v>
      </c>
      <c r="D355" s="22" t="s">
        <v>81</v>
      </c>
      <c r="E355" s="22" t="s">
        <v>418</v>
      </c>
      <c r="G355" s="69">
        <f>'Tabel 5'!G364/'Tabel 5'!G$10</f>
        <v>1.1784713484221181E-2</v>
      </c>
      <c r="H355" s="69"/>
      <c r="I355" s="69">
        <f>'Tabel 5'!I364/'Tabel 5'!I$10</f>
        <v>1.281322010007048E-2</v>
      </c>
      <c r="J355" s="69">
        <f>'Tabel 5'!J364/'Tabel 5'!J$10</f>
        <v>7.0762433763070726E-3</v>
      </c>
      <c r="K355" s="69">
        <f>'Tabel 5'!K364/'Tabel 5'!K$10</f>
        <v>2.516614975631369E-3</v>
      </c>
      <c r="L355" s="69">
        <f>'Tabel 5'!L364/'Tabel 5'!L$10</f>
        <v>1.7919531161951989E-2</v>
      </c>
      <c r="M355" s="69">
        <f>'Tabel 5'!M364/'Tabel 5'!M$10</f>
        <v>0</v>
      </c>
      <c r="N355" s="69">
        <f>'Tabel 5'!N364/'Tabel 5'!N$10</f>
        <v>2.6939189664352665E-2</v>
      </c>
      <c r="O355" s="69"/>
      <c r="P355" s="69">
        <f>'Tabel 5'!P364/'Tabel 5'!P$10</f>
        <v>1.3038166446757562E-2</v>
      </c>
      <c r="Q355" s="69">
        <f>'Tabel 5'!Q364/'Tabel 5'!Q$10</f>
        <v>1.2065096516786309E-2</v>
      </c>
      <c r="R355" s="69">
        <f>'Tabel 5'!R364/'Tabel 5'!R$10</f>
        <v>1.7393320964749538E-2</v>
      </c>
      <c r="S355" s="69"/>
      <c r="T355" s="69">
        <f>'Tabel 5'!T364/'Tabel 5'!T$10</f>
        <v>8.358372029500136E-3</v>
      </c>
      <c r="U355" s="69"/>
      <c r="V355" s="69">
        <f>'Tabel 5'!V364/'Tabel 5'!V$10</f>
        <v>9.3585608259672583E-3</v>
      </c>
      <c r="W355" s="69">
        <f>'Tabel 5'!W364/'Tabel 5'!W$10</f>
        <v>9.4641638822315129E-3</v>
      </c>
      <c r="X355" s="69">
        <f>'Tabel 5'!X364/'Tabel 5'!X$10</f>
        <v>7.7051565278301636E-3</v>
      </c>
      <c r="Y355" s="69">
        <f>'Tabel 5'!Y364/'Tabel 5'!Y$10</f>
        <v>8.0471494956364052E-3</v>
      </c>
      <c r="Z355" s="69"/>
      <c r="AA355" s="69">
        <f>'Tabel 5'!AA364/'Tabel 5'!AA$10</f>
        <v>0</v>
      </c>
      <c r="AB355" s="69"/>
      <c r="AC355" s="69">
        <f>'Tabel 5'!AC364/'Tabel 5'!AC$10</f>
        <v>1.2401150351375177E-2</v>
      </c>
    </row>
    <row r="356" spans="2:29" outlineLevel="2" x14ac:dyDescent="0.2">
      <c r="B356" s="46">
        <v>2017</v>
      </c>
      <c r="C356" s="46">
        <v>2</v>
      </c>
      <c r="D356" s="22" t="s">
        <v>110</v>
      </c>
      <c r="E356" s="22" t="s">
        <v>452</v>
      </c>
      <c r="G356" s="69">
        <f>'Tabel 5'!G365/'Tabel 5'!G$10</f>
        <v>1.3283689139013321E-2</v>
      </c>
      <c r="H356" s="69"/>
      <c r="I356" s="69">
        <f>'Tabel 5'!I365/'Tabel 5'!I$10</f>
        <v>1.3540005698318995E-2</v>
      </c>
      <c r="J356" s="69">
        <f>'Tabel 5'!J365/'Tabel 5'!J$10</f>
        <v>1.9463057363068397E-2</v>
      </c>
      <c r="K356" s="69">
        <f>'Tabel 5'!K365/'Tabel 5'!K$10</f>
        <v>8.5600354452813471E-3</v>
      </c>
      <c r="L356" s="69">
        <f>'Tabel 5'!L365/'Tabel 5'!L$10</f>
        <v>8.9083149172624332E-3</v>
      </c>
      <c r="M356" s="69">
        <f>'Tabel 5'!M365/'Tabel 5'!M$10</f>
        <v>0</v>
      </c>
      <c r="N356" s="69">
        <f>'Tabel 5'!N365/'Tabel 5'!N$10</f>
        <v>5.9775565356292512E-3</v>
      </c>
      <c r="O356" s="69"/>
      <c r="P356" s="69">
        <f>'Tabel 5'!P365/'Tabel 5'!P$10</f>
        <v>1.7149652217824041E-2</v>
      </c>
      <c r="Q356" s="69">
        <f>'Tabel 5'!Q365/'Tabel 5'!Q$10</f>
        <v>1.3101411381128707E-2</v>
      </c>
      <c r="R356" s="69">
        <f>'Tabel 5'!R365/'Tabel 5'!R$10</f>
        <v>3.5268303125445981E-2</v>
      </c>
      <c r="S356" s="69"/>
      <c r="T356" s="69">
        <f>'Tabel 5'!T365/'Tabel 5'!T$10</f>
        <v>1.2054994081762724E-2</v>
      </c>
      <c r="U356" s="69"/>
      <c r="V356" s="69">
        <f>'Tabel 5'!V365/'Tabel 5'!V$10</f>
        <v>1.0224011339740786E-2</v>
      </c>
      <c r="W356" s="69">
        <f>'Tabel 5'!W365/'Tabel 5'!W$10</f>
        <v>1.0673737507528596E-2</v>
      </c>
      <c r="X356" s="69">
        <f>'Tabel 5'!X365/'Tabel 5'!X$10</f>
        <v>5.3882213481329811E-3</v>
      </c>
      <c r="Y356" s="69">
        <f>'Tabel 5'!Y365/'Tabel 5'!Y$10</f>
        <v>0</v>
      </c>
      <c r="Z356" s="69"/>
      <c r="AA356" s="69">
        <f>'Tabel 5'!AA365/'Tabel 5'!AA$10</f>
        <v>0</v>
      </c>
      <c r="AB356" s="69"/>
      <c r="AC356" s="69">
        <f>'Tabel 5'!AC365/'Tabel 5'!AC$10</f>
        <v>3.0799607022880118E-4</v>
      </c>
    </row>
    <row r="357" spans="2:29" outlineLevel="2" x14ac:dyDescent="0.2">
      <c r="B357" s="46">
        <v>2017</v>
      </c>
      <c r="C357" s="46">
        <v>2</v>
      </c>
      <c r="D357" s="22" t="s">
        <v>111</v>
      </c>
      <c r="E357" s="22" t="s">
        <v>453</v>
      </c>
      <c r="G357" s="69">
        <f>'Tabel 5'!G366/'Tabel 5'!G$10</f>
        <v>1.2036259489220658E-2</v>
      </c>
      <c r="H357" s="69"/>
      <c r="I357" s="69">
        <f>'Tabel 5'!I366/'Tabel 5'!I$10</f>
        <v>1.493359458959607E-2</v>
      </c>
      <c r="J357" s="69">
        <f>'Tabel 5'!J366/'Tabel 5'!J$10</f>
        <v>1.275466247964733E-2</v>
      </c>
      <c r="K357" s="69">
        <f>'Tabel 5'!K366/'Tabel 5'!K$10</f>
        <v>1.0208241027913159E-2</v>
      </c>
      <c r="L357" s="69">
        <f>'Tabel 5'!L366/'Tabel 5'!L$10</f>
        <v>3.7500183752370408E-2</v>
      </c>
      <c r="M357" s="69">
        <f>'Tabel 5'!M366/'Tabel 5'!M$10</f>
        <v>0</v>
      </c>
      <c r="N357" s="69">
        <f>'Tabel 5'!N366/'Tabel 5'!N$10</f>
        <v>6.0780196706818437E-4</v>
      </c>
      <c r="O357" s="69"/>
      <c r="P357" s="69">
        <f>'Tabel 5'!P366/'Tabel 5'!P$10</f>
        <v>2.2870546840639203E-3</v>
      </c>
      <c r="Q357" s="69">
        <f>'Tabel 5'!Q366/'Tabel 5'!Q$10</f>
        <v>2.7980501337244762E-3</v>
      </c>
      <c r="R357" s="69">
        <f>'Tabel 5'!R366/'Tabel 5'!R$10</f>
        <v>0</v>
      </c>
      <c r="S357" s="69"/>
      <c r="T357" s="69">
        <f>'Tabel 5'!T366/'Tabel 5'!T$10</f>
        <v>0</v>
      </c>
      <c r="U357" s="69"/>
      <c r="V357" s="69">
        <f>'Tabel 5'!V366/'Tabel 5'!V$10</f>
        <v>1.534888181454565E-2</v>
      </c>
      <c r="W357" s="69">
        <f>'Tabel 5'!W366/'Tabel 5'!W$10</f>
        <v>1.6214284464726184E-2</v>
      </c>
      <c r="X357" s="69">
        <f>'Tabel 5'!X366/'Tabel 5'!X$10</f>
        <v>3.9872837976184065E-3</v>
      </c>
      <c r="Y357" s="69">
        <f>'Tabel 5'!Y366/'Tabel 5'!Y$10</f>
        <v>0</v>
      </c>
      <c r="Z357" s="69"/>
      <c r="AA357" s="69">
        <f>'Tabel 5'!AA366/'Tabel 5'!AA$10</f>
        <v>0</v>
      </c>
      <c r="AB357" s="69"/>
      <c r="AC357" s="69">
        <f>'Tabel 5'!AC366/'Tabel 5'!AC$10</f>
        <v>2.3814709092106565E-2</v>
      </c>
    </row>
    <row r="358" spans="2:29" outlineLevel="2" x14ac:dyDescent="0.2">
      <c r="B358" s="46">
        <v>2017</v>
      </c>
      <c r="C358" s="46">
        <v>2</v>
      </c>
      <c r="D358" s="22" t="s">
        <v>131</v>
      </c>
      <c r="E358" s="22" t="s">
        <v>475</v>
      </c>
      <c r="G358" s="69">
        <f>'Tabel 5'!G367/'Tabel 5'!G$10</f>
        <v>6.1552873723363368E-3</v>
      </c>
      <c r="H358" s="69"/>
      <c r="I358" s="69">
        <f>'Tabel 5'!I367/'Tabel 5'!I$10</f>
        <v>6.8629754222504363E-3</v>
      </c>
      <c r="J358" s="69">
        <f>'Tabel 5'!J367/'Tabel 5'!J$10</f>
        <v>7.4169872434014759E-3</v>
      </c>
      <c r="K358" s="69">
        <f>'Tabel 5'!K367/'Tabel 5'!K$10</f>
        <v>4.7496677004873729E-3</v>
      </c>
      <c r="L358" s="69">
        <f>'Tabel 5'!L367/'Tabel 5'!L$10</f>
        <v>1.1083942982864478E-2</v>
      </c>
      <c r="M358" s="69">
        <f>'Tabel 5'!M367/'Tabel 5'!M$10</f>
        <v>1.2564060175235576E-2</v>
      </c>
      <c r="N358" s="69">
        <f>'Tabel 5'!N367/'Tabel 5'!N$10</f>
        <v>1.0046313505259244E-3</v>
      </c>
      <c r="O358" s="69"/>
      <c r="P358" s="69">
        <f>'Tabel 5'!P367/'Tabel 5'!P$10</f>
        <v>3.2644284806724331E-3</v>
      </c>
      <c r="Q358" s="69">
        <f>'Tabel 5'!Q367/'Tabel 5'!Q$10</f>
        <v>3.9937980541195515E-3</v>
      </c>
      <c r="R358" s="69">
        <f>'Tabel 5'!R367/'Tabel 5'!R$10</f>
        <v>0</v>
      </c>
      <c r="S358" s="69"/>
      <c r="T358" s="69">
        <f>'Tabel 5'!T367/'Tabel 5'!T$10</f>
        <v>4.652644996813257E-3</v>
      </c>
      <c r="U358" s="69"/>
      <c r="V358" s="69">
        <f>'Tabel 5'!V367/'Tabel 5'!V$10</f>
        <v>6.9610289972703221E-3</v>
      </c>
      <c r="W358" s="69">
        <f>'Tabel 5'!W367/'Tabel 5'!W$10</f>
        <v>7.2124576086929357E-3</v>
      </c>
      <c r="X358" s="69">
        <f>'Tabel 5'!X367/'Tabel 5'!X$10</f>
        <v>4.849399213319683E-3</v>
      </c>
      <c r="Y358" s="69">
        <f>'Tabel 5'!Y367/'Tabel 5'!Y$10</f>
        <v>0</v>
      </c>
      <c r="Z358" s="69"/>
      <c r="AA358" s="69">
        <f>'Tabel 5'!AA367/'Tabel 5'!AA$10</f>
        <v>0</v>
      </c>
      <c r="AB358" s="69"/>
      <c r="AC358" s="69">
        <f>'Tabel 5'!AC367/'Tabel 5'!AC$10</f>
        <v>5.596352460314806E-3</v>
      </c>
    </row>
    <row r="359" spans="2:29" outlineLevel="2" x14ac:dyDescent="0.2">
      <c r="B359" s="46">
        <v>2017</v>
      </c>
      <c r="C359" s="46">
        <v>2</v>
      </c>
      <c r="D359" s="22" t="s">
        <v>189</v>
      </c>
      <c r="E359" s="22" t="s">
        <v>540</v>
      </c>
      <c r="G359" s="69">
        <f>'Tabel 5'!G368/'Tabel 5'!G$10</f>
        <v>1.6894241710773052E-2</v>
      </c>
      <c r="H359" s="69"/>
      <c r="I359" s="69">
        <f>'Tabel 5'!I368/'Tabel 5'!I$10</f>
        <v>2.660415177522631E-2</v>
      </c>
      <c r="J359" s="69">
        <f>'Tabel 5'!J368/'Tabel 5'!J$10</f>
        <v>1.2456511595939726E-2</v>
      </c>
      <c r="K359" s="69">
        <f>'Tabel 5'!K368/'Tabel 5'!K$10</f>
        <v>1.1537439078422685E-2</v>
      </c>
      <c r="L359" s="69">
        <f>'Tabel 5'!L368/'Tabel 5'!L$10</f>
        <v>7.8993919021555378E-2</v>
      </c>
      <c r="M359" s="69">
        <f>'Tabel 5'!M368/'Tabel 5'!M$10</f>
        <v>4.2279715655480242E-2</v>
      </c>
      <c r="N359" s="69">
        <f>'Tabel 5'!N368/'Tabel 5'!N$10</f>
        <v>1.197018254151639E-2</v>
      </c>
      <c r="O359" s="69"/>
      <c r="P359" s="69">
        <f>'Tabel 5'!P368/'Tabel 5'!P$10</f>
        <v>7.3074980859763146E-3</v>
      </c>
      <c r="Q359" s="69">
        <f>'Tabel 5'!Q368/'Tabel 5'!Q$10</f>
        <v>8.9402086181538457E-3</v>
      </c>
      <c r="R359" s="69">
        <f>'Tabel 5'!R368/'Tabel 5'!R$10</f>
        <v>0</v>
      </c>
      <c r="S359" s="69"/>
      <c r="T359" s="69">
        <f>'Tabel 5'!T368/'Tabel 5'!T$10</f>
        <v>1.3794045342802513E-2</v>
      </c>
      <c r="U359" s="69"/>
      <c r="V359" s="69">
        <f>'Tabel 5'!V368/'Tabel 5'!V$10</f>
        <v>1.8548709660065072E-3</v>
      </c>
      <c r="W359" s="69">
        <f>'Tabel 5'!W368/'Tabel 5'!W$10</f>
        <v>1.9818014150012123E-3</v>
      </c>
      <c r="X359" s="69">
        <f>'Tabel 5'!X368/'Tabel 5'!X$10</f>
        <v>0</v>
      </c>
      <c r="Y359" s="69">
        <f>'Tabel 5'!Y368/'Tabel 5'!Y$10</f>
        <v>0</v>
      </c>
      <c r="Z359" s="69"/>
      <c r="AA359" s="69">
        <f>'Tabel 5'!AA368/'Tabel 5'!AA$10</f>
        <v>0</v>
      </c>
      <c r="AB359" s="69"/>
      <c r="AC359" s="69">
        <f>'Tabel 5'!AC368/'Tabel 5'!AC$10</f>
        <v>2.2335405202745615E-2</v>
      </c>
    </row>
    <row r="360" spans="2:29" outlineLevel="2" x14ac:dyDescent="0.2">
      <c r="B360" s="46">
        <v>2017</v>
      </c>
      <c r="C360" s="46">
        <v>2</v>
      </c>
      <c r="D360" s="22" t="s">
        <v>193</v>
      </c>
      <c r="E360" s="22" t="s">
        <v>544</v>
      </c>
      <c r="G360" s="69">
        <f>'Tabel 5'!G369/'Tabel 5'!G$10</f>
        <v>2.2793103953012941E-2</v>
      </c>
      <c r="H360" s="69"/>
      <c r="I360" s="69">
        <f>'Tabel 5'!I369/'Tabel 5'!I$10</f>
        <v>3.2291474015165529E-2</v>
      </c>
      <c r="J360" s="69">
        <f>'Tabel 5'!J369/'Tabel 5'!J$10</f>
        <v>2.1644979739292219E-2</v>
      </c>
      <c r="K360" s="69">
        <f>'Tabel 5'!K369/'Tabel 5'!K$10</f>
        <v>4.4856003544528136E-2</v>
      </c>
      <c r="L360" s="69">
        <f>'Tabel 5'!L369/'Tabel 5'!L$10</f>
        <v>2.3569304044022167E-2</v>
      </c>
      <c r="M360" s="69">
        <f>'Tabel 5'!M369/'Tabel 5'!M$10</f>
        <v>4.0502562407009425E-2</v>
      </c>
      <c r="N360" s="69">
        <f>'Tabel 5'!N369/'Tabel 5'!N$10</f>
        <v>6.4296406433659165E-2</v>
      </c>
      <c r="O360" s="69"/>
      <c r="P360" s="69">
        <f>'Tabel 5'!P369/'Tabel 5'!P$10</f>
        <v>2.5874342308882699E-2</v>
      </c>
      <c r="Q360" s="69">
        <f>'Tabel 5'!Q369/'Tabel 5'!Q$10</f>
        <v>2.9614690161784696E-2</v>
      </c>
      <c r="R360" s="69">
        <f>'Tabel 5'!R369/'Tabel 5'!R$10</f>
        <v>9.1337234194377049E-3</v>
      </c>
      <c r="S360" s="69"/>
      <c r="T360" s="69">
        <f>'Tabel 5'!T369/'Tabel 5'!T$10</f>
        <v>7.06546480925066E-3</v>
      </c>
      <c r="U360" s="69"/>
      <c r="V360" s="69">
        <f>'Tabel 5'!V369/'Tabel 5'!V$10</f>
        <v>2.3975318286969358E-3</v>
      </c>
      <c r="W360" s="69">
        <f>'Tabel 5'!W369/'Tabel 5'!W$10</f>
        <v>1.5694467700135702E-3</v>
      </c>
      <c r="X360" s="69">
        <f>'Tabel 5'!X369/'Tabel 5'!X$10</f>
        <v>2.1391238752087937E-2</v>
      </c>
      <c r="Y360" s="69">
        <f>'Tabel 5'!Y369/'Tabel 5'!Y$10</f>
        <v>0</v>
      </c>
      <c r="Z360" s="69"/>
      <c r="AA360" s="69">
        <f>'Tabel 5'!AA369/'Tabel 5'!AA$10</f>
        <v>0</v>
      </c>
      <c r="AB360" s="69"/>
      <c r="AC360" s="69">
        <f>'Tabel 5'!AC369/'Tabel 5'!AC$10</f>
        <v>3.2811376971346826E-2</v>
      </c>
    </row>
    <row r="361" spans="2:29" outlineLevel="2" x14ac:dyDescent="0.2">
      <c r="B361" s="46">
        <v>2017</v>
      </c>
      <c r="C361" s="46">
        <v>2</v>
      </c>
      <c r="D361" s="22" t="s">
        <v>201</v>
      </c>
      <c r="E361" s="22" t="s">
        <v>552</v>
      </c>
      <c r="G361" s="69">
        <f>'Tabel 5'!G370/'Tabel 5'!G$10</f>
        <v>1.4646591416101005E-2</v>
      </c>
      <c r="H361" s="69"/>
      <c r="I361" s="69">
        <f>'Tabel 5'!I370/'Tabel 5'!I$10</f>
        <v>1.5773346862675511E-2</v>
      </c>
      <c r="J361" s="69">
        <f>'Tabel 5'!J370/'Tabel 5'!J$10</f>
        <v>1.3856271913605941E-2</v>
      </c>
      <c r="K361" s="69">
        <f>'Tabel 5'!K370/'Tabel 5'!K$10</f>
        <v>5.9937970757642886E-2</v>
      </c>
      <c r="L361" s="69">
        <f>'Tabel 5'!L370/'Tabel 5'!L$10</f>
        <v>1.4053381288618624E-2</v>
      </c>
      <c r="M361" s="69">
        <f>'Tabel 5'!M370/'Tabel 5'!M$10</f>
        <v>0</v>
      </c>
      <c r="N361" s="69">
        <f>'Tabel 5'!N370/'Tabel 5'!N$10</f>
        <v>1.1909904660484836E-2</v>
      </c>
      <c r="O361" s="69"/>
      <c r="P361" s="69">
        <f>'Tabel 5'!P370/'Tabel 5'!P$10</f>
        <v>1.8127026014432553E-2</v>
      </c>
      <c r="Q361" s="69">
        <f>'Tabel 5'!Q370/'Tabel 5'!Q$10</f>
        <v>7.0708560359362118E-3</v>
      </c>
      <c r="R361" s="69">
        <f>'Tabel 5'!R370/'Tabel 5'!R$10</f>
        <v>6.7610960468103332E-2</v>
      </c>
      <c r="S361" s="69"/>
      <c r="T361" s="69">
        <f>'Tabel 5'!T370/'Tabel 5'!T$10</f>
        <v>1.800965127924975E-2</v>
      </c>
      <c r="U361" s="69"/>
      <c r="V361" s="69">
        <f>'Tabel 5'!V370/'Tabel 5'!V$10</f>
        <v>8.6474879714073857E-3</v>
      </c>
      <c r="W361" s="69">
        <f>'Tabel 5'!W370/'Tabel 5'!W$10</f>
        <v>8.8668744267645649E-3</v>
      </c>
      <c r="X361" s="69">
        <f>'Tabel 5'!X370/'Tabel 5'!X$10</f>
        <v>6.3042189773155882E-3</v>
      </c>
      <c r="Y361" s="69">
        <f>'Tabel 5'!Y370/'Tabel 5'!Y$10</f>
        <v>3.6268842797234501E-3</v>
      </c>
      <c r="Z361" s="69"/>
      <c r="AA361" s="69">
        <f>'Tabel 5'!AA370/'Tabel 5'!AA$10</f>
        <v>4.1402795301150215E-2</v>
      </c>
      <c r="AB361" s="69"/>
      <c r="AC361" s="69">
        <f>'Tabel 5'!AC370/'Tabel 5'!AC$10</f>
        <v>1.4117976273675774E-2</v>
      </c>
    </row>
    <row r="362" spans="2:29" outlineLevel="2" x14ac:dyDescent="0.2">
      <c r="B362" s="46">
        <v>2017</v>
      </c>
      <c r="C362" s="46">
        <v>2</v>
      </c>
      <c r="D362" s="22" t="s">
        <v>569</v>
      </c>
      <c r="E362" s="22" t="s">
        <v>570</v>
      </c>
      <c r="G362" s="69">
        <f>'Tabel 5'!G371/'Tabel 5'!G$10</f>
        <v>1.699561908778793E-2</v>
      </c>
      <c r="H362" s="69"/>
      <c r="I362" s="69">
        <f>'Tabel 5'!I371/'Tabel 5'!I$10</f>
        <v>1.6922008007637747E-2</v>
      </c>
      <c r="J362" s="69">
        <f>'Tabel 5'!J371/'Tabel 5'!J$10</f>
        <v>1.7951006452836982E-2</v>
      </c>
      <c r="K362" s="69">
        <f>'Tabel 5'!K371/'Tabel 5'!K$10</f>
        <v>2.2897651750110767E-2</v>
      </c>
      <c r="L362" s="69">
        <f>'Tabel 5'!L371/'Tabel 5'!L$10</f>
        <v>2.2182586155361405E-2</v>
      </c>
      <c r="M362" s="69">
        <f>'Tabel 5'!M371/'Tabel 5'!M$10</f>
        <v>1.5291783765911721E-3</v>
      </c>
      <c r="N362" s="69">
        <f>'Tabel 5'!N371/'Tabel 5'!N$10</f>
        <v>9.0366589979806906E-3</v>
      </c>
      <c r="O362" s="69"/>
      <c r="P362" s="69">
        <f>'Tabel 5'!P371/'Tabel 5'!P$10</f>
        <v>2.3808825685383374E-2</v>
      </c>
      <c r="Q362" s="69">
        <f>'Tabel 5'!Q371/'Tabel 5'!Q$10</f>
        <v>2.3205481308467092E-2</v>
      </c>
      <c r="R362" s="69">
        <f>'Tabel 5'!R371/'Tabel 5'!R$10</f>
        <v>2.6509205080633653E-2</v>
      </c>
      <c r="S362" s="69"/>
      <c r="T362" s="69">
        <f>'Tabel 5'!T371/'Tabel 5'!T$10</f>
        <v>8.4221068924701815E-3</v>
      </c>
      <c r="U362" s="69"/>
      <c r="V362" s="69">
        <f>'Tabel 5'!V371/'Tabel 5'!V$10</f>
        <v>1.447875318988686E-2</v>
      </c>
      <c r="W362" s="69">
        <f>'Tabel 5'!W371/'Tabel 5'!W$10</f>
        <v>1.5154657983060971E-2</v>
      </c>
      <c r="X362" s="69">
        <f>'Tabel 5'!X371/'Tabel 5'!X$10</f>
        <v>6.7891588986475565E-3</v>
      </c>
      <c r="Y362" s="69">
        <f>'Tabel 5'!Y371/'Tabel 5'!Y$10</f>
        <v>0</v>
      </c>
      <c r="Z362" s="69"/>
      <c r="AA362" s="69">
        <f>'Tabel 5'!AA371/'Tabel 5'!AA$10</f>
        <v>0</v>
      </c>
      <c r="AB362" s="69"/>
      <c r="AC362" s="69">
        <f>'Tabel 5'!AC371/'Tabel 5'!AC$10</f>
        <v>1.8110013248345606E-2</v>
      </c>
    </row>
    <row r="363" spans="2:29" outlineLevel="2" x14ac:dyDescent="0.2">
      <c r="B363" s="46">
        <v>2017</v>
      </c>
      <c r="C363" s="46">
        <v>2</v>
      </c>
      <c r="E363" s="22" t="s">
        <v>804</v>
      </c>
      <c r="G363" s="69">
        <f>'Tabel 5'!G372/'Tabel 5'!G$10</f>
        <v>0</v>
      </c>
      <c r="H363" s="69"/>
      <c r="I363" s="69">
        <f>'Tabel 5'!I372/'Tabel 5'!I$10</f>
        <v>0</v>
      </c>
      <c r="J363" s="69">
        <f>'Tabel 5'!J372/'Tabel 5'!J$10</f>
        <v>0</v>
      </c>
      <c r="K363" s="69">
        <f>'Tabel 5'!K372/'Tabel 5'!K$10</f>
        <v>0</v>
      </c>
      <c r="L363" s="69">
        <f>'Tabel 5'!L372/'Tabel 5'!L$10</f>
        <v>0</v>
      </c>
      <c r="M363" s="69">
        <f>'Tabel 5'!M372/'Tabel 5'!M$10</f>
        <v>0</v>
      </c>
      <c r="N363" s="69">
        <f>'Tabel 5'!N372/'Tabel 5'!N$10</f>
        <v>0</v>
      </c>
      <c r="O363" s="69"/>
      <c r="P363" s="69">
        <f>'Tabel 5'!P372/'Tabel 5'!P$10</f>
        <v>0</v>
      </c>
      <c r="Q363" s="69">
        <f>'Tabel 5'!Q372/'Tabel 5'!Q$10</f>
        <v>0</v>
      </c>
      <c r="R363" s="69">
        <f>'Tabel 5'!R372/'Tabel 5'!R$10</f>
        <v>0</v>
      </c>
      <c r="S363" s="69"/>
      <c r="T363" s="69">
        <f>'Tabel 5'!T372/'Tabel 5'!T$10</f>
        <v>0</v>
      </c>
      <c r="U363" s="69"/>
      <c r="V363" s="69">
        <f>'Tabel 5'!V372/'Tabel 5'!V$10</f>
        <v>0</v>
      </c>
      <c r="W363" s="69">
        <f>'Tabel 5'!W372/'Tabel 5'!W$10</f>
        <v>0</v>
      </c>
      <c r="X363" s="69">
        <f>'Tabel 5'!X372/'Tabel 5'!X$10</f>
        <v>0</v>
      </c>
      <c r="Y363" s="69">
        <f>'Tabel 5'!Y372/'Tabel 5'!Y$10</f>
        <v>0</v>
      </c>
      <c r="Z363" s="69"/>
      <c r="AA363" s="69">
        <f>'Tabel 5'!AA372/'Tabel 5'!AA$10</f>
        <v>0</v>
      </c>
      <c r="AB363" s="69"/>
      <c r="AC363" s="69">
        <f>'Tabel 5'!AC372/'Tabel 5'!AC$10</f>
        <v>0</v>
      </c>
    </row>
    <row r="364" spans="2:29" outlineLevel="1" x14ac:dyDescent="0.2">
      <c r="B364" s="46">
        <v>2017</v>
      </c>
      <c r="C364" s="47" t="s">
        <v>762</v>
      </c>
      <c r="G364" s="69">
        <f>'Tabel 5'!G373/'Tabel 5'!G$10</f>
        <v>0.20669003948296452</v>
      </c>
      <c r="H364" s="69"/>
      <c r="I364" s="69">
        <f>'Tabel 5'!I373/'Tabel 5'!I$10</f>
        <v>0.23762490065430697</v>
      </c>
      <c r="J364" s="69">
        <f>'Tabel 5'!J373/'Tabel 5'!J$10</f>
        <v>0.23988755452385885</v>
      </c>
      <c r="K364" s="69">
        <f>'Tabel 5'!K373/'Tabel 5'!K$10</f>
        <v>0.27314133805937085</v>
      </c>
      <c r="L364" s="69">
        <f>'Tabel 5'!L373/'Tabel 5'!L$10</f>
        <v>0.26917027229651264</v>
      </c>
      <c r="M364" s="69">
        <f>'Tabel 5'!M373/'Tabel 5'!M$10</f>
        <v>0.4871466358075715</v>
      </c>
      <c r="N364" s="69">
        <f>'Tabel 5'!N373/'Tabel 5'!N$10</f>
        <v>0.1590230964747486</v>
      </c>
      <c r="O364" s="69"/>
      <c r="P364" s="69">
        <f>'Tabel 5'!P373/'Tabel 5'!P$10</f>
        <v>0.2146508332111616</v>
      </c>
      <c r="Q364" s="69">
        <f>'Tabel 5'!Q373/'Tabel 5'!Q$10</f>
        <v>0.2075220515845653</v>
      </c>
      <c r="R364" s="69">
        <f>'Tabel 5'!R373/'Tabel 5'!R$10</f>
        <v>0.24655701441415728</v>
      </c>
      <c r="S364" s="69"/>
      <c r="T364" s="69">
        <f>'Tabel 5'!T373/'Tabel 5'!T$10</f>
        <v>0.16304288445779841</v>
      </c>
      <c r="U364" s="69"/>
      <c r="V364" s="69">
        <f>'Tabel 5'!V373/'Tabel 5'!V$10</f>
        <v>0.13980768286150685</v>
      </c>
      <c r="W364" s="69">
        <f>'Tabel 5'!W373/'Tabel 5'!W$10</f>
        <v>0.14587108044414343</v>
      </c>
      <c r="X364" s="69">
        <f>'Tabel 5'!X373/'Tabel 5'!X$10</f>
        <v>6.4012069615819817E-2</v>
      </c>
      <c r="Y364" s="69">
        <f>'Tabel 5'!Y373/'Tabel 5'!Y$10</f>
        <v>2.4254788620650572E-2</v>
      </c>
      <c r="Z364" s="69"/>
      <c r="AA364" s="69">
        <f>'Tabel 5'!AA373/'Tabel 5'!AA$10</f>
        <v>4.1402795301150215E-2</v>
      </c>
      <c r="AB364" s="69"/>
      <c r="AC364" s="69">
        <f>'Tabel 5'!AC373/'Tabel 5'!AC$10</f>
        <v>0.2863761989001703</v>
      </c>
    </row>
    <row r="365" spans="2:29" outlineLevel="2" x14ac:dyDescent="0.2">
      <c r="B365" s="46">
        <v>2017</v>
      </c>
      <c r="C365" s="46">
        <v>3</v>
      </c>
      <c r="D365" s="22" t="s">
        <v>13</v>
      </c>
      <c r="E365" s="22" t="s">
        <v>337</v>
      </c>
      <c r="G365" s="69">
        <f>'Tabel 5'!G374/'Tabel 5'!G$10</f>
        <v>6.71379599670076E-3</v>
      </c>
      <c r="H365" s="69"/>
      <c r="I365" s="69">
        <f>'Tabel 5'!I374/'Tabel 5'!I$10</f>
        <v>8.0166291035878943E-3</v>
      </c>
      <c r="J365" s="69">
        <f>'Tabel 5'!J374/'Tabel 5'!J$10</f>
        <v>7.9976893800355383E-3</v>
      </c>
      <c r="K365" s="69">
        <f>'Tabel 5'!K374/'Tabel 5'!K$10</f>
        <v>8.4714222419140454E-3</v>
      </c>
      <c r="L365" s="69">
        <f>'Tabel 5'!L374/'Tabel 5'!L$10</f>
        <v>4.8825017842355741E-3</v>
      </c>
      <c r="M365" s="69">
        <f>'Tabel 5'!M374/'Tabel 5'!M$10</f>
        <v>5.0008265829062657E-3</v>
      </c>
      <c r="N365" s="69">
        <f>'Tabel 5'!N374/'Tabel 5'!N$10</f>
        <v>1.1516267001078096E-2</v>
      </c>
      <c r="O365" s="69"/>
      <c r="P365" s="69">
        <f>'Tabel 5'!P374/'Tabel 5'!P$10</f>
        <v>4.006044737788937E-3</v>
      </c>
      <c r="Q365" s="69">
        <f>'Tabel 5'!Q374/'Tabel 5'!Q$10</f>
        <v>1.1265356474003457E-3</v>
      </c>
      <c r="R365" s="69">
        <f>'Tabel 5'!R374/'Tabel 5'!R$10</f>
        <v>1.6893820465249038E-2</v>
      </c>
      <c r="S365" s="69"/>
      <c r="T365" s="69">
        <f>'Tabel 5'!T374/'Tabel 5'!T$10</f>
        <v>6.0521536994674113E-3</v>
      </c>
      <c r="U365" s="69"/>
      <c r="V365" s="69">
        <f>'Tabel 5'!V374/'Tabel 5'!V$10</f>
        <v>5.7795338424263968E-3</v>
      </c>
      <c r="W365" s="69">
        <f>'Tabel 5'!W374/'Tabel 5'!W$10</f>
        <v>5.847647821432096E-3</v>
      </c>
      <c r="X365" s="69">
        <f>'Tabel 5'!X374/'Tabel 5'!X$10</f>
        <v>6.0348079099089387E-3</v>
      </c>
      <c r="Y365" s="69">
        <f>'Tabel 5'!Y374/'Tabel 5'!Y$10</f>
        <v>2.1534625410857986E-3</v>
      </c>
      <c r="Z365" s="69"/>
      <c r="AA365" s="69">
        <f>'Tabel 5'!AA374/'Tabel 5'!AA$10</f>
        <v>0</v>
      </c>
      <c r="AB365" s="69"/>
      <c r="AC365" s="69">
        <f>'Tabel 5'!AC374/'Tabel 5'!AC$10</f>
        <v>6.0172248344710199E-3</v>
      </c>
    </row>
    <row r="366" spans="2:29" outlineLevel="2" x14ac:dyDescent="0.2">
      <c r="B366" s="46">
        <v>2017</v>
      </c>
      <c r="C366" s="46">
        <v>3</v>
      </c>
      <c r="D366" s="22" t="s">
        <v>23</v>
      </c>
      <c r="E366" s="22" t="s">
        <v>348</v>
      </c>
      <c r="G366" s="69">
        <f>'Tabel 5'!G375/'Tabel 5'!G$10</f>
        <v>4.2068900836119407E-3</v>
      </c>
      <c r="H366" s="69"/>
      <c r="I366" s="69">
        <f>'Tabel 5'!I375/'Tabel 5'!I$10</f>
        <v>5.0395133435636487E-3</v>
      </c>
      <c r="J366" s="69">
        <f>'Tabel 5'!J375/'Tabel 5'!J$10</f>
        <v>6.1624302781902625E-3</v>
      </c>
      <c r="K366" s="69">
        <f>'Tabel 5'!K375/'Tabel 5'!K$10</f>
        <v>8.5068675232609654E-3</v>
      </c>
      <c r="L366" s="69">
        <f>'Tabel 5'!L375/'Tabel 5'!L$10</f>
        <v>5.9829771804056275E-3</v>
      </c>
      <c r="M366" s="69">
        <f>'Tabel 5'!M375/'Tabel 5'!M$10</f>
        <v>1.611836667217722E-3</v>
      </c>
      <c r="N366" s="69">
        <f>'Tabel 5'!N375/'Tabel 5'!N$10</f>
        <v>5.9273249681029549E-4</v>
      </c>
      <c r="O366" s="69"/>
      <c r="P366" s="69">
        <f>'Tabel 5'!P375/'Tabel 5'!P$10</f>
        <v>1.8570102135561745E-4</v>
      </c>
      <c r="Q366" s="69">
        <f>'Tabel 5'!Q375/'Tabel 5'!Q$10</f>
        <v>2.2719210487506431E-4</v>
      </c>
      <c r="R366" s="69">
        <f>'Tabel 5'!R375/'Tabel 5'!R$10</f>
        <v>0</v>
      </c>
      <c r="S366" s="69"/>
      <c r="T366" s="69">
        <f>'Tabel 5'!T375/'Tabel 5'!T$10</f>
        <v>8.831831011563325E-4</v>
      </c>
      <c r="U366" s="69"/>
      <c r="V366" s="69">
        <f>'Tabel 5'!V375/'Tabel 5'!V$10</f>
        <v>5.9996772103489172E-3</v>
      </c>
      <c r="W366" s="69">
        <f>'Tabel 5'!W375/'Tabel 5'!W$10</f>
        <v>6.2452985322673758E-3</v>
      </c>
      <c r="X366" s="69">
        <f>'Tabel 5'!X375/'Tabel 5'!X$10</f>
        <v>3.1251683819171292E-3</v>
      </c>
      <c r="Y366" s="69">
        <f>'Tabel 5'!Y375/'Tabel 5'!Y$10</f>
        <v>9.0672106993086251E-4</v>
      </c>
      <c r="Z366" s="69"/>
      <c r="AA366" s="69">
        <f>'Tabel 5'!AA375/'Tabel 5'!AA$10</f>
        <v>1.1146906427232751E-2</v>
      </c>
      <c r="AB366" s="69"/>
      <c r="AC366" s="69">
        <f>'Tabel 5'!AC375/'Tabel 5'!AC$10</f>
        <v>1.1167702601372809E-3</v>
      </c>
    </row>
    <row r="367" spans="2:29" outlineLevel="2" x14ac:dyDescent="0.2">
      <c r="B367" s="46">
        <v>2017</v>
      </c>
      <c r="C367" s="46">
        <v>3</v>
      </c>
      <c r="D367" s="22" t="s">
        <v>43</v>
      </c>
      <c r="E367" s="22" t="s">
        <v>373</v>
      </c>
      <c r="G367" s="69">
        <f>'Tabel 5'!G376/'Tabel 5'!G$10</f>
        <v>9.3462351857564237E-3</v>
      </c>
      <c r="H367" s="69"/>
      <c r="I367" s="69">
        <f>'Tabel 5'!I376/'Tabel 5'!I$10</f>
        <v>9.1033145222159471E-3</v>
      </c>
      <c r="J367" s="69">
        <f>'Tabel 5'!J376/'Tabel 5'!J$10</f>
        <v>1.2849528669917931E-2</v>
      </c>
      <c r="K367" s="69">
        <f>'Tabel 5'!K376/'Tabel 5'!K$10</f>
        <v>6.4510412051395662E-3</v>
      </c>
      <c r="L367" s="69">
        <f>'Tabel 5'!L376/'Tabel 5'!L$10</f>
        <v>7.8254009476722251E-3</v>
      </c>
      <c r="M367" s="69">
        <f>'Tabel 5'!M376/'Tabel 5'!M$10</f>
        <v>0</v>
      </c>
      <c r="N367" s="69">
        <f>'Tabel 5'!N376/'Tabel 5'!N$10</f>
        <v>2.551763630335848E-3</v>
      </c>
      <c r="O367" s="69"/>
      <c r="P367" s="69">
        <f>'Tabel 5'!P376/'Tabel 5'!P$10</f>
        <v>1.2298620273990455E-2</v>
      </c>
      <c r="Q367" s="69">
        <f>'Tabel 5'!Q376/'Tabel 5'!Q$10</f>
        <v>1.3950392404609211E-2</v>
      </c>
      <c r="R367" s="69">
        <f>'Tabel 5'!R376/'Tabel 5'!R$10</f>
        <v>4.9058084772370487E-3</v>
      </c>
      <c r="S367" s="69"/>
      <c r="T367" s="69">
        <f>'Tabel 5'!T376/'Tabel 5'!T$10</f>
        <v>2.5220795775289084E-3</v>
      </c>
      <c r="U367" s="69"/>
      <c r="V367" s="69">
        <f>'Tabel 5'!V376/'Tabel 5'!V$10</f>
        <v>9.5480243168203811E-3</v>
      </c>
      <c r="W367" s="69">
        <f>'Tabel 5'!W376/'Tabel 5'!W$10</f>
        <v>1.0201404005088207E-2</v>
      </c>
      <c r="X367" s="69">
        <f>'Tabel 5'!X376/'Tabel 5'!X$10</f>
        <v>0</v>
      </c>
      <c r="Y367" s="69">
        <f>'Tabel 5'!Y376/'Tabel 5'!Y$10</f>
        <v>0</v>
      </c>
      <c r="Z367" s="69"/>
      <c r="AA367" s="69">
        <f>'Tabel 5'!AA376/'Tabel 5'!AA$10</f>
        <v>0</v>
      </c>
      <c r="AB367" s="69"/>
      <c r="AC367" s="69">
        <f>'Tabel 5'!AC376/'Tabel 5'!AC$10</f>
        <v>1.9418467956118389E-3</v>
      </c>
    </row>
    <row r="368" spans="2:29" outlineLevel="2" x14ac:dyDescent="0.2">
      <c r="B368" s="46">
        <v>2017</v>
      </c>
      <c r="C368" s="46">
        <v>3</v>
      </c>
      <c r="D368" s="22" t="s">
        <v>54</v>
      </c>
      <c r="E368" s="22" t="s">
        <v>389</v>
      </c>
      <c r="G368" s="69">
        <f>'Tabel 5'!G377/'Tabel 5'!G$10</f>
        <v>5.6999023632855594E-3</v>
      </c>
      <c r="H368" s="69"/>
      <c r="I368" s="69">
        <f>'Tabel 5'!I377/'Tabel 5'!I$10</f>
        <v>5.2934384356614801E-3</v>
      </c>
      <c r="J368" s="69">
        <f>'Tabel 5'!J377/'Tabel 5'!J$10</f>
        <v>2.8750263786090293E-3</v>
      </c>
      <c r="K368" s="69">
        <f>'Tabel 5'!K377/'Tabel 5'!K$10</f>
        <v>3.9167035888347367E-3</v>
      </c>
      <c r="L368" s="69">
        <f>'Tabel 5'!L377/'Tabel 5'!L$10</f>
        <v>9.2856197844952207E-3</v>
      </c>
      <c r="M368" s="69">
        <f>'Tabel 5'!M377/'Tabel 5'!M$10</f>
        <v>0</v>
      </c>
      <c r="N368" s="69">
        <f>'Tabel 5'!N377/'Tabel 5'!N$10</f>
        <v>8.50922753895458E-3</v>
      </c>
      <c r="O368" s="69"/>
      <c r="P368" s="69">
        <f>'Tabel 5'!P377/'Tabel 5'!P$10</f>
        <v>3.7791786802195831E-3</v>
      </c>
      <c r="Q368" s="69">
        <f>'Tabel 5'!Q377/'Tabel 5'!Q$10</f>
        <v>2.3954816671914675E-3</v>
      </c>
      <c r="R368" s="69">
        <f>'Tabel 5'!R377/'Tabel 5'!R$10</f>
        <v>9.9721706864564011E-3</v>
      </c>
      <c r="S368" s="69"/>
      <c r="T368" s="69">
        <f>'Tabel 5'!T377/'Tabel 5'!T$10</f>
        <v>1.0352362742420103E-2</v>
      </c>
      <c r="U368" s="69"/>
      <c r="V368" s="69">
        <f>'Tabel 5'!V377/'Tabel 5'!V$10</f>
        <v>6.8347200033682396E-3</v>
      </c>
      <c r="W368" s="69">
        <f>'Tabel 5'!W377/'Tabel 5'!W$10</f>
        <v>6.7076355584656409E-3</v>
      </c>
      <c r="X368" s="69">
        <f>'Tabel 5'!X377/'Tabel 5'!X$10</f>
        <v>1.2823966808556495E-2</v>
      </c>
      <c r="Y368" s="69">
        <f>'Tabel 5'!Y377/'Tabel 5'!Y$10</f>
        <v>0</v>
      </c>
      <c r="Z368" s="69"/>
      <c r="AA368" s="69">
        <f>'Tabel 5'!AA377/'Tabel 5'!AA$10</f>
        <v>0</v>
      </c>
      <c r="AB368" s="69"/>
      <c r="AC368" s="69">
        <f>'Tabel 5'!AC377/'Tabel 5'!AC$10</f>
        <v>4.8671181486580001E-3</v>
      </c>
    </row>
    <row r="369" spans="2:29" outlineLevel="2" x14ac:dyDescent="0.2">
      <c r="B369" s="46">
        <v>2017</v>
      </c>
      <c r="C369" s="46">
        <v>3</v>
      </c>
      <c r="D369" s="22" t="s">
        <v>133</v>
      </c>
      <c r="E369" s="22" t="s">
        <v>478</v>
      </c>
      <c r="G369" s="69">
        <f>'Tabel 5'!G378/'Tabel 5'!G$10</f>
        <v>2.3143316709973421E-3</v>
      </c>
      <c r="H369" s="69"/>
      <c r="I369" s="69">
        <f>'Tabel 5'!I378/'Tabel 5'!I$10</f>
        <v>2.2043497168335339E-3</v>
      </c>
      <c r="J369" s="69">
        <f>'Tabel 5'!J378/'Tabel 5'!J$10</f>
        <v>4.0037404383592408E-3</v>
      </c>
      <c r="K369" s="69">
        <f>'Tabel 5'!K378/'Tabel 5'!K$10</f>
        <v>0</v>
      </c>
      <c r="L369" s="69">
        <f>'Tabel 5'!L378/'Tabel 5'!L$10</f>
        <v>6.7130865988171244E-4</v>
      </c>
      <c r="M369" s="69">
        <f>'Tabel 5'!M378/'Tabel 5'!M$10</f>
        <v>0</v>
      </c>
      <c r="N369" s="69">
        <f>'Tabel 5'!N378/'Tabel 5'!N$10</f>
        <v>0</v>
      </c>
      <c r="O369" s="69"/>
      <c r="P369" s="69">
        <f>'Tabel 5'!P378/'Tabel 5'!P$10</f>
        <v>1.5507664239521738E-3</v>
      </c>
      <c r="Q369" s="69">
        <f>'Tabel 5'!Q378/'Tabel 5'!Q$10</f>
        <v>9.565983363160602E-5</v>
      </c>
      <c r="R369" s="69">
        <f>'Tabel 5'!R378/'Tabel 5'!R$10</f>
        <v>8.0633652062223494E-3</v>
      </c>
      <c r="S369" s="69"/>
      <c r="T369" s="69">
        <f>'Tabel 5'!T378/'Tabel 5'!T$10</f>
        <v>4.0608212692342712E-3</v>
      </c>
      <c r="U369" s="69"/>
      <c r="V369" s="69">
        <f>'Tabel 5'!V378/'Tabel 5'!V$10</f>
        <v>2.6712013154847809E-3</v>
      </c>
      <c r="W369" s="69">
        <f>'Tabel 5'!W378/'Tabel 5'!W$10</f>
        <v>2.5241102511364744E-3</v>
      </c>
      <c r="X369" s="69">
        <f>'Tabel 5'!X378/'Tabel 5'!X$10</f>
        <v>7.1124521795355349E-3</v>
      </c>
      <c r="Y369" s="69">
        <f>'Tabel 5'!Y378/'Tabel 5'!Y$10</f>
        <v>0</v>
      </c>
      <c r="Z369" s="69"/>
      <c r="AA369" s="69">
        <f>'Tabel 5'!AA378/'Tabel 5'!AA$10</f>
        <v>0</v>
      </c>
      <c r="AB369" s="69"/>
      <c r="AC369" s="69">
        <f>'Tabel 5'!AC378/'Tabel 5'!AC$10</f>
        <v>2.2960463184165734E-3</v>
      </c>
    </row>
    <row r="370" spans="2:29" outlineLevel="2" x14ac:dyDescent="0.2">
      <c r="B370" s="46">
        <v>2017</v>
      </c>
      <c r="C370" s="46">
        <v>3</v>
      </c>
      <c r="D370" s="22" t="s">
        <v>138</v>
      </c>
      <c r="E370" s="22" t="s">
        <v>483</v>
      </c>
      <c r="G370" s="69">
        <f>'Tabel 5'!G379/'Tabel 5'!G$10</f>
        <v>9.7766824443115633E-3</v>
      </c>
      <c r="H370" s="69"/>
      <c r="I370" s="69">
        <f>'Tabel 5'!I379/'Tabel 5'!I$10</f>
        <v>3.3650073228397625E-3</v>
      </c>
      <c r="J370" s="69">
        <f>'Tabel 5'!J379/'Tabel 5'!J$10</f>
        <v>5.1247103193118523E-3</v>
      </c>
      <c r="K370" s="69">
        <f>'Tabel 5'!K379/'Tabel 5'!K$10</f>
        <v>2.0735489587948605E-3</v>
      </c>
      <c r="L370" s="69">
        <f>'Tabel 5'!L379/'Tabel 5'!L$10</f>
        <v>2.6460341338403266E-3</v>
      </c>
      <c r="M370" s="69">
        <f>'Tabel 5'!M379/'Tabel 5'!M$10</f>
        <v>0</v>
      </c>
      <c r="N370" s="69">
        <f>'Tabel 5'!N379/'Tabel 5'!N$10</f>
        <v>3.1143571866303662E-4</v>
      </c>
      <c r="O370" s="69"/>
      <c r="P370" s="69">
        <f>'Tabel 5'!P379/'Tabel 5'!P$10</f>
        <v>3.1458404600172671E-2</v>
      </c>
      <c r="Q370" s="69">
        <f>'Tabel 5'!Q379/'Tabel 5'!Q$10</f>
        <v>3.405490077285174E-2</v>
      </c>
      <c r="R370" s="69">
        <f>'Tabel 5'!R379/'Tabel 5'!R$10</f>
        <v>1.9837305551591265E-2</v>
      </c>
      <c r="S370" s="69"/>
      <c r="T370" s="69">
        <f>'Tabel 5'!T379/'Tabel 5'!T$10</f>
        <v>9.1687152872621316E-3</v>
      </c>
      <c r="U370" s="69"/>
      <c r="V370" s="69">
        <f>'Tabel 5'!V379/'Tabel 5'!V$10</f>
        <v>9.3679170477377824E-3</v>
      </c>
      <c r="W370" s="69">
        <f>'Tabel 5'!W379/'Tabel 5'!W$10</f>
        <v>9.8690211700375625E-3</v>
      </c>
      <c r="X370" s="69">
        <f>'Tabel 5'!X379/'Tabel 5'!X$10</f>
        <v>2.3708173931785118E-3</v>
      </c>
      <c r="Y370" s="69">
        <f>'Tabel 5'!Y379/'Tabel 5'!Y$10</f>
        <v>1.3600816048962938E-3</v>
      </c>
      <c r="Z370" s="69"/>
      <c r="AA370" s="69">
        <f>'Tabel 5'!AA379/'Tabel 5'!AA$10</f>
        <v>0</v>
      </c>
      <c r="AB370" s="69"/>
      <c r="AC370" s="69">
        <f>'Tabel 5'!AC379/'Tabel 5'!AC$10</f>
        <v>1.2838690938369261E-2</v>
      </c>
    </row>
    <row r="371" spans="2:29" outlineLevel="2" x14ac:dyDescent="0.2">
      <c r="B371" s="46">
        <v>2017</v>
      </c>
      <c r="C371" s="46">
        <v>3</v>
      </c>
      <c r="D371" s="22" t="s">
        <v>148</v>
      </c>
      <c r="E371" s="22" t="s">
        <v>493</v>
      </c>
      <c r="G371" s="69">
        <f>'Tabel 5'!G380/'Tabel 5'!G$10</f>
        <v>1.2188596617248358E-2</v>
      </c>
      <c r="H371" s="69"/>
      <c r="I371" s="69">
        <f>'Tabel 5'!I380/'Tabel 5'!I$10</f>
        <v>8.40652007657741E-3</v>
      </c>
      <c r="J371" s="69">
        <f>'Tabel 5'!J380/'Tabel 5'!J$10</f>
        <v>1.0104217286168704E-2</v>
      </c>
      <c r="K371" s="69">
        <f>'Tabel 5'!K380/'Tabel 5'!K$10</f>
        <v>0</v>
      </c>
      <c r="L371" s="69">
        <f>'Tabel 5'!L380/'Tabel 5'!L$10</f>
        <v>1.553320037828488E-2</v>
      </c>
      <c r="M371" s="69">
        <f>'Tabel 5'!M380/'Tabel 5'!M$10</f>
        <v>8.2658290626549838E-4</v>
      </c>
      <c r="N371" s="69">
        <f>'Tabel 5'!N380/'Tabel 5'!N$10</f>
        <v>0</v>
      </c>
      <c r="O371" s="69"/>
      <c r="P371" s="69">
        <f>'Tabel 5'!P380/'Tabel 5'!P$10</f>
        <v>2.6942937659841338E-2</v>
      </c>
      <c r="Q371" s="69">
        <f>'Tabel 5'!Q380/'Tabel 5'!Q$10</f>
        <v>2.4026561547138378E-2</v>
      </c>
      <c r="R371" s="69">
        <f>'Tabel 5'!R380/'Tabel 5'!R$10</f>
        <v>3.9995718567147141E-2</v>
      </c>
      <c r="S371" s="69"/>
      <c r="T371" s="69">
        <f>'Tabel 5'!T380/'Tabel 5'!T$10</f>
        <v>1.8738049713193115E-2</v>
      </c>
      <c r="U371" s="69"/>
      <c r="V371" s="69">
        <f>'Tabel 5'!V380/'Tabel 5'!V$10</f>
        <v>8.7621016880963121E-3</v>
      </c>
      <c r="W371" s="69">
        <f>'Tabel 5'!W380/'Tabel 5'!W$10</f>
        <v>9.1692678330888358E-3</v>
      </c>
      <c r="X371" s="69">
        <f>'Tabel 5'!X380/'Tabel 5'!X$10</f>
        <v>4.1489304380623957E-3</v>
      </c>
      <c r="Y371" s="69">
        <f>'Tabel 5'!Y380/'Tabel 5'!Y$10</f>
        <v>0</v>
      </c>
      <c r="Z371" s="69"/>
      <c r="AA371" s="69">
        <f>'Tabel 5'!AA380/'Tabel 5'!AA$10</f>
        <v>0.12065607506400285</v>
      </c>
      <c r="AB371" s="69"/>
      <c r="AC371" s="69">
        <f>'Tabel 5'!AC380/'Tabel 5'!AC$10</f>
        <v>1.5213911267765716E-2</v>
      </c>
    </row>
    <row r="372" spans="2:29" outlineLevel="2" x14ac:dyDescent="0.2">
      <c r="B372" s="46">
        <v>2017</v>
      </c>
      <c r="C372" s="46">
        <v>3</v>
      </c>
      <c r="D372" s="22" t="s">
        <v>228</v>
      </c>
      <c r="E372" s="22" t="s">
        <v>592</v>
      </c>
      <c r="G372" s="69">
        <f>'Tabel 5'!G381/'Tabel 5'!G$10</f>
        <v>1.3317843014692131E-2</v>
      </c>
      <c r="H372" s="69"/>
      <c r="I372" s="69">
        <f>'Tabel 5'!I381/'Tabel 5'!I$10</f>
        <v>1.6763054898804853E-2</v>
      </c>
      <c r="J372" s="69">
        <f>'Tabel 5'!J381/'Tabel 5'!J$10</f>
        <v>1.5037259180239954E-2</v>
      </c>
      <c r="K372" s="69">
        <f>'Tabel 5'!K381/'Tabel 5'!K$10</f>
        <v>1.1395657953035002E-2</v>
      </c>
      <c r="L372" s="69">
        <f>'Tabel 5'!L381/'Tabel 5'!L$10</f>
        <v>2.0707667128905961E-2</v>
      </c>
      <c r="M372" s="69">
        <f>'Tabel 5'!M381/'Tabel 5'!M$10</f>
        <v>8.0591833360886093E-3</v>
      </c>
      <c r="N372" s="69">
        <f>'Tabel 5'!N381/'Tabel 5'!N$10</f>
        <v>1.9776168135102825E-2</v>
      </c>
      <c r="O372" s="69"/>
      <c r="P372" s="69">
        <f>'Tabel 5'!P381/'Tabel 5'!P$10</f>
        <v>1.8961051654205151E-3</v>
      </c>
      <c r="Q372" s="69">
        <f>'Tabel 5'!Q381/'Tabel 5'!Q$10</f>
        <v>2.319750965566446E-3</v>
      </c>
      <c r="R372" s="69">
        <f>'Tabel 5'!R381/'Tabel 5'!R$10</f>
        <v>0</v>
      </c>
      <c r="S372" s="69"/>
      <c r="T372" s="69">
        <f>'Tabel 5'!T381/'Tabel 5'!T$10</f>
        <v>1.5314577073659292E-2</v>
      </c>
      <c r="U372" s="69"/>
      <c r="V372" s="69">
        <f>'Tabel 5'!V381/'Tabel 5'!V$10</f>
        <v>1.294433281952082E-2</v>
      </c>
      <c r="W372" s="69">
        <f>'Tabel 5'!W381/'Tabel 5'!W$10</f>
        <v>1.2877960518917082E-2</v>
      </c>
      <c r="X372" s="69">
        <f>'Tabel 5'!X381/'Tabel 5'!X$10</f>
        <v>2.0529123336386658E-2</v>
      </c>
      <c r="Y372" s="69">
        <f>'Tabel 5'!Y381/'Tabel 5'!Y$10</f>
        <v>0</v>
      </c>
      <c r="Z372" s="69"/>
      <c r="AA372" s="69">
        <f>'Tabel 5'!AA381/'Tabel 5'!AA$10</f>
        <v>0</v>
      </c>
      <c r="AB372" s="69"/>
      <c r="AC372" s="69">
        <f>'Tabel 5'!AC381/'Tabel 5'!AC$10</f>
        <v>2.5314848247514853E-2</v>
      </c>
    </row>
    <row r="373" spans="2:29" outlineLevel="2" x14ac:dyDescent="0.2">
      <c r="B373" s="46">
        <v>2017</v>
      </c>
      <c r="C373" s="46">
        <v>3</v>
      </c>
      <c r="D373" s="22" t="s">
        <v>236</v>
      </c>
      <c r="E373" s="22" t="s">
        <v>600</v>
      </c>
      <c r="G373" s="69">
        <f>'Tabel 5'!G382/'Tabel 5'!G$10</f>
        <v>6.0490308702244883E-3</v>
      </c>
      <c r="H373" s="69"/>
      <c r="I373" s="69">
        <f>'Tabel 5'!I382/'Tabel 5'!I$10</f>
        <v>7.3398347487491191E-3</v>
      </c>
      <c r="J373" s="69">
        <f>'Tabel 5'!J382/'Tabel 5'!J$10</f>
        <v>8.5302129455564878E-3</v>
      </c>
      <c r="K373" s="69">
        <f>'Tabel 5'!K382/'Tabel 5'!K$10</f>
        <v>0</v>
      </c>
      <c r="L373" s="69">
        <f>'Tabel 5'!L382/'Tabel 5'!L$10</f>
        <v>5.9878772436164429E-3</v>
      </c>
      <c r="M373" s="69">
        <f>'Tabel 5'!M382/'Tabel 5'!M$10</f>
        <v>0</v>
      </c>
      <c r="N373" s="69">
        <f>'Tabel 5'!N382/'Tabel 5'!N$10</f>
        <v>8.6096906740071727E-3</v>
      </c>
      <c r="O373" s="69"/>
      <c r="P373" s="69">
        <f>'Tabel 5'!P382/'Tabel 5'!P$10</f>
        <v>4.5154669403313294E-3</v>
      </c>
      <c r="Q373" s="69">
        <f>'Tabel 5'!Q382/'Tabel 5'!Q$10</f>
        <v>2.8259509185336947E-3</v>
      </c>
      <c r="R373" s="69">
        <f>'Tabel 5'!R382/'Tabel 5'!R$10</f>
        <v>1.2077208505779934E-2</v>
      </c>
      <c r="S373" s="69"/>
      <c r="T373" s="69">
        <f>'Tabel 5'!T382/'Tabel 5'!T$10</f>
        <v>5.3719384503323319E-3</v>
      </c>
      <c r="U373" s="69"/>
      <c r="V373" s="69">
        <f>'Tabel 5'!V382/'Tabel 5'!V$10</f>
        <v>4.3038620144413287E-3</v>
      </c>
      <c r="W373" s="69">
        <f>'Tabel 5'!W382/'Tabel 5'!W$10</f>
        <v>3.9236169250339258E-3</v>
      </c>
      <c r="X373" s="69">
        <f>'Tabel 5'!X382/'Tabel 5'!X$10</f>
        <v>1.454819763995905E-2</v>
      </c>
      <c r="Y373" s="69">
        <f>'Tabel 5'!Y382/'Tabel 5'!Y$10</f>
        <v>0</v>
      </c>
      <c r="Z373" s="69"/>
      <c r="AA373" s="69">
        <f>'Tabel 5'!AA382/'Tabel 5'!AA$10</f>
        <v>0</v>
      </c>
      <c r="AB373" s="69"/>
      <c r="AC373" s="69">
        <f>'Tabel 5'!AC382/'Tabel 5'!AC$10</f>
        <v>1.0876008876710085E-3</v>
      </c>
    </row>
    <row r="374" spans="2:29" outlineLevel="2" x14ac:dyDescent="0.2">
      <c r="B374" s="46">
        <v>2017</v>
      </c>
      <c r="C374" s="46">
        <v>3</v>
      </c>
      <c r="D374" s="22" t="s">
        <v>285</v>
      </c>
      <c r="E374" s="22" t="s">
        <v>659</v>
      </c>
      <c r="G374" s="69">
        <f>'Tabel 5'!G383/'Tabel 5'!G$10</f>
        <v>3.245702439508336E-3</v>
      </c>
      <c r="H374" s="69"/>
      <c r="I374" s="69">
        <f>'Tabel 5'!I383/'Tabel 5'!I$10</f>
        <v>2.6562164161572335E-3</v>
      </c>
      <c r="J374" s="69">
        <f>'Tabel 5'!J383/'Tabel 5'!J$10</f>
        <v>2.464584902336225E-3</v>
      </c>
      <c r="K374" s="69">
        <f>'Tabel 5'!K383/'Tabel 5'!K$10</f>
        <v>9.9069561364643326E-3</v>
      </c>
      <c r="L374" s="69">
        <f>'Tabel 5'!L383/'Tabel 5'!L$10</f>
        <v>3.8514496837009199E-3</v>
      </c>
      <c r="M374" s="69">
        <f>'Tabel 5'!M383/'Tabel 5'!M$10</f>
        <v>0</v>
      </c>
      <c r="N374" s="69">
        <f>'Tabel 5'!N383/'Tabel 5'!N$10</f>
        <v>1.9590311335255527E-4</v>
      </c>
      <c r="O374" s="69"/>
      <c r="P374" s="69">
        <f>'Tabel 5'!P383/'Tabel 5'!P$10</f>
        <v>2.6128459496000912E-3</v>
      </c>
      <c r="Q374" s="69">
        <f>'Tabel 5'!Q383/'Tabel 5'!Q$10</f>
        <v>1.4548266364806748E-3</v>
      </c>
      <c r="R374" s="69">
        <f>'Tabel 5'!R383/'Tabel 5'!R$10</f>
        <v>7.7957756529185096E-3</v>
      </c>
      <c r="S374" s="69"/>
      <c r="T374" s="69">
        <f>'Tabel 5'!T383/'Tabel 5'!T$10</f>
        <v>3.2231630701993991E-3</v>
      </c>
      <c r="U374" s="69"/>
      <c r="V374" s="69">
        <f>'Tabel 5'!V383/'Tabel 5'!V$10</f>
        <v>5.0851065322801347E-3</v>
      </c>
      <c r="W374" s="69">
        <f>'Tabel 5'!W383/'Tabel 5'!W$10</f>
        <v>5.0532187403940108E-3</v>
      </c>
      <c r="X374" s="69">
        <f>'Tabel 5'!X383/'Tabel 5'!X$10</f>
        <v>8.190096449162132E-3</v>
      </c>
      <c r="Y374" s="69">
        <f>'Tabel 5'!Y383/'Tabel 5'!Y$10</f>
        <v>0</v>
      </c>
      <c r="Z374" s="69"/>
      <c r="AA374" s="69">
        <f>'Tabel 5'!AA383/'Tabel 5'!AA$10</f>
        <v>0</v>
      </c>
      <c r="AB374" s="69"/>
      <c r="AC374" s="69">
        <f>'Tabel 5'!AC383/'Tabel 5'!AC$10</f>
        <v>2.550236564194089E-3</v>
      </c>
    </row>
    <row r="375" spans="2:29" outlineLevel="2" x14ac:dyDescent="0.2">
      <c r="B375" s="46">
        <v>2017</v>
      </c>
      <c r="C375" s="46">
        <v>3</v>
      </c>
      <c r="E375" s="22" t="s">
        <v>804</v>
      </c>
      <c r="G375" s="69">
        <f>'Tabel 5'!G384/'Tabel 5'!G$10</f>
        <v>2.6721341781086667E-2</v>
      </c>
      <c r="H375" s="69"/>
      <c r="I375" s="69">
        <f>'Tabel 5'!I384/'Tabel 5'!I$10</f>
        <v>2.6587156788747318E-2</v>
      </c>
      <c r="J375" s="69">
        <f>'Tabel 5'!J384/'Tabel 5'!J$10</f>
        <v>2.8153962018675087E-2</v>
      </c>
      <c r="K375" s="69">
        <f>'Tabel 5'!K384/'Tabel 5'!K$10</f>
        <v>1.9087284005316792E-2</v>
      </c>
      <c r="L375" s="69">
        <f>'Tabel 5'!L384/'Tabel 5'!L$10</f>
        <v>3.6774974397169723E-2</v>
      </c>
      <c r="M375" s="69">
        <f>'Tabel 5'!M384/'Tabel 5'!M$10</f>
        <v>4.9181682922797157E-3</v>
      </c>
      <c r="N375" s="69">
        <f>'Tabel 5'!N384/'Tabel 5'!N$10</f>
        <v>1.6837621434814494E-2</v>
      </c>
      <c r="O375" s="69"/>
      <c r="P375" s="69">
        <f>'Tabel 5'!P384/'Tabel 5'!P$10</f>
        <v>3.180700125429637E-2</v>
      </c>
      <c r="Q375" s="69">
        <f>'Tabel 5'!Q384/'Tabel 5'!Q$10</f>
        <v>2.9638605120192597E-2</v>
      </c>
      <c r="R375" s="69">
        <f>'Tabel 5'!R384/'Tabel 5'!R$10</f>
        <v>4.1512059369202228E-2</v>
      </c>
      <c r="S375" s="69"/>
      <c r="T375" s="69">
        <f>'Tabel 5'!T384/'Tabel 5'!T$10</f>
        <v>2.0732040426113083E-2</v>
      </c>
      <c r="U375" s="69"/>
      <c r="V375" s="69">
        <f>'Tabel 5'!V384/'Tabel 5'!V$10</f>
        <v>2.4922635741234975E-2</v>
      </c>
      <c r="W375" s="69">
        <f>'Tabel 5'!W384/'Tabel 5'!W$10</f>
        <v>2.549101441741786E-2</v>
      </c>
      <c r="X375" s="69">
        <f>'Tabel 5'!X384/'Tabel 5'!X$10</f>
        <v>2.3869820572229108E-2</v>
      </c>
      <c r="Y375" s="69">
        <f>'Tabel 5'!Y384/'Tabel 5'!Y$10</f>
        <v>1.3600816048962938E-3</v>
      </c>
      <c r="Z375" s="69"/>
      <c r="AA375" s="69">
        <f>'Tabel 5'!AA384/'Tabel 5'!AA$10</f>
        <v>0</v>
      </c>
      <c r="AB375" s="69"/>
      <c r="AC375" s="69">
        <f>'Tabel 5'!AC384/'Tabel 5'!AC$10</f>
        <v>2.4291712506404949E-2</v>
      </c>
    </row>
    <row r="376" spans="2:29" outlineLevel="1" x14ac:dyDescent="0.2">
      <c r="B376" s="46">
        <v>2017</v>
      </c>
      <c r="C376" s="47" t="s">
        <v>763</v>
      </c>
      <c r="G376" s="69">
        <f>'Tabel 5'!G385/'Tabel 5'!G$10</f>
        <v>9.9580352467423569E-2</v>
      </c>
      <c r="H376" s="69"/>
      <c r="I376" s="69">
        <f>'Tabel 5'!I385/'Tabel 5'!I$10</f>
        <v>9.4775035373738187E-2</v>
      </c>
      <c r="J376" s="69">
        <f>'Tabel 5'!J385/'Tabel 5'!J$10</f>
        <v>0.10330336179740031</v>
      </c>
      <c r="K376" s="69">
        <f>'Tabel 5'!K385/'Tabel 5'!K$10</f>
        <v>6.9809481612760307E-2</v>
      </c>
      <c r="L376" s="69">
        <f>'Tabel 5'!L385/'Tabel 5'!L$10</f>
        <v>0.11414901132220862</v>
      </c>
      <c r="M376" s="69">
        <f>'Tabel 5'!M385/'Tabel 5'!M$10</f>
        <v>2.0416597784757812E-2</v>
      </c>
      <c r="N376" s="69">
        <f>'Tabel 5'!N385/'Tabel 5'!N$10</f>
        <v>6.8900809743118907E-2</v>
      </c>
      <c r="O376" s="69"/>
      <c r="P376" s="69">
        <f>'Tabel 5'!P385/'Tabel 5'!P$10</f>
        <v>0.12105307270696909</v>
      </c>
      <c r="Q376" s="69">
        <f>'Tabel 5'!Q385/'Tabel 5'!Q$10</f>
        <v>0.11211585761847123</v>
      </c>
      <c r="R376" s="69">
        <f>'Tabel 5'!R385/'Tabel 5'!R$10</f>
        <v>0.16105323248180392</v>
      </c>
      <c r="S376" s="69"/>
      <c r="T376" s="69">
        <f>'Tabel 5'!T385/'Tabel 5'!T$10</f>
        <v>9.6419084410566389E-2</v>
      </c>
      <c r="U376" s="69"/>
      <c r="V376" s="69">
        <f>'Tabel 5'!V385/'Tabel 5'!V$10</f>
        <v>9.6219112531760062E-2</v>
      </c>
      <c r="W376" s="69">
        <f>'Tabel 5'!W385/'Tabel 5'!W$10</f>
        <v>9.7910195773279071E-2</v>
      </c>
      <c r="X376" s="69">
        <f>'Tabel 5'!X385/'Tabel 5'!X$10</f>
        <v>0.10275338110889595</v>
      </c>
      <c r="Y376" s="69">
        <f>'Tabel 5'!Y385/'Tabel 5'!Y$10</f>
        <v>5.7803468208092483E-3</v>
      </c>
      <c r="Z376" s="69"/>
      <c r="AA376" s="69">
        <f>'Tabel 5'!AA385/'Tabel 5'!AA$10</f>
        <v>0.13180298149123559</v>
      </c>
      <c r="AB376" s="69"/>
      <c r="AC376" s="69">
        <f>'Tabel 5'!AC385/'Tabel 5'!AC$10</f>
        <v>9.7536006769214589E-2</v>
      </c>
    </row>
    <row r="377" spans="2:29" outlineLevel="2" x14ac:dyDescent="0.2">
      <c r="B377" s="46">
        <v>2017</v>
      </c>
      <c r="C377" s="46">
        <v>4</v>
      </c>
      <c r="D377" s="22" t="s">
        <v>12</v>
      </c>
      <c r="E377" s="22" t="s">
        <v>336</v>
      </c>
      <c r="G377" s="69">
        <f>'Tabel 5'!G386/'Tabel 5'!G$10</f>
        <v>2.3349324214067819E-3</v>
      </c>
      <c r="H377" s="69"/>
      <c r="I377" s="69">
        <f>'Tabel 5'!I386/'Tabel 5'!I$10</f>
        <v>2.848159792861106E-3</v>
      </c>
      <c r="J377" s="69">
        <f>'Tabel 5'!J386/'Tabel 5'!J$10</f>
        <v>5.5157913485906563E-3</v>
      </c>
      <c r="K377" s="69">
        <f>'Tabel 5'!K386/'Tabel 5'!K$10</f>
        <v>0</v>
      </c>
      <c r="L377" s="69">
        <f>'Tabel 5'!L386/'Tabel 5'!L$10</f>
        <v>0</v>
      </c>
      <c r="M377" s="69">
        <f>'Tabel 5'!M386/'Tabel 5'!M$10</f>
        <v>0</v>
      </c>
      <c r="N377" s="69">
        <f>'Tabel 5'!N386/'Tabel 5'!N$10</f>
        <v>0</v>
      </c>
      <c r="O377" s="69"/>
      <c r="P377" s="69">
        <f>'Tabel 5'!P386/'Tabel 5'!P$10</f>
        <v>1.4790923455342163E-3</v>
      </c>
      <c r="Q377" s="69">
        <f>'Tabel 5'!Q386/'Tabel 5'!Q$10</f>
        <v>1.8095651861978806E-3</v>
      </c>
      <c r="R377" s="69">
        <f>'Tabel 5'!R386/'Tabel 5'!R$10</f>
        <v>0</v>
      </c>
      <c r="S377" s="69"/>
      <c r="T377" s="69">
        <f>'Tabel 5'!T386/'Tabel 5'!T$10</f>
        <v>4.4614404079031231E-4</v>
      </c>
      <c r="U377" s="69"/>
      <c r="V377" s="69">
        <f>'Tabel 5'!V386/'Tabel 5'!V$10</f>
        <v>2.2337979477127547E-3</v>
      </c>
      <c r="W377" s="69">
        <f>'Tabel 5'!W386/'Tabel 5'!W$10</f>
        <v>2.3866587028072606E-3</v>
      </c>
      <c r="X377" s="69">
        <f>'Tabel 5'!X386/'Tabel 5'!X$10</f>
        <v>0</v>
      </c>
      <c r="Y377" s="69">
        <f>'Tabel 5'!Y386/'Tabel 5'!Y$10</f>
        <v>0</v>
      </c>
      <c r="Z377" s="69"/>
      <c r="AA377" s="69">
        <f>'Tabel 5'!AA386/'Tabel 5'!AA$10</f>
        <v>0</v>
      </c>
      <c r="AB377" s="69"/>
      <c r="AC377" s="69">
        <f>'Tabel 5'!AC386/'Tabel 5'!AC$10</f>
        <v>2.8669326081136163E-3</v>
      </c>
    </row>
    <row r="378" spans="2:29" outlineLevel="2" x14ac:dyDescent="0.2">
      <c r="B378" s="46">
        <v>2017</v>
      </c>
      <c r="C378" s="46">
        <v>4</v>
      </c>
      <c r="D378" s="22" t="s">
        <v>17</v>
      </c>
      <c r="E378" s="22" t="s">
        <v>341</v>
      </c>
      <c r="G378" s="69">
        <f>'Tabel 5'!G387/'Tabel 5'!G$10</f>
        <v>5.635931612014141E-3</v>
      </c>
      <c r="H378" s="69"/>
      <c r="I378" s="69">
        <f>'Tabel 5'!I387/'Tabel 5'!I$10</f>
        <v>8.3685312832714343E-3</v>
      </c>
      <c r="J378" s="69">
        <f>'Tabel 5'!J387/'Tabel 5'!J$10</f>
        <v>1.5054683582534553E-2</v>
      </c>
      <c r="K378" s="69">
        <f>'Tabel 5'!K387/'Tabel 5'!K$10</f>
        <v>3.7217545414266725E-3</v>
      </c>
      <c r="L378" s="69">
        <f>'Tabel 5'!L387/'Tabel 5'!L$10</f>
        <v>0</v>
      </c>
      <c r="M378" s="69">
        <f>'Tabel 5'!M387/'Tabel 5'!M$10</f>
        <v>0</v>
      </c>
      <c r="N378" s="69">
        <f>'Tabel 5'!N387/'Tabel 5'!N$10</f>
        <v>1.9339153497624046E-3</v>
      </c>
      <c r="O378" s="69"/>
      <c r="P378" s="69">
        <f>'Tabel 5'!P387/'Tabel 5'!P$10</f>
        <v>1.6452458909576634E-3</v>
      </c>
      <c r="Q378" s="69">
        <f>'Tabel 5'!Q387/'Tabel 5'!Q$10</f>
        <v>2.0128423326650434E-3</v>
      </c>
      <c r="R378" s="69">
        <f>'Tabel 5'!R387/'Tabel 5'!R$10</f>
        <v>0</v>
      </c>
      <c r="S378" s="69"/>
      <c r="T378" s="69">
        <f>'Tabel 5'!T387/'Tabel 5'!T$10</f>
        <v>1.5205317308567786E-3</v>
      </c>
      <c r="U378" s="69"/>
      <c r="V378" s="69">
        <f>'Tabel 5'!V387/'Tabel 5'!V$10</f>
        <v>3.1647420138799548E-3</v>
      </c>
      <c r="W378" s="69">
        <f>'Tabel 5'!W387/'Tabel 5'!W$10</f>
        <v>3.271346850235292E-3</v>
      </c>
      <c r="X378" s="69">
        <f>'Tabel 5'!X387/'Tabel 5'!X$10</f>
        <v>2.3708173931785118E-3</v>
      </c>
      <c r="Y378" s="69">
        <f>'Tabel 5'!Y387/'Tabel 5'!Y$10</f>
        <v>0</v>
      </c>
      <c r="Z378" s="69"/>
      <c r="AA378" s="69">
        <f>'Tabel 5'!AA387/'Tabel 5'!AA$10</f>
        <v>0</v>
      </c>
      <c r="AB378" s="69"/>
      <c r="AC378" s="69">
        <f>'Tabel 5'!AC387/'Tabel 5'!AC$10</f>
        <v>6.4589324746745715E-4</v>
      </c>
    </row>
    <row r="379" spans="2:29" outlineLevel="2" x14ac:dyDescent="0.2">
      <c r="B379" s="46">
        <v>2017</v>
      </c>
      <c r="C379" s="46">
        <v>4</v>
      </c>
      <c r="D379" s="22" t="s">
        <v>21</v>
      </c>
      <c r="E379" s="22" t="s">
        <v>345</v>
      </c>
      <c r="G379" s="69">
        <f>'Tabel 5'!G388/'Tabel 5'!G$10</f>
        <v>7.592460775900158E-3</v>
      </c>
      <c r="H379" s="69"/>
      <c r="I379" s="69">
        <f>'Tabel 5'!I388/'Tabel 5'!I$10</f>
        <v>1.0413927891272075E-2</v>
      </c>
      <c r="J379" s="69">
        <f>'Tabel 5'!J388/'Tabel 5'!J$10</f>
        <v>1.3399365364547536E-2</v>
      </c>
      <c r="K379" s="69">
        <f>'Tabel 5'!K388/'Tabel 5'!K$10</f>
        <v>1.9034116083296412E-2</v>
      </c>
      <c r="L379" s="69">
        <f>'Tabel 5'!L388/'Tabel 5'!L$10</f>
        <v>1.1142743741394264E-2</v>
      </c>
      <c r="M379" s="69">
        <f>'Tabel 5'!M388/'Tabel 5'!M$10</f>
        <v>0</v>
      </c>
      <c r="N379" s="69">
        <f>'Tabel 5'!N388/'Tabel 5'!N$10</f>
        <v>7.4342719938918415E-4</v>
      </c>
      <c r="O379" s="69"/>
      <c r="P379" s="69">
        <f>'Tabel 5'!P388/'Tabel 5'!P$10</f>
        <v>6.9067748293668251E-4</v>
      </c>
      <c r="Q379" s="69">
        <f>'Tabel 5'!Q388/'Tabel 5'!Q$10</f>
        <v>8.4499519707918649E-4</v>
      </c>
      <c r="R379" s="69">
        <f>'Tabel 5'!R388/'Tabel 5'!R$10</f>
        <v>0</v>
      </c>
      <c r="S379" s="69"/>
      <c r="T379" s="69">
        <f>'Tabel 5'!T388/'Tabel 5'!T$10</f>
        <v>5.4629882545752524E-5</v>
      </c>
      <c r="U379" s="69"/>
      <c r="V379" s="69">
        <f>'Tabel 5'!V388/'Tabel 5'!V$10</f>
        <v>7.8826168416669985E-3</v>
      </c>
      <c r="W379" s="69">
        <f>'Tabel 5'!W388/'Tabel 5'!W$10</f>
        <v>8.3120699953266475E-3</v>
      </c>
      <c r="X379" s="69">
        <f>'Tabel 5'!X388/'Tabel 5'!X$10</f>
        <v>2.3708173931785118E-3</v>
      </c>
      <c r="Y379" s="69">
        <f>'Tabel 5'!Y388/'Tabel 5'!Y$10</f>
        <v>0</v>
      </c>
      <c r="Z379" s="69"/>
      <c r="AA379" s="69">
        <f>'Tabel 5'!AA388/'Tabel 5'!AA$10</f>
        <v>0</v>
      </c>
      <c r="AB379" s="69"/>
      <c r="AC379" s="69">
        <f>'Tabel 5'!AC388/'Tabel 5'!AC$10</f>
        <v>2.004462228923792E-2</v>
      </c>
    </row>
    <row r="380" spans="2:29" outlineLevel="2" x14ac:dyDescent="0.2">
      <c r="B380" s="46">
        <v>2017</v>
      </c>
      <c r="C380" s="46">
        <v>4</v>
      </c>
      <c r="D380" s="22" t="s">
        <v>24</v>
      </c>
      <c r="E380" s="22" t="s">
        <v>349</v>
      </c>
      <c r="G380" s="69">
        <f>'Tabel 5'!G389/'Tabel 5'!G$10</f>
        <v>3.0819806862543661E-3</v>
      </c>
      <c r="H380" s="69"/>
      <c r="I380" s="69">
        <f>'Tabel 5'!I389/'Tabel 5'!I$10</f>
        <v>3.6699173743745595E-3</v>
      </c>
      <c r="J380" s="69">
        <f>'Tabel 5'!J389/'Tabel 5'!J$10</f>
        <v>5.8662154391820598E-3</v>
      </c>
      <c r="K380" s="69">
        <f>'Tabel 5'!K389/'Tabel 5'!K$10</f>
        <v>2.1267168808152416E-4</v>
      </c>
      <c r="L380" s="69">
        <f>'Tabel 5'!L389/'Tabel 5'!L$10</f>
        <v>2.5823333120997263E-3</v>
      </c>
      <c r="M380" s="69">
        <f>'Tabel 5'!M389/'Tabel 5'!M$10</f>
        <v>0</v>
      </c>
      <c r="N380" s="69">
        <f>'Tabel 5'!N389/'Tabel 5'!N$10</f>
        <v>5.1236198876822151E-4</v>
      </c>
      <c r="O380" s="69"/>
      <c r="P380" s="69">
        <f>'Tabel 5'!P389/'Tabel 5'!P$10</f>
        <v>2.5085927446285168E-4</v>
      </c>
      <c r="Q380" s="69">
        <f>'Tabel 5'!Q389/'Tabel 5'!Q$10</f>
        <v>3.0690863290140267E-4</v>
      </c>
      <c r="R380" s="69">
        <f>'Tabel 5'!R389/'Tabel 5'!R$10</f>
        <v>0</v>
      </c>
      <c r="S380" s="69"/>
      <c r="T380" s="69">
        <f>'Tabel 5'!T389/'Tabel 5'!T$10</f>
        <v>8.3765819903487205E-4</v>
      </c>
      <c r="U380" s="69"/>
      <c r="V380" s="69">
        <f>'Tabel 5'!V389/'Tabel 5'!V$10</f>
        <v>4.3155572916544838E-3</v>
      </c>
      <c r="W380" s="69">
        <f>'Tabel 5'!W389/'Tabel 5'!W$10</f>
        <v>4.3659609987479414E-3</v>
      </c>
      <c r="X380" s="69">
        <f>'Tabel 5'!X389/'Tabel 5'!X$10</f>
        <v>5.2804569211703217E-3</v>
      </c>
      <c r="Y380" s="69">
        <f>'Tabel 5'!Y389/'Tabel 5'!Y$10</f>
        <v>0</v>
      </c>
      <c r="Z380" s="69"/>
      <c r="AA380" s="69">
        <f>'Tabel 5'!AA389/'Tabel 5'!AA$10</f>
        <v>0</v>
      </c>
      <c r="AB380" s="69"/>
      <c r="AC380" s="69">
        <f>'Tabel 5'!AC389/'Tabel 5'!AC$10</f>
        <v>6.3755914104852225E-4</v>
      </c>
    </row>
    <row r="381" spans="2:29" outlineLevel="2" x14ac:dyDescent="0.2">
      <c r="B381" s="46">
        <v>2017</v>
      </c>
      <c r="C381" s="46">
        <v>4</v>
      </c>
      <c r="D381" s="22" t="s">
        <v>26</v>
      </c>
      <c r="E381" s="22" t="s">
        <v>351</v>
      </c>
      <c r="G381" s="69">
        <f>'Tabel 5'!G390/'Tabel 5'!G$10</f>
        <v>2.9703029340347707E-3</v>
      </c>
      <c r="H381" s="69"/>
      <c r="I381" s="69">
        <f>'Tabel 5'!I390/'Tabel 5'!I$10</f>
        <v>3.2020553936588708E-3</v>
      </c>
      <c r="J381" s="69">
        <f>'Tabel 5'!J390/'Tabel 5'!J$10</f>
        <v>4.7897745863156489E-3</v>
      </c>
      <c r="K381" s="69">
        <f>'Tabel 5'!K390/'Tabel 5'!K$10</f>
        <v>3.7217545414266725E-4</v>
      </c>
      <c r="L381" s="69">
        <f>'Tabel 5'!L390/'Tabel 5'!L$10</f>
        <v>1.7542226294719203E-3</v>
      </c>
      <c r="M381" s="69">
        <f>'Tabel 5'!M390/'Tabel 5'!M$10</f>
        <v>0</v>
      </c>
      <c r="N381" s="69">
        <f>'Tabel 5'!N390/'Tabel 5'!N$10</f>
        <v>1.7581048634203679E-3</v>
      </c>
      <c r="O381" s="69"/>
      <c r="P381" s="69">
        <f>'Tabel 5'!P390/'Tabel 5'!P$10</f>
        <v>3.3230709084689441E-4</v>
      </c>
      <c r="Q381" s="69">
        <f>'Tabel 5'!Q390/'Tabel 5'!Q$10</f>
        <v>4.0655429293432561E-4</v>
      </c>
      <c r="R381" s="69">
        <f>'Tabel 5'!R390/'Tabel 5'!R$10</f>
        <v>0</v>
      </c>
      <c r="S381" s="69"/>
      <c r="T381" s="69">
        <f>'Tabel 5'!T390/'Tabel 5'!T$10</f>
        <v>2.0030956933442593E-4</v>
      </c>
      <c r="U381" s="69"/>
      <c r="V381" s="69">
        <f>'Tabel 5'!V390/'Tabel 5'!V$10</f>
        <v>5.0336473125422495E-3</v>
      </c>
      <c r="W381" s="69">
        <f>'Tabel 5'!W390/'Tabel 5'!W$10</f>
        <v>4.5508958092272478E-3</v>
      </c>
      <c r="X381" s="69">
        <f>'Tabel 5'!X390/'Tabel 5'!X$10</f>
        <v>2.3708173931785118E-3</v>
      </c>
      <c r="Y381" s="69">
        <f>'Tabel 5'!Y390/'Tabel 5'!Y$10</f>
        <v>3.2528618383769692E-2</v>
      </c>
      <c r="Z381" s="69"/>
      <c r="AA381" s="69">
        <f>'Tabel 5'!AA390/'Tabel 5'!AA$10</f>
        <v>0</v>
      </c>
      <c r="AB381" s="69"/>
      <c r="AC381" s="69">
        <f>'Tabel 5'!AC390/'Tabel 5'!AC$10</f>
        <v>1.6043154856449741E-3</v>
      </c>
    </row>
    <row r="382" spans="2:29" outlineLevel="2" x14ac:dyDescent="0.2">
      <c r="B382" s="46">
        <v>2017</v>
      </c>
      <c r="C382" s="46">
        <v>4</v>
      </c>
      <c r="D382" s="22" t="s">
        <v>29</v>
      </c>
      <c r="E382" s="22" t="s">
        <v>355</v>
      </c>
      <c r="G382" s="69">
        <f>'Tabel 5'!G391/'Tabel 5'!G$10</f>
        <v>8.7401394237102709E-3</v>
      </c>
      <c r="H382" s="69"/>
      <c r="I382" s="69">
        <f>'Tabel 5'!I391/'Tabel 5'!I$10</f>
        <v>6.0042287525180075E-3</v>
      </c>
      <c r="J382" s="69">
        <f>'Tabel 5'!J391/'Tabel 5'!J$10</f>
        <v>3.7636708956336382E-3</v>
      </c>
      <c r="K382" s="69">
        <f>'Tabel 5'!K391/'Tabel 5'!K$10</f>
        <v>5.7066902968542317E-3</v>
      </c>
      <c r="L382" s="69">
        <f>'Tabel 5'!L391/'Tabel 5'!L$10</f>
        <v>1.0187231415285257E-2</v>
      </c>
      <c r="M382" s="69">
        <f>'Tabel 5'!M391/'Tabel 5'!M$10</f>
        <v>4.2155728219540421E-3</v>
      </c>
      <c r="N382" s="69">
        <f>'Tabel 5'!N391/'Tabel 5'!N$10</f>
        <v>7.8311013773495822E-3</v>
      </c>
      <c r="O382" s="69"/>
      <c r="P382" s="69">
        <f>'Tabel 5'!P391/'Tabel 5'!P$10</f>
        <v>4.8119369919692456E-3</v>
      </c>
      <c r="Q382" s="69">
        <f>'Tabel 5'!Q391/'Tabel 5'!Q$10</f>
        <v>5.2134609329225279E-3</v>
      </c>
      <c r="R382" s="69">
        <f>'Tabel 5'!R391/'Tabel 5'!R$10</f>
        <v>3.0148423005565863E-3</v>
      </c>
      <c r="S382" s="69"/>
      <c r="T382" s="69">
        <f>'Tabel 5'!T391/'Tabel 5'!T$10</f>
        <v>2.9163252299007555E-2</v>
      </c>
      <c r="U382" s="69"/>
      <c r="V382" s="69">
        <f>'Tabel 5'!V391/'Tabel 5'!V$10</f>
        <v>1.2715105386142967E-2</v>
      </c>
      <c r="W382" s="69">
        <f>'Tabel 5'!W391/'Tabel 5'!W$10</f>
        <v>9.0418127610017475E-3</v>
      </c>
      <c r="X382" s="69">
        <f>'Tabel 5'!X391/'Tabel 5'!X$10</f>
        <v>5.6037502020583009E-3</v>
      </c>
      <c r="Y382" s="69">
        <f>'Tabel 5'!Y391/'Tabel 5'!Y$10</f>
        <v>0.19426498923268729</v>
      </c>
      <c r="Z382" s="69"/>
      <c r="AA382" s="69">
        <f>'Tabel 5'!AA391/'Tabel 5'!AA$10</f>
        <v>0</v>
      </c>
      <c r="AB382" s="69"/>
      <c r="AC382" s="69">
        <f>'Tabel 5'!AC391/'Tabel 5'!AC$10</f>
        <v>7.2923431165680648E-3</v>
      </c>
    </row>
    <row r="383" spans="2:29" outlineLevel="2" x14ac:dyDescent="0.2">
      <c r="B383" s="46">
        <v>2017</v>
      </c>
      <c r="C383" s="46">
        <v>4</v>
      </c>
      <c r="D383" s="22" t="s">
        <v>32</v>
      </c>
      <c r="E383" s="22" t="s">
        <v>358</v>
      </c>
      <c r="G383" s="69">
        <f>'Tabel 5'!G392/'Tabel 5'!G$10</f>
        <v>1.8296719113647293E-3</v>
      </c>
      <c r="H383" s="69"/>
      <c r="I383" s="69">
        <f>'Tabel 5'!I392/'Tabel 5'!I$10</f>
        <v>1.9484252145617043E-3</v>
      </c>
      <c r="J383" s="69">
        <f>'Tabel 5'!J392/'Tabel 5'!J$10</f>
        <v>2.3484222203722241E-3</v>
      </c>
      <c r="K383" s="69">
        <f>'Tabel 5'!K392/'Tabel 5'!K$10</f>
        <v>4.5724412937527695E-3</v>
      </c>
      <c r="L383" s="69">
        <f>'Tabel 5'!L392/'Tabel 5'!L$10</f>
        <v>2.3422302147697704E-3</v>
      </c>
      <c r="M383" s="69">
        <f>'Tabel 5'!M392/'Tabel 5'!M$10</f>
        <v>0</v>
      </c>
      <c r="N383" s="69">
        <f>'Tabel 5'!N392/'Tabel 5'!N$10</f>
        <v>0</v>
      </c>
      <c r="O383" s="69"/>
      <c r="P383" s="69">
        <f>'Tabel 5'!P392/'Tabel 5'!P$10</f>
        <v>1.9547475932170258E-4</v>
      </c>
      <c r="Q383" s="69">
        <f>'Tabel 5'!Q392/'Tabel 5'!Q$10</f>
        <v>2.3914958407901505E-4</v>
      </c>
      <c r="R383" s="69">
        <f>'Tabel 5'!R392/'Tabel 5'!R$10</f>
        <v>0</v>
      </c>
      <c r="S383" s="69"/>
      <c r="T383" s="69">
        <f>'Tabel 5'!T392/'Tabel 5'!T$10</f>
        <v>1.138122553036511E-3</v>
      </c>
      <c r="U383" s="69"/>
      <c r="V383" s="69">
        <f>'Tabel 5'!V392/'Tabel 5'!V$10</f>
        <v>2.9027678043052653E-3</v>
      </c>
      <c r="W383" s="69">
        <f>'Tabel 5'!W392/'Tabel 5'!W$10</f>
        <v>3.0139375870005822E-3</v>
      </c>
      <c r="X383" s="69">
        <f>'Tabel 5'!X392/'Tabel 5'!X$10</f>
        <v>1.8858774718465434E-3</v>
      </c>
      <c r="Y383" s="69">
        <f>'Tabel 5'!Y392/'Tabel 5'!Y$10</f>
        <v>0</v>
      </c>
      <c r="Z383" s="69"/>
      <c r="AA383" s="69">
        <f>'Tabel 5'!AA392/'Tabel 5'!AA$10</f>
        <v>1.2249347722233792E-4</v>
      </c>
      <c r="AB383" s="69"/>
      <c r="AC383" s="69">
        <f>'Tabel 5'!AC392/'Tabel 5'!AC$10</f>
        <v>4.1420508902106608E-3</v>
      </c>
    </row>
    <row r="384" spans="2:29" outlineLevel="2" x14ac:dyDescent="0.2">
      <c r="B384" s="46">
        <v>2017</v>
      </c>
      <c r="C384" s="46">
        <v>4</v>
      </c>
      <c r="D384" s="22" t="s">
        <v>34</v>
      </c>
      <c r="E384" s="22" t="s">
        <v>360</v>
      </c>
      <c r="G384" s="69">
        <f>'Tabel 5'!G393/'Tabel 5'!G$10</f>
        <v>5.0032717244400254E-3</v>
      </c>
      <c r="H384" s="69"/>
      <c r="I384" s="69">
        <f>'Tabel 5'!I393/'Tabel 5'!I$10</f>
        <v>5.9002594234700764E-3</v>
      </c>
      <c r="J384" s="69">
        <f>'Tabel 5'!J393/'Tabel 5'!J$10</f>
        <v>5.6726109692420579E-3</v>
      </c>
      <c r="K384" s="69">
        <f>'Tabel 5'!K393/'Tabel 5'!K$10</f>
        <v>3.0482941958351792E-3</v>
      </c>
      <c r="L384" s="69">
        <f>'Tabel 5'!L393/'Tabel 5'!L$10</f>
        <v>1.236775954409812E-2</v>
      </c>
      <c r="M384" s="69">
        <f>'Tabel 5'!M393/'Tabel 5'!M$10</f>
        <v>0</v>
      </c>
      <c r="N384" s="69">
        <f>'Tabel 5'!N393/'Tabel 5'!N$10</f>
        <v>1.3863912637257759E-3</v>
      </c>
      <c r="O384" s="69"/>
      <c r="P384" s="69">
        <f>'Tabel 5'!P393/'Tabel 5'!P$10</f>
        <v>1.3324862760429393E-3</v>
      </c>
      <c r="Q384" s="69">
        <f>'Tabel 5'!Q393/'Tabel 5'!Q$10</f>
        <v>1.5544722965135978E-3</v>
      </c>
      <c r="R384" s="69">
        <f>'Tabel 5'!R393/'Tabel 5'!R$10</f>
        <v>3.389467675181961E-4</v>
      </c>
      <c r="S384" s="69"/>
      <c r="T384" s="69">
        <f>'Tabel 5'!T393/'Tabel 5'!T$10</f>
        <v>3.5418373850496223E-3</v>
      </c>
      <c r="U384" s="69"/>
      <c r="V384" s="69">
        <f>'Tabel 5'!V393/'Tabel 5'!V$10</f>
        <v>5.915471214414195E-3</v>
      </c>
      <c r="W384" s="69">
        <f>'Tabel 5'!W393/'Tabel 5'!W$10</f>
        <v>6.207811746359408E-3</v>
      </c>
      <c r="X384" s="69">
        <f>'Tabel 5'!X393/'Tabel 5'!X$10</f>
        <v>2.4246996066598415E-3</v>
      </c>
      <c r="Y384" s="69">
        <f>'Tabel 5'!Y393/'Tabel 5'!Y$10</f>
        <v>0</v>
      </c>
      <c r="Z384" s="69"/>
      <c r="AA384" s="69">
        <f>'Tabel 5'!AA393/'Tabel 5'!AA$10</f>
        <v>0</v>
      </c>
      <c r="AB384" s="69"/>
      <c r="AC384" s="69">
        <f>'Tabel 5'!AC393/'Tabel 5'!AC$10</f>
        <v>4.6295961157183539E-3</v>
      </c>
    </row>
    <row r="385" spans="2:29" outlineLevel="2" x14ac:dyDescent="0.2">
      <c r="B385" s="46">
        <v>2017</v>
      </c>
      <c r="C385" s="46">
        <v>4</v>
      </c>
      <c r="D385" s="22" t="s">
        <v>35</v>
      </c>
      <c r="E385" s="22" t="s">
        <v>361</v>
      </c>
      <c r="G385" s="69">
        <f>'Tabel 5'!G394/'Tabel 5'!G$10</f>
        <v>4.7479308443651256E-3</v>
      </c>
      <c r="H385" s="69"/>
      <c r="I385" s="69">
        <f>'Tabel 5'!I394/'Tabel 5'!I$10</f>
        <v>4.6226363222849256E-3</v>
      </c>
      <c r="J385" s="69">
        <f>'Tabel 5'!J394/'Tabel 5'!J$10</f>
        <v>2.4355442318452249E-3</v>
      </c>
      <c r="K385" s="69">
        <f>'Tabel 5'!K394/'Tabel 5'!K$10</f>
        <v>1.0810810810810811E-3</v>
      </c>
      <c r="L385" s="69">
        <f>'Tabel 5'!L394/'Tabel 5'!L$10</f>
        <v>1.4562987862543427E-2</v>
      </c>
      <c r="M385" s="69">
        <f>'Tabel 5'!M394/'Tabel 5'!M$10</f>
        <v>0</v>
      </c>
      <c r="N385" s="69">
        <f>'Tabel 5'!N394/'Tabel 5'!N$10</f>
        <v>1.6727111986256642E-3</v>
      </c>
      <c r="O385" s="69"/>
      <c r="P385" s="69">
        <f>'Tabel 5'!P394/'Tabel 5'!P$10</f>
        <v>6.3952825424750366E-3</v>
      </c>
      <c r="Q385" s="69">
        <f>'Tabel 5'!Q394/'Tabel 5'!Q$10</f>
        <v>4.9942404808500972E-3</v>
      </c>
      <c r="R385" s="69">
        <f>'Tabel 5'!R394/'Tabel 5'!R$10</f>
        <v>1.2665905523048381E-2</v>
      </c>
      <c r="S385" s="69"/>
      <c r="T385" s="69">
        <f>'Tabel 5'!T394/'Tabel 5'!T$10</f>
        <v>4.6253300555403809E-3</v>
      </c>
      <c r="U385" s="69"/>
      <c r="V385" s="69">
        <f>'Tabel 5'!V394/'Tabel 5'!V$10</f>
        <v>3.8898492010956136E-3</v>
      </c>
      <c r="W385" s="69">
        <f>'Tabel 5'!W394/'Tabel 5'!W$10</f>
        <v>3.8961266153680826E-3</v>
      </c>
      <c r="X385" s="69">
        <f>'Tabel 5'!X394/'Tabel 5'!X$10</f>
        <v>3.3945794493237783E-3</v>
      </c>
      <c r="Y385" s="69">
        <f>'Tabel 5'!Y394/'Tabel 5'!Y$10</f>
        <v>4.6469454833956703E-3</v>
      </c>
      <c r="Z385" s="69"/>
      <c r="AA385" s="69">
        <f>'Tabel 5'!AA394/'Tabel 5'!AA$10</f>
        <v>0</v>
      </c>
      <c r="AB385" s="69"/>
      <c r="AC385" s="69">
        <f>'Tabel 5'!AC394/'Tabel 5'!AC$10</f>
        <v>4.8921204679148048E-3</v>
      </c>
    </row>
    <row r="386" spans="2:29" outlineLevel="2" x14ac:dyDescent="0.2">
      <c r="B386" s="46">
        <v>2017</v>
      </c>
      <c r="C386" s="46">
        <v>4</v>
      </c>
      <c r="D386" s="22" t="s">
        <v>378</v>
      </c>
      <c r="E386" s="22" t="s">
        <v>379</v>
      </c>
      <c r="G386" s="69">
        <f>'Tabel 5'!G395/'Tabel 5'!G$10</f>
        <v>1.4854225295227728E-3</v>
      </c>
      <c r="H386" s="69"/>
      <c r="I386" s="69">
        <f>'Tabel 5'!I395/'Tabel 5'!I$10</f>
        <v>1.4345767998440459E-3</v>
      </c>
      <c r="J386" s="69">
        <f>'Tabel 5'!J395/'Tabel 5'!J$10</f>
        <v>1.5972368770050163E-3</v>
      </c>
      <c r="K386" s="69">
        <f>'Tabel 5'!K395/'Tabel 5'!K$10</f>
        <v>0</v>
      </c>
      <c r="L386" s="69">
        <f>'Tabel 5'!L395/'Tabel 5'!L$10</f>
        <v>2.9253377368568052E-3</v>
      </c>
      <c r="M386" s="69">
        <f>'Tabel 5'!M395/'Tabel 5'!M$10</f>
        <v>0</v>
      </c>
      <c r="N386" s="69">
        <f>'Tabel 5'!N395/'Tabel 5'!N$10</f>
        <v>6.53010377841851E-5</v>
      </c>
      <c r="O386" s="69"/>
      <c r="P386" s="69">
        <f>'Tabel 5'!P395/'Tabel 5'!P$10</f>
        <v>1.0881428268908111E-3</v>
      </c>
      <c r="Q386" s="69">
        <f>'Tabel 5'!Q395/'Tabel 5'!Q$10</f>
        <v>1.3312660180398504E-3</v>
      </c>
      <c r="R386" s="69">
        <f>'Tabel 5'!R395/'Tabel 5'!R$10</f>
        <v>0</v>
      </c>
      <c r="S386" s="69"/>
      <c r="T386" s="69">
        <f>'Tabel 5'!T395/'Tabel 5'!T$10</f>
        <v>0</v>
      </c>
      <c r="U386" s="69"/>
      <c r="V386" s="69">
        <f>'Tabel 5'!V395/'Tabel 5'!V$10</f>
        <v>2.2712228347948533E-3</v>
      </c>
      <c r="W386" s="69">
        <f>'Tabel 5'!W395/'Tabel 5'!W$10</f>
        <v>2.3566692740808865E-3</v>
      </c>
      <c r="X386" s="69">
        <f>'Tabel 5'!X395/'Tabel 5'!X$10</f>
        <v>1.5087019774772347E-3</v>
      </c>
      <c r="Y386" s="69">
        <f>'Tabel 5'!Y395/'Tabel 5'!Y$10</f>
        <v>0</v>
      </c>
      <c r="Z386" s="69"/>
      <c r="AA386" s="69">
        <f>'Tabel 5'!AA395/'Tabel 5'!AA$10</f>
        <v>4.3607677891152295E-2</v>
      </c>
      <c r="AB386" s="69"/>
      <c r="AC386" s="69">
        <f>'Tabel 5'!AC395/'Tabel 5'!AC$10</f>
        <v>1.1042691005088783E-3</v>
      </c>
    </row>
    <row r="387" spans="2:29" outlineLevel="2" x14ac:dyDescent="0.2">
      <c r="B387" s="46">
        <v>2017</v>
      </c>
      <c r="C387" s="46">
        <v>4</v>
      </c>
      <c r="D387" s="22" t="s">
        <v>385</v>
      </c>
      <c r="E387" s="22" t="s">
        <v>386</v>
      </c>
      <c r="G387" s="69">
        <f>'Tabel 5'!G396/'Tabel 5'!G$10</f>
        <v>3.1172188119547241E-3</v>
      </c>
      <c r="H387" s="69"/>
      <c r="I387" s="69">
        <f>'Tabel 5'!I396/'Tabel 5'!I$10</f>
        <v>3.6119344793285979E-3</v>
      </c>
      <c r="J387" s="69">
        <f>'Tabel 5'!J396/'Tabel 5'!J$10</f>
        <v>6.309569675344664E-3</v>
      </c>
      <c r="K387" s="69">
        <f>'Tabel 5'!K396/'Tabel 5'!K$10</f>
        <v>1.7722640673460346E-5</v>
      </c>
      <c r="L387" s="69">
        <f>'Tabel 5'!L396/'Tabel 5'!L$10</f>
        <v>7.7420998730883624E-4</v>
      </c>
      <c r="M387" s="69">
        <f>'Tabel 5'!M396/'Tabel 5'!M$10</f>
        <v>0</v>
      </c>
      <c r="N387" s="69">
        <f>'Tabel 5'!N396/'Tabel 5'!N$10</f>
        <v>9.795155667627765E-4</v>
      </c>
      <c r="O387" s="69"/>
      <c r="P387" s="69">
        <f>'Tabel 5'!P396/'Tabel 5'!P$10</f>
        <v>2.8018048836110702E-4</v>
      </c>
      <c r="Q387" s="69">
        <f>'Tabel 5'!Q396/'Tabel 5'!Q$10</f>
        <v>3.4278107051325491E-4</v>
      </c>
      <c r="R387" s="69">
        <f>'Tabel 5'!R396/'Tabel 5'!R$10</f>
        <v>0</v>
      </c>
      <c r="S387" s="69"/>
      <c r="T387" s="69">
        <f>'Tabel 5'!T396/'Tabel 5'!T$10</f>
        <v>6.9835199854320316E-3</v>
      </c>
      <c r="U387" s="69"/>
      <c r="V387" s="69">
        <f>'Tabel 5'!V396/'Tabel 5'!V$10</f>
        <v>3.0033471883384052E-3</v>
      </c>
      <c r="W387" s="69">
        <f>'Tabel 5'!W396/'Tabel 5'!W$10</f>
        <v>2.3716639884440735E-3</v>
      </c>
      <c r="X387" s="69">
        <f>'Tabel 5'!X396/'Tabel 5'!X$10</f>
        <v>1.6703486179212243E-3</v>
      </c>
      <c r="Y387" s="69">
        <f>'Tabel 5'!Y396/'Tabel 5'!Y$10</f>
        <v>3.4455400657372778E-2</v>
      </c>
      <c r="Z387" s="69"/>
      <c r="AA387" s="69">
        <f>'Tabel 5'!AA396/'Tabel 5'!AA$10</f>
        <v>0</v>
      </c>
      <c r="AB387" s="69"/>
      <c r="AC387" s="69">
        <f>'Tabel 5'!AC396/'Tabel 5'!AC$10</f>
        <v>2.6377446815929058E-3</v>
      </c>
    </row>
    <row r="388" spans="2:29" outlineLevel="2" x14ac:dyDescent="0.2">
      <c r="B388" s="46">
        <v>2017</v>
      </c>
      <c r="C388" s="46">
        <v>4</v>
      </c>
      <c r="D388" s="22" t="s">
        <v>93</v>
      </c>
      <c r="E388" s="22" t="s">
        <v>432</v>
      </c>
      <c r="G388" s="69">
        <f>'Tabel 5'!G397/'Tabel 5'!G$10</f>
        <v>3.5698931959516271E-3</v>
      </c>
      <c r="H388" s="69"/>
      <c r="I388" s="69">
        <f>'Tabel 5'!I397/'Tabel 5'!I$10</f>
        <v>3.9018489545584053E-3</v>
      </c>
      <c r="J388" s="69">
        <f>'Tabel 5'!J397/'Tabel 5'!J$10</f>
        <v>5.1189021852136524E-3</v>
      </c>
      <c r="K388" s="69">
        <f>'Tabel 5'!K397/'Tabel 5'!K$10</f>
        <v>0</v>
      </c>
      <c r="L388" s="69">
        <f>'Tabel 5'!L397/'Tabel 5'!L$10</f>
        <v>5.9927773068272584E-3</v>
      </c>
      <c r="M388" s="69">
        <f>'Tabel 5'!M397/'Tabel 5'!M$10</f>
        <v>3.3063316250619935E-4</v>
      </c>
      <c r="N388" s="69">
        <f>'Tabel 5'!N397/'Tabel 5'!N$10</f>
        <v>1.4064838907362943E-4</v>
      </c>
      <c r="O388" s="69"/>
      <c r="P388" s="69">
        <f>'Tabel 5'!P397/'Tabel 5'!P$10</f>
        <v>1.0685953509586407E-3</v>
      </c>
      <c r="Q388" s="69">
        <f>'Tabel 5'!Q397/'Tabel 5'!Q$10</f>
        <v>1.0761731283555676E-3</v>
      </c>
      <c r="R388" s="69">
        <f>'Tabel 5'!R397/'Tabel 5'!R$10</f>
        <v>1.0346796061081775E-3</v>
      </c>
      <c r="S388" s="69"/>
      <c r="T388" s="69">
        <f>'Tabel 5'!T397/'Tabel 5'!T$10</f>
        <v>5.84539743239552E-3</v>
      </c>
      <c r="U388" s="69"/>
      <c r="V388" s="69">
        <f>'Tabel 5'!V397/'Tabel 5'!V$10</f>
        <v>4.0044629177845405E-3</v>
      </c>
      <c r="W388" s="69">
        <f>'Tabel 5'!W397/'Tabel 5'!W$10</f>
        <v>4.1910226645107598E-3</v>
      </c>
      <c r="X388" s="69">
        <f>'Tabel 5'!X397/'Tabel 5'!X$10</f>
        <v>1.8858774718465434E-3</v>
      </c>
      <c r="Y388" s="69">
        <f>'Tabel 5'!Y397/'Tabel 5'!Y$10</f>
        <v>0</v>
      </c>
      <c r="Z388" s="69"/>
      <c r="AA388" s="69">
        <f>'Tabel 5'!AA397/'Tabel 5'!AA$10</f>
        <v>0</v>
      </c>
      <c r="AB388" s="69"/>
      <c r="AC388" s="69">
        <f>'Tabel 5'!AC397/'Tabel 5'!AC$10</f>
        <v>8.4632850684284219E-3</v>
      </c>
    </row>
    <row r="389" spans="2:29" outlineLevel="2" x14ac:dyDescent="0.2">
      <c r="B389" s="46">
        <v>2017</v>
      </c>
      <c r="C389" s="46">
        <v>4</v>
      </c>
      <c r="D389" s="22" t="s">
        <v>436</v>
      </c>
      <c r="E389" s="22" t="s">
        <v>437</v>
      </c>
      <c r="G389" s="69">
        <f>'Tabel 5'!G398/'Tabel 5'!G$10</f>
        <v>2.7214675540891678E-3</v>
      </c>
      <c r="H389" s="69"/>
      <c r="I389" s="69">
        <f>'Tabel 5'!I398/'Tabel 5'!I$10</f>
        <v>2.1183750793515913E-3</v>
      </c>
      <c r="J389" s="69">
        <f>'Tabel 5'!J398/'Tabel 5'!J$10</f>
        <v>9.1768518751560938E-4</v>
      </c>
      <c r="K389" s="69">
        <f>'Tabel 5'!K398/'Tabel 5'!K$10</f>
        <v>0</v>
      </c>
      <c r="L389" s="69">
        <f>'Tabel 5'!L398/'Tabel 5'!L$10</f>
        <v>5.1205660553021136E-3</v>
      </c>
      <c r="M389" s="69">
        <f>'Tabel 5'!M398/'Tabel 5'!M$10</f>
        <v>1.4010580261200199E-2</v>
      </c>
      <c r="N389" s="69">
        <f>'Tabel 5'!N398/'Tabel 5'!N$10</f>
        <v>1.3110439124363316E-3</v>
      </c>
      <c r="O389" s="69"/>
      <c r="P389" s="69">
        <f>'Tabel 5'!P398/'Tabel 5'!P$10</f>
        <v>1.9873267197706429E-4</v>
      </c>
      <c r="Q389" s="69">
        <f>'Tabel 5'!Q398/'Tabel 5'!Q$10</f>
        <v>2.4313541048033197E-4</v>
      </c>
      <c r="R389" s="69">
        <f>'Tabel 5'!R398/'Tabel 5'!R$10</f>
        <v>0</v>
      </c>
      <c r="S389" s="69"/>
      <c r="T389" s="69">
        <f>'Tabel 5'!T398/'Tabel 5'!T$10</f>
        <v>1.1790949649458253E-2</v>
      </c>
      <c r="U389" s="69"/>
      <c r="V389" s="69">
        <f>'Tabel 5'!V398/'Tabel 5'!V$10</f>
        <v>3.613840658865137E-3</v>
      </c>
      <c r="W389" s="69">
        <f>'Tabel 5'!W398/'Tabel 5'!W$10</f>
        <v>3.6537120664965599E-3</v>
      </c>
      <c r="X389" s="69">
        <f>'Tabel 5'!X398/'Tabel 5'!X$10</f>
        <v>2.047524112290533E-3</v>
      </c>
      <c r="Y389" s="69">
        <f>'Tabel 5'!Y398/'Tabel 5'!Y$10</f>
        <v>5.1003060183611015E-3</v>
      </c>
      <c r="Z389" s="69"/>
      <c r="AA389" s="69">
        <f>'Tabel 5'!AA398/'Tabel 5'!AA$10</f>
        <v>0</v>
      </c>
      <c r="AB389" s="69"/>
      <c r="AC389" s="69">
        <f>'Tabel 5'!AC398/'Tabel 5'!AC$10</f>
        <v>2.2210393606461589E-3</v>
      </c>
    </row>
    <row r="390" spans="2:29" outlineLevel="2" x14ac:dyDescent="0.2">
      <c r="B390" s="46">
        <v>2017</v>
      </c>
      <c r="C390" s="46">
        <v>4</v>
      </c>
      <c r="D390" s="22" t="s">
        <v>100</v>
      </c>
      <c r="E390" s="22" t="s">
        <v>442</v>
      </c>
      <c r="G390" s="69">
        <f>'Tabel 5'!G399/'Tabel 5'!G$10</f>
        <v>3.9705235789141563E-3</v>
      </c>
      <c r="H390" s="69"/>
      <c r="I390" s="69">
        <f>'Tabel 5'!I399/'Tabel 5'!I$10</f>
        <v>3.8198731374244599E-3</v>
      </c>
      <c r="J390" s="69">
        <f>'Tabel 5'!J399/'Tabel 5'!J$10</f>
        <v>4.3464203501530447E-3</v>
      </c>
      <c r="K390" s="69">
        <f>'Tabel 5'!K399/'Tabel 5'!K$10</f>
        <v>2.8533451484271158E-3</v>
      </c>
      <c r="L390" s="69">
        <f>'Tabel 5'!L399/'Tabel 5'!L$10</f>
        <v>6.4092826797465686E-3</v>
      </c>
      <c r="M390" s="69">
        <f>'Tabel 5'!M399/'Tabel 5'!M$10</f>
        <v>2.0664572656637459E-4</v>
      </c>
      <c r="N390" s="69">
        <f>'Tabel 5'!N399/'Tabel 5'!N$10</f>
        <v>5.1236198876822151E-4</v>
      </c>
      <c r="O390" s="69"/>
      <c r="P390" s="69">
        <f>'Tabel 5'!P399/'Tabel 5'!P$10</f>
        <v>3.9290426623662215E-3</v>
      </c>
      <c r="Q390" s="69">
        <f>'Tabel 5'!Q399/'Tabel 5'!Q$10</f>
        <v>4.8069066399882027E-3</v>
      </c>
      <c r="R390" s="69">
        <f>'Tabel 5'!R399/'Tabel 5'!R$10</f>
        <v>0</v>
      </c>
      <c r="S390" s="69"/>
      <c r="T390" s="69">
        <f>'Tabel 5'!T399/'Tabel 5'!T$10</f>
        <v>1.4476918874624419E-3</v>
      </c>
      <c r="U390" s="69"/>
      <c r="V390" s="69">
        <f>'Tabel 5'!V399/'Tabel 5'!V$10</f>
        <v>5.0009005363454134E-3</v>
      </c>
      <c r="W390" s="69">
        <f>'Tabel 5'!W399/'Tabel 5'!W$10</f>
        <v>5.0682134547571983E-3</v>
      </c>
      <c r="X390" s="69">
        <f>'Tabel 5'!X399/'Tabel 5'!X$10</f>
        <v>5.76539684250229E-3</v>
      </c>
      <c r="Y390" s="69">
        <f>'Tabel 5'!Y399/'Tabel 5'!Y$10</f>
        <v>3.4002040122407346E-4</v>
      </c>
      <c r="Z390" s="69"/>
      <c r="AA390" s="69">
        <f>'Tabel 5'!AA399/'Tabel 5'!AA$10</f>
        <v>0</v>
      </c>
      <c r="AB390" s="69"/>
      <c r="AC390" s="69">
        <f>'Tabel 5'!AC399/'Tabel 5'!AC$10</f>
        <v>0</v>
      </c>
    </row>
    <row r="391" spans="2:29" outlineLevel="2" x14ac:dyDescent="0.2">
      <c r="B391" s="46">
        <v>2017</v>
      </c>
      <c r="C391" s="46">
        <v>4</v>
      </c>
      <c r="D391" s="22" t="s">
        <v>114</v>
      </c>
      <c r="E391" s="22" t="s">
        <v>456</v>
      </c>
      <c r="G391" s="69">
        <f>'Tabel 5'!G400/'Tabel 5'!G$10</f>
        <v>2.7556214297679757E-3</v>
      </c>
      <c r="H391" s="69"/>
      <c r="I391" s="69">
        <f>'Tabel 5'!I400/'Tabel 5'!I$10</f>
        <v>2.8301651012951181E-3</v>
      </c>
      <c r="J391" s="69">
        <f>'Tabel 5'!J400/'Tabel 5'!J$10</f>
        <v>3.9166184268862401E-3</v>
      </c>
      <c r="K391" s="69">
        <f>'Tabel 5'!K400/'Tabel 5'!K$10</f>
        <v>2.1267168808152416E-4</v>
      </c>
      <c r="L391" s="69">
        <f>'Tabel 5'!L400/'Tabel 5'!L$10</f>
        <v>3.6750474081115648E-3</v>
      </c>
      <c r="M391" s="69">
        <f>'Tabel 5'!M400/'Tabel 5'!M$10</f>
        <v>0</v>
      </c>
      <c r="N391" s="69">
        <f>'Tabel 5'!N400/'Tabel 5'!N$10</f>
        <v>2.3106521062096264E-4</v>
      </c>
      <c r="O391" s="69"/>
      <c r="P391" s="69">
        <f>'Tabel 5'!P400/'Tabel 5'!P$10</f>
        <v>6.483246184169802E-4</v>
      </c>
      <c r="Q391" s="69">
        <f>'Tabel 5'!Q400/'Tabel 5'!Q$10</f>
        <v>7.9716528026338345E-5</v>
      </c>
      <c r="R391" s="69">
        <f>'Tabel 5'!R400/'Tabel 5'!R$10</f>
        <v>3.1932353360924789E-3</v>
      </c>
      <c r="S391" s="69"/>
      <c r="T391" s="69">
        <f>'Tabel 5'!T400/'Tabel 5'!T$10</f>
        <v>3.3688427569880723E-4</v>
      </c>
      <c r="U391" s="69"/>
      <c r="V391" s="69">
        <f>'Tabel 5'!V400/'Tabel 5'!V$10</f>
        <v>4.7155357723444122E-3</v>
      </c>
      <c r="W391" s="69">
        <f>'Tabel 5'!W400/'Tabel 5'!W$10</f>
        <v>4.9632504542148894E-3</v>
      </c>
      <c r="X391" s="69">
        <f>'Tabel 5'!X400/'Tabel 5'!X$10</f>
        <v>1.6164664044398943E-3</v>
      </c>
      <c r="Y391" s="69">
        <f>'Tabel 5'!Y400/'Tabel 5'!Y$10</f>
        <v>0</v>
      </c>
      <c r="Z391" s="69"/>
      <c r="AA391" s="69">
        <f>'Tabel 5'!AA400/'Tabel 5'!AA$10</f>
        <v>0</v>
      </c>
      <c r="AB391" s="69"/>
      <c r="AC391" s="69">
        <f>'Tabel 5'!AC400/'Tabel 5'!AC$10</f>
        <v>2.9211042998366931E-3</v>
      </c>
    </row>
    <row r="392" spans="2:29" outlineLevel="2" x14ac:dyDescent="0.2">
      <c r="B392" s="46">
        <v>2017</v>
      </c>
      <c r="C392" s="46">
        <v>4</v>
      </c>
      <c r="D392" s="22" t="s">
        <v>116</v>
      </c>
      <c r="E392" s="22" t="s">
        <v>458</v>
      </c>
      <c r="G392" s="69">
        <f>'Tabel 5'!G401/'Tabel 5'!G$10</f>
        <v>3.7336149492055971E-3</v>
      </c>
      <c r="H392" s="69"/>
      <c r="I392" s="69">
        <f>'Tabel 5'!I401/'Tabel 5'!I$10</f>
        <v>3.8438660595124436E-3</v>
      </c>
      <c r="J392" s="69">
        <f>'Tabel 5'!J401/'Tabel 5'!J$10</f>
        <v>3.6107233643810368E-3</v>
      </c>
      <c r="K392" s="69">
        <f>'Tabel 5'!K401/'Tabel 5'!K$10</f>
        <v>1.1696942844483828E-3</v>
      </c>
      <c r="L392" s="69">
        <f>'Tabel 5'!L401/'Tabel 5'!L$10</f>
        <v>5.1989670666751598E-3</v>
      </c>
      <c r="M392" s="69">
        <f>'Tabel 5'!M401/'Tabel 5'!M$10</f>
        <v>3.525376095222351E-2</v>
      </c>
      <c r="N392" s="69">
        <f>'Tabel 5'!N401/'Tabel 5'!N$10</f>
        <v>0</v>
      </c>
      <c r="O392" s="69"/>
      <c r="P392" s="69">
        <f>'Tabel 5'!P401/'Tabel 5'!P$10</f>
        <v>5.4407141344540555E-4</v>
      </c>
      <c r="Q392" s="69">
        <f>'Tabel 5'!Q401/'Tabel 5'!Q$10</f>
        <v>6.6563300901992522E-4</v>
      </c>
      <c r="R392" s="69">
        <f>'Tabel 5'!R401/'Tabel 5'!R$10</f>
        <v>0</v>
      </c>
      <c r="S392" s="69"/>
      <c r="T392" s="69">
        <f>'Tabel 5'!T401/'Tabel 5'!T$10</f>
        <v>1.0989711372120551E-2</v>
      </c>
      <c r="U392" s="69"/>
      <c r="V392" s="69">
        <f>'Tabel 5'!V401/'Tabel 5'!V$10</f>
        <v>3.9015444783087692E-3</v>
      </c>
      <c r="W392" s="69">
        <f>'Tabel 5'!W401/'Tabel 5'!W$10</f>
        <v>4.0235816874551718E-3</v>
      </c>
      <c r="X392" s="69">
        <f>'Tabel 5'!X401/'Tabel 5'!X$10</f>
        <v>3.1251683819171292E-3</v>
      </c>
      <c r="Y392" s="69">
        <f>'Tabel 5'!Y401/'Tabel 5'!Y$10</f>
        <v>0</v>
      </c>
      <c r="Z392" s="69"/>
      <c r="AA392" s="69">
        <f>'Tabel 5'!AA401/'Tabel 5'!AA$10</f>
        <v>0</v>
      </c>
      <c r="AB392" s="69"/>
      <c r="AC392" s="69">
        <f>'Tabel 5'!AC401/'Tabel 5'!AC$10</f>
        <v>1.2584500692591745E-3</v>
      </c>
    </row>
    <row r="393" spans="2:29" outlineLevel="2" x14ac:dyDescent="0.2">
      <c r="B393" s="46">
        <v>2017</v>
      </c>
      <c r="C393" s="46">
        <v>4</v>
      </c>
      <c r="D393" s="22" t="s">
        <v>459</v>
      </c>
      <c r="E393" s="22" t="s">
        <v>460</v>
      </c>
      <c r="G393" s="69">
        <f>'Tabel 5'!G402/'Tabel 5'!G$10</f>
        <v>5.7703786146862746E-3</v>
      </c>
      <c r="H393" s="69"/>
      <c r="I393" s="69">
        <f>'Tabel 5'!I402/'Tabel 5'!I$10</f>
        <v>6.5830579978906224E-3</v>
      </c>
      <c r="J393" s="69">
        <f>'Tabel 5'!J402/'Tabel 5'!J$10</f>
        <v>9.4866190270600972E-3</v>
      </c>
      <c r="K393" s="69">
        <f>'Tabel 5'!K402/'Tabel 5'!K$10</f>
        <v>6.7168808152414713E-3</v>
      </c>
      <c r="L393" s="69">
        <f>'Tabel 5'!L402/'Tabel 5'!L$10</f>
        <v>4.1650537291931068E-4</v>
      </c>
      <c r="M393" s="69">
        <f>'Tabel 5'!M402/'Tabel 5'!M$10</f>
        <v>6.488675814184163E-3</v>
      </c>
      <c r="N393" s="69">
        <f>'Tabel 5'!N402/'Tabel 5'!N$10</f>
        <v>5.3446387847979181E-3</v>
      </c>
      <c r="O393" s="69"/>
      <c r="P393" s="69">
        <f>'Tabel 5'!P402/'Tabel 5'!P$10</f>
        <v>4.642525533890436E-3</v>
      </c>
      <c r="Q393" s="69">
        <f>'Tabel 5'!Q402/'Tabel 5'!Q$10</f>
        <v>3.7905209076523885E-3</v>
      </c>
      <c r="R393" s="69">
        <f>'Tabel 5'!R402/'Tabel 5'!R$10</f>
        <v>8.4558298844013124E-3</v>
      </c>
      <c r="S393" s="69"/>
      <c r="T393" s="69">
        <f>'Tabel 5'!T402/'Tabel 5'!T$10</f>
        <v>9.3508148957479748E-3</v>
      </c>
      <c r="U393" s="69"/>
      <c r="V393" s="69">
        <f>'Tabel 5'!V402/'Tabel 5'!V$10</f>
        <v>3.7588620963082686E-3</v>
      </c>
      <c r="W393" s="69">
        <f>'Tabel 5'!W402/'Tabel 5'!W$10</f>
        <v>3.7936627338863052E-3</v>
      </c>
      <c r="X393" s="69">
        <f>'Tabel 5'!X402/'Tabel 5'!X$10</f>
        <v>4.7955169998383533E-3</v>
      </c>
      <c r="Y393" s="69">
        <f>'Tabel 5'!Y402/'Tabel 5'!Y$10</f>
        <v>0</v>
      </c>
      <c r="Z393" s="69"/>
      <c r="AA393" s="69">
        <f>'Tabel 5'!AA402/'Tabel 5'!AA$10</f>
        <v>0</v>
      </c>
      <c r="AB393" s="69"/>
      <c r="AC393" s="69">
        <f>'Tabel 5'!AC402/'Tabel 5'!AC$10</f>
        <v>1.0009261809140852E-2</v>
      </c>
    </row>
    <row r="394" spans="2:29" outlineLevel="2" x14ac:dyDescent="0.2">
      <c r="B394" s="46">
        <v>2017</v>
      </c>
      <c r="C394" s="46">
        <v>4</v>
      </c>
      <c r="D394" s="22" t="s">
        <v>117</v>
      </c>
      <c r="E394" s="22" t="s">
        <v>461</v>
      </c>
      <c r="G394" s="69">
        <f>'Tabel 5'!G403/'Tabel 5'!G$10</f>
        <v>6.2821446248576248E-3</v>
      </c>
      <c r="H394" s="69"/>
      <c r="I394" s="69">
        <f>'Tabel 5'!I403/'Tabel 5'!I$10</f>
        <v>4.4456885218860437E-3</v>
      </c>
      <c r="J394" s="69">
        <f>'Tabel 5'!J403/'Tabel 5'!J$10</f>
        <v>5.8817037967772599E-3</v>
      </c>
      <c r="K394" s="69">
        <f>'Tabel 5'!K403/'Tabel 5'!K$10</f>
        <v>2.6052281789986707E-3</v>
      </c>
      <c r="L394" s="69">
        <f>'Tabel 5'!L403/'Tabel 5'!L$10</f>
        <v>4.8755628947613422E-3</v>
      </c>
      <c r="M394" s="69">
        <f>'Tabel 5'!M403/'Tabel 5'!M$10</f>
        <v>2.9756984625557942E-3</v>
      </c>
      <c r="N394" s="69">
        <f>'Tabel 5'!N403/'Tabel 5'!N$10</f>
        <v>9.795155667627765E-4</v>
      </c>
      <c r="O394" s="69"/>
      <c r="P394" s="69">
        <f>'Tabel 5'!P403/'Tabel 5'!P$10</f>
        <v>1.2637443190148073E-2</v>
      </c>
      <c r="Q394" s="69">
        <f>'Tabel 5'!Q403/'Tabel 5'!Q$10</f>
        <v>9.227188119048664E-3</v>
      </c>
      <c r="R394" s="69">
        <f>'Tabel 5'!R403/'Tabel 5'!R$10</f>
        <v>2.7900670757813616E-2</v>
      </c>
      <c r="S394" s="69"/>
      <c r="T394" s="69">
        <f>'Tabel 5'!T403/'Tabel 5'!T$10</f>
        <v>1.3502685969225166E-2</v>
      </c>
      <c r="U394" s="69"/>
      <c r="V394" s="69">
        <f>'Tabel 5'!V403/'Tabel 5'!V$10</f>
        <v>4.1611796324408281E-3</v>
      </c>
      <c r="W394" s="69">
        <f>'Tabel 5'!W403/'Tabel 5'!W$10</f>
        <v>0</v>
      </c>
      <c r="X394" s="69">
        <f>'Tabel 5'!X403/'Tabel 5'!X$10</f>
        <v>9.0953176356484727E-2</v>
      </c>
      <c r="Y394" s="69">
        <f>'Tabel 5'!Y403/'Tabel 5'!Y$10</f>
        <v>1.0313952170463561E-2</v>
      </c>
      <c r="Z394" s="69"/>
      <c r="AA394" s="69">
        <f>'Tabel 5'!AA403/'Tabel 5'!AA$10</f>
        <v>1.2249347722233792E-3</v>
      </c>
      <c r="AB394" s="69"/>
      <c r="AC394" s="69">
        <f>'Tabel 5'!AC403/'Tabel 5'!AC$10</f>
        <v>1.458468623313613E-2</v>
      </c>
    </row>
    <row r="395" spans="2:29" outlineLevel="2" x14ac:dyDescent="0.2">
      <c r="B395" s="46">
        <v>2017</v>
      </c>
      <c r="C395" s="46">
        <v>4</v>
      </c>
      <c r="D395" s="22" t="s">
        <v>125</v>
      </c>
      <c r="E395" s="22" t="s">
        <v>469</v>
      </c>
      <c r="G395" s="69">
        <f>'Tabel 5'!G404/'Tabel 5'!G$10</f>
        <v>4.1407508322974232E-3</v>
      </c>
      <c r="H395" s="69"/>
      <c r="I395" s="69">
        <f>'Tabel 5'!I404/'Tabel 5'!I$10</f>
        <v>5.296437550922478E-3</v>
      </c>
      <c r="J395" s="69">
        <f>'Tabel 5'!J404/'Tabel 5'!J$10</f>
        <v>7.3511617236218752E-3</v>
      </c>
      <c r="K395" s="69">
        <f>'Tabel 5'!K404/'Tabel 5'!K$10</f>
        <v>3.1900753212228623E-4</v>
      </c>
      <c r="L395" s="69">
        <f>'Tabel 5'!L404/'Tabel 5'!L$10</f>
        <v>4.7824616937558496E-3</v>
      </c>
      <c r="M395" s="69">
        <f>'Tabel 5'!M404/'Tabel 5'!M$10</f>
        <v>2.0953876673830384E-2</v>
      </c>
      <c r="N395" s="69">
        <f>'Tabel 5'!N404/'Tabel 5'!N$10</f>
        <v>0</v>
      </c>
      <c r="O395" s="69"/>
      <c r="P395" s="69">
        <f>'Tabel 5'!P404/'Tabel 5'!P$10</f>
        <v>1.0588216129925557E-3</v>
      </c>
      <c r="Q395" s="69">
        <f>'Tabel 5'!Q404/'Tabel 5'!Q$10</f>
        <v>1.2953935804279981E-3</v>
      </c>
      <c r="R395" s="69">
        <f>'Tabel 5'!R404/'Tabel 5'!R$10</f>
        <v>0</v>
      </c>
      <c r="S395" s="69"/>
      <c r="T395" s="69">
        <f>'Tabel 5'!T404/'Tabel 5'!T$10</f>
        <v>8.4676317945916416E-4</v>
      </c>
      <c r="U395" s="69"/>
      <c r="V395" s="69">
        <f>'Tabel 5'!V404/'Tabel 5'!V$10</f>
        <v>4.4956645607370834E-3</v>
      </c>
      <c r="W395" s="69">
        <f>'Tabel 5'!W404/'Tabel 5'!W$10</f>
        <v>4.6208711429221198E-3</v>
      </c>
      <c r="X395" s="69">
        <f>'Tabel 5'!X404/'Tabel 5'!X$10</f>
        <v>3.9334015841370759E-3</v>
      </c>
      <c r="Y395" s="69">
        <f>'Tabel 5'!Y404/'Tabel 5'!Y$10</f>
        <v>0</v>
      </c>
      <c r="Z395" s="69"/>
      <c r="AA395" s="69">
        <f>'Tabel 5'!AA404/'Tabel 5'!AA$10</f>
        <v>0</v>
      </c>
      <c r="AB395" s="69"/>
      <c r="AC395" s="69">
        <f>'Tabel 5'!AC404/'Tabel 5'!AC$10</f>
        <v>6.5256053260260511E-3</v>
      </c>
    </row>
    <row r="396" spans="2:29" outlineLevel="2" x14ac:dyDescent="0.2">
      <c r="B396" s="46">
        <v>2017</v>
      </c>
      <c r="C396" s="46">
        <v>4</v>
      </c>
      <c r="D396" s="22" t="s">
        <v>128</v>
      </c>
      <c r="E396" s="22" t="s">
        <v>472</v>
      </c>
      <c r="G396" s="69">
        <f>'Tabel 5'!G405/'Tabel 5'!G$10</f>
        <v>2.5826835513308357E-3</v>
      </c>
      <c r="H396" s="69"/>
      <c r="I396" s="69">
        <f>'Tabel 5'!I405/'Tabel 5'!I$10</f>
        <v>1.8674491025147582E-3</v>
      </c>
      <c r="J396" s="69">
        <f>'Tabel 5'!J405/'Tabel 5'!J$10</f>
        <v>1.874091269019219E-3</v>
      </c>
      <c r="K396" s="69">
        <f>'Tabel 5'!K405/'Tabel 5'!K$10</f>
        <v>5.4940186087727076E-4</v>
      </c>
      <c r="L396" s="69">
        <f>'Tabel 5'!L405/'Tabel 5'!L$10</f>
        <v>3.0576394435488218E-3</v>
      </c>
      <c r="M396" s="69">
        <f>'Tabel 5'!M405/'Tabel 5'!M$10</f>
        <v>3.7196230781947428E-3</v>
      </c>
      <c r="N396" s="69">
        <f>'Tabel 5'!N405/'Tabel 5'!N$10</f>
        <v>7.785892966575915E-4</v>
      </c>
      <c r="O396" s="69"/>
      <c r="P396" s="69">
        <f>'Tabel 5'!P405/'Tabel 5'!P$10</f>
        <v>1.2510384596588966E-3</v>
      </c>
      <c r="Q396" s="69">
        <f>'Tabel 5'!Q405/'Tabel 5'!Q$10</f>
        <v>1.5305573381056963E-3</v>
      </c>
      <c r="R396" s="69">
        <f>'Tabel 5'!R405/'Tabel 5'!R$10</f>
        <v>0</v>
      </c>
      <c r="S396" s="69"/>
      <c r="T396" s="69">
        <f>'Tabel 5'!T405/'Tabel 5'!T$10</f>
        <v>2.3946098515888192E-3</v>
      </c>
      <c r="U396" s="69"/>
      <c r="V396" s="69">
        <f>'Tabel 5'!V405/'Tabel 5'!V$10</f>
        <v>5.2605356904774714E-3</v>
      </c>
      <c r="W396" s="69">
        <f>'Tabel 5'!W405/'Tabel 5'!W$10</f>
        <v>5.6205187671345847E-3</v>
      </c>
      <c r="X396" s="69">
        <f>'Tabel 5'!X405/'Tabel 5'!X$10</f>
        <v>0</v>
      </c>
      <c r="Y396" s="69">
        <f>'Tabel 5'!Y405/'Tabel 5'!Y$10</f>
        <v>0</v>
      </c>
      <c r="Z396" s="69"/>
      <c r="AA396" s="69">
        <f>'Tabel 5'!AA405/'Tabel 5'!AA$10</f>
        <v>0</v>
      </c>
      <c r="AB396" s="69"/>
      <c r="AC396" s="69">
        <f>'Tabel 5'!AC405/'Tabel 5'!AC$10</f>
        <v>4.5837585304142123E-5</v>
      </c>
    </row>
    <row r="397" spans="2:29" outlineLevel="2" x14ac:dyDescent="0.2">
      <c r="B397" s="46">
        <v>2017</v>
      </c>
      <c r="C397" s="46">
        <v>4</v>
      </c>
      <c r="D397" s="22" t="s">
        <v>137</v>
      </c>
      <c r="E397" s="22" t="s">
        <v>482</v>
      </c>
      <c r="G397" s="69">
        <f>'Tabel 5'!G406/'Tabel 5'!G$10</f>
        <v>1.9088221629378404E-3</v>
      </c>
      <c r="H397" s="69"/>
      <c r="I397" s="69">
        <f>'Tabel 5'!I406/'Tabel 5'!I$10</f>
        <v>2.3483072493614382E-3</v>
      </c>
      <c r="J397" s="69">
        <f>'Tabel 5'!J406/'Tabel 5'!J$10</f>
        <v>2.6039801206930264E-3</v>
      </c>
      <c r="K397" s="69">
        <f>'Tabel 5'!K406/'Tabel 5'!K$10</f>
        <v>4.0762073548958794E-4</v>
      </c>
      <c r="L397" s="69">
        <f>'Tabel 5'!L406/'Tabel 5'!L$10</f>
        <v>2.1560278127587848E-3</v>
      </c>
      <c r="M397" s="69">
        <f>'Tabel 5'!M406/'Tabel 5'!M$10</f>
        <v>0</v>
      </c>
      <c r="N397" s="69">
        <f>'Tabel 5'!N406/'Tabel 5'!N$10</f>
        <v>2.7175278031726256E-3</v>
      </c>
      <c r="O397" s="69"/>
      <c r="P397" s="69">
        <f>'Tabel 5'!P406/'Tabel 5'!P$10</f>
        <v>3.2579126553617098E-6</v>
      </c>
      <c r="Q397" s="69">
        <f>'Tabel 5'!Q406/'Tabel 5'!Q$10</f>
        <v>3.9858264013169178E-6</v>
      </c>
      <c r="R397" s="69">
        <f>'Tabel 5'!R406/'Tabel 5'!R$10</f>
        <v>0</v>
      </c>
      <c r="S397" s="69"/>
      <c r="T397" s="69">
        <f>'Tabel 5'!T406/'Tabel 5'!T$10</f>
        <v>1.0743876900664664E-3</v>
      </c>
      <c r="U397" s="69"/>
      <c r="V397" s="69">
        <f>'Tabel 5'!V406/'Tabel 5'!V$10</f>
        <v>2.4630253810906081E-3</v>
      </c>
      <c r="W397" s="69">
        <f>'Tabel 5'!W406/'Tabel 5'!W$10</f>
        <v>2.4291437268362903E-3</v>
      </c>
      <c r="X397" s="69">
        <f>'Tabel 5'!X406/'Tabel 5'!X$10</f>
        <v>2.2091707527345222E-3</v>
      </c>
      <c r="Y397" s="69">
        <f>'Tabel 5'!Y406/'Tabel 5'!Y$10</f>
        <v>4.5336053496543129E-3</v>
      </c>
      <c r="Z397" s="69"/>
      <c r="AA397" s="69">
        <f>'Tabel 5'!AA406/'Tabel 5'!AA$10</f>
        <v>0</v>
      </c>
      <c r="AB397" s="69"/>
      <c r="AC397" s="69">
        <f>'Tabel 5'!AC406/'Tabel 5'!AC$10</f>
        <v>2.0126867001727857E-3</v>
      </c>
    </row>
    <row r="398" spans="2:29" outlineLevel="2" x14ac:dyDescent="0.2">
      <c r="B398" s="46">
        <v>2017</v>
      </c>
      <c r="C398" s="46">
        <v>4</v>
      </c>
      <c r="D398" s="22" t="s">
        <v>146</v>
      </c>
      <c r="E398" s="22" t="s">
        <v>491</v>
      </c>
      <c r="G398" s="69">
        <f>'Tabel 5'!G407/'Tabel 5'!G$10</f>
        <v>2.0579065409008926E-3</v>
      </c>
      <c r="H398" s="69"/>
      <c r="I398" s="69">
        <f>'Tabel 5'!I407/'Tabel 5'!I$10</f>
        <v>1.3645974437540924E-3</v>
      </c>
      <c r="J398" s="69">
        <f>'Tabel 5'!J407/'Tabel 5'!J$10</f>
        <v>1.277789501604013E-3</v>
      </c>
      <c r="K398" s="69">
        <f>'Tabel 5'!K407/'Tabel 5'!K$10</f>
        <v>0</v>
      </c>
      <c r="L398" s="69">
        <f>'Tabel 5'!L407/'Tabel 5'!L$10</f>
        <v>1.6660214916772427E-3</v>
      </c>
      <c r="M398" s="69">
        <f>'Tabel 5'!M407/'Tabel 5'!M$10</f>
        <v>0</v>
      </c>
      <c r="N398" s="69">
        <f>'Tabel 5'!N407/'Tabel 5'!N$10</f>
        <v>1.8334522147098122E-3</v>
      </c>
      <c r="O398" s="69"/>
      <c r="P398" s="69">
        <f>'Tabel 5'!P407/'Tabel 5'!P$10</f>
        <v>1.0653374383032791E-3</v>
      </c>
      <c r="Q398" s="69">
        <f>'Tabel 5'!Q407/'Tabel 5'!Q$10</f>
        <v>1.303365233230632E-3</v>
      </c>
      <c r="R398" s="69">
        <f>'Tabel 5'!R407/'Tabel 5'!R$10</f>
        <v>0</v>
      </c>
      <c r="S398" s="69"/>
      <c r="T398" s="69">
        <f>'Tabel 5'!T407/'Tabel 5'!T$10</f>
        <v>5.0259491942092321E-3</v>
      </c>
      <c r="U398" s="69"/>
      <c r="V398" s="69">
        <f>'Tabel 5'!V407/'Tabel 5'!V$10</f>
        <v>3.6302140469635551E-3</v>
      </c>
      <c r="W398" s="69">
        <f>'Tabel 5'!W407/'Tabel 5'!W$10</f>
        <v>3.7086926858282457E-3</v>
      </c>
      <c r="X398" s="69">
        <f>'Tabel 5'!X407/'Tabel 5'!X$10</f>
        <v>3.3945794493237783E-3</v>
      </c>
      <c r="Y398" s="69">
        <f>'Tabel 5'!Y407/'Tabel 5'!Y$10</f>
        <v>5.6670066870678911E-4</v>
      </c>
      <c r="Z398" s="69"/>
      <c r="AA398" s="69">
        <f>'Tabel 5'!AA407/'Tabel 5'!AA$10</f>
        <v>0</v>
      </c>
      <c r="AB398" s="69"/>
      <c r="AC398" s="69">
        <f>'Tabel 5'!AC407/'Tabel 5'!AC$10</f>
        <v>1.4167980912189384E-3</v>
      </c>
    </row>
    <row r="399" spans="2:29" outlineLevel="2" x14ac:dyDescent="0.2">
      <c r="B399" s="46">
        <v>2017</v>
      </c>
      <c r="C399" s="46">
        <v>4</v>
      </c>
      <c r="D399" s="22" t="s">
        <v>158</v>
      </c>
      <c r="E399" s="22" t="s">
        <v>505</v>
      </c>
      <c r="G399" s="69">
        <f>'Tabel 5'!G408/'Tabel 5'!G$10</f>
        <v>3.2619661898315782E-3</v>
      </c>
      <c r="H399" s="69"/>
      <c r="I399" s="69">
        <f>'Tabel 5'!I408/'Tabel 5'!I$10</f>
        <v>2.5232556395863221E-3</v>
      </c>
      <c r="J399" s="69">
        <f>'Tabel 5'!J408/'Tabel 5'!J$10</f>
        <v>3.9514672314754406E-3</v>
      </c>
      <c r="K399" s="69">
        <f>'Tabel 5'!K408/'Tabel 5'!K$10</f>
        <v>1.3646433318564466E-3</v>
      </c>
      <c r="L399" s="69">
        <f>'Tabel 5'!L408/'Tabel 5'!L$10</f>
        <v>2.4990322375158637E-4</v>
      </c>
      <c r="M399" s="69">
        <f>'Tabel 5'!M408/'Tabel 5'!M$10</f>
        <v>2.5210778641097703E-3</v>
      </c>
      <c r="N399" s="69">
        <f>'Tabel 5'!N408/'Tabel 5'!N$10</f>
        <v>1.4768080852731091E-3</v>
      </c>
      <c r="O399" s="69"/>
      <c r="P399" s="69">
        <f>'Tabel 5'!P408/'Tabel 5'!P$10</f>
        <v>2.7659678444020915E-3</v>
      </c>
      <c r="Q399" s="69">
        <f>'Tabel 5'!Q408/'Tabel 5'!Q$10</f>
        <v>3.3839666147180629E-3</v>
      </c>
      <c r="R399" s="69">
        <f>'Tabel 5'!R408/'Tabel 5'!R$10</f>
        <v>0</v>
      </c>
      <c r="S399" s="69"/>
      <c r="T399" s="69">
        <f>'Tabel 5'!T408/'Tabel 5'!T$10</f>
        <v>1.0443412546663025E-2</v>
      </c>
      <c r="U399" s="69"/>
      <c r="V399" s="69">
        <f>'Tabel 5'!V408/'Tabel 5'!V$10</f>
        <v>3.5015659976188416E-3</v>
      </c>
      <c r="W399" s="69">
        <f>'Tabel 5'!W408/'Tabel 5'!W$10</f>
        <v>3.6212235187096549E-3</v>
      </c>
      <c r="X399" s="69">
        <f>'Tabel 5'!X408/'Tabel 5'!X$10</f>
        <v>1.8858774718465434E-3</v>
      </c>
      <c r="Y399" s="69">
        <f>'Tabel 5'!Y408/'Tabel 5'!Y$10</f>
        <v>1.4734217386376516E-3</v>
      </c>
      <c r="Z399" s="69"/>
      <c r="AA399" s="69">
        <f>'Tabel 5'!AA408/'Tabel 5'!AA$10</f>
        <v>0</v>
      </c>
      <c r="AB399" s="69"/>
      <c r="AC399" s="69">
        <f>'Tabel 5'!AC408/'Tabel 5'!AC$10</f>
        <v>4.708770126698236E-4</v>
      </c>
    </row>
    <row r="400" spans="2:29" outlineLevel="2" x14ac:dyDescent="0.2">
      <c r="B400" s="46">
        <v>2017</v>
      </c>
      <c r="C400" s="46">
        <v>4</v>
      </c>
      <c r="D400" s="22" t="s">
        <v>159</v>
      </c>
      <c r="E400" s="22" t="s">
        <v>506</v>
      </c>
      <c r="G400" s="69">
        <f>'Tabel 5'!G409/'Tabel 5'!G$10</f>
        <v>6.3781007517647523E-3</v>
      </c>
      <c r="H400" s="69"/>
      <c r="I400" s="69">
        <f>'Tabel 5'!I409/'Tabel 5'!I$10</f>
        <v>4.0298112056943204E-3</v>
      </c>
      <c r="J400" s="69">
        <f>'Tabel 5'!J409/'Tabel 5'!J$10</f>
        <v>3.3145085253728336E-3</v>
      </c>
      <c r="K400" s="69">
        <f>'Tabel 5'!K409/'Tabel 5'!K$10</f>
        <v>3.9698715108551176E-3</v>
      </c>
      <c r="L400" s="69">
        <f>'Tabel 5'!L409/'Tabel 5'!L$10</f>
        <v>4.6256596710097563E-3</v>
      </c>
      <c r="M400" s="69">
        <f>'Tabel 5'!M409/'Tabel 5'!M$10</f>
        <v>3.8849396594478427E-3</v>
      </c>
      <c r="N400" s="69">
        <f>'Tabel 5'!N409/'Tabel 5'!N$10</f>
        <v>5.3094766875295112E-3</v>
      </c>
      <c r="O400" s="69"/>
      <c r="P400" s="69">
        <f>'Tabel 5'!P409/'Tabel 5'!P$10</f>
        <v>1.4123051360993013E-2</v>
      </c>
      <c r="Q400" s="69">
        <f>'Tabel 5'!Q409/'Tabel 5'!Q$10</f>
        <v>1.2352076017681127E-2</v>
      </c>
      <c r="R400" s="69">
        <f>'Tabel 5'!R409/'Tabel 5'!R$10</f>
        <v>2.2049379192236335E-2</v>
      </c>
      <c r="S400" s="69"/>
      <c r="T400" s="69">
        <f>'Tabel 5'!T409/'Tabel 5'!T$10</f>
        <v>6.7467904944004372E-3</v>
      </c>
      <c r="U400" s="69"/>
      <c r="V400" s="69">
        <f>'Tabel 5'!V409/'Tabel 5'!V$10</f>
        <v>6.2172093665136142E-3</v>
      </c>
      <c r="W400" s="69">
        <f>'Tabel 5'!W409/'Tabel 5'!W$10</f>
        <v>6.0903531505144435E-3</v>
      </c>
      <c r="X400" s="69">
        <f>'Tabel 5'!X409/'Tabel 5'!X$10</f>
        <v>1.1907969179373888E-2</v>
      </c>
      <c r="Y400" s="69">
        <f>'Tabel 5'!Y409/'Tabel 5'!Y$10</f>
        <v>0</v>
      </c>
      <c r="Z400" s="69"/>
      <c r="AA400" s="69">
        <f>'Tabel 5'!AA409/'Tabel 5'!AA$10</f>
        <v>0</v>
      </c>
      <c r="AB400" s="69"/>
      <c r="AC400" s="69">
        <f>'Tabel 5'!AC409/'Tabel 5'!AC$10</f>
        <v>1.583480219597637E-4</v>
      </c>
    </row>
    <row r="401" spans="2:29" outlineLevel="2" x14ac:dyDescent="0.2">
      <c r="B401" s="46">
        <v>2017</v>
      </c>
      <c r="C401" s="46">
        <v>4</v>
      </c>
      <c r="D401" s="22" t="s">
        <v>163</v>
      </c>
      <c r="E401" s="22" t="s">
        <v>510</v>
      </c>
      <c r="G401" s="69">
        <f>'Tabel 5'!G410/'Tabel 5'!G$10</f>
        <v>3.7341570742163719E-3</v>
      </c>
      <c r="H401" s="69"/>
      <c r="I401" s="69">
        <f>'Tabel 5'!I410/'Tabel 5'!I$10</f>
        <v>2.8011736537721372E-3</v>
      </c>
      <c r="J401" s="69">
        <f>'Tabel 5'!J410/'Tabel 5'!J$10</f>
        <v>2.5129860198212254E-3</v>
      </c>
      <c r="K401" s="69">
        <f>'Tabel 5'!K410/'Tabel 5'!K$10</f>
        <v>0</v>
      </c>
      <c r="L401" s="69">
        <f>'Tabel 5'!L410/'Tabel 5'!L$10</f>
        <v>5.0911656760372209E-3</v>
      </c>
      <c r="M401" s="69">
        <f>'Tabel 5'!M410/'Tabel 5'!M$10</f>
        <v>0</v>
      </c>
      <c r="N401" s="69">
        <f>'Tabel 5'!N410/'Tabel 5'!N$10</f>
        <v>2.3357678899727746E-3</v>
      </c>
      <c r="O401" s="69"/>
      <c r="P401" s="69">
        <f>'Tabel 5'!P410/'Tabel 5'!P$10</f>
        <v>6.9817068204401436E-3</v>
      </c>
      <c r="Q401" s="69">
        <f>'Tabel 5'!Q410/'Tabel 5'!Q$10</f>
        <v>7.8401205313903769E-3</v>
      </c>
      <c r="R401" s="69">
        <f>'Tabel 5'!R410/'Tabel 5'!R$10</f>
        <v>3.1397174254317113E-3</v>
      </c>
      <c r="S401" s="69"/>
      <c r="T401" s="69">
        <f>'Tabel 5'!T410/'Tabel 5'!T$10</f>
        <v>4.8074296640262222E-3</v>
      </c>
      <c r="U401" s="69"/>
      <c r="V401" s="69">
        <f>'Tabel 5'!V410/'Tabel 5'!V$10</f>
        <v>3.3097634513230868E-3</v>
      </c>
      <c r="W401" s="69">
        <f>'Tabel 5'!W410/'Tabel 5'!W$10</f>
        <v>3.4237931129276929E-3</v>
      </c>
      <c r="X401" s="69">
        <f>'Tabel 5'!X410/'Tabel 5'!X$10</f>
        <v>2.4246996066598415E-3</v>
      </c>
      <c r="Y401" s="69">
        <f>'Tabel 5'!Y410/'Tabel 5'!Y$10</f>
        <v>0</v>
      </c>
      <c r="Z401" s="69"/>
      <c r="AA401" s="69">
        <f>'Tabel 5'!AA410/'Tabel 5'!AA$10</f>
        <v>0</v>
      </c>
      <c r="AB401" s="69"/>
      <c r="AC401" s="69">
        <f>'Tabel 5'!AC410/'Tabel 5'!AC$10</f>
        <v>4.4254105084544481E-3</v>
      </c>
    </row>
    <row r="402" spans="2:29" outlineLevel="2" x14ac:dyDescent="0.2">
      <c r="B402" s="46">
        <v>2017</v>
      </c>
      <c r="C402" s="46">
        <v>4</v>
      </c>
      <c r="D402" s="22" t="s">
        <v>167</v>
      </c>
      <c r="E402" s="22" t="s">
        <v>514</v>
      </c>
      <c r="G402" s="69">
        <f>'Tabel 5'!G411/'Tabel 5'!G$10</f>
        <v>1.607400656947088E-3</v>
      </c>
      <c r="H402" s="69"/>
      <c r="I402" s="69">
        <f>'Tabel 5'!I411/'Tabel 5'!I$10</f>
        <v>1.2306369620961816E-3</v>
      </c>
      <c r="J402" s="69">
        <f>'Tabel 5'!J411/'Tabel 5'!J$10</f>
        <v>2.0793120071556214E-3</v>
      </c>
      <c r="K402" s="69">
        <f>'Tabel 5'!K411/'Tabel 5'!K$10</f>
        <v>0</v>
      </c>
      <c r="L402" s="69">
        <f>'Tabel 5'!L411/'Tabel 5'!L$10</f>
        <v>0</v>
      </c>
      <c r="M402" s="69">
        <f>'Tabel 5'!M411/'Tabel 5'!M$10</f>
        <v>0</v>
      </c>
      <c r="N402" s="69">
        <f>'Tabel 5'!N411/'Tabel 5'!N$10</f>
        <v>7.8863561016285079E-4</v>
      </c>
      <c r="O402" s="69"/>
      <c r="P402" s="69">
        <f>'Tabel 5'!P411/'Tabel 5'!P$10</f>
        <v>1.3129388001107691E-3</v>
      </c>
      <c r="Q402" s="69">
        <f>'Tabel 5'!Q411/'Tabel 5'!Q$10</f>
        <v>8.0115110666470046E-4</v>
      </c>
      <c r="R402" s="69">
        <f>'Tabel 5'!R411/'Tabel 5'!R$10</f>
        <v>3.6035393178250321E-3</v>
      </c>
      <c r="S402" s="69"/>
      <c r="T402" s="69">
        <f>'Tabel 5'!T411/'Tabel 5'!T$10</f>
        <v>2.1032504780114721E-3</v>
      </c>
      <c r="U402" s="69"/>
      <c r="V402" s="69">
        <f>'Tabel 5'!V411/'Tabel 5'!V$10</f>
        <v>2.5729609868942725E-3</v>
      </c>
      <c r="W402" s="69">
        <f>'Tabel 5'!W411/'Tabel 5'!W$10</f>
        <v>2.6640609185262197E-3</v>
      </c>
      <c r="X402" s="69">
        <f>'Tabel 5'!X411/'Tabel 5'!X$10</f>
        <v>1.8319952583652137E-3</v>
      </c>
      <c r="Y402" s="69">
        <f>'Tabel 5'!Y411/'Tabel 5'!Y$10</f>
        <v>0</v>
      </c>
      <c r="Z402" s="69"/>
      <c r="AA402" s="69">
        <f>'Tabel 5'!AA411/'Tabel 5'!AA$10</f>
        <v>0</v>
      </c>
      <c r="AB402" s="69"/>
      <c r="AC402" s="69">
        <f>'Tabel 5'!AC411/'Tabel 5'!AC$10</f>
        <v>1.7834987736520752E-3</v>
      </c>
    </row>
    <row r="403" spans="2:29" outlineLevel="2" x14ac:dyDescent="0.2">
      <c r="B403" s="46">
        <v>2017</v>
      </c>
      <c r="C403" s="46">
        <v>4</v>
      </c>
      <c r="D403" s="22" t="s">
        <v>177</v>
      </c>
      <c r="E403" s="22" t="s">
        <v>527</v>
      </c>
      <c r="G403" s="69">
        <f>'Tabel 5'!G412/'Tabel 5'!G$10</f>
        <v>3.4533363186350593E-3</v>
      </c>
      <c r="H403" s="69"/>
      <c r="I403" s="69">
        <f>'Tabel 5'!I412/'Tabel 5'!I$10</f>
        <v>3.0171099525639934E-3</v>
      </c>
      <c r="J403" s="69">
        <f>'Tabel 5'!J412/'Tabel 5'!J$10</f>
        <v>2.4219919189494249E-3</v>
      </c>
      <c r="K403" s="69">
        <f>'Tabel 5'!K412/'Tabel 5'!K$10</f>
        <v>2.3393885688967656E-3</v>
      </c>
      <c r="L403" s="69">
        <f>'Tabel 5'!L412/'Tabel 5'!L$10</f>
        <v>7.3843952586988369E-3</v>
      </c>
      <c r="M403" s="69">
        <f>'Tabel 5'!M412/'Tabel 5'!M$10</f>
        <v>0</v>
      </c>
      <c r="N403" s="69">
        <f>'Tabel 5'!N412/'Tabel 5'!N$10</f>
        <v>6.4296406433659171E-4</v>
      </c>
      <c r="O403" s="69"/>
      <c r="P403" s="69">
        <f>'Tabel 5'!P412/'Tabel 5'!P$10</f>
        <v>4.7337470882405641E-3</v>
      </c>
      <c r="Q403" s="69">
        <f>'Tabel 5'!Q412/'Tabel 5'!Q$10</f>
        <v>5.7914057611134807E-3</v>
      </c>
      <c r="R403" s="69">
        <f>'Tabel 5'!R412/'Tabel 5'!R$10</f>
        <v>0</v>
      </c>
      <c r="S403" s="69"/>
      <c r="T403" s="69">
        <f>'Tabel 5'!T412/'Tabel 5'!T$10</f>
        <v>3.5964672675953746E-3</v>
      </c>
      <c r="U403" s="69"/>
      <c r="V403" s="69">
        <f>'Tabel 5'!V412/'Tabel 5'!V$10</f>
        <v>3.5179393857172597E-3</v>
      </c>
      <c r="W403" s="69">
        <f>'Tabel 5'!W412/'Tabel 5'!W$10</f>
        <v>3.683701495222934E-3</v>
      </c>
      <c r="X403" s="69">
        <f>'Tabel 5'!X412/'Tabel 5'!X$10</f>
        <v>1.6164664044398943E-3</v>
      </c>
      <c r="Y403" s="69">
        <f>'Tabel 5'!Y412/'Tabel 5'!Y$10</f>
        <v>0</v>
      </c>
      <c r="Z403" s="69"/>
      <c r="AA403" s="69">
        <f>'Tabel 5'!AA412/'Tabel 5'!AA$10</f>
        <v>0</v>
      </c>
      <c r="AB403" s="69"/>
      <c r="AC403" s="69">
        <f>'Tabel 5'!AC412/'Tabel 5'!AC$10</f>
        <v>6.0213918876804873E-3</v>
      </c>
    </row>
    <row r="404" spans="2:29" outlineLevel="2" x14ac:dyDescent="0.2">
      <c r="B404" s="46">
        <v>2017</v>
      </c>
      <c r="C404" s="46">
        <v>4</v>
      </c>
      <c r="D404" s="22" t="s">
        <v>200</v>
      </c>
      <c r="E404" s="22" t="s">
        <v>551</v>
      </c>
      <c r="G404" s="69">
        <f>'Tabel 5'!G413/'Tabel 5'!G$10</f>
        <v>6.1943203731121173E-3</v>
      </c>
      <c r="H404" s="69"/>
      <c r="I404" s="69">
        <f>'Tabel 5'!I413/'Tabel 5'!I$10</f>
        <v>5.4903803378003489E-3</v>
      </c>
      <c r="J404" s="69">
        <f>'Tabel 5'!J413/'Tabel 5'!J$10</f>
        <v>5.4306053818170552E-3</v>
      </c>
      <c r="K404" s="69">
        <f>'Tabel 5'!K413/'Tabel 5'!K$10</f>
        <v>3.030571555161719E-2</v>
      </c>
      <c r="L404" s="69">
        <f>'Tabel 5'!L413/'Tabel 5'!L$10</f>
        <v>9.7021251574145304E-4</v>
      </c>
      <c r="M404" s="69">
        <f>'Tabel 5'!M413/'Tabel 5'!M$10</f>
        <v>0</v>
      </c>
      <c r="N404" s="69">
        <f>'Tabel 5'!N413/'Tabel 5'!N$10</f>
        <v>3.9130391102984762E-3</v>
      </c>
      <c r="O404" s="69"/>
      <c r="P404" s="69">
        <f>'Tabel 5'!P413/'Tabel 5'!P$10</f>
        <v>8.2816139699294668E-3</v>
      </c>
      <c r="Q404" s="69">
        <f>'Tabel 5'!Q413/'Tabel 5'!Q$10</f>
        <v>9.3029188206736856E-3</v>
      </c>
      <c r="R404" s="69">
        <f>'Tabel 5'!R413/'Tabel 5'!R$10</f>
        <v>3.7105751391465678E-3</v>
      </c>
      <c r="S404" s="69"/>
      <c r="T404" s="69">
        <f>'Tabel 5'!T413/'Tabel 5'!T$10</f>
        <v>8.3765819903487205E-4</v>
      </c>
      <c r="U404" s="69"/>
      <c r="V404" s="69">
        <f>'Tabel 5'!V413/'Tabel 5'!V$10</f>
        <v>7.718882960682817E-3</v>
      </c>
      <c r="W404" s="69">
        <f>'Tabel 5'!W413/'Tabel 5'!W$10</f>
        <v>6.6176672722865187E-3</v>
      </c>
      <c r="X404" s="69">
        <f>'Tabel 5'!X413/'Tabel 5'!X$10</f>
        <v>3.8256371571744169E-3</v>
      </c>
      <c r="Y404" s="69">
        <f>'Tabel 5'!Y413/'Tabel 5'!Y$10</f>
        <v>6.5850617703728895E-2</v>
      </c>
      <c r="Z404" s="69"/>
      <c r="AA404" s="69">
        <f>'Tabel 5'!AA413/'Tabel 5'!AA$10</f>
        <v>0</v>
      </c>
      <c r="AB404" s="69"/>
      <c r="AC404" s="69">
        <f>'Tabel 5'!AC413/'Tabel 5'!AC$10</f>
        <v>1.1142700282116003E-2</v>
      </c>
    </row>
    <row r="405" spans="2:29" outlineLevel="2" x14ac:dyDescent="0.2">
      <c r="B405" s="46">
        <v>2017</v>
      </c>
      <c r="C405" s="46">
        <v>4</v>
      </c>
      <c r="D405" s="22" t="s">
        <v>207</v>
      </c>
      <c r="E405" s="22" t="s">
        <v>560</v>
      </c>
      <c r="G405" s="69">
        <f>'Tabel 5'!G414/'Tabel 5'!G$10</f>
        <v>3.3703911919865251E-3</v>
      </c>
      <c r="H405" s="69"/>
      <c r="I405" s="69">
        <f>'Tabel 5'!I414/'Tabel 5'!I$10</f>
        <v>3.8938513138624107E-3</v>
      </c>
      <c r="J405" s="69">
        <f>'Tabel 5'!J414/'Tabel 5'!J$10</f>
        <v>4.2592983386800431E-3</v>
      </c>
      <c r="K405" s="69">
        <f>'Tabel 5'!K414/'Tabel 5'!K$10</f>
        <v>1.3681878599911386E-2</v>
      </c>
      <c r="L405" s="69">
        <f>'Tabel 5'!L414/'Tabel 5'!L$10</f>
        <v>4.4737577114744784E-3</v>
      </c>
      <c r="M405" s="69">
        <f>'Tabel 5'!M414/'Tabel 5'!M$10</f>
        <v>0</v>
      </c>
      <c r="N405" s="69">
        <f>'Tabel 5'!N414/'Tabel 5'!N$10</f>
        <v>5.0231567526296222E-5</v>
      </c>
      <c r="O405" s="69"/>
      <c r="P405" s="69">
        <f>'Tabel 5'!P414/'Tabel 5'!P$10</f>
        <v>5.6036097672221405E-4</v>
      </c>
      <c r="Q405" s="69">
        <f>'Tabel 5'!Q414/'Tabel 5'!Q$10</f>
        <v>6.8556214102650983E-4</v>
      </c>
      <c r="R405" s="69">
        <f>'Tabel 5'!R414/'Tabel 5'!R$10</f>
        <v>0</v>
      </c>
      <c r="S405" s="69"/>
      <c r="T405" s="69">
        <f>'Tabel 5'!T414/'Tabel 5'!T$10</f>
        <v>2.0941454975871802E-3</v>
      </c>
      <c r="U405" s="69"/>
      <c r="V405" s="69">
        <f>'Tabel 5'!V414/'Tabel 5'!V$10</f>
        <v>4.4909864498518205E-3</v>
      </c>
      <c r="W405" s="69">
        <f>'Tabel 5'!W414/'Tabel 5'!W$10</f>
        <v>4.51340902331928E-3</v>
      </c>
      <c r="X405" s="69">
        <f>'Tabel 5'!X414/'Tabel 5'!X$10</f>
        <v>0</v>
      </c>
      <c r="Y405" s="69">
        <f>'Tabel 5'!Y414/'Tabel 5'!Y$10</f>
        <v>1.292077524651479E-2</v>
      </c>
      <c r="Z405" s="69"/>
      <c r="AA405" s="69">
        <f>'Tabel 5'!AA414/'Tabel 5'!AA$10</f>
        <v>0</v>
      </c>
      <c r="AB405" s="69"/>
      <c r="AC405" s="69">
        <f>'Tabel 5'!AC414/'Tabel 5'!AC$10</f>
        <v>5.4963431832875873E-3</v>
      </c>
    </row>
    <row r="406" spans="2:29" outlineLevel="2" x14ac:dyDescent="0.2">
      <c r="B406" s="46">
        <v>2017</v>
      </c>
      <c r="C406" s="46">
        <v>4</v>
      </c>
      <c r="D406" s="22" t="s">
        <v>561</v>
      </c>
      <c r="E406" s="22" t="s">
        <v>562</v>
      </c>
      <c r="G406" s="69">
        <f>'Tabel 5'!G415/'Tabel 5'!G$10</f>
        <v>3.9347433282030239E-3</v>
      </c>
      <c r="H406" s="69"/>
      <c r="I406" s="69">
        <f>'Tabel 5'!I415/'Tabel 5'!I$10</f>
        <v>2.9331347252560497E-3</v>
      </c>
      <c r="J406" s="69">
        <f>'Tabel 5'!J415/'Tabel 5'!J$10</f>
        <v>2.7240148920558279E-3</v>
      </c>
      <c r="K406" s="69">
        <f>'Tabel 5'!K415/'Tabel 5'!K$10</f>
        <v>1.0633584404076208E-4</v>
      </c>
      <c r="L406" s="69">
        <f>'Tabel 5'!L415/'Tabel 5'!L$10</f>
        <v>5.0862656128264055E-3</v>
      </c>
      <c r="M406" s="69">
        <f>'Tabel 5'!M415/'Tabel 5'!M$10</f>
        <v>0</v>
      </c>
      <c r="N406" s="69">
        <f>'Tabel 5'!N415/'Tabel 5'!N$10</f>
        <v>2.4261847115201077E-3</v>
      </c>
      <c r="O406" s="69"/>
      <c r="P406" s="69">
        <f>'Tabel 5'!P415/'Tabel 5'!P$10</f>
        <v>3.6749254752480088E-3</v>
      </c>
      <c r="Q406" s="69">
        <f>'Tabel 5'!Q415/'Tabel 5'!Q$10</f>
        <v>3.3241792186983091E-3</v>
      </c>
      <c r="R406" s="69">
        <f>'Tabel 5'!R415/'Tabel 5'!R$10</f>
        <v>5.244755244755245E-3</v>
      </c>
      <c r="S406" s="69"/>
      <c r="T406" s="69">
        <f>'Tabel 5'!T415/'Tabel 5'!T$10</f>
        <v>3.5782573067467903E-3</v>
      </c>
      <c r="U406" s="69"/>
      <c r="V406" s="69">
        <f>'Tabel 5'!V415/'Tabel 5'!V$10</f>
        <v>6.5563724056951324E-3</v>
      </c>
      <c r="W406" s="69">
        <f>'Tabel 5'!W415/'Tabel 5'!W$10</f>
        <v>4.7033420719196483E-3</v>
      </c>
      <c r="X406" s="69">
        <f>'Tabel 5'!X415/'Tabel 5'!X$10</f>
        <v>2.4085349426154427E-2</v>
      </c>
      <c r="Y406" s="69">
        <f>'Tabel 5'!Y415/'Tabel 5'!Y$10</f>
        <v>5.3723223393403602E-2</v>
      </c>
      <c r="Z406" s="69"/>
      <c r="AA406" s="69">
        <f>'Tabel 5'!AA415/'Tabel 5'!AA$10</f>
        <v>0</v>
      </c>
      <c r="AB406" s="69"/>
      <c r="AC406" s="69">
        <f>'Tabel 5'!AC415/'Tabel 5'!AC$10</f>
        <v>5.0421343834556329E-4</v>
      </c>
    </row>
    <row r="407" spans="2:29" outlineLevel="2" x14ac:dyDescent="0.2">
      <c r="B407" s="46">
        <v>2017</v>
      </c>
      <c r="C407" s="46">
        <v>4</v>
      </c>
      <c r="D407" s="22" t="s">
        <v>589</v>
      </c>
      <c r="E407" s="22" t="s">
        <v>590</v>
      </c>
      <c r="G407" s="69">
        <f>'Tabel 5'!G416/'Tabel 5'!G$10</f>
        <v>1.0643540336540365E-2</v>
      </c>
      <c r="H407" s="69"/>
      <c r="I407" s="69">
        <f>'Tabel 5'!I416/'Tabel 5'!I$10</f>
        <v>1.2464323024707711E-2</v>
      </c>
      <c r="J407" s="69">
        <f>'Tabel 5'!J416/'Tabel 5'!J$10</f>
        <v>7.2214467287620735E-3</v>
      </c>
      <c r="K407" s="69">
        <f>'Tabel 5'!K416/'Tabel 5'!K$10</f>
        <v>3.544528134692069E-3</v>
      </c>
      <c r="L407" s="69">
        <f>'Tabel 5'!L416/'Tabel 5'!L$10</f>
        <v>4.1596636596612099E-2</v>
      </c>
      <c r="M407" s="69">
        <f>'Tabel 5'!M416/'Tabel 5'!M$10</f>
        <v>0</v>
      </c>
      <c r="N407" s="69">
        <f>'Tabel 5'!N416/'Tabel 5'!N$10</f>
        <v>2.4613468087885152E-4</v>
      </c>
      <c r="O407" s="69"/>
      <c r="P407" s="69">
        <f>'Tabel 5'!P416/'Tabel 5'!P$10</f>
        <v>4.6262359706136279E-3</v>
      </c>
      <c r="Q407" s="69">
        <f>'Tabel 5'!Q416/'Tabel 5'!Q$10</f>
        <v>5.6080577466529032E-3</v>
      </c>
      <c r="R407" s="69">
        <f>'Tabel 5'!R416/'Tabel 5'!R$10</f>
        <v>2.3191094619666049E-4</v>
      </c>
      <c r="S407" s="69"/>
      <c r="T407" s="69">
        <f>'Tabel 5'!T416/'Tabel 5'!T$10</f>
        <v>5.0305016844213783E-2</v>
      </c>
      <c r="U407" s="69"/>
      <c r="V407" s="69">
        <f>'Tabel 5'!V416/'Tabel 5'!V$10</f>
        <v>5.1459219737885449E-4</v>
      </c>
      <c r="W407" s="69">
        <f>'Tabel 5'!W416/'Tabel 5'!W$10</f>
        <v>0</v>
      </c>
      <c r="X407" s="69">
        <f>'Tabel 5'!X416/'Tabel 5'!X$10</f>
        <v>0</v>
      </c>
      <c r="Y407" s="69">
        <f>'Tabel 5'!Y416/'Tabel 5'!Y$10</f>
        <v>2.4934829423098718E-2</v>
      </c>
      <c r="Z407" s="69"/>
      <c r="AA407" s="69">
        <f>'Tabel 5'!AA416/'Tabel 5'!AA$10</f>
        <v>0</v>
      </c>
      <c r="AB407" s="69"/>
      <c r="AC407" s="69">
        <f>'Tabel 5'!AC416/'Tabel 5'!AC$10</f>
        <v>8.4257815895432148E-3</v>
      </c>
    </row>
    <row r="408" spans="2:29" outlineLevel="2" x14ac:dyDescent="0.2">
      <c r="B408" s="46">
        <v>2017</v>
      </c>
      <c r="C408" s="46">
        <v>4</v>
      </c>
      <c r="D408" s="22" t="s">
        <v>232</v>
      </c>
      <c r="E408" s="22" t="s">
        <v>596</v>
      </c>
      <c r="G408" s="69">
        <f>'Tabel 5'!G417/'Tabel 5'!G$10</f>
        <v>3.4717685690014003E-3</v>
      </c>
      <c r="H408" s="69"/>
      <c r="I408" s="69">
        <f>'Tabel 5'!I417/'Tabel 5'!I$10</f>
        <v>2.9391329557780454E-3</v>
      </c>
      <c r="J408" s="69">
        <f>'Tabel 5'!J417/'Tabel 5'!J$10</f>
        <v>5.0608208442316513E-3</v>
      </c>
      <c r="K408" s="69">
        <f>'Tabel 5'!K417/'Tabel 5'!K$10</f>
        <v>3.5799734160389899E-3</v>
      </c>
      <c r="L408" s="69">
        <f>'Tabel 5'!L417/'Tabel 5'!L$10</f>
        <v>9.8001264216308391E-5</v>
      </c>
      <c r="M408" s="69">
        <f>'Tabel 5'!M417/'Tabel 5'!M$10</f>
        <v>0</v>
      </c>
      <c r="N408" s="69">
        <f>'Tabel 5'!N417/'Tabel 5'!N$10</f>
        <v>5.224083022734808E-4</v>
      </c>
      <c r="O408" s="69"/>
      <c r="P408" s="69">
        <f>'Tabel 5'!P417/'Tabel 5'!P$10</f>
        <v>4.5024352897098828E-3</v>
      </c>
      <c r="Q408" s="69">
        <f>'Tabel 5'!Q417/'Tabel 5'!Q$10</f>
        <v>3.4357823579351829E-3</v>
      </c>
      <c r="R408" s="69">
        <f>'Tabel 5'!R417/'Tabel 5'!R$10</f>
        <v>9.2764378478664197E-3</v>
      </c>
      <c r="S408" s="69"/>
      <c r="T408" s="69">
        <f>'Tabel 5'!T417/'Tabel 5'!T$10</f>
        <v>3.2140580897751072E-3</v>
      </c>
      <c r="U408" s="69"/>
      <c r="V408" s="69">
        <f>'Tabel 5'!V417/'Tabel 5'!V$10</f>
        <v>4.0442268603092697E-3</v>
      </c>
      <c r="W408" s="69">
        <f>'Tabel 5'!W417/'Tabel 5'!W$10</f>
        <v>4.2235112122976648E-3</v>
      </c>
      <c r="X408" s="69">
        <f>'Tabel 5'!X417/'Tabel 5'!X$10</f>
        <v>2.1014063257718627E-3</v>
      </c>
      <c r="Y408" s="69">
        <f>'Tabel 5'!Y417/'Tabel 5'!Y$10</f>
        <v>0</v>
      </c>
      <c r="Z408" s="69"/>
      <c r="AA408" s="69">
        <f>'Tabel 5'!AA417/'Tabel 5'!AA$10</f>
        <v>0</v>
      </c>
      <c r="AB408" s="69"/>
      <c r="AC408" s="69">
        <f>'Tabel 5'!AC417/'Tabel 5'!AC$10</f>
        <v>1.8418375185846197E-3</v>
      </c>
    </row>
    <row r="409" spans="2:29" outlineLevel="2" x14ac:dyDescent="0.2">
      <c r="B409" s="46">
        <v>2017</v>
      </c>
      <c r="C409" s="46">
        <v>4</v>
      </c>
      <c r="D409" s="22" t="s">
        <v>240</v>
      </c>
      <c r="E409" s="22" t="s">
        <v>606</v>
      </c>
      <c r="G409" s="69">
        <f>'Tabel 5'!G418/'Tabel 5'!G$10</f>
        <v>4.4378353382019771E-3</v>
      </c>
      <c r="H409" s="69"/>
      <c r="I409" s="69">
        <f>'Tabel 5'!I418/'Tabel 5'!I$10</f>
        <v>6.0272219695189921E-3</v>
      </c>
      <c r="J409" s="69">
        <f>'Tabel 5'!J418/'Tabel 5'!J$10</f>
        <v>3.0802471167454314E-3</v>
      </c>
      <c r="K409" s="69">
        <f>'Tabel 5'!K418/'Tabel 5'!K$10</f>
        <v>1.7722640673460345E-3</v>
      </c>
      <c r="L409" s="69">
        <f>'Tabel 5'!L418/'Tabel 5'!L$10</f>
        <v>8.3399075848078433E-3</v>
      </c>
      <c r="M409" s="69">
        <f>'Tabel 5'!M418/'Tabel 5'!M$10</f>
        <v>2.0664572656637459E-4</v>
      </c>
      <c r="N409" s="69">
        <f>'Tabel 5'!N418/'Tabel 5'!N$10</f>
        <v>1.3215925416168537E-2</v>
      </c>
      <c r="O409" s="69"/>
      <c r="P409" s="69">
        <f>'Tabel 5'!P418/'Tabel 5'!P$10</f>
        <v>0</v>
      </c>
      <c r="Q409" s="69">
        <f>'Tabel 5'!Q418/'Tabel 5'!Q$10</f>
        <v>0</v>
      </c>
      <c r="R409" s="69">
        <f>'Tabel 5'!R418/'Tabel 5'!R$10</f>
        <v>0</v>
      </c>
      <c r="S409" s="69"/>
      <c r="T409" s="69">
        <f>'Tabel 5'!T418/'Tabel 5'!T$10</f>
        <v>1.0925976509150505E-4</v>
      </c>
      <c r="U409" s="69"/>
      <c r="V409" s="69">
        <f>'Tabel 5'!V418/'Tabel 5'!V$10</f>
        <v>5.0172739244438314E-3</v>
      </c>
      <c r="W409" s="69">
        <f>'Tabel 5'!W418/'Tabel 5'!W$10</f>
        <v>5.3206244798708457E-3</v>
      </c>
      <c r="X409" s="69">
        <f>'Tabel 5'!X418/'Tabel 5'!X$10</f>
        <v>8.62115415701277E-4</v>
      </c>
      <c r="Y409" s="69">
        <f>'Tabel 5'!Y418/'Tabel 5'!Y$10</f>
        <v>0</v>
      </c>
      <c r="Z409" s="69"/>
      <c r="AA409" s="69">
        <f>'Tabel 5'!AA418/'Tabel 5'!AA$10</f>
        <v>0</v>
      </c>
      <c r="AB409" s="69"/>
      <c r="AC409" s="69">
        <f>'Tabel 5'!AC418/'Tabel 5'!AC$10</f>
        <v>4.6045937964615492E-3</v>
      </c>
    </row>
    <row r="410" spans="2:29" outlineLevel="2" x14ac:dyDescent="0.2">
      <c r="B410" s="46">
        <v>2017</v>
      </c>
      <c r="C410" s="46">
        <v>4</v>
      </c>
      <c r="D410" s="22" t="s">
        <v>246</v>
      </c>
      <c r="E410" s="22" t="s">
        <v>614</v>
      </c>
      <c r="G410" s="69">
        <f>'Tabel 5'!G419/'Tabel 5'!G$10</f>
        <v>4.8520188464338745E-4</v>
      </c>
      <c r="H410" s="69"/>
      <c r="I410" s="69">
        <f>'Tabel 5'!I419/'Tabel 5'!I$10</f>
        <v>1.6994986478988699E-4</v>
      </c>
      <c r="J410" s="69">
        <f>'Tabel 5'!J419/'Tabel 5'!J$10</f>
        <v>1.2584290546100129E-4</v>
      </c>
      <c r="K410" s="69">
        <f>'Tabel 5'!K419/'Tabel 5'!K$10</f>
        <v>4.60788657509969E-4</v>
      </c>
      <c r="L410" s="69">
        <f>'Tabel 5'!L419/'Tabel 5'!L$10</f>
        <v>1.0290132742712381E-4</v>
      </c>
      <c r="M410" s="69">
        <f>'Tabel 5'!M419/'Tabel 5'!M$10</f>
        <v>0</v>
      </c>
      <c r="N410" s="69">
        <f>'Tabel 5'!N419/'Tabel 5'!N$10</f>
        <v>2.913430916525181E-4</v>
      </c>
      <c r="O410" s="69"/>
      <c r="P410" s="69">
        <f>'Tabel 5'!P419/'Tabel 5'!P$10</f>
        <v>1.2054276824838326E-4</v>
      </c>
      <c r="Q410" s="69">
        <f>'Tabel 5'!Q419/'Tabel 5'!Q$10</f>
        <v>0</v>
      </c>
      <c r="R410" s="69">
        <f>'Tabel 5'!R419/'Tabel 5'!R$10</f>
        <v>6.6005423148280296E-4</v>
      </c>
      <c r="S410" s="69"/>
      <c r="T410" s="69">
        <f>'Tabel 5'!T419/'Tabel 5'!T$10</f>
        <v>7.2839843394336708E-5</v>
      </c>
      <c r="U410" s="69"/>
      <c r="V410" s="69">
        <f>'Tabel 5'!V419/'Tabel 5'!V$10</f>
        <v>1.5905577009891864E-3</v>
      </c>
      <c r="W410" s="69">
        <f>'Tabel 5'!W419/'Tabel 5'!W$10</f>
        <v>1.6319247465268493E-3</v>
      </c>
      <c r="X410" s="69">
        <f>'Tabel 5'!X419/'Tabel 5'!X$10</f>
        <v>1.4548197639959049E-3</v>
      </c>
      <c r="Y410" s="69">
        <f>'Tabel 5'!Y419/'Tabel 5'!Y$10</f>
        <v>0</v>
      </c>
      <c r="Z410" s="69"/>
      <c r="AA410" s="69">
        <f>'Tabel 5'!AA419/'Tabel 5'!AA$10</f>
        <v>0</v>
      </c>
      <c r="AB410" s="69"/>
      <c r="AC410" s="69">
        <f>'Tabel 5'!AC419/'Tabel 5'!AC$10</f>
        <v>8.3341064189349318E-6</v>
      </c>
    </row>
    <row r="411" spans="2:29" outlineLevel="2" x14ac:dyDescent="0.2">
      <c r="B411" s="46">
        <v>2017</v>
      </c>
      <c r="C411" s="46">
        <v>4</v>
      </c>
      <c r="D411" s="22" t="s">
        <v>255</v>
      </c>
      <c r="E411" s="22" t="s">
        <v>623</v>
      </c>
      <c r="G411" s="69">
        <f>'Tabel 5'!G420/'Tabel 5'!G$10</f>
        <v>3.2912409404134138E-3</v>
      </c>
      <c r="H411" s="69"/>
      <c r="I411" s="69">
        <f>'Tabel 5'!I420/'Tabel 5'!I$10</f>
        <v>2.9691241083880256E-3</v>
      </c>
      <c r="J411" s="69">
        <f>'Tabel 5'!J420/'Tabel 5'!J$10</f>
        <v>3.144136591825632E-3</v>
      </c>
      <c r="K411" s="69">
        <f>'Tabel 5'!K420/'Tabel 5'!K$10</f>
        <v>1.8732831191847585E-2</v>
      </c>
      <c r="L411" s="69">
        <f>'Tabel 5'!L420/'Tabel 5'!L$10</f>
        <v>1.9600252843261678E-4</v>
      </c>
      <c r="M411" s="69">
        <f>'Tabel 5'!M420/'Tabel 5'!M$10</f>
        <v>1.2398743593982477E-3</v>
      </c>
      <c r="N411" s="69">
        <f>'Tabel 5'!N420/'Tabel 5'!N$10</f>
        <v>1.1000713288258873E-3</v>
      </c>
      <c r="O411" s="69"/>
      <c r="P411" s="69">
        <f>'Tabel 5'!P420/'Tabel 5'!P$10</f>
        <v>3.6651517372819236E-3</v>
      </c>
      <c r="Q411" s="69">
        <f>'Tabel 5'!Q420/'Tabel 5'!Q$10</f>
        <v>2.8817524881521311E-3</v>
      </c>
      <c r="R411" s="69">
        <f>'Tabel 5'!R420/'Tabel 5'!R$10</f>
        <v>7.1714000285428856E-3</v>
      </c>
      <c r="S411" s="69"/>
      <c r="T411" s="69">
        <f>'Tabel 5'!T420/'Tabel 5'!T$10</f>
        <v>5.0259491942092321E-3</v>
      </c>
      <c r="U411" s="69"/>
      <c r="V411" s="69">
        <f>'Tabel 5'!V420/'Tabel 5'!V$10</f>
        <v>3.330814950306767E-3</v>
      </c>
      <c r="W411" s="69">
        <f>'Tabel 5'!W420/'Tabel 5'!W$10</f>
        <v>3.4462851844724736E-3</v>
      </c>
      <c r="X411" s="69">
        <f>'Tabel 5'!X420/'Tabel 5'!X$10</f>
        <v>2.4246996066598415E-3</v>
      </c>
      <c r="Y411" s="69">
        <f>'Tabel 5'!Y420/'Tabel 5'!Y$10</f>
        <v>0</v>
      </c>
      <c r="Z411" s="69"/>
      <c r="AA411" s="69">
        <f>'Tabel 5'!AA420/'Tabel 5'!AA$10</f>
        <v>0</v>
      </c>
      <c r="AB411" s="69"/>
      <c r="AC411" s="69">
        <f>'Tabel 5'!AC420/'Tabel 5'!AC$10</f>
        <v>4.8879534147053373E-3</v>
      </c>
    </row>
    <row r="412" spans="2:29" outlineLevel="2" x14ac:dyDescent="0.2">
      <c r="B412" s="46">
        <v>2017</v>
      </c>
      <c r="C412" s="46">
        <v>4</v>
      </c>
      <c r="D412" s="22" t="s">
        <v>289</v>
      </c>
      <c r="E412" s="22" t="s">
        <v>663</v>
      </c>
      <c r="G412" s="69">
        <f>'Tabel 5'!G421/'Tabel 5'!G$10</f>
        <v>9.187934682610201E-3</v>
      </c>
      <c r="H412" s="69"/>
      <c r="I412" s="69">
        <f>'Tabel 5'!I421/'Tabel 5'!I$10</f>
        <v>1.5009572176208019E-2</v>
      </c>
      <c r="J412" s="69">
        <f>'Tabel 5'!J421/'Tabel 5'!J$10</f>
        <v>3.5952350067858367E-3</v>
      </c>
      <c r="K412" s="69">
        <f>'Tabel 5'!K421/'Tabel 5'!K$10</f>
        <v>7.7802392556490917E-3</v>
      </c>
      <c r="L412" s="69">
        <f>'Tabel 5'!L421/'Tabel 5'!L$10</f>
        <v>6.6885862827630481E-3</v>
      </c>
      <c r="M412" s="69">
        <f>'Tabel 5'!M421/'Tabel 5'!M$10</f>
        <v>4.533807240866259E-2</v>
      </c>
      <c r="N412" s="69">
        <f>'Tabel 5'!N421/'Tabel 5'!N$10</f>
        <v>5.1517495654969409E-2</v>
      </c>
      <c r="O412" s="69"/>
      <c r="P412" s="69">
        <f>'Tabel 5'!P421/'Tabel 5'!P$10</f>
        <v>1.615924677059408E-3</v>
      </c>
      <c r="Q412" s="69">
        <f>'Tabel 5'!Q421/'Tabel 5'!Q$10</f>
        <v>2.6705036888823345E-4</v>
      </c>
      <c r="R412" s="69">
        <f>'Tabel 5'!R421/'Tabel 5'!R$10</f>
        <v>7.6530612244897957E-3</v>
      </c>
      <c r="S412" s="69"/>
      <c r="T412" s="69">
        <f>'Tabel 5'!T421/'Tabel 5'!T$10</f>
        <v>1.011563325138851E-2</v>
      </c>
      <c r="U412" s="69"/>
      <c r="V412" s="69">
        <f>'Tabel 5'!V421/'Tabel 5'!V$10</f>
        <v>7.6487112974038822E-4</v>
      </c>
      <c r="W412" s="69">
        <f>'Tabel 5'!W421/'Tabel 5'!W$10</f>
        <v>6.4477271761703996E-4</v>
      </c>
      <c r="X412" s="69">
        <f>'Tabel 5'!X421/'Tabel 5'!X$10</f>
        <v>3.717872730211757E-3</v>
      </c>
      <c r="Y412" s="69">
        <f>'Tabel 5'!Y421/'Tabel 5'!Y$10</f>
        <v>0</v>
      </c>
      <c r="Z412" s="69"/>
      <c r="AA412" s="69">
        <f>'Tabel 5'!AA421/'Tabel 5'!AA$10</f>
        <v>0</v>
      </c>
      <c r="AB412" s="69"/>
      <c r="AC412" s="69">
        <f>'Tabel 5'!AC421/'Tabel 5'!AC$10</f>
        <v>1.6976574775370453E-2</v>
      </c>
    </row>
    <row r="413" spans="2:29" outlineLevel="2" x14ac:dyDescent="0.2">
      <c r="B413" s="46">
        <v>2017</v>
      </c>
      <c r="C413" s="46">
        <v>4</v>
      </c>
      <c r="D413" s="22" t="s">
        <v>296</v>
      </c>
      <c r="E413" s="22" t="s">
        <v>670</v>
      </c>
      <c r="G413" s="69">
        <f>'Tabel 5'!G422/'Tabel 5'!G$10</f>
        <v>4.3353974097876651E-3</v>
      </c>
      <c r="H413" s="69"/>
      <c r="I413" s="69">
        <f>'Tabel 5'!I422/'Tabel 5'!I$10</f>
        <v>4.7897831199423613E-3</v>
      </c>
      <c r="J413" s="69">
        <f>'Tabel 5'!J422/'Tabel 5'!J$10</f>
        <v>8.3533797369304014E-3</v>
      </c>
      <c r="K413" s="69">
        <f>'Tabel 5'!K422/'Tabel 5'!K$10</f>
        <v>8.8613203367301732E-5</v>
      </c>
      <c r="L413" s="69">
        <f>'Tabel 5'!L422/'Tabel 5'!L$10</f>
        <v>2.132529709389874E-4</v>
      </c>
      <c r="M413" s="69">
        <f>'Tabel 5'!M422/'Tabel 5'!M$10</f>
        <v>1.2398743593982476E-4</v>
      </c>
      <c r="N413" s="69">
        <f>'Tabel 5'!N422/'Tabel 5'!N$10</f>
        <v>2.1349069777996887E-3</v>
      </c>
      <c r="O413" s="69"/>
      <c r="P413" s="69">
        <f>'Tabel 5'!P422/'Tabel 5'!P$10</f>
        <v>1.811441826146073E-3</v>
      </c>
      <c r="Q413" s="69">
        <f>'Tabel 5'!Q422/'Tabel 5'!Q$10</f>
        <v>2.2161713400205129E-3</v>
      </c>
      <c r="R413" s="69">
        <f>'Tabel 5'!R422/'Tabel 5'!R$10</f>
        <v>0</v>
      </c>
      <c r="S413" s="69"/>
      <c r="T413" s="69">
        <f>'Tabel 5'!T422/'Tabel 5'!T$10</f>
        <v>6.284805850206035E-3</v>
      </c>
      <c r="U413" s="69"/>
      <c r="V413" s="69">
        <f>'Tabel 5'!V422/'Tabel 5'!V$10</f>
        <v>4.5835530965472717E-3</v>
      </c>
      <c r="W413" s="69">
        <f>'Tabel 5'!W422/'Tabel 5'!W$10</f>
        <v>4.7672554686852362E-3</v>
      </c>
      <c r="X413" s="69">
        <f>'Tabel 5'!X422/'Tabel 5'!X$10</f>
        <v>2.8018751010291504E-3</v>
      </c>
      <c r="Y413" s="69">
        <f>'Tabel 5'!Y422/'Tabel 5'!Y$10</f>
        <v>0</v>
      </c>
      <c r="Z413" s="69"/>
      <c r="AA413" s="69">
        <f>'Tabel 5'!AA422/'Tabel 5'!AA$10</f>
        <v>0</v>
      </c>
      <c r="AB413" s="69"/>
      <c r="AC413" s="69">
        <f>'Tabel 5'!AC422/'Tabel 5'!AC$10</f>
        <v>1.5293085278745599E-3</v>
      </c>
    </row>
    <row r="414" spans="2:29" outlineLevel="2" x14ac:dyDescent="0.2">
      <c r="B414" s="46">
        <v>2017</v>
      </c>
      <c r="C414" s="46">
        <v>4</v>
      </c>
      <c r="D414" s="22" t="s">
        <v>673</v>
      </c>
      <c r="E414" s="22" t="s">
        <v>674</v>
      </c>
      <c r="G414" s="69">
        <f>'Tabel 5'!G423/'Tabel 5'!G$10</f>
        <v>1.1265357723898985E-3</v>
      </c>
      <c r="H414" s="69"/>
      <c r="I414" s="69">
        <f>'Tabel 5'!I423/'Tabel 5'!I$10</f>
        <v>3.0091123118679991E-4</v>
      </c>
      <c r="J414" s="69">
        <f>'Tabel 5'!J423/'Tabel 5'!J$10</f>
        <v>3.1944737540100324E-4</v>
      </c>
      <c r="K414" s="69">
        <f>'Tabel 5'!K423/'Tabel 5'!K$10</f>
        <v>6.0256978289765172E-4</v>
      </c>
      <c r="L414" s="69">
        <f>'Tabel 5'!L423/'Tabel 5'!L$10</f>
        <v>7.8401011373046707E-5</v>
      </c>
      <c r="M414" s="69">
        <f>'Tabel 5'!M423/'Tabel 5'!M$10</f>
        <v>0</v>
      </c>
      <c r="N414" s="69">
        <f>'Tabel 5'!N423/'Tabel 5'!N$10</f>
        <v>4.3199148072614753E-4</v>
      </c>
      <c r="O414" s="69"/>
      <c r="P414" s="69">
        <f>'Tabel 5'!P423/'Tabel 5'!P$10</f>
        <v>1.6517617162683869E-3</v>
      </c>
      <c r="Q414" s="69">
        <f>'Tabel 5'!Q423/'Tabel 5'!Q$10</f>
        <v>1.155889656381906E-4</v>
      </c>
      <c r="R414" s="69">
        <f>'Tabel 5'!R423/'Tabel 5'!R$10</f>
        <v>8.5271870986156698E-3</v>
      </c>
      <c r="S414" s="69"/>
      <c r="T414" s="69">
        <f>'Tabel 5'!T423/'Tabel 5'!T$10</f>
        <v>1.4294819266138577E-3</v>
      </c>
      <c r="U414" s="69"/>
      <c r="V414" s="69">
        <f>'Tabel 5'!V423/'Tabel 5'!V$10</f>
        <v>2.6033687076484776E-3</v>
      </c>
      <c r="W414" s="69">
        <f>'Tabel 5'!W423/'Tabel 5'!W$10</f>
        <v>2.6915512281920624E-3</v>
      </c>
      <c r="X414" s="69">
        <f>'Tabel 5'!X423/'Tabel 5'!X$10</f>
        <v>1.9397596853278733E-3</v>
      </c>
      <c r="Y414" s="69">
        <f>'Tabel 5'!Y423/'Tabel 5'!Y$10</f>
        <v>0</v>
      </c>
      <c r="Z414" s="69"/>
      <c r="AA414" s="69">
        <f>'Tabel 5'!AA423/'Tabel 5'!AA$10</f>
        <v>0</v>
      </c>
      <c r="AB414" s="69"/>
      <c r="AC414" s="69">
        <f>'Tabel 5'!AC423/'Tabel 5'!AC$10</f>
        <v>1.5834802195976369E-3</v>
      </c>
    </row>
    <row r="415" spans="2:29" outlineLevel="2" x14ac:dyDescent="0.2">
      <c r="B415" s="46">
        <v>2017</v>
      </c>
      <c r="C415" s="46">
        <v>4</v>
      </c>
      <c r="D415" s="22" t="s">
        <v>300</v>
      </c>
      <c r="E415" s="22" t="s">
        <v>676</v>
      </c>
      <c r="G415" s="69">
        <f>'Tabel 5'!G424/'Tabel 5'!G$10</f>
        <v>1.705525283897315E-3</v>
      </c>
      <c r="H415" s="69"/>
      <c r="I415" s="69">
        <f>'Tabel 5'!I424/'Tabel 5'!I$10</f>
        <v>5.0884988928266164E-4</v>
      </c>
      <c r="J415" s="69">
        <f>'Tabel 5'!J424/'Tabel 5'!J$10</f>
        <v>5.3628438173380542E-4</v>
      </c>
      <c r="K415" s="69">
        <f>'Tabel 5'!K424/'Tabel 5'!K$10</f>
        <v>0</v>
      </c>
      <c r="L415" s="69">
        <f>'Tabel 5'!L424/'Tabel 5'!L$10</f>
        <v>7.5950979767639001E-4</v>
      </c>
      <c r="M415" s="69">
        <f>'Tabel 5'!M424/'Tabel 5'!M$10</f>
        <v>0</v>
      </c>
      <c r="N415" s="69">
        <f>'Tabel 5'!N424/'Tabel 5'!N$10</f>
        <v>3.8678306995248095E-4</v>
      </c>
      <c r="O415" s="69"/>
      <c r="P415" s="69">
        <f>'Tabel 5'!P424/'Tabel 5'!P$10</f>
        <v>2.378276238414048E-3</v>
      </c>
      <c r="Q415" s="69">
        <f>'Tabel 5'!Q424/'Tabel 5'!Q$10</f>
        <v>1.4787415948885763E-3</v>
      </c>
      <c r="R415" s="69">
        <f>'Tabel 5'!R424/'Tabel 5'!R$10</f>
        <v>6.4043099757385468E-3</v>
      </c>
      <c r="S415" s="69"/>
      <c r="T415" s="69">
        <f>'Tabel 5'!T424/'Tabel 5'!T$10</f>
        <v>2.1305654192843486E-3</v>
      </c>
      <c r="U415" s="69"/>
      <c r="V415" s="69">
        <f>'Tabel 5'!V424/'Tabel 5'!V$10</f>
        <v>3.9132397555219252E-3</v>
      </c>
      <c r="W415" s="69">
        <f>'Tabel 5'!W424/'Tabel 5'!W$10</f>
        <v>3.9636028300024245E-3</v>
      </c>
      <c r="X415" s="69">
        <f>'Tabel 5'!X424/'Tabel 5'!X$10</f>
        <v>2.7479928875478203E-3</v>
      </c>
      <c r="Y415" s="69">
        <f>'Tabel 5'!Y424/'Tabel 5'!Y$10</f>
        <v>4.0802448146888817E-3</v>
      </c>
      <c r="Z415" s="69"/>
      <c r="AA415" s="69">
        <f>'Tabel 5'!AA424/'Tabel 5'!AA$10</f>
        <v>0.38536447934147505</v>
      </c>
      <c r="AB415" s="69"/>
      <c r="AC415" s="69">
        <f>'Tabel 5'!AC424/'Tabel 5'!AC$10</f>
        <v>1.7168259223005959E-3</v>
      </c>
    </row>
    <row r="416" spans="2:29" outlineLevel="2" x14ac:dyDescent="0.2">
      <c r="B416" s="46">
        <v>2017</v>
      </c>
      <c r="C416" s="46">
        <v>4</v>
      </c>
      <c r="D416" s="22" t="s">
        <v>302</v>
      </c>
      <c r="E416" s="22" t="s">
        <v>678</v>
      </c>
      <c r="G416" s="69">
        <f>'Tabel 5'!G425/'Tabel 5'!G$10</f>
        <v>1.0034733949440338E-3</v>
      </c>
      <c r="H416" s="69"/>
      <c r="I416" s="69">
        <f>'Tabel 5'!I425/'Tabel 5'!I$10</f>
        <v>1.0446918159143052E-3</v>
      </c>
      <c r="J416" s="69">
        <f>'Tabel 5'!J425/'Tabel 5'!J$10</f>
        <v>1.9302365653018198E-3</v>
      </c>
      <c r="K416" s="69">
        <f>'Tabel 5'!K425/'Tabel 5'!K$10</f>
        <v>3.7217545414266725E-4</v>
      </c>
      <c r="L416" s="69">
        <f>'Tabel 5'!L425/'Tabel 5'!L$10</f>
        <v>1.2740164348120091E-4</v>
      </c>
      <c r="M416" s="69">
        <f>'Tabel 5'!M425/'Tabel 5'!M$10</f>
        <v>0</v>
      </c>
      <c r="N416" s="69">
        <f>'Tabel 5'!N425/'Tabel 5'!N$10</f>
        <v>5.0231567526296227E-6</v>
      </c>
      <c r="O416" s="69"/>
      <c r="P416" s="69">
        <f>'Tabel 5'!P425/'Tabel 5'!P$10</f>
        <v>0</v>
      </c>
      <c r="Q416" s="69">
        <f>'Tabel 5'!Q425/'Tabel 5'!Q$10</f>
        <v>0</v>
      </c>
      <c r="R416" s="69">
        <f>'Tabel 5'!R425/'Tabel 5'!R$10</f>
        <v>0</v>
      </c>
      <c r="S416" s="69"/>
      <c r="T416" s="69">
        <f>'Tabel 5'!T425/'Tabel 5'!T$10</f>
        <v>1.4567968678867342E-4</v>
      </c>
      <c r="U416" s="69"/>
      <c r="V416" s="69">
        <f>'Tabel 5'!V425/'Tabel 5'!V$10</f>
        <v>1.8478537996786137E-3</v>
      </c>
      <c r="W416" s="69">
        <f>'Tabel 5'!W425/'Tabel 5'!W$10</f>
        <v>1.9118260813063394E-3</v>
      </c>
      <c r="X416" s="69">
        <f>'Tabel 5'!X425/'Tabel 5'!X$10</f>
        <v>1.3470553370332453E-3</v>
      </c>
      <c r="Y416" s="69">
        <f>'Tabel 5'!Y425/'Tabel 5'!Y$10</f>
        <v>0</v>
      </c>
      <c r="Z416" s="69"/>
      <c r="AA416" s="69">
        <f>'Tabel 5'!AA425/'Tabel 5'!AA$10</f>
        <v>0</v>
      </c>
      <c r="AB416" s="69"/>
      <c r="AC416" s="69">
        <f>'Tabel 5'!AC425/'Tabel 5'!AC$10</f>
        <v>1.987684380915981E-3</v>
      </c>
    </row>
    <row r="417" spans="2:29" outlineLevel="2" x14ac:dyDescent="0.2">
      <c r="B417" s="46">
        <v>2017</v>
      </c>
      <c r="C417" s="46">
        <v>4</v>
      </c>
      <c r="D417" s="22" t="s">
        <v>303</v>
      </c>
      <c r="E417" s="22" t="s">
        <v>679</v>
      </c>
      <c r="G417" s="69">
        <f>'Tabel 5'!G426/'Tabel 5'!G$10</f>
        <v>4.6606487176303934E-3</v>
      </c>
      <c r="H417" s="69"/>
      <c r="I417" s="69">
        <f>'Tabel 5'!I426/'Tabel 5'!I$10</f>
        <v>6.2091682953528708E-3</v>
      </c>
      <c r="J417" s="69">
        <f>'Tabel 5'!J426/'Tabel 5'!J$10</f>
        <v>7.6299521603354781E-3</v>
      </c>
      <c r="K417" s="69">
        <f>'Tabel 5'!K426/'Tabel 5'!K$10</f>
        <v>5.1395657953035002E-4</v>
      </c>
      <c r="L417" s="69">
        <f>'Tabel 5'!L426/'Tabel 5'!L$10</f>
        <v>3.900450315809074E-3</v>
      </c>
      <c r="M417" s="69">
        <f>'Tabel 5'!M426/'Tabel 5'!M$10</f>
        <v>1.6531658125309968E-4</v>
      </c>
      <c r="N417" s="69">
        <f>'Tabel 5'!N426/'Tabel 5'!N$10</f>
        <v>7.2383688805392858E-3</v>
      </c>
      <c r="O417" s="69"/>
      <c r="P417" s="69">
        <f>'Tabel 5'!P426/'Tabel 5'!P$10</f>
        <v>6.84161657625959E-5</v>
      </c>
      <c r="Q417" s="69">
        <f>'Tabel 5'!Q426/'Tabel 5'!Q$10</f>
        <v>8.3702354427655267E-5</v>
      </c>
      <c r="R417" s="69">
        <f>'Tabel 5'!R426/'Tabel 5'!R$10</f>
        <v>0</v>
      </c>
      <c r="S417" s="69"/>
      <c r="T417" s="69">
        <f>'Tabel 5'!T426/'Tabel 5'!T$10</f>
        <v>1.4203769461895656E-3</v>
      </c>
      <c r="U417" s="69"/>
      <c r="V417" s="69">
        <f>'Tabel 5'!V426/'Tabel 5'!V$10</f>
        <v>5.1669734727722251E-3</v>
      </c>
      <c r="W417" s="69">
        <f>'Tabel 5'!W426/'Tabel 5'!W$10</f>
        <v>5.3656086229604064E-3</v>
      </c>
      <c r="X417" s="69">
        <f>'Tabel 5'!X426/'Tabel 5'!X$10</f>
        <v>3.3406972358424485E-3</v>
      </c>
      <c r="Y417" s="69">
        <f>'Tabel 5'!Y426/'Tabel 5'!Y$10</f>
        <v>0</v>
      </c>
      <c r="Z417" s="69"/>
      <c r="AA417" s="69">
        <f>'Tabel 5'!AA426/'Tabel 5'!AA$10</f>
        <v>0</v>
      </c>
      <c r="AB417" s="69"/>
      <c r="AC417" s="69">
        <f>'Tabel 5'!AC426/'Tabel 5'!AC$10</f>
        <v>8.7174753142059379E-3</v>
      </c>
    </row>
    <row r="418" spans="2:29" outlineLevel="2" x14ac:dyDescent="0.2">
      <c r="B418" s="46">
        <v>2017</v>
      </c>
      <c r="C418" s="46">
        <v>4</v>
      </c>
      <c r="D418" s="22" t="s">
        <v>304</v>
      </c>
      <c r="E418" s="22" t="s">
        <v>680</v>
      </c>
      <c r="G418" s="69">
        <f>'Tabel 5'!G427/'Tabel 5'!G$10</f>
        <v>1.1807482734673719E-3</v>
      </c>
      <c r="H418" s="69"/>
      <c r="I418" s="69">
        <f>'Tabel 5'!I427/'Tabel 5'!I$10</f>
        <v>5.6483337415462443E-4</v>
      </c>
      <c r="J418" s="69">
        <f>'Tabel 5'!J427/'Tabel 5'!J$10</f>
        <v>1.8392424644300188E-4</v>
      </c>
      <c r="K418" s="69">
        <f>'Tabel 5'!K427/'Tabel 5'!K$10</f>
        <v>0</v>
      </c>
      <c r="L418" s="69">
        <f>'Tabel 5'!L427/'Tabel 5'!L$10</f>
        <v>1.7640227558935511E-4</v>
      </c>
      <c r="M418" s="69">
        <f>'Tabel 5'!M427/'Tabel 5'!M$10</f>
        <v>0</v>
      </c>
      <c r="N418" s="69">
        <f>'Tabel 5'!N427/'Tabel 5'!N$10</f>
        <v>2.1800500306412562E-3</v>
      </c>
      <c r="O418" s="69"/>
      <c r="P418" s="69">
        <f>'Tabel 5'!P427/'Tabel 5'!P$10</f>
        <v>4.4633403378455426E-4</v>
      </c>
      <c r="Q418" s="69">
        <f>'Tabel 5'!Q427/'Tabel 5'!Q$10</f>
        <v>5.4605821698041766E-4</v>
      </c>
      <c r="R418" s="69">
        <f>'Tabel 5'!R427/'Tabel 5'!R$10</f>
        <v>0</v>
      </c>
      <c r="S418" s="69"/>
      <c r="T418" s="69">
        <f>'Tabel 5'!T427/'Tabel 5'!T$10</f>
        <v>2.6768642447418736E-3</v>
      </c>
      <c r="U418" s="69"/>
      <c r="V418" s="69">
        <f>'Tabel 5'!V427/'Tabel 5'!V$10</f>
        <v>2.7647635331900272E-3</v>
      </c>
      <c r="W418" s="69">
        <f>'Tabel 5'!W427/'Tabel 5'!W$10</f>
        <v>2.8739869196108374E-3</v>
      </c>
      <c r="X418" s="69">
        <f>'Tabel 5'!X427/'Tabel 5'!X$10</f>
        <v>1.724230831402554E-3</v>
      </c>
      <c r="Y418" s="69">
        <f>'Tabel 5'!Y427/'Tabel 5'!Y$10</f>
        <v>0</v>
      </c>
      <c r="Z418" s="69"/>
      <c r="AA418" s="69">
        <f>'Tabel 5'!AA427/'Tabel 5'!AA$10</f>
        <v>0</v>
      </c>
      <c r="AB418" s="69"/>
      <c r="AC418" s="69">
        <f>'Tabel 5'!AC427/'Tabel 5'!AC$10</f>
        <v>6.0422271537278246E-4</v>
      </c>
    </row>
    <row r="419" spans="2:29" outlineLevel="2" x14ac:dyDescent="0.2">
      <c r="B419" s="46">
        <v>2017</v>
      </c>
      <c r="C419" s="46">
        <v>4</v>
      </c>
      <c r="D419" s="22" t="s">
        <v>305</v>
      </c>
      <c r="E419" s="22" t="s">
        <v>681</v>
      </c>
      <c r="G419" s="69">
        <f>'Tabel 5'!G428/'Tabel 5'!G$10</f>
        <v>1.2468875247818895E-3</v>
      </c>
      <c r="H419" s="69"/>
      <c r="I419" s="69">
        <f>'Tabel 5'!I428/'Tabel 5'!I$10</f>
        <v>8.3475374764444487E-4</v>
      </c>
      <c r="J419" s="69">
        <f>'Tabel 5'!J428/'Tabel 5'!J$10</f>
        <v>1.4830102397404151E-3</v>
      </c>
      <c r="K419" s="69">
        <f>'Tabel 5'!K428/'Tabel 5'!K$10</f>
        <v>1.4178112538768277E-4</v>
      </c>
      <c r="L419" s="69">
        <f>'Tabel 5'!L428/'Tabel 5'!L$10</f>
        <v>2.989038558597406E-4</v>
      </c>
      <c r="M419" s="69">
        <f>'Tabel 5'!M428/'Tabel 5'!M$10</f>
        <v>0</v>
      </c>
      <c r="N419" s="69">
        <f>'Tabel 5'!N428/'Tabel 5'!N$10</f>
        <v>0</v>
      </c>
      <c r="O419" s="69"/>
      <c r="P419" s="69">
        <f>'Tabel 5'!P428/'Tabel 5'!P$10</f>
        <v>1.1956539445177475E-3</v>
      </c>
      <c r="Q419" s="69">
        <f>'Tabel 5'!Q428/'Tabel 5'!Q$10</f>
        <v>1.4627982892833086E-3</v>
      </c>
      <c r="R419" s="69">
        <f>'Tabel 5'!R428/'Tabel 5'!R$10</f>
        <v>0</v>
      </c>
      <c r="S419" s="69"/>
      <c r="T419" s="69">
        <f>'Tabel 5'!T428/'Tabel 5'!T$10</f>
        <v>1.1927524355822634E-3</v>
      </c>
      <c r="U419" s="69"/>
      <c r="V419" s="69">
        <f>'Tabel 5'!V428/'Tabel 5'!V$10</f>
        <v>2.2618666130243283E-3</v>
      </c>
      <c r="W419" s="69">
        <f>'Tabel 5'!W428/'Tabel 5'!W$10</f>
        <v>2.3641666312624798E-3</v>
      </c>
      <c r="X419" s="69">
        <f>'Tabel 5'!X428/'Tabel 5'!X$10</f>
        <v>1.1315264831079262E-3</v>
      </c>
      <c r="Y419" s="69">
        <f>'Tabel 5'!Y428/'Tabel 5'!Y$10</f>
        <v>0</v>
      </c>
      <c r="Z419" s="69"/>
      <c r="AA419" s="69">
        <f>'Tabel 5'!AA428/'Tabel 5'!AA$10</f>
        <v>0</v>
      </c>
      <c r="AB419" s="69"/>
      <c r="AC419" s="69">
        <f>'Tabel 5'!AC428/'Tabel 5'!AC$10</f>
        <v>6.9589788598106673E-4</v>
      </c>
    </row>
    <row r="420" spans="2:29" outlineLevel="2" x14ac:dyDescent="0.2">
      <c r="B420" s="46">
        <v>2017</v>
      </c>
      <c r="C420" s="46">
        <v>4</v>
      </c>
      <c r="D420" s="22" t="s">
        <v>306</v>
      </c>
      <c r="E420" s="22" t="s">
        <v>682</v>
      </c>
      <c r="G420" s="69">
        <f>'Tabel 5'!G429/'Tabel 5'!G$10</f>
        <v>1.585173531505324E-3</v>
      </c>
      <c r="H420" s="69"/>
      <c r="I420" s="69">
        <f>'Tabel 5'!I429/'Tabel 5'!I$10</f>
        <v>7.9676495433847016E-4</v>
      </c>
      <c r="J420" s="69">
        <f>'Tabel 5'!J429/'Tabel 5'!J$10</f>
        <v>1.1442024173454117E-3</v>
      </c>
      <c r="K420" s="69">
        <f>'Tabel 5'!K429/'Tabel 5'!K$10</f>
        <v>3.5445281346920693E-4</v>
      </c>
      <c r="L420" s="69">
        <f>'Tabel 5'!L429/'Tabel 5'!L$10</f>
        <v>9.8001264216308384E-6</v>
      </c>
      <c r="M420" s="69">
        <f>'Tabel 5'!M429/'Tabel 5'!M$10</f>
        <v>2.0664572656637459E-4</v>
      </c>
      <c r="N420" s="69">
        <f>'Tabel 5'!N429/'Tabel 5'!N$10</f>
        <v>8.9914505872070241E-4</v>
      </c>
      <c r="O420" s="69"/>
      <c r="P420" s="69">
        <f>'Tabel 5'!P429/'Tabel 5'!P$10</f>
        <v>2.8018048836110702E-4</v>
      </c>
      <c r="Q420" s="69">
        <f>'Tabel 5'!Q429/'Tabel 5'!Q$10</f>
        <v>3.4278107051325491E-4</v>
      </c>
      <c r="R420" s="69">
        <f>'Tabel 5'!R429/'Tabel 5'!R$10</f>
        <v>0</v>
      </c>
      <c r="S420" s="69"/>
      <c r="T420" s="69">
        <f>'Tabel 5'!T429/'Tabel 5'!T$10</f>
        <v>4.9257944095420191E-3</v>
      </c>
      <c r="U420" s="69"/>
      <c r="V420" s="69">
        <f>'Tabel 5'!V429/'Tabel 5'!V$10</f>
        <v>3.5085831639467351E-3</v>
      </c>
      <c r="W420" s="69">
        <f>'Tabel 5'!W429/'Tabel 5'!W$10</f>
        <v>3.6662076617992156E-3</v>
      </c>
      <c r="X420" s="69">
        <f>'Tabel 5'!X429/'Tabel 5'!X$10</f>
        <v>1.7781130448838837E-3</v>
      </c>
      <c r="Y420" s="69">
        <f>'Tabel 5'!Y429/'Tabel 5'!Y$10</f>
        <v>0</v>
      </c>
      <c r="Z420" s="69"/>
      <c r="AA420" s="69">
        <f>'Tabel 5'!AA429/'Tabel 5'!AA$10</f>
        <v>0</v>
      </c>
      <c r="AB420" s="69"/>
      <c r="AC420" s="69">
        <f>'Tabel 5'!AC429/'Tabel 5'!AC$10</f>
        <v>2.916937246627226E-5</v>
      </c>
    </row>
    <row r="421" spans="2:29" outlineLevel="2" x14ac:dyDescent="0.2">
      <c r="B421" s="46">
        <v>2017</v>
      </c>
      <c r="C421" s="46">
        <v>4</v>
      </c>
      <c r="D421" s="22" t="s">
        <v>308</v>
      </c>
      <c r="E421" s="22" t="s">
        <v>684</v>
      </c>
      <c r="G421" s="69">
        <f>'Tabel 5'!G430/'Tabel 5'!G$10</f>
        <v>3.5362814452835939E-3</v>
      </c>
      <c r="H421" s="69"/>
      <c r="I421" s="69">
        <f>'Tabel 5'!I430/'Tabel 5'!I$10</f>
        <v>4.1497758161342406E-3</v>
      </c>
      <c r="J421" s="69">
        <f>'Tabel 5'!J430/'Tabel 5'!J$10</f>
        <v>6.5651275756654671E-3</v>
      </c>
      <c r="K421" s="69">
        <f>'Tabel 5'!K430/'Tabel 5'!K$10</f>
        <v>2.8533451484271158E-3</v>
      </c>
      <c r="L421" s="69">
        <f>'Tabel 5'!L430/'Tabel 5'!L$10</f>
        <v>2.5627330592564645E-3</v>
      </c>
      <c r="M421" s="69">
        <f>'Tabel 5'!M430/'Tabel 5'!M$10</f>
        <v>3.1410150438088941E-3</v>
      </c>
      <c r="N421" s="69">
        <f>'Tabel 5'!N430/'Tabel 5'!N$10</f>
        <v>0</v>
      </c>
      <c r="O421" s="69"/>
      <c r="P421" s="69">
        <f>'Tabel 5'!P430/'Tabel 5'!P$10</f>
        <v>1.7462411832738765E-3</v>
      </c>
      <c r="Q421" s="69">
        <f>'Tabel 5'!Q430/'Tabel 5'!Q$10</f>
        <v>2.1364029511058676E-3</v>
      </c>
      <c r="R421" s="69">
        <f>'Tabel 5'!R430/'Tabel 5'!R$10</f>
        <v>0</v>
      </c>
      <c r="S421" s="69"/>
      <c r="T421" s="69">
        <f>'Tabel 5'!T430/'Tabel 5'!T$10</f>
        <v>6.8287353182190657E-4</v>
      </c>
      <c r="U421" s="69"/>
      <c r="V421" s="69">
        <f>'Tabel 5'!V430/'Tabel 5'!V$10</f>
        <v>4.119076634473467E-3</v>
      </c>
      <c r="W421" s="69">
        <f>'Tabel 5'!W430/'Tabel 5'!W$10</f>
        <v>4.4009486655953774E-3</v>
      </c>
      <c r="X421" s="69">
        <f>'Tabel 5'!X430/'Tabel 5'!X$10</f>
        <v>0</v>
      </c>
      <c r="Y421" s="69">
        <f>'Tabel 5'!Y430/'Tabel 5'!Y$10</f>
        <v>0</v>
      </c>
      <c r="Z421" s="69"/>
      <c r="AA421" s="69">
        <f>'Tabel 5'!AA430/'Tabel 5'!AA$10</f>
        <v>0</v>
      </c>
      <c r="AB421" s="69"/>
      <c r="AC421" s="69">
        <f>'Tabel 5'!AC430/'Tabel 5'!AC$10</f>
        <v>3.5419952280473458E-3</v>
      </c>
    </row>
    <row r="422" spans="2:29" outlineLevel="2" x14ac:dyDescent="0.2">
      <c r="B422" s="46">
        <v>2017</v>
      </c>
      <c r="C422" s="46">
        <v>4</v>
      </c>
      <c r="D422" s="22" t="s">
        <v>688</v>
      </c>
      <c r="E422" s="22" t="s">
        <v>689</v>
      </c>
      <c r="G422" s="69">
        <f>'Tabel 5'!G431/'Tabel 5'!G$10</f>
        <v>2.3343902963960071E-3</v>
      </c>
      <c r="H422" s="69"/>
      <c r="I422" s="69">
        <f>'Tabel 5'!I431/'Tabel 5'!I$10</f>
        <v>2.4782689106713517E-3</v>
      </c>
      <c r="J422" s="69">
        <f>'Tabel 5'!J431/'Tabel 5'!J$10</f>
        <v>1.3920161388686141E-3</v>
      </c>
      <c r="K422" s="69">
        <f>'Tabel 5'!K431/'Tabel 5'!K$10</f>
        <v>1.2724856003544529E-2</v>
      </c>
      <c r="L422" s="69">
        <f>'Tabel 5'!L431/'Tabel 5'!L$10</f>
        <v>3.9102504422307048E-3</v>
      </c>
      <c r="M422" s="69">
        <f>'Tabel 5'!M431/'Tabel 5'!M$10</f>
        <v>0</v>
      </c>
      <c r="N422" s="69">
        <f>'Tabel 5'!N431/'Tabel 5'!N$10</f>
        <v>1.2256502476416279E-3</v>
      </c>
      <c r="O422" s="69"/>
      <c r="P422" s="69">
        <f>'Tabel 5'!P431/'Tabel 5'!P$10</f>
        <v>4.9520272361497993E-4</v>
      </c>
      <c r="Q422" s="69">
        <f>'Tabel 5'!Q431/'Tabel 5'!Q$10</f>
        <v>6.0584561300017149E-4</v>
      </c>
      <c r="R422" s="69">
        <f>'Tabel 5'!R431/'Tabel 5'!R$10</f>
        <v>0</v>
      </c>
      <c r="S422" s="69"/>
      <c r="T422" s="69">
        <f>'Tabel 5'!T431/'Tabel 5'!T$10</f>
        <v>9.1960302285350084E-4</v>
      </c>
      <c r="U422" s="69"/>
      <c r="V422" s="69">
        <f>'Tabel 5'!V431/'Tabel 5'!V$10</f>
        <v>3.6816732667014408E-3</v>
      </c>
      <c r="W422" s="69">
        <f>'Tabel 5'!W431/'Tabel 5'!W$10</f>
        <v>3.8961266153680826E-3</v>
      </c>
      <c r="X422" s="69">
        <f>'Tabel 5'!X431/'Tabel 5'!X$10</f>
        <v>8.0823320221994717E-4</v>
      </c>
      <c r="Y422" s="69">
        <f>'Tabel 5'!Y431/'Tabel 5'!Y$10</f>
        <v>0</v>
      </c>
      <c r="Z422" s="69"/>
      <c r="AA422" s="69">
        <f>'Tabel 5'!AA431/'Tabel 5'!AA$10</f>
        <v>0</v>
      </c>
      <c r="AB422" s="69"/>
      <c r="AC422" s="69">
        <f>'Tabel 5'!AC431/'Tabel 5'!AC$10</f>
        <v>3.125289907100599E-4</v>
      </c>
    </row>
    <row r="423" spans="2:29" outlineLevel="2" x14ac:dyDescent="0.2">
      <c r="B423" s="46">
        <v>2017</v>
      </c>
      <c r="C423" s="46">
        <v>4</v>
      </c>
      <c r="D423" s="22" t="s">
        <v>312</v>
      </c>
      <c r="E423" s="22" t="s">
        <v>692</v>
      </c>
      <c r="G423" s="69">
        <f>'Tabel 5'!G432/'Tabel 5'!G$10</f>
        <v>1.0799130214632713E-3</v>
      </c>
      <c r="H423" s="69"/>
      <c r="I423" s="69">
        <f>'Tabel 5'!I432/'Tabel 5'!I$10</f>
        <v>3.6189324149375936E-4</v>
      </c>
      <c r="J423" s="69">
        <f>'Tabel 5'!J432/'Tabel 5'!J$10</f>
        <v>2.0328469343700207E-4</v>
      </c>
      <c r="K423" s="69">
        <f>'Tabel 5'!K432/'Tabel 5'!K$10</f>
        <v>5.4940186087727076E-4</v>
      </c>
      <c r="L423" s="69">
        <f>'Tabel 5'!L432/'Tabel 5'!L$10</f>
        <v>3.9200505686523356E-4</v>
      </c>
      <c r="M423" s="69">
        <f>'Tabel 5'!M432/'Tabel 5'!M$10</f>
        <v>0</v>
      </c>
      <c r="N423" s="69">
        <f>'Tabel 5'!N432/'Tabel 5'!N$10</f>
        <v>7.3338088588392487E-4</v>
      </c>
      <c r="O423" s="69"/>
      <c r="P423" s="69">
        <f>'Tabel 5'!P432/'Tabel 5'!P$10</f>
        <v>1.1435273420319601E-3</v>
      </c>
      <c r="Q423" s="69">
        <f>'Tabel 5'!Q432/'Tabel 5'!Q$10</f>
        <v>3.4278107051325491E-4</v>
      </c>
      <c r="R423" s="69">
        <f>'Tabel 5'!R432/'Tabel 5'!R$10</f>
        <v>4.7274154417011561E-3</v>
      </c>
      <c r="S423" s="69"/>
      <c r="T423" s="69">
        <f>'Tabel 5'!T432/'Tabel 5'!T$10</f>
        <v>3.3051078940180278E-3</v>
      </c>
      <c r="U423" s="69"/>
      <c r="V423" s="69">
        <f>'Tabel 5'!V432/'Tabel 5'!V$10</f>
        <v>2.1425747854501393E-3</v>
      </c>
      <c r="W423" s="69">
        <f>'Tabel 5'!W432/'Tabel 5'!W$10</f>
        <v>2.2267150829332659E-3</v>
      </c>
      <c r="X423" s="69">
        <f>'Tabel 5'!X432/'Tabel 5'!X$10</f>
        <v>1.1854086965892559E-3</v>
      </c>
      <c r="Y423" s="69">
        <f>'Tabel 5'!Y432/'Tabel 5'!Y$10</f>
        <v>3.4002040122407346E-4</v>
      </c>
      <c r="Z423" s="69"/>
      <c r="AA423" s="69">
        <f>'Tabel 5'!AA432/'Tabel 5'!AA$10</f>
        <v>0</v>
      </c>
      <c r="AB423" s="69"/>
      <c r="AC423" s="69">
        <f>'Tabel 5'!AC432/'Tabel 5'!AC$10</f>
        <v>5.4588397044023798E-4</v>
      </c>
    </row>
    <row r="424" spans="2:29" outlineLevel="2" x14ac:dyDescent="0.2">
      <c r="B424" s="46">
        <v>2017</v>
      </c>
      <c r="C424" s="46">
        <v>4</v>
      </c>
      <c r="D424" s="22" t="s">
        <v>313</v>
      </c>
      <c r="E424" s="22" t="s">
        <v>693</v>
      </c>
      <c r="G424" s="69">
        <f>'Tabel 5'!G433/'Tabel 5'!G$10</f>
        <v>1.1243672723467994E-3</v>
      </c>
      <c r="H424" s="69"/>
      <c r="I424" s="69">
        <f>'Tabel 5'!I433/'Tabel 5'!I$10</f>
        <v>4.4986728914970083E-4</v>
      </c>
      <c r="J424" s="69">
        <f>'Tabel 5'!J433/'Tabel 5'!J$10</f>
        <v>8.3249922074200849E-5</v>
      </c>
      <c r="K424" s="69">
        <f>'Tabel 5'!K433/'Tabel 5'!K$10</f>
        <v>6.5573770491803279E-4</v>
      </c>
      <c r="L424" s="69">
        <f>'Tabel 5'!L433/'Tabel 5'!L$10</f>
        <v>2.7440353980566349E-4</v>
      </c>
      <c r="M424" s="69">
        <f>'Tabel 5'!M433/'Tabel 5'!M$10</f>
        <v>3.3063316250619935E-4</v>
      </c>
      <c r="N424" s="69">
        <f>'Tabel 5'!N433/'Tabel 5'!N$10</f>
        <v>1.5370859663046644E-3</v>
      </c>
      <c r="O424" s="69"/>
      <c r="P424" s="69">
        <f>'Tabel 5'!P433/'Tabel 5'!P$10</f>
        <v>9.3827884474417236E-4</v>
      </c>
      <c r="Q424" s="69">
        <f>'Tabel 5'!Q433/'Tabel 5'!Q$10</f>
        <v>1.0363148643423986E-3</v>
      </c>
      <c r="R424" s="69">
        <f>'Tabel 5'!R433/'Tabel 5'!R$10</f>
        <v>4.995004995004995E-4</v>
      </c>
      <c r="S424" s="69"/>
      <c r="T424" s="69">
        <f>'Tabel 5'!T433/'Tabel 5'!T$10</f>
        <v>2.512974597104616E-3</v>
      </c>
      <c r="U424" s="69"/>
      <c r="V424" s="69">
        <f>'Tabel 5'!V433/'Tabel 5'!V$10</f>
        <v>2.4793987691890261E-3</v>
      </c>
      <c r="W424" s="69">
        <f>'Tabel 5'!W433/'Tabel 5'!W$10</f>
        <v>2.5890873467102845E-3</v>
      </c>
      <c r="X424" s="69">
        <f>'Tabel 5'!X433/'Tabel 5'!X$10</f>
        <v>1.2931731235519156E-3</v>
      </c>
      <c r="Y424" s="69">
        <f>'Tabel 5'!Y433/'Tabel 5'!Y$10</f>
        <v>0</v>
      </c>
      <c r="Z424" s="69"/>
      <c r="AA424" s="69">
        <f>'Tabel 5'!AA433/'Tabel 5'!AA$10</f>
        <v>0</v>
      </c>
      <c r="AB424" s="69"/>
      <c r="AC424" s="69">
        <f>'Tabel 5'!AC433/'Tabel 5'!AC$10</f>
        <v>3.7920184206153938E-4</v>
      </c>
    </row>
    <row r="425" spans="2:29" outlineLevel="2" x14ac:dyDescent="0.2">
      <c r="B425" s="46">
        <v>2017</v>
      </c>
      <c r="C425" s="46">
        <v>4</v>
      </c>
      <c r="D425" s="22" t="s">
        <v>694</v>
      </c>
      <c r="E425" s="22" t="s">
        <v>695</v>
      </c>
      <c r="G425" s="69">
        <f>'Tabel 5'!G434/'Tabel 5'!G$10</f>
        <v>4.8899675971881065E-4</v>
      </c>
      <c r="H425" s="69"/>
      <c r="I425" s="69">
        <f>'Tabel 5'!I434/'Tabel 5'!I$10</f>
        <v>1.8494544109487701E-4</v>
      </c>
      <c r="J425" s="69">
        <f>'Tabel 5'!J434/'Tabel 5'!J$10</f>
        <v>0</v>
      </c>
      <c r="K425" s="69">
        <f>'Tabel 5'!K434/'Tabel 5'!K$10</f>
        <v>8.8613203367301726E-4</v>
      </c>
      <c r="L425" s="69">
        <f>'Tabel 5'!L434/'Tabel 5'!L$10</f>
        <v>2.2540290769750929E-4</v>
      </c>
      <c r="M425" s="69">
        <f>'Tabel 5'!M434/'Tabel 5'!M$10</f>
        <v>5.37278889072574E-4</v>
      </c>
      <c r="N425" s="69">
        <f>'Tabel 5'!N434/'Tabel 5'!N$10</f>
        <v>3.8175991319985131E-4</v>
      </c>
      <c r="O425" s="69"/>
      <c r="P425" s="69">
        <f>'Tabel 5'!P434/'Tabel 5'!P$10</f>
        <v>3.6488621740051147E-4</v>
      </c>
      <c r="Q425" s="69">
        <f>'Tabel 5'!Q434/'Tabel 5'!Q$10</f>
        <v>4.4641255694749478E-4</v>
      </c>
      <c r="R425" s="69">
        <f>'Tabel 5'!R434/'Tabel 5'!R$10</f>
        <v>0</v>
      </c>
      <c r="S425" s="69"/>
      <c r="T425" s="69">
        <f>'Tabel 5'!T434/'Tabel 5'!T$10</f>
        <v>1.5660566329782392E-3</v>
      </c>
      <c r="U425" s="69"/>
      <c r="V425" s="69">
        <f>'Tabel 5'!V434/'Tabel 5'!V$10</f>
        <v>1.0128110066592909E-3</v>
      </c>
      <c r="W425" s="69">
        <f>'Tabel 5'!W434/'Tabel 5'!W$10</f>
        <v>1.0596264816652131E-3</v>
      </c>
      <c r="X425" s="69">
        <f>'Tabel 5'!X434/'Tabel 5'!X$10</f>
        <v>4.8493992133196833E-4</v>
      </c>
      <c r="Y425" s="69">
        <f>'Tabel 5'!Y434/'Tabel 5'!Y$10</f>
        <v>0</v>
      </c>
      <c r="Z425" s="69"/>
      <c r="AA425" s="69">
        <f>'Tabel 5'!AA434/'Tabel 5'!AA$10</f>
        <v>0</v>
      </c>
      <c r="AB425" s="69"/>
      <c r="AC425" s="69">
        <f>'Tabel 5'!AC434/'Tabel 5'!AC$10</f>
        <v>7.4590252449467632E-4</v>
      </c>
    </row>
    <row r="426" spans="2:29" outlineLevel="2" x14ac:dyDescent="0.2">
      <c r="B426" s="46">
        <v>2017</v>
      </c>
      <c r="C426" s="46">
        <v>4</v>
      </c>
      <c r="D426" s="22" t="s">
        <v>314</v>
      </c>
      <c r="E426" s="22" t="s">
        <v>696</v>
      </c>
      <c r="G426" s="69">
        <f>'Tabel 5'!G435/'Tabel 5'!G$10</f>
        <v>1.5846314064945491E-3</v>
      </c>
      <c r="H426" s="69"/>
      <c r="I426" s="69">
        <f>'Tabel 5'!I435/'Tabel 5'!I$10</f>
        <v>3.1690651257878925E-4</v>
      </c>
      <c r="J426" s="69">
        <f>'Tabel 5'!J435/'Tabel 5'!J$10</f>
        <v>1.0454641376760107E-4</v>
      </c>
      <c r="K426" s="69">
        <f>'Tabel 5'!K435/'Tabel 5'!K$10</f>
        <v>1.7722640673460346E-5</v>
      </c>
      <c r="L426" s="69">
        <f>'Tabel 5'!L435/'Tabel 5'!L$10</f>
        <v>1.51901959535278E-4</v>
      </c>
      <c r="M426" s="69">
        <f>'Tabel 5'!M435/'Tabel 5'!M$10</f>
        <v>0</v>
      </c>
      <c r="N426" s="69">
        <f>'Tabel 5'!N435/'Tabel 5'!N$10</f>
        <v>1.1603492098574428E-3</v>
      </c>
      <c r="O426" s="69"/>
      <c r="P426" s="69">
        <f>'Tabel 5'!P435/'Tabel 5'!P$10</f>
        <v>1.5344768606753653E-3</v>
      </c>
      <c r="Q426" s="69">
        <f>'Tabel 5'!Q435/'Tabel 5'!Q$10</f>
        <v>1.8773242350202681E-3</v>
      </c>
      <c r="R426" s="69">
        <f>'Tabel 5'!R435/'Tabel 5'!R$10</f>
        <v>0</v>
      </c>
      <c r="S426" s="69"/>
      <c r="T426" s="69">
        <f>'Tabel 5'!T435/'Tabel 5'!T$10</f>
        <v>4.7254848402075939E-3</v>
      </c>
      <c r="U426" s="69"/>
      <c r="V426" s="69">
        <f>'Tabel 5'!V435/'Tabel 5'!V$10</f>
        <v>3.7799135952919492E-3</v>
      </c>
      <c r="W426" s="69">
        <f>'Tabel 5'!W435/'Tabel 5'!W$10</f>
        <v>3.918618686912863E-3</v>
      </c>
      <c r="X426" s="69">
        <f>'Tabel 5'!X435/'Tabel 5'!X$10</f>
        <v>2.1014063257718627E-3</v>
      </c>
      <c r="Y426" s="69">
        <f>'Tabel 5'!Y435/'Tabel 5'!Y$10</f>
        <v>1.0200612036722204E-3</v>
      </c>
      <c r="Z426" s="69"/>
      <c r="AA426" s="69">
        <f>'Tabel 5'!AA435/'Tabel 5'!AA$10</f>
        <v>4.8997390888935169E-4</v>
      </c>
      <c r="AB426" s="69"/>
      <c r="AC426" s="69">
        <f>'Tabel 5'!AC435/'Tabel 5'!AC$10</f>
        <v>2.2085382010177568E-4</v>
      </c>
    </row>
    <row r="427" spans="2:29" outlineLevel="2" x14ac:dyDescent="0.2">
      <c r="B427" s="46">
        <v>2017</v>
      </c>
      <c r="C427" s="46">
        <v>4</v>
      </c>
      <c r="D427" s="22" t="s">
        <v>316</v>
      </c>
      <c r="E427" s="22" t="s">
        <v>698</v>
      </c>
      <c r="G427" s="69">
        <f>'Tabel 5'!G436/'Tabel 5'!G$10</f>
        <v>1.4075374102591452E-3</v>
      </c>
      <c r="H427" s="69"/>
      <c r="I427" s="69">
        <f>'Tabel 5'!I436/'Tabel 5'!I$10</f>
        <v>8.9165832325298919E-4</v>
      </c>
      <c r="J427" s="69">
        <f>'Tabel 5'!J436/'Tabel 5'!J$10</f>
        <v>2.9174380146026617E-4</v>
      </c>
      <c r="K427" s="69">
        <f>'Tabel 5'!K436/'Tabel 5'!K$10</f>
        <v>9.162605228178999E-3</v>
      </c>
      <c r="L427" s="69">
        <f>'Tabel 5'!L436/'Tabel 5'!L$10</f>
        <v>7.693099240980209E-4</v>
      </c>
      <c r="M427" s="69">
        <f>'Tabel 5'!M436/'Tabel 5'!M$10</f>
        <v>9.535847226668986E-6</v>
      </c>
      <c r="N427" s="69">
        <f>'Tabel 5'!N436/'Tabel 5'!N$10</f>
        <v>3.3655150242618473E-4</v>
      </c>
      <c r="O427" s="69"/>
      <c r="P427" s="69">
        <f>'Tabel 5'!P436/'Tabel 5'!P$10</f>
        <v>2.5235253468770835E-4</v>
      </c>
      <c r="Q427" s="69">
        <f>'Tabel 5'!Q436/'Tabel 5'!Q$10</f>
        <v>3.0873553148890001E-4</v>
      </c>
      <c r="R427" s="69">
        <f>'Tabel 5'!R436/'Tabel 5'!R$10</f>
        <v>0</v>
      </c>
      <c r="S427" s="69"/>
      <c r="T427" s="69">
        <f>'Tabel 5'!T436/'Tabel 5'!T$10</f>
        <v>3.4367697538550627E-3</v>
      </c>
      <c r="U427" s="69"/>
      <c r="V427" s="69">
        <f>'Tabel 5'!V436/'Tabel 5'!V$10</f>
        <v>2.9226346206360325E-3</v>
      </c>
      <c r="W427" s="69">
        <f>'Tabel 5'!W436/'Tabel 5'!W$10</f>
        <v>3.0301656688971599E-3</v>
      </c>
      <c r="X427" s="69">
        <f>'Tabel 5'!X436/'Tabel 5'!X$10</f>
        <v>1.0237620561452665E-3</v>
      </c>
      <c r="Y427" s="69">
        <f>'Tabel 5'!Y436/'Tabel 5'!Y$10</f>
        <v>2.0401224073444408E-3</v>
      </c>
      <c r="Z427" s="69"/>
      <c r="AA427" s="69">
        <f>'Tabel 5'!AA436/'Tabel 5'!AA$10</f>
        <v>0</v>
      </c>
      <c r="AB427" s="69"/>
      <c r="AC427" s="69">
        <f>'Tabel 5'!AC436/'Tabel 5'!AC$10</f>
        <v>1.1433678156097795E-3</v>
      </c>
    </row>
    <row r="428" spans="2:29" outlineLevel="2" x14ac:dyDescent="0.2">
      <c r="B428" s="46">
        <v>2017</v>
      </c>
      <c r="C428" s="46">
        <v>4</v>
      </c>
      <c r="E428" s="22" t="s">
        <v>804</v>
      </c>
      <c r="G428" s="69">
        <f>'Tabel 5'!G437/'Tabel 5'!G$10</f>
        <v>1.4800012794150254E-2</v>
      </c>
      <c r="H428" s="69"/>
      <c r="I428" s="69">
        <f>'Tabel 5'!I437/'Tabel 5'!I$10</f>
        <v>1.5723361608325544E-2</v>
      </c>
      <c r="J428" s="69">
        <f>'Tabel 5'!J437/'Tabel 5'!J$10</f>
        <v>1.7013960818327373E-2</v>
      </c>
      <c r="K428" s="69">
        <f>'Tabel 5'!K437/'Tabel 5'!K$10</f>
        <v>1.2778023925564909E-2</v>
      </c>
      <c r="L428" s="69">
        <f>'Tabel 5'!L437/'Tabel 5'!L$10</f>
        <v>1.7630427432513879E-2</v>
      </c>
      <c r="M428" s="69">
        <f>'Tabel 5'!M437/'Tabel 5'!M$10</f>
        <v>1.3101339064308151E-2</v>
      </c>
      <c r="N428" s="69">
        <f>'Tabel 5'!N437/'Tabel 5'!N$10</f>
        <v>1.1573353158058651E-2</v>
      </c>
      <c r="O428" s="69"/>
      <c r="P428" s="69">
        <f>'Tabel 5'!P437/'Tabel 5'!P$10</f>
        <v>1.8231279219404126E-2</v>
      </c>
      <c r="Q428" s="69">
        <f>'Tabel 5'!Q437/'Tabel 5'!Q$10</f>
        <v>1.7426033026557562E-2</v>
      </c>
      <c r="R428" s="69">
        <f>'Tabel 5'!R437/'Tabel 5'!R$10</f>
        <v>2.1835307549593265E-2</v>
      </c>
      <c r="S428" s="69"/>
      <c r="T428" s="69">
        <f>'Tabel 5'!T437/'Tabel 5'!T$10</f>
        <v>8.8682509332604943E-3</v>
      </c>
      <c r="U428" s="69"/>
      <c r="V428" s="69">
        <f>'Tabel 5'!V437/'Tabel 5'!V$10</f>
        <v>1.1699955324041045E-2</v>
      </c>
      <c r="W428" s="69">
        <f>'Tabel 5'!W437/'Tabel 5'!W$10</f>
        <v>1.1196053391179609E-2</v>
      </c>
      <c r="X428" s="69">
        <f>'Tabel 5'!X437/'Tabel 5'!X$10</f>
        <v>1.4386550999515061E-2</v>
      </c>
      <c r="Y428" s="69">
        <f>'Tabel 5'!Y437/'Tabel 5'!Y$10</f>
        <v>2.8901734104046242E-2</v>
      </c>
      <c r="Z428" s="69"/>
      <c r="AA428" s="69">
        <f>'Tabel 5'!AA437/'Tabel 5'!AA$10</f>
        <v>0</v>
      </c>
      <c r="AB428" s="69"/>
      <c r="AC428" s="69">
        <f>'Tabel 5'!AC437/'Tabel 5'!AC$10</f>
        <v>1.7801651310845011E-2</v>
      </c>
    </row>
    <row r="429" spans="2:29" outlineLevel="1" x14ac:dyDescent="0.2">
      <c r="B429" s="46">
        <v>2017</v>
      </c>
      <c r="C429" s="47" t="s">
        <v>764</v>
      </c>
      <c r="G429" s="69">
        <f>'Tabel 5'!G438/'Tabel 5'!G$10</f>
        <v>0.1926855286605309</v>
      </c>
      <c r="H429" s="69"/>
      <c r="I429" s="69">
        <f>'Tabel 5'!I438/'Tabel 5'!I$10</f>
        <v>0.19554943038645708</v>
      </c>
      <c r="J429" s="69">
        <f>'Tabel 5'!J438/'Tabel 5'!J$10</f>
        <v>0.20929486013950932</v>
      </c>
      <c r="K429" s="69">
        <f>'Tabel 5'!K438/'Tabel 5'!K$10</f>
        <v>0.1819406291537439</v>
      </c>
      <c r="L429" s="69">
        <f>'Tabel 5'!L438/'Tabel 5'!L$10</f>
        <v>0.21837386724286309</v>
      </c>
      <c r="M429" s="69">
        <f>'Tabel 5'!M438/'Tabel 5'!M$10</f>
        <v>0.15896142872208202</v>
      </c>
      <c r="N429" s="69">
        <f>'Tabel 5'!N438/'Tabel 5'!N$10</f>
        <v>0.14479255875248095</v>
      </c>
      <c r="O429" s="69"/>
      <c r="P429" s="69">
        <f>'Tabel 5'!P438/'Tabel 5'!P$10</f>
        <v>0.13505178895269876</v>
      </c>
      <c r="Q429" s="69">
        <f>'Tabel 5'!Q438/'Tabel 5'!Q$10</f>
        <v>0.12917852659975579</v>
      </c>
      <c r="R429" s="69">
        <f>'Tabel 5'!R438/'Tabel 5'!R$10</f>
        <v>0.16133866133866134</v>
      </c>
      <c r="S429" s="69"/>
      <c r="T429" s="69">
        <f>'Tabel 5'!T438/'Tabel 5'!T$10</f>
        <v>0.26039079166524653</v>
      </c>
      <c r="U429" s="69"/>
      <c r="V429" s="69">
        <f>'Tabel 5'!V438/'Tabel 5'!V$10</f>
        <v>0.20997014872045094</v>
      </c>
      <c r="W429" s="69">
        <f>'Tabel 5'!W438/'Tabel 5'!W$10</f>
        <v>0.20235383999993345</v>
      </c>
      <c r="X429" s="69">
        <f>'Tabel 5'!X438/'Tabel 5'!X$10</f>
        <v>0.24484077805916268</v>
      </c>
      <c r="Y429" s="69">
        <f>'Tabel 5'!Y438/'Tabel 5'!Y$10</f>
        <v>0.48203558880199476</v>
      </c>
      <c r="Z429" s="69"/>
      <c r="AA429" s="69">
        <f>'Tabel 5'!AA438/'Tabel 5'!AA$10</f>
        <v>0.43080955939096244</v>
      </c>
      <c r="AB429" s="69"/>
      <c r="AC429" s="69">
        <f>'Tabel 5'!AC438/'Tabel 5'!AC$10</f>
        <v>0.20825950983747063</v>
      </c>
    </row>
    <row r="430" spans="2:29" outlineLevel="2" x14ac:dyDescent="0.2">
      <c r="B430" s="46">
        <v>2017</v>
      </c>
      <c r="C430" s="46">
        <v>5</v>
      </c>
      <c r="D430" s="22" t="s">
        <v>2</v>
      </c>
      <c r="E430" s="22" t="s">
        <v>325</v>
      </c>
      <c r="G430" s="69">
        <f>'Tabel 5'!G439/'Tabel 5'!G$10</f>
        <v>1.056059520989183E-3</v>
      </c>
      <c r="H430" s="69"/>
      <c r="I430" s="69">
        <f>'Tabel 5'!I439/'Tabel 5'!I$10</f>
        <v>9.8970803612934187E-4</v>
      </c>
      <c r="J430" s="69">
        <f>'Tabel 5'!J439/'Tabel 5'!J$10</f>
        <v>1.8063297045402184E-3</v>
      </c>
      <c r="K430" s="69">
        <f>'Tabel 5'!K439/'Tabel 5'!K$10</f>
        <v>0</v>
      </c>
      <c r="L430" s="69">
        <f>'Tabel 5'!L439/'Tabel 5'!L$10</f>
        <v>2.7440353980566349E-4</v>
      </c>
      <c r="M430" s="69">
        <f>'Tabel 5'!M439/'Tabel 5'!M$10</f>
        <v>4.1329145313274919E-5</v>
      </c>
      <c r="N430" s="69">
        <f>'Tabel 5'!N439/'Tabel 5'!N$10</f>
        <v>0</v>
      </c>
      <c r="O430" s="69"/>
      <c r="P430" s="69">
        <f>'Tabel 5'!P439/'Tabel 5'!P$10</f>
        <v>1.3520337519751094E-3</v>
      </c>
      <c r="Q430" s="69">
        <f>'Tabel 5'!Q439/'Tabel 5'!Q$10</f>
        <v>1.6541179565465207E-3</v>
      </c>
      <c r="R430" s="69">
        <f>'Tabel 5'!R439/'Tabel 5'!R$10</f>
        <v>0</v>
      </c>
      <c r="S430" s="69"/>
      <c r="T430" s="69">
        <f>'Tabel 5'!T439/'Tabel 5'!T$10</f>
        <v>4.2793407994172814E-4</v>
      </c>
      <c r="U430" s="69"/>
      <c r="V430" s="69">
        <f>'Tabel 5'!V439/'Tabel 5'!V$10</f>
        <v>1.1601714995450537E-3</v>
      </c>
      <c r="W430" s="69">
        <f>'Tabel 5'!W439/'Tabel 5'!W$10</f>
        <v>1.1995771490549581E-3</v>
      </c>
      <c r="X430" s="69">
        <f>'Tabel 5'!X439/'Tabel 5'!X$10</f>
        <v>8.62115415701277E-4</v>
      </c>
      <c r="Y430" s="69">
        <f>'Tabel 5'!Y439/'Tabel 5'!Y$10</f>
        <v>0</v>
      </c>
      <c r="Z430" s="69"/>
      <c r="AA430" s="69">
        <f>'Tabel 5'!AA439/'Tabel 5'!AA$10</f>
        <v>0</v>
      </c>
      <c r="AB430" s="69"/>
      <c r="AC430" s="69">
        <f>'Tabel 5'!AC439/'Tabel 5'!AC$10</f>
        <v>2.4877307660520769E-3</v>
      </c>
    </row>
    <row r="431" spans="2:29" outlineLevel="2" x14ac:dyDescent="0.2">
      <c r="B431" s="46">
        <v>2017</v>
      </c>
      <c r="C431" s="46">
        <v>5</v>
      </c>
      <c r="D431" s="22" t="s">
        <v>6</v>
      </c>
      <c r="E431" s="22" t="s">
        <v>329</v>
      </c>
      <c r="G431" s="69">
        <f>'Tabel 5'!G440/'Tabel 5'!G$10</f>
        <v>1.9250859132610826E-3</v>
      </c>
      <c r="H431" s="69"/>
      <c r="I431" s="69">
        <f>'Tabel 5'!I440/'Tabel 5'!I$10</f>
        <v>2.5152579988903276E-3</v>
      </c>
      <c r="J431" s="69">
        <f>'Tabel 5'!J440/'Tabel 5'!J$10</f>
        <v>4.0753740922370415E-3</v>
      </c>
      <c r="K431" s="69">
        <f>'Tabel 5'!K440/'Tabel 5'!K$10</f>
        <v>7.6207354895879481E-4</v>
      </c>
      <c r="L431" s="69">
        <f>'Tabel 5'!L440/'Tabel 5'!L$10</f>
        <v>1.7983231983692591E-3</v>
      </c>
      <c r="M431" s="69">
        <f>'Tabel 5'!M440/'Tabel 5'!M$10</f>
        <v>0</v>
      </c>
      <c r="N431" s="69">
        <f>'Tabel 5'!N440/'Tabel 5'!N$10</f>
        <v>5.0231567526296227E-6</v>
      </c>
      <c r="O431" s="69"/>
      <c r="P431" s="69">
        <f>'Tabel 5'!P440/'Tabel 5'!P$10</f>
        <v>4.8217107299353303E-4</v>
      </c>
      <c r="Q431" s="69">
        <f>'Tabel 5'!Q440/'Tabel 5'!Q$10</f>
        <v>5.8990230739490381E-4</v>
      </c>
      <c r="R431" s="69">
        <f>'Tabel 5'!R440/'Tabel 5'!R$10</f>
        <v>0</v>
      </c>
      <c r="S431" s="69"/>
      <c r="T431" s="69">
        <f>'Tabel 5'!T440/'Tabel 5'!T$10</f>
        <v>1.9120458891013384E-4</v>
      </c>
      <c r="U431" s="69"/>
      <c r="V431" s="69">
        <f>'Tabel 5'!V440/'Tabel 5'!V$10</f>
        <v>2.0256220133185818E-3</v>
      </c>
      <c r="W431" s="69">
        <f>'Tabel 5'!W440/'Tabel 5'!W$10</f>
        <v>2.1092564870883014E-3</v>
      </c>
      <c r="X431" s="69">
        <f>'Tabel 5'!X440/'Tabel 5'!X$10</f>
        <v>1.1854086965892559E-3</v>
      </c>
      <c r="Y431" s="69">
        <f>'Tabel 5'!Y440/'Tabel 5'!Y$10</f>
        <v>0</v>
      </c>
      <c r="Z431" s="69"/>
      <c r="AA431" s="69">
        <f>'Tabel 5'!AA440/'Tabel 5'!AA$10</f>
        <v>0</v>
      </c>
      <c r="AB431" s="69"/>
      <c r="AC431" s="69">
        <f>'Tabel 5'!AC440/'Tabel 5'!AC$10</f>
        <v>5.6213547795716107E-3</v>
      </c>
    </row>
    <row r="432" spans="2:29" outlineLevel="2" x14ac:dyDescent="0.2">
      <c r="B432" s="46">
        <v>2017</v>
      </c>
      <c r="C432" s="46">
        <v>5</v>
      </c>
      <c r="D432" s="22" t="s">
        <v>7</v>
      </c>
      <c r="E432" s="22" t="s">
        <v>330</v>
      </c>
      <c r="G432" s="69">
        <f>'Tabel 5'!G441/'Tabel 5'!G$10</f>
        <v>2.30836829587882E-3</v>
      </c>
      <c r="H432" s="69"/>
      <c r="I432" s="69">
        <f>'Tabel 5'!I441/'Tabel 5'!I$10</f>
        <v>3.2580388785308336E-3</v>
      </c>
      <c r="J432" s="69">
        <f>'Tabel 5'!J441/'Tabel 5'!J$10</f>
        <v>6.170174456987863E-3</v>
      </c>
      <c r="K432" s="69">
        <f>'Tabel 5'!K441/'Tabel 5'!K$10</f>
        <v>0</v>
      </c>
      <c r="L432" s="69">
        <f>'Tabel 5'!L441/'Tabel 5'!L$10</f>
        <v>0</v>
      </c>
      <c r="M432" s="69">
        <f>'Tabel 5'!M441/'Tabel 5'!M$10</f>
        <v>1.570507521904447E-3</v>
      </c>
      <c r="N432" s="69">
        <f>'Tabel 5'!N441/'Tabel 5'!N$10</f>
        <v>1.7078732958940716E-4</v>
      </c>
      <c r="O432" s="69"/>
      <c r="P432" s="69">
        <f>'Tabel 5'!P441/'Tabel 5'!P$10</f>
        <v>8.6660476632621482E-4</v>
      </c>
      <c r="Q432" s="69">
        <f>'Tabel 5'!Q441/'Tabel 5'!Q$10</f>
        <v>0</v>
      </c>
      <c r="R432" s="69">
        <f>'Tabel 5'!R441/'Tabel 5'!R$10</f>
        <v>4.745254745254745E-3</v>
      </c>
      <c r="S432" s="69"/>
      <c r="T432" s="69">
        <f>'Tabel 5'!T441/'Tabel 5'!T$10</f>
        <v>0</v>
      </c>
      <c r="U432" s="69"/>
      <c r="V432" s="69">
        <f>'Tabel 5'!V441/'Tabel 5'!V$10</f>
        <v>1.7145276394486379E-3</v>
      </c>
      <c r="W432" s="69">
        <f>'Tabel 5'!W441/'Tabel 5'!W$10</f>
        <v>1.7793727710981879E-3</v>
      </c>
      <c r="X432" s="69">
        <f>'Tabel 5'!X441/'Tabel 5'!X$10</f>
        <v>1.1315264831079262E-3</v>
      </c>
      <c r="Y432" s="69">
        <f>'Tabel 5'!Y441/'Tabel 5'!Y$10</f>
        <v>0</v>
      </c>
      <c r="Z432" s="69"/>
      <c r="AA432" s="69">
        <f>'Tabel 5'!AA441/'Tabel 5'!AA$10</f>
        <v>0</v>
      </c>
      <c r="AB432" s="69"/>
      <c r="AC432" s="69">
        <f>'Tabel 5'!AC441/'Tabel 5'!AC$10</f>
        <v>3.4836564831148011E-3</v>
      </c>
    </row>
    <row r="433" spans="2:29" outlineLevel="2" x14ac:dyDescent="0.2">
      <c r="B433" s="46">
        <v>2017</v>
      </c>
      <c r="C433" s="46">
        <v>5</v>
      </c>
      <c r="D433" s="22" t="s">
        <v>8</v>
      </c>
      <c r="E433" s="22" t="s">
        <v>331</v>
      </c>
      <c r="G433" s="69">
        <f>'Tabel 5'!G442/'Tabel 5'!G$10</f>
        <v>4.5917988412620019E-4</v>
      </c>
      <c r="H433" s="69"/>
      <c r="I433" s="69">
        <f>'Tabel 5'!I442/'Tabel 5'!I$10</f>
        <v>1.5095546813689961E-4</v>
      </c>
      <c r="J433" s="69">
        <f>'Tabel 5'!J442/'Tabel 5'!J$10</f>
        <v>1.7811611234480181E-4</v>
      </c>
      <c r="K433" s="69">
        <f>'Tabel 5'!K442/'Tabel 5'!K$10</f>
        <v>1.7722640673460346E-5</v>
      </c>
      <c r="L433" s="69">
        <f>'Tabel 5'!L442/'Tabel 5'!L$10</f>
        <v>5.3900695318969613E-5</v>
      </c>
      <c r="M433" s="69">
        <f>'Tabel 5'!M442/'Tabel 5'!M$10</f>
        <v>1.9424698297239214E-3</v>
      </c>
      <c r="N433" s="69">
        <f>'Tabel 5'!N442/'Tabel 5'!N$10</f>
        <v>0</v>
      </c>
      <c r="O433" s="69"/>
      <c r="P433" s="69">
        <f>'Tabel 5'!P442/'Tabel 5'!P$10</f>
        <v>1.5637980745736207E-4</v>
      </c>
      <c r="Q433" s="69">
        <f>'Tabel 5'!Q442/'Tabel 5'!Q$10</f>
        <v>0</v>
      </c>
      <c r="R433" s="69">
        <f>'Tabel 5'!R442/'Tabel 5'!R$10</f>
        <v>8.5628657057228489E-4</v>
      </c>
      <c r="S433" s="69"/>
      <c r="T433" s="69">
        <f>'Tabel 5'!T442/'Tabel 5'!T$10</f>
        <v>2.5493945188017844E-4</v>
      </c>
      <c r="U433" s="69"/>
      <c r="V433" s="69">
        <f>'Tabel 5'!V442/'Tabel 5'!V$10</f>
        <v>1.4502143744313171E-3</v>
      </c>
      <c r="W433" s="69">
        <f>'Tabel 5'!W442/'Tabel 5'!W$10</f>
        <v>1.459485531350199E-3</v>
      </c>
      <c r="X433" s="69">
        <f>'Tabel 5'!X442/'Tabel 5'!X$10</f>
        <v>1.9397596853278733E-3</v>
      </c>
      <c r="Y433" s="69">
        <f>'Tabel 5'!Y442/'Tabel 5'!Y$10</f>
        <v>0</v>
      </c>
      <c r="Z433" s="69"/>
      <c r="AA433" s="69">
        <f>'Tabel 5'!AA442/'Tabel 5'!AA$10</f>
        <v>0</v>
      </c>
      <c r="AB433" s="69"/>
      <c r="AC433" s="69">
        <f>'Tabel 5'!AC442/'Tabel 5'!AC$10</f>
        <v>2.9169372466272261E-4</v>
      </c>
    </row>
    <row r="434" spans="2:29" outlineLevel="2" x14ac:dyDescent="0.2">
      <c r="B434" s="46">
        <v>2017</v>
      </c>
      <c r="C434" s="46">
        <v>5</v>
      </c>
      <c r="D434" s="22" t="s">
        <v>14</v>
      </c>
      <c r="E434" s="22" t="s">
        <v>338</v>
      </c>
      <c r="G434" s="69">
        <f>'Tabel 5'!G443/'Tabel 5'!G$10</f>
        <v>7.280738894704685E-4</v>
      </c>
      <c r="H434" s="69"/>
      <c r="I434" s="69">
        <f>'Tabel 5'!I443/'Tabel 5'!I$10</f>
        <v>6.8779709985554265E-4</v>
      </c>
      <c r="J434" s="69">
        <f>'Tabel 5'!J443/'Tabel 5'!J$10</f>
        <v>4.8401117485000494E-5</v>
      </c>
      <c r="K434" s="69">
        <f>'Tabel 5'!K443/'Tabel 5'!K$10</f>
        <v>5.1395657953035002E-4</v>
      </c>
      <c r="L434" s="69">
        <f>'Tabel 5'!L443/'Tabel 5'!L$10</f>
        <v>1.3965180150823946E-3</v>
      </c>
      <c r="M434" s="69">
        <f>'Tabel 5'!M443/'Tabel 5'!M$10</f>
        <v>0</v>
      </c>
      <c r="N434" s="69">
        <f>'Tabel 5'!N443/'Tabel 5'!N$10</f>
        <v>1.7530817066677383E-3</v>
      </c>
      <c r="O434" s="69"/>
      <c r="P434" s="69">
        <f>'Tabel 5'!P443/'Tabel 5'!P$10</f>
        <v>0</v>
      </c>
      <c r="Q434" s="69">
        <f>'Tabel 5'!Q443/'Tabel 5'!Q$10</f>
        <v>0</v>
      </c>
      <c r="R434" s="69">
        <f>'Tabel 5'!R443/'Tabel 5'!R$10</f>
        <v>0</v>
      </c>
      <c r="S434" s="69"/>
      <c r="T434" s="69">
        <f>'Tabel 5'!T443/'Tabel 5'!T$10</f>
        <v>8.2855321861057994E-4</v>
      </c>
      <c r="U434" s="69"/>
      <c r="V434" s="69">
        <f>'Tabel 5'!V443/'Tabel 5'!V$10</f>
        <v>1.3192272696439724E-3</v>
      </c>
      <c r="W434" s="69">
        <f>'Tabel 5'!W443/'Tabel 5'!W$10</f>
        <v>1.3820128404737331E-3</v>
      </c>
      <c r="X434" s="69">
        <f>'Tabel 5'!X443/'Tabel 5'!X$10</f>
        <v>5.9270434829462794E-4</v>
      </c>
      <c r="Y434" s="69">
        <f>'Tabel 5'!Y443/'Tabel 5'!Y$10</f>
        <v>0</v>
      </c>
      <c r="Z434" s="69"/>
      <c r="AA434" s="69">
        <f>'Tabel 5'!AA443/'Tabel 5'!AA$10</f>
        <v>0</v>
      </c>
      <c r="AB434" s="69"/>
      <c r="AC434" s="69">
        <f>'Tabel 5'!AC443/'Tabel 5'!AC$10</f>
        <v>1.2917864949349143E-4</v>
      </c>
    </row>
    <row r="435" spans="2:29" outlineLevel="2" x14ac:dyDescent="0.2">
      <c r="B435" s="46">
        <v>2017</v>
      </c>
      <c r="C435" s="46">
        <v>5</v>
      </c>
      <c r="D435" s="22" t="s">
        <v>15</v>
      </c>
      <c r="E435" s="22" t="s">
        <v>339</v>
      </c>
      <c r="G435" s="69">
        <f>'Tabel 5'!G444/'Tabel 5'!G$10</f>
        <v>6.6193463815595092E-4</v>
      </c>
      <c r="H435" s="69"/>
      <c r="I435" s="69">
        <f>'Tabel 5'!I444/'Tabel 5'!I$10</f>
        <v>5.7882924537261513E-4</v>
      </c>
      <c r="J435" s="69">
        <f>'Tabel 5'!J444/'Tabel 5'!J$10</f>
        <v>2.7104625791600275E-5</v>
      </c>
      <c r="K435" s="69">
        <f>'Tabel 5'!K444/'Tabel 5'!K$10</f>
        <v>0</v>
      </c>
      <c r="L435" s="69">
        <f>'Tabel 5'!L444/'Tabel 5'!L$10</f>
        <v>1.9110246522180136E-3</v>
      </c>
      <c r="M435" s="69">
        <f>'Tabel 5'!M444/'Tabel 5'!M$10</f>
        <v>0</v>
      </c>
      <c r="N435" s="69">
        <f>'Tabel 5'!N444/'Tabel 5'!N$10</f>
        <v>8.7905243171018394E-4</v>
      </c>
      <c r="O435" s="69"/>
      <c r="P435" s="69">
        <f>'Tabel 5'!P444/'Tabel 5'!P$10</f>
        <v>1.8570102135561745E-4</v>
      </c>
      <c r="Q435" s="69">
        <f>'Tabel 5'!Q444/'Tabel 5'!Q$10</f>
        <v>2.2719210487506431E-4</v>
      </c>
      <c r="R435" s="69">
        <f>'Tabel 5'!R444/'Tabel 5'!R$10</f>
        <v>0</v>
      </c>
      <c r="S435" s="69"/>
      <c r="T435" s="69">
        <f>'Tabel 5'!T444/'Tabel 5'!T$10</f>
        <v>2.7314941272876262E-5</v>
      </c>
      <c r="U435" s="69"/>
      <c r="V435" s="69">
        <f>'Tabel 5'!V444/'Tabel 5'!V$10</f>
        <v>1.3613302676113333E-3</v>
      </c>
      <c r="W435" s="69">
        <f>'Tabel 5'!W444/'Tabel 5'!W$10</f>
        <v>1.4544872932291367E-3</v>
      </c>
      <c r="X435" s="69">
        <f>'Tabel 5'!X444/'Tabel 5'!X$10</f>
        <v>0</v>
      </c>
      <c r="Y435" s="69">
        <f>'Tabel 5'!Y444/'Tabel 5'!Y$10</f>
        <v>0</v>
      </c>
      <c r="Z435" s="69"/>
      <c r="AA435" s="69">
        <f>'Tabel 5'!AA444/'Tabel 5'!AA$10</f>
        <v>0</v>
      </c>
      <c r="AB435" s="69"/>
      <c r="AC435" s="69">
        <f>'Tabel 5'!AC444/'Tabel 5'!AC$10</f>
        <v>6.250579814201198E-5</v>
      </c>
    </row>
    <row r="436" spans="2:29" outlineLevel="2" x14ac:dyDescent="0.2">
      <c r="B436" s="46">
        <v>2017</v>
      </c>
      <c r="C436" s="46">
        <v>5</v>
      </c>
      <c r="D436" s="22" t="s">
        <v>20</v>
      </c>
      <c r="E436" s="22" t="s">
        <v>344</v>
      </c>
      <c r="G436" s="69">
        <f>'Tabel 5'!G445/'Tabel 5'!G$10</f>
        <v>5.2802976049459152E-4</v>
      </c>
      <c r="H436" s="69"/>
      <c r="I436" s="69">
        <f>'Tabel 5'!I445/'Tabel 5'!I$10</f>
        <v>3.3989972957977399E-4</v>
      </c>
      <c r="J436" s="69">
        <f>'Tabel 5'!J445/'Tabel 5'!J$10</f>
        <v>3.0395901780580308E-4</v>
      </c>
      <c r="K436" s="69">
        <f>'Tabel 5'!K445/'Tabel 5'!K$10</f>
        <v>0</v>
      </c>
      <c r="L436" s="69">
        <f>'Tabel 5'!L445/'Tabel 5'!L$10</f>
        <v>6.2720809098437366E-4</v>
      </c>
      <c r="M436" s="69">
        <f>'Tabel 5'!M445/'Tabel 5'!M$10</f>
        <v>0</v>
      </c>
      <c r="N436" s="69">
        <f>'Tabel 5'!N445/'Tabel 5'!N$10</f>
        <v>2.7627362139462922E-4</v>
      </c>
      <c r="O436" s="69"/>
      <c r="P436" s="69">
        <f>'Tabel 5'!P445/'Tabel 5'!P$10</f>
        <v>2.4760136180748996E-4</v>
      </c>
      <c r="Q436" s="69">
        <f>'Tabel 5'!Q445/'Tabel 5'!Q$10</f>
        <v>3.0292280650008575E-4</v>
      </c>
      <c r="R436" s="69">
        <f>'Tabel 5'!R445/'Tabel 5'!R$10</f>
        <v>0</v>
      </c>
      <c r="S436" s="69"/>
      <c r="T436" s="69">
        <f>'Tabel 5'!T445/'Tabel 5'!T$10</f>
        <v>1.0561777292178822E-3</v>
      </c>
      <c r="U436" s="69"/>
      <c r="V436" s="69">
        <f>'Tabel 5'!V445/'Tabel 5'!V$10</f>
        <v>1.0338625056429713E-3</v>
      </c>
      <c r="W436" s="69">
        <f>'Tabel 5'!W445/'Tabel 5'!W$10</f>
        <v>1.0221396957572455E-3</v>
      </c>
      <c r="X436" s="69">
        <f>'Tabel 5'!X445/'Tabel 5'!X$10</f>
        <v>8.0823320221994717E-4</v>
      </c>
      <c r="Y436" s="69">
        <f>'Tabel 5'!Y445/'Tabel 5'!Y$10</f>
        <v>2.0401224073444408E-3</v>
      </c>
      <c r="Z436" s="69"/>
      <c r="AA436" s="69">
        <f>'Tabel 5'!AA445/'Tabel 5'!AA$10</f>
        <v>0</v>
      </c>
      <c r="AB436" s="69"/>
      <c r="AC436" s="69">
        <f>'Tabel 5'!AC445/'Tabel 5'!AC$10</f>
        <v>8.3341064189349318E-6</v>
      </c>
    </row>
    <row r="437" spans="2:29" outlineLevel="2" x14ac:dyDescent="0.2">
      <c r="B437" s="46">
        <v>2017</v>
      </c>
      <c r="C437" s="46">
        <v>5</v>
      </c>
      <c r="D437" s="22" t="s">
        <v>22</v>
      </c>
      <c r="E437" s="22" t="s">
        <v>347</v>
      </c>
      <c r="G437" s="69">
        <f>'Tabel 5'!G446/'Tabel 5'!G$10</f>
        <v>5.1989788533297052E-4</v>
      </c>
      <c r="H437" s="69"/>
      <c r="I437" s="69">
        <f>'Tabel 5'!I446/'Tabel 5'!I$10</f>
        <v>1.2496313587491691E-4</v>
      </c>
      <c r="J437" s="69">
        <f>'Tabel 5'!J446/'Tabel 5'!J$10</f>
        <v>2.071567828358021E-4</v>
      </c>
      <c r="K437" s="69">
        <f>'Tabel 5'!K446/'Tabel 5'!K$10</f>
        <v>0</v>
      </c>
      <c r="L437" s="69">
        <f>'Tabel 5'!L446/'Tabel 5'!L$10</f>
        <v>5.3900695318969613E-5</v>
      </c>
      <c r="M437" s="69">
        <f>'Tabel 5'!M446/'Tabel 5'!M$10</f>
        <v>0</v>
      </c>
      <c r="N437" s="69">
        <f>'Tabel 5'!N446/'Tabel 5'!N$10</f>
        <v>3.5162097268407358E-5</v>
      </c>
      <c r="O437" s="69"/>
      <c r="P437" s="69">
        <f>'Tabel 5'!P446/'Tabel 5'!P$10</f>
        <v>8.1122025118506578E-4</v>
      </c>
      <c r="Q437" s="69">
        <f>'Tabel 5'!Q446/'Tabel 5'!Q$10</f>
        <v>9.924707739279125E-4</v>
      </c>
      <c r="R437" s="69">
        <f>'Tabel 5'!R446/'Tabel 5'!R$10</f>
        <v>0</v>
      </c>
      <c r="S437" s="69"/>
      <c r="T437" s="69">
        <f>'Tabel 5'!T446/'Tabel 5'!T$10</f>
        <v>0</v>
      </c>
      <c r="U437" s="69"/>
      <c r="V437" s="69">
        <f>'Tabel 5'!V446/'Tabel 5'!V$10</f>
        <v>1.3683474339392266E-3</v>
      </c>
      <c r="W437" s="69">
        <f>'Tabel 5'!W446/'Tabel 5'!W$10</f>
        <v>1.4194996263817005E-3</v>
      </c>
      <c r="X437" s="69">
        <f>'Tabel 5'!X446/'Tabel 5'!X$10</f>
        <v>9.1599762918260683E-4</v>
      </c>
      <c r="Y437" s="69">
        <f>'Tabel 5'!Y446/'Tabel 5'!Y$10</f>
        <v>0</v>
      </c>
      <c r="Z437" s="69"/>
      <c r="AA437" s="69">
        <f>'Tabel 5'!AA446/'Tabel 5'!AA$10</f>
        <v>0</v>
      </c>
      <c r="AB437" s="69"/>
      <c r="AC437" s="69">
        <f>'Tabel 5'!AC446/'Tabel 5'!AC$10</f>
        <v>3.9170300168994178E-4</v>
      </c>
    </row>
    <row r="438" spans="2:29" outlineLevel="2" x14ac:dyDescent="0.2">
      <c r="B438" s="46">
        <v>2017</v>
      </c>
      <c r="C438" s="46">
        <v>5</v>
      </c>
      <c r="D438" s="22" t="s">
        <v>25</v>
      </c>
      <c r="E438" s="22" t="s">
        <v>350</v>
      </c>
      <c r="G438" s="69">
        <f>'Tabel 5'!G447/'Tabel 5'!G$10</f>
        <v>1.6366754075289238E-3</v>
      </c>
      <c r="H438" s="69"/>
      <c r="I438" s="69">
        <f>'Tabel 5'!I447/'Tabel 5'!I$10</f>
        <v>2.3193158018384578E-3</v>
      </c>
      <c r="J438" s="69">
        <f>'Tabel 5'!J447/'Tabel 5'!J$10</f>
        <v>4.3793331100428446E-3</v>
      </c>
      <c r="K438" s="69">
        <f>'Tabel 5'!K447/'Tabel 5'!K$10</f>
        <v>1.0279131590607E-3</v>
      </c>
      <c r="L438" s="69">
        <f>'Tabel 5'!L447/'Tabel 5'!L$10</f>
        <v>0</v>
      </c>
      <c r="M438" s="69">
        <f>'Tabel 5'!M447/'Tabel 5'!M$10</f>
        <v>0</v>
      </c>
      <c r="N438" s="69">
        <f>'Tabel 5'!N447/'Tabel 5'!N$10</f>
        <v>0</v>
      </c>
      <c r="O438" s="69"/>
      <c r="P438" s="69">
        <f>'Tabel 5'!P447/'Tabel 5'!P$10</f>
        <v>2.0850640994314943E-4</v>
      </c>
      <c r="Q438" s="69">
        <f>'Tabel 5'!Q447/'Tabel 5'!Q$10</f>
        <v>2.5509288968428274E-4</v>
      </c>
      <c r="R438" s="69">
        <f>'Tabel 5'!R447/'Tabel 5'!R$10</f>
        <v>0</v>
      </c>
      <c r="S438" s="69"/>
      <c r="T438" s="69">
        <f>'Tabel 5'!T447/'Tabel 5'!T$10</f>
        <v>1.0015478466721297E-3</v>
      </c>
      <c r="U438" s="69"/>
      <c r="V438" s="69">
        <f>'Tabel 5'!V447/'Tabel 5'!V$10</f>
        <v>1.2280041073813573E-3</v>
      </c>
      <c r="W438" s="69">
        <f>'Tabel 5'!W447/'Tabel 5'!W$10</f>
        <v>1.259556006507706E-3</v>
      </c>
      <c r="X438" s="69">
        <f>'Tabel 5'!X447/'Tabel 5'!X$10</f>
        <v>1.1315264831079262E-3</v>
      </c>
      <c r="Y438" s="69">
        <f>'Tabel 5'!Y447/'Tabel 5'!Y$10</f>
        <v>0</v>
      </c>
      <c r="Z438" s="69"/>
      <c r="AA438" s="69">
        <f>'Tabel 5'!AA447/'Tabel 5'!AA$10</f>
        <v>0</v>
      </c>
      <c r="AB438" s="69"/>
      <c r="AC438" s="69">
        <f>'Tabel 5'!AC447/'Tabel 5'!AC$10</f>
        <v>3.4669882702769313E-3</v>
      </c>
    </row>
    <row r="439" spans="2:29" outlineLevel="2" x14ac:dyDescent="0.2">
      <c r="B439" s="46">
        <v>2017</v>
      </c>
      <c r="C439" s="46">
        <v>5</v>
      </c>
      <c r="D439" s="22" t="s">
        <v>28</v>
      </c>
      <c r="E439" s="22" t="s">
        <v>354</v>
      </c>
      <c r="G439" s="69">
        <f>'Tabel 5'!G448/'Tabel 5'!G$10</f>
        <v>6.8904088869468764E-4</v>
      </c>
      <c r="H439" s="69"/>
      <c r="I439" s="69">
        <f>'Tabel 5'!I448/'Tabel 5'!I$10</f>
        <v>4.9085519771667355E-4</v>
      </c>
      <c r="J439" s="69">
        <f>'Tabel 5'!J448/'Tabel 5'!J$10</f>
        <v>0</v>
      </c>
      <c r="K439" s="69">
        <f>'Tabel 5'!K448/'Tabel 5'!K$10</f>
        <v>0</v>
      </c>
      <c r="L439" s="69">
        <f>'Tabel 5'!L448/'Tabel 5'!L$10</f>
        <v>1.9159247154288291E-3</v>
      </c>
      <c r="M439" s="69">
        <f>'Tabel 5'!M448/'Tabel 5'!M$10</f>
        <v>0</v>
      </c>
      <c r="N439" s="69">
        <f>'Tabel 5'!N448/'Tabel 5'!N$10</f>
        <v>5.0231567526296222E-4</v>
      </c>
      <c r="O439" s="69"/>
      <c r="P439" s="69">
        <f>'Tabel 5'!P448/'Tabel 5'!P$10</f>
        <v>0</v>
      </c>
      <c r="Q439" s="69">
        <f>'Tabel 5'!Q448/'Tabel 5'!Q$10</f>
        <v>0</v>
      </c>
      <c r="R439" s="69">
        <f>'Tabel 5'!R448/'Tabel 5'!R$10</f>
        <v>0</v>
      </c>
      <c r="S439" s="69"/>
      <c r="T439" s="69">
        <f>'Tabel 5'!T448/'Tabel 5'!T$10</f>
        <v>7.8302831648911959E-4</v>
      </c>
      <c r="U439" s="69"/>
      <c r="V439" s="69">
        <f>'Tabel 5'!V448/'Tabel 5'!V$10</f>
        <v>1.6233044771860228E-3</v>
      </c>
      <c r="W439" s="69">
        <f>'Tabel 5'!W448/'Tabel 5'!W$10</f>
        <v>1.4794784838344484E-3</v>
      </c>
      <c r="X439" s="69">
        <f>'Tabel 5'!X448/'Tabel 5'!X$10</f>
        <v>0</v>
      </c>
      <c r="Y439" s="69">
        <f>'Tabel 5'!Y448/'Tabel 5'!Y$10</f>
        <v>1.1560693641618497E-2</v>
      </c>
      <c r="Z439" s="69"/>
      <c r="AA439" s="69">
        <f>'Tabel 5'!AA448/'Tabel 5'!AA$10</f>
        <v>0</v>
      </c>
      <c r="AB439" s="69"/>
      <c r="AC439" s="69">
        <f>'Tabel 5'!AC448/'Tabel 5'!AC$10</f>
        <v>2.7085845861538527E-4</v>
      </c>
    </row>
    <row r="440" spans="2:29" outlineLevel="2" x14ac:dyDescent="0.2">
      <c r="B440" s="46">
        <v>2017</v>
      </c>
      <c r="C440" s="46">
        <v>5</v>
      </c>
      <c r="D440" s="22" t="s">
        <v>31</v>
      </c>
      <c r="E440" s="22" t="s">
        <v>357</v>
      </c>
      <c r="G440" s="69">
        <f>'Tabel 5'!G449/'Tabel 5'!G$10</f>
        <v>7.0584676402870444E-4</v>
      </c>
      <c r="H440" s="69"/>
      <c r="I440" s="69">
        <f>'Tabel 5'!I449/'Tabel 5'!I$10</f>
        <v>1.2266381417481843E-3</v>
      </c>
      <c r="J440" s="69">
        <f>'Tabel 5'!J449/'Tabel 5'!J$10</f>
        <v>1.9476609675964198E-3</v>
      </c>
      <c r="K440" s="69">
        <f>'Tabel 5'!K449/'Tabel 5'!K$10</f>
        <v>1.4178112538768277E-3</v>
      </c>
      <c r="L440" s="69">
        <f>'Tabel 5'!L449/'Tabel 5'!L$10</f>
        <v>2.9400379264892519E-5</v>
      </c>
      <c r="M440" s="69">
        <f>'Tabel 5'!M449/'Tabel 5'!M$10</f>
        <v>0</v>
      </c>
      <c r="N440" s="69">
        <f>'Tabel 5'!N449/'Tabel 5'!N$10</f>
        <v>6.7812616160499906E-4</v>
      </c>
      <c r="O440" s="69"/>
      <c r="P440" s="69">
        <f>'Tabel 5'!P449/'Tabel 5'!P$10</f>
        <v>0</v>
      </c>
      <c r="Q440" s="69">
        <f>'Tabel 5'!Q449/'Tabel 5'!Q$10</f>
        <v>0</v>
      </c>
      <c r="R440" s="69">
        <f>'Tabel 5'!R449/'Tabel 5'!R$10</f>
        <v>0</v>
      </c>
      <c r="S440" s="69"/>
      <c r="T440" s="69">
        <f>'Tabel 5'!T449/'Tabel 5'!T$10</f>
        <v>5.7361376673040155E-4</v>
      </c>
      <c r="U440" s="69"/>
      <c r="V440" s="69">
        <f>'Tabel 5'!V449/'Tabel 5'!V$10</f>
        <v>2.8068665311573879E-5</v>
      </c>
      <c r="W440" s="69">
        <f>'Tabel 5'!W449/'Tabel 5'!W$10</f>
        <v>0</v>
      </c>
      <c r="X440" s="69">
        <f>'Tabel 5'!X449/'Tabel 5'!X$10</f>
        <v>6.4658656177595778E-4</v>
      </c>
      <c r="Y440" s="69">
        <f>'Tabel 5'!Y449/'Tabel 5'!Y$10</f>
        <v>0</v>
      </c>
      <c r="Z440" s="69"/>
      <c r="AA440" s="69">
        <f>'Tabel 5'!AA449/'Tabel 5'!AA$10</f>
        <v>0</v>
      </c>
      <c r="AB440" s="69"/>
      <c r="AC440" s="69">
        <f>'Tabel 5'!AC449/'Tabel 5'!AC$10</f>
        <v>7.79238950170416E-4</v>
      </c>
    </row>
    <row r="441" spans="2:29" outlineLevel="2" x14ac:dyDescent="0.2">
      <c r="B441" s="46">
        <v>2017</v>
      </c>
      <c r="C441" s="46">
        <v>5</v>
      </c>
      <c r="D441" s="22" t="s">
        <v>33</v>
      </c>
      <c r="E441" s="22" t="s">
        <v>359</v>
      </c>
      <c r="G441" s="69">
        <f>'Tabel 5'!G450/'Tabel 5'!G$10</f>
        <v>1.6724556582400562E-3</v>
      </c>
      <c r="H441" s="69"/>
      <c r="I441" s="69">
        <f>'Tabel 5'!I450/'Tabel 5'!I$10</f>
        <v>1.5115540915429948E-3</v>
      </c>
      <c r="J441" s="69">
        <f>'Tabel 5'!J450/'Tabel 5'!J$10</f>
        <v>0</v>
      </c>
      <c r="K441" s="69">
        <f>'Tabel 5'!K450/'Tabel 5'!K$10</f>
        <v>1.5773150199379707E-3</v>
      </c>
      <c r="L441" s="69">
        <f>'Tabel 5'!L450/'Tabel 5'!L$10</f>
        <v>2.5480328696240182E-4</v>
      </c>
      <c r="M441" s="69">
        <f>'Tabel 5'!M450/'Tabel 5'!M$10</f>
        <v>5.451314266820962E-2</v>
      </c>
      <c r="N441" s="69">
        <f>'Tabel 5'!N450/'Tabel 5'!N$10</f>
        <v>2.612041511367404E-4</v>
      </c>
      <c r="O441" s="69"/>
      <c r="P441" s="69">
        <f>'Tabel 5'!P450/'Tabel 5'!P$10</f>
        <v>1.9547475932170259E-5</v>
      </c>
      <c r="Q441" s="69">
        <f>'Tabel 5'!Q450/'Tabel 5'!Q$10</f>
        <v>2.3914958407901505E-5</v>
      </c>
      <c r="R441" s="69">
        <f>'Tabel 5'!R450/'Tabel 5'!R$10</f>
        <v>0</v>
      </c>
      <c r="S441" s="69"/>
      <c r="T441" s="69">
        <f>'Tabel 5'!T450/'Tabel 5'!T$10</f>
        <v>2.6404443230447055E-4</v>
      </c>
      <c r="U441" s="69"/>
      <c r="V441" s="69">
        <f>'Tabel 5'!V450/'Tabel 5'!V$10</f>
        <v>3.597467270766719E-3</v>
      </c>
      <c r="W441" s="69">
        <f>'Tabel 5'!W450/'Tabel 5'!W$10</f>
        <v>3.683701495222934E-3</v>
      </c>
      <c r="X441" s="69">
        <f>'Tabel 5'!X450/'Tabel 5'!X$10</f>
        <v>3.448461662805108E-3</v>
      </c>
      <c r="Y441" s="69">
        <f>'Tabel 5'!Y450/'Tabel 5'!Y$10</f>
        <v>0</v>
      </c>
      <c r="Z441" s="69"/>
      <c r="AA441" s="69">
        <f>'Tabel 5'!AA450/'Tabel 5'!AA$10</f>
        <v>0</v>
      </c>
      <c r="AB441" s="69"/>
      <c r="AC441" s="69">
        <f>'Tabel 5'!AC450/'Tabel 5'!AC$10</f>
        <v>4.875452255076935E-3</v>
      </c>
    </row>
    <row r="442" spans="2:29" outlineLevel="2" x14ac:dyDescent="0.2">
      <c r="B442" s="46">
        <v>2017</v>
      </c>
      <c r="C442" s="46">
        <v>5</v>
      </c>
      <c r="D442" s="22" t="s">
        <v>362</v>
      </c>
      <c r="E442" s="22" t="s">
        <v>363</v>
      </c>
      <c r="G442" s="69">
        <f>'Tabel 5'!G451/'Tabel 5'!G$10</f>
        <v>4.2990513354436454E-4</v>
      </c>
      <c r="H442" s="69"/>
      <c r="I442" s="69">
        <f>'Tabel 5'!I451/'Tabel 5'!I$10</f>
        <v>2.9991152609980053E-4</v>
      </c>
      <c r="J442" s="69">
        <f>'Tabel 5'!J451/'Tabel 5'!J$10</f>
        <v>7.3569698577200752E-5</v>
      </c>
      <c r="K442" s="69">
        <f>'Tabel 5'!K451/'Tabel 5'!K$10</f>
        <v>3.5445281346920693E-5</v>
      </c>
      <c r="L442" s="69">
        <f>'Tabel 5'!L451/'Tabel 5'!L$10</f>
        <v>9.5551232610900682E-4</v>
      </c>
      <c r="M442" s="69">
        <f>'Tabel 5'!M451/'Tabel 5'!M$10</f>
        <v>0</v>
      </c>
      <c r="N442" s="69">
        <f>'Tabel 5'!N451/'Tabel 5'!N$10</f>
        <v>3.2650518892092544E-4</v>
      </c>
      <c r="O442" s="69"/>
      <c r="P442" s="69">
        <f>'Tabel 5'!P451/'Tabel 5'!P$10</f>
        <v>4.2352864519702229E-5</v>
      </c>
      <c r="Q442" s="69">
        <f>'Tabel 5'!Q451/'Tabel 5'!Q$10</f>
        <v>5.1815743217119925E-5</v>
      </c>
      <c r="R442" s="69">
        <f>'Tabel 5'!R451/'Tabel 5'!R$10</f>
        <v>0</v>
      </c>
      <c r="S442" s="69"/>
      <c r="T442" s="69">
        <f>'Tabel 5'!T451/'Tabel 5'!T$10</f>
        <v>1.1836474551579715E-4</v>
      </c>
      <c r="U442" s="69"/>
      <c r="V442" s="69">
        <f>'Tabel 5'!V451/'Tabel 5'!V$10</f>
        <v>1.0923388917087502E-3</v>
      </c>
      <c r="W442" s="69">
        <f>'Tabel 5'!W451/'Tabel 5'!W$10</f>
        <v>1.1670886012680531E-3</v>
      </c>
      <c r="X442" s="69">
        <f>'Tabel 5'!X451/'Tabel 5'!X$10</f>
        <v>0</v>
      </c>
      <c r="Y442" s="69">
        <f>'Tabel 5'!Y451/'Tabel 5'!Y$10</f>
        <v>0</v>
      </c>
      <c r="Z442" s="69"/>
      <c r="AA442" s="69">
        <f>'Tabel 5'!AA451/'Tabel 5'!AA$10</f>
        <v>0</v>
      </c>
      <c r="AB442" s="69"/>
      <c r="AC442" s="69">
        <f>'Tabel 5'!AC451/'Tabel 5'!AC$10</f>
        <v>6.250579814201198E-5</v>
      </c>
    </row>
    <row r="443" spans="2:29" outlineLevel="2" x14ac:dyDescent="0.2">
      <c r="B443" s="46">
        <v>2017</v>
      </c>
      <c r="C443" s="46">
        <v>5</v>
      </c>
      <c r="D443" s="22" t="s">
        <v>36</v>
      </c>
      <c r="E443" s="22" t="s">
        <v>364</v>
      </c>
      <c r="G443" s="69">
        <f>'Tabel 5'!G452/'Tabel 5'!G$10</f>
        <v>2.1939799186053511E-3</v>
      </c>
      <c r="H443" s="69"/>
      <c r="I443" s="69">
        <f>'Tabel 5'!I452/'Tabel 5'!I$10</f>
        <v>2.245337625400507E-3</v>
      </c>
      <c r="J443" s="69">
        <f>'Tabel 5'!J452/'Tabel 5'!J$10</f>
        <v>1.2022837583274123E-3</v>
      </c>
      <c r="K443" s="69">
        <f>'Tabel 5'!K452/'Tabel 5'!K$10</f>
        <v>5.6712450155073108E-4</v>
      </c>
      <c r="L443" s="69">
        <f>'Tabel 5'!L452/'Tabel 5'!L$10</f>
        <v>7.6244983560287928E-3</v>
      </c>
      <c r="M443" s="69">
        <f>'Tabel 5'!M452/'Tabel 5'!M$10</f>
        <v>0</v>
      </c>
      <c r="N443" s="69">
        <f>'Tabel 5'!N452/'Tabel 5'!N$10</f>
        <v>1.8585679984729604E-4</v>
      </c>
      <c r="O443" s="69"/>
      <c r="P443" s="69">
        <f>'Tabel 5'!P452/'Tabel 5'!P$10</f>
        <v>1.244522634348173E-3</v>
      </c>
      <c r="Q443" s="69">
        <f>'Tabel 5'!Q452/'Tabel 5'!Q$10</f>
        <v>1.5225856853030625E-3</v>
      </c>
      <c r="R443" s="69">
        <f>'Tabel 5'!R452/'Tabel 5'!R$10</f>
        <v>0</v>
      </c>
      <c r="S443" s="69"/>
      <c r="T443" s="69">
        <f>'Tabel 5'!T452/'Tabel 5'!T$10</f>
        <v>3.2868979331694436E-3</v>
      </c>
      <c r="U443" s="69"/>
      <c r="V443" s="69">
        <f>'Tabel 5'!V452/'Tabel 5'!V$10</f>
        <v>2.4747206583037636E-3</v>
      </c>
      <c r="W443" s="69">
        <f>'Tabel 5'!W452/'Tabel 5'!W$10</f>
        <v>2.5391049654996615E-3</v>
      </c>
      <c r="X443" s="69">
        <f>'Tabel 5'!X452/'Tabel 5'!X$10</f>
        <v>2.2630529662158523E-3</v>
      </c>
      <c r="Y443" s="69">
        <f>'Tabel 5'!Y452/'Tabel 5'!Y$10</f>
        <v>0</v>
      </c>
      <c r="Z443" s="69"/>
      <c r="AA443" s="69">
        <f>'Tabel 5'!AA452/'Tabel 5'!AA$10</f>
        <v>0</v>
      </c>
      <c r="AB443" s="69"/>
      <c r="AC443" s="69">
        <f>'Tabel 5'!AC452/'Tabel 5'!AC$10</f>
        <v>6.0005566216331501E-4</v>
      </c>
    </row>
    <row r="444" spans="2:29" outlineLevel="2" x14ac:dyDescent="0.2">
      <c r="B444" s="46">
        <v>2017</v>
      </c>
      <c r="C444" s="46">
        <v>5</v>
      </c>
      <c r="D444" s="22" t="s">
        <v>37</v>
      </c>
      <c r="E444" s="22" t="s">
        <v>365</v>
      </c>
      <c r="G444" s="69">
        <f>'Tabel 5'!G453/'Tabel 5'!G$10</f>
        <v>1.2864626505684452E-3</v>
      </c>
      <c r="H444" s="69"/>
      <c r="I444" s="69">
        <f>'Tabel 5'!I453/'Tabel 5'!I$10</f>
        <v>1.0896785448292754E-3</v>
      </c>
      <c r="J444" s="69">
        <f>'Tabel 5'!J453/'Tabel 5'!J$10</f>
        <v>1.3397429319848136E-3</v>
      </c>
      <c r="K444" s="69">
        <f>'Tabel 5'!K453/'Tabel 5'!K$10</f>
        <v>1.4178112538768277E-4</v>
      </c>
      <c r="L444" s="69">
        <f>'Tabel 5'!L453/'Tabel 5'!L$10</f>
        <v>1.5974206067258267E-3</v>
      </c>
      <c r="M444" s="69">
        <f>'Tabel 5'!M453/'Tabel 5'!M$10</f>
        <v>4.1329145313274919E-5</v>
      </c>
      <c r="N444" s="69">
        <f>'Tabel 5'!N453/'Tabel 5'!N$10</f>
        <v>3.1645887541566621E-4</v>
      </c>
      <c r="O444" s="69"/>
      <c r="P444" s="69">
        <f>'Tabel 5'!P453/'Tabel 5'!P$10</f>
        <v>0</v>
      </c>
      <c r="Q444" s="69">
        <f>'Tabel 5'!Q453/'Tabel 5'!Q$10</f>
        <v>0</v>
      </c>
      <c r="R444" s="69">
        <f>'Tabel 5'!R453/'Tabel 5'!R$10</f>
        <v>0</v>
      </c>
      <c r="S444" s="69"/>
      <c r="T444" s="69">
        <f>'Tabel 5'!T453/'Tabel 5'!T$10</f>
        <v>2.4310297732859872E-3</v>
      </c>
      <c r="U444" s="69"/>
      <c r="V444" s="69">
        <f>'Tabel 5'!V453/'Tabel 5'!V$10</f>
        <v>2.3764803297132552E-3</v>
      </c>
      <c r="W444" s="69">
        <f>'Tabel 5'!W453/'Tabel 5'!W$10</f>
        <v>2.456634036502133E-3</v>
      </c>
      <c r="X444" s="69">
        <f>'Tabel 5'!X453/'Tabel 5'!X$10</f>
        <v>9.6987984266393666E-4</v>
      </c>
      <c r="Y444" s="69">
        <f>'Tabel 5'!Y453/'Tabel 5'!Y$10</f>
        <v>1.7001020061203672E-3</v>
      </c>
      <c r="Z444" s="69"/>
      <c r="AA444" s="69">
        <f>'Tabel 5'!AA453/'Tabel 5'!AA$10</f>
        <v>0</v>
      </c>
      <c r="AB444" s="69"/>
      <c r="AC444" s="69">
        <f>'Tabel 5'!AC453/'Tabel 5'!AC$10</f>
        <v>1.5793131663881695E-3</v>
      </c>
    </row>
    <row r="445" spans="2:29" outlineLevel="2" x14ac:dyDescent="0.2">
      <c r="B445" s="46">
        <v>2017</v>
      </c>
      <c r="C445" s="46">
        <v>5</v>
      </c>
      <c r="D445" s="22" t="s">
        <v>38</v>
      </c>
      <c r="E445" s="22" t="s">
        <v>368</v>
      </c>
      <c r="G445" s="69">
        <f>'Tabel 5'!G454/'Tabel 5'!G$10</f>
        <v>8.4842564186245965E-4</v>
      </c>
      <c r="H445" s="69"/>
      <c r="I445" s="69">
        <f>'Tabel 5'!I454/'Tabel 5'!I$10</f>
        <v>7.3878205929250873E-4</v>
      </c>
      <c r="J445" s="69">
        <f>'Tabel 5'!J454/'Tabel 5'!J$10</f>
        <v>8.3637131014080858E-4</v>
      </c>
      <c r="K445" s="69">
        <f>'Tabel 5'!K454/'Tabel 5'!K$10</f>
        <v>5.3167922020381039E-5</v>
      </c>
      <c r="L445" s="69">
        <f>'Tabel 5'!L454/'Tabel 5'!L$10</f>
        <v>1.4896192160878876E-3</v>
      </c>
      <c r="M445" s="69">
        <f>'Tabel 5'!M454/'Tabel 5'!M$10</f>
        <v>0</v>
      </c>
      <c r="N445" s="69">
        <f>'Tabel 5'!N454/'Tabel 5'!N$10</f>
        <v>0</v>
      </c>
      <c r="O445" s="69"/>
      <c r="P445" s="69">
        <f>'Tabel 5'!P454/'Tabel 5'!P$10</f>
        <v>2.9321213898255386E-5</v>
      </c>
      <c r="Q445" s="69">
        <f>'Tabel 5'!Q454/'Tabel 5'!Q$10</f>
        <v>3.5872437611852257E-5</v>
      </c>
      <c r="R445" s="69">
        <f>'Tabel 5'!R454/'Tabel 5'!R$10</f>
        <v>0</v>
      </c>
      <c r="S445" s="69"/>
      <c r="T445" s="69">
        <f>'Tabel 5'!T454/'Tabel 5'!T$10</f>
        <v>0</v>
      </c>
      <c r="U445" s="69"/>
      <c r="V445" s="69">
        <f>'Tabel 5'!V454/'Tabel 5'!V$10</f>
        <v>1.9110082966296549E-3</v>
      </c>
      <c r="W445" s="69">
        <f>'Tabel 5'!W454/'Tabel 5'!W$10</f>
        <v>1.9892987721828056E-3</v>
      </c>
      <c r="X445" s="69">
        <f>'Tabel 5'!X454/'Tabel 5'!X$10</f>
        <v>1.1315264831079262E-3</v>
      </c>
      <c r="Y445" s="69">
        <f>'Tabel 5'!Y454/'Tabel 5'!Y$10</f>
        <v>0</v>
      </c>
      <c r="Z445" s="69"/>
      <c r="AA445" s="69">
        <f>'Tabel 5'!AA454/'Tabel 5'!AA$10</f>
        <v>0</v>
      </c>
      <c r="AB445" s="69"/>
      <c r="AC445" s="69">
        <f>'Tabel 5'!AC454/'Tabel 5'!AC$10</f>
        <v>3.416983631763322E-4</v>
      </c>
    </row>
    <row r="446" spans="2:29" outlineLevel="2" x14ac:dyDescent="0.2">
      <c r="B446" s="46">
        <v>2017</v>
      </c>
      <c r="C446" s="46">
        <v>5</v>
      </c>
      <c r="D446" s="22" t="s">
        <v>40</v>
      </c>
      <c r="E446" s="22" t="s">
        <v>370</v>
      </c>
      <c r="G446" s="69">
        <f>'Tabel 5'!G455/'Tabel 5'!G$10</f>
        <v>4.9116525976190958E-4</v>
      </c>
      <c r="H446" s="69"/>
      <c r="I446" s="69">
        <f>'Tabel 5'!I455/'Tabel 5'!I$10</f>
        <v>2.8991447522980722E-4</v>
      </c>
      <c r="J446" s="69">
        <f>'Tabel 5'!J455/'Tabel 5'!J$10</f>
        <v>2.3038931922860235E-4</v>
      </c>
      <c r="K446" s="69">
        <f>'Tabel 5'!K455/'Tabel 5'!K$10</f>
        <v>1.4178112538768277E-3</v>
      </c>
      <c r="L446" s="69">
        <f>'Tabel 5'!L455/'Tabel 5'!L$10</f>
        <v>4.1650537291931068E-4</v>
      </c>
      <c r="M446" s="69">
        <f>'Tabel 5'!M455/'Tabel 5'!M$10</f>
        <v>0</v>
      </c>
      <c r="N446" s="69">
        <f>'Tabel 5'!N455/'Tabel 5'!N$10</f>
        <v>3.0138940515777735E-5</v>
      </c>
      <c r="O446" s="69"/>
      <c r="P446" s="69">
        <f>'Tabel 5'!P455/'Tabel 5'!P$10</f>
        <v>0</v>
      </c>
      <c r="Q446" s="69">
        <f>'Tabel 5'!Q455/'Tabel 5'!Q$10</f>
        <v>0</v>
      </c>
      <c r="R446" s="69">
        <f>'Tabel 5'!R455/'Tabel 5'!R$10</f>
        <v>0</v>
      </c>
      <c r="S446" s="69"/>
      <c r="T446" s="69">
        <f>'Tabel 5'!T455/'Tabel 5'!T$10</f>
        <v>2.2762451060730218E-4</v>
      </c>
      <c r="U446" s="69"/>
      <c r="V446" s="69">
        <f>'Tabel 5'!V455/'Tabel 5'!V$10</f>
        <v>1.3823817665950136E-3</v>
      </c>
      <c r="W446" s="69">
        <f>'Tabel 5'!W455/'Tabel 5'!W$10</f>
        <v>1.4469899360475432E-3</v>
      </c>
      <c r="X446" s="69">
        <f>'Tabel 5'!X455/'Tabel 5'!X$10</f>
        <v>0</v>
      </c>
      <c r="Y446" s="69">
        <f>'Tabel 5'!Y455/'Tabel 5'!Y$10</f>
        <v>1.3600816048962938E-3</v>
      </c>
      <c r="Z446" s="69"/>
      <c r="AA446" s="69">
        <f>'Tabel 5'!AA455/'Tabel 5'!AA$10</f>
        <v>0</v>
      </c>
      <c r="AB446" s="69"/>
      <c r="AC446" s="69">
        <f>'Tabel 5'!AC455/'Tabel 5'!AC$10</f>
        <v>1.8751739442603594E-4</v>
      </c>
    </row>
    <row r="447" spans="2:29" outlineLevel="2" x14ac:dyDescent="0.2">
      <c r="B447" s="46">
        <v>2017</v>
      </c>
      <c r="C447" s="46">
        <v>5</v>
      </c>
      <c r="D447" s="22" t="s">
        <v>41</v>
      </c>
      <c r="E447" s="22" t="s">
        <v>371</v>
      </c>
      <c r="G447" s="69">
        <f>'Tabel 5'!G456/'Tabel 5'!G$10</f>
        <v>1.0739496463447492E-3</v>
      </c>
      <c r="H447" s="69"/>
      <c r="I447" s="69">
        <f>'Tabel 5'!I456/'Tabel 5'!I$10</f>
        <v>4.4986728914970083E-5</v>
      </c>
      <c r="J447" s="69">
        <f>'Tabel 5'!J456/'Tabel 5'!J$10</f>
        <v>0</v>
      </c>
      <c r="K447" s="69">
        <f>'Tabel 5'!K456/'Tabel 5'!K$10</f>
        <v>0</v>
      </c>
      <c r="L447" s="69">
        <f>'Tabel 5'!L456/'Tabel 5'!L$10</f>
        <v>0</v>
      </c>
      <c r="M447" s="69">
        <f>'Tabel 5'!M456/'Tabel 5'!M$10</f>
        <v>0</v>
      </c>
      <c r="N447" s="69">
        <f>'Tabel 5'!N456/'Tabel 5'!N$10</f>
        <v>2.2604205386833303E-4</v>
      </c>
      <c r="O447" s="69"/>
      <c r="P447" s="69">
        <f>'Tabel 5'!P456/'Tabel 5'!P$10</f>
        <v>4.3656029581846912E-4</v>
      </c>
      <c r="Q447" s="69">
        <f>'Tabel 5'!Q456/'Tabel 5'!Q$10</f>
        <v>5.341007377764669E-4</v>
      </c>
      <c r="R447" s="69">
        <f>'Tabel 5'!R456/'Tabel 5'!R$10</f>
        <v>0</v>
      </c>
      <c r="S447" s="69"/>
      <c r="T447" s="69">
        <f>'Tabel 5'!T456/'Tabel 5'!T$10</f>
        <v>1.1709004825639625E-2</v>
      </c>
      <c r="U447" s="69"/>
      <c r="V447" s="69">
        <f>'Tabel 5'!V456/'Tabel 5'!V$10</f>
        <v>1.2069526083976769E-3</v>
      </c>
      <c r="W447" s="69">
        <f>'Tabel 5'!W456/'Tabel 5'!W$10</f>
        <v>1.2895454352340799E-3</v>
      </c>
      <c r="X447" s="69">
        <f>'Tabel 5'!X456/'Tabel 5'!X$10</f>
        <v>0</v>
      </c>
      <c r="Y447" s="69">
        <f>'Tabel 5'!Y456/'Tabel 5'!Y$10</f>
        <v>0</v>
      </c>
      <c r="Z447" s="69"/>
      <c r="AA447" s="69">
        <f>'Tabel 5'!AA456/'Tabel 5'!AA$10</f>
        <v>1.347428249445717E-3</v>
      </c>
      <c r="AB447" s="69"/>
      <c r="AC447" s="69">
        <f>'Tabel 5'!AC456/'Tabel 5'!AC$10</f>
        <v>2.6335776283834384E-3</v>
      </c>
    </row>
    <row r="448" spans="2:29" outlineLevel="2" x14ac:dyDescent="0.2">
      <c r="B448" s="46">
        <v>2017</v>
      </c>
      <c r="C448" s="46">
        <v>5</v>
      </c>
      <c r="D448" s="22" t="s">
        <v>42</v>
      </c>
      <c r="E448" s="22" t="s">
        <v>372</v>
      </c>
      <c r="G448" s="69">
        <f>'Tabel 5'!G457/'Tabel 5'!G$10</f>
        <v>5.5025688593635558E-4</v>
      </c>
      <c r="H448" s="69"/>
      <c r="I448" s="69">
        <f>'Tabel 5'!I457/'Tabel 5'!I$10</f>
        <v>4.7186080106368619E-4</v>
      </c>
      <c r="J448" s="69">
        <f>'Tabel 5'!J457/'Tabel 5'!J$10</f>
        <v>5.8081340982000592E-5</v>
      </c>
      <c r="K448" s="69">
        <f>'Tabel 5'!K457/'Tabel 5'!K$10</f>
        <v>4.0762073548958794E-4</v>
      </c>
      <c r="L448" s="69">
        <f>'Tabel 5'!L457/'Tabel 5'!L$10</f>
        <v>1.92572484185046E-3</v>
      </c>
      <c r="M448" s="69">
        <f>'Tabel 5'!M457/'Tabel 5'!M$10</f>
        <v>9.0924119689204832E-4</v>
      </c>
      <c r="N448" s="69">
        <f>'Tabel 5'!N457/'Tabel 5'!N$10</f>
        <v>2.0092627010518491E-5</v>
      </c>
      <c r="O448" s="69"/>
      <c r="P448" s="69">
        <f>'Tabel 5'!P457/'Tabel 5'!P$10</f>
        <v>1.3031650621446839E-5</v>
      </c>
      <c r="Q448" s="69">
        <f>'Tabel 5'!Q457/'Tabel 5'!Q$10</f>
        <v>1.5943305605267671E-5</v>
      </c>
      <c r="R448" s="69">
        <f>'Tabel 5'!R457/'Tabel 5'!R$10</f>
        <v>0</v>
      </c>
      <c r="S448" s="69"/>
      <c r="T448" s="69">
        <f>'Tabel 5'!T457/'Tabel 5'!T$10</f>
        <v>3.6419921697168351E-4</v>
      </c>
      <c r="U448" s="69"/>
      <c r="V448" s="69">
        <f>'Tabel 5'!V457/'Tabel 5'!V$10</f>
        <v>1.1671886658729473E-3</v>
      </c>
      <c r="W448" s="69">
        <f>'Tabel 5'!W457/'Tabel 5'!W$10</f>
        <v>1.2220692205997387E-3</v>
      </c>
      <c r="X448" s="69">
        <f>'Tabel 5'!X457/'Tabel 5'!X$10</f>
        <v>5.3882213481329811E-4</v>
      </c>
      <c r="Y448" s="69">
        <f>'Tabel 5'!Y457/'Tabel 5'!Y$10</f>
        <v>0</v>
      </c>
      <c r="Z448" s="69"/>
      <c r="AA448" s="69">
        <f>'Tabel 5'!AA457/'Tabel 5'!AA$10</f>
        <v>0</v>
      </c>
      <c r="AB448" s="69"/>
      <c r="AC448" s="69">
        <f>'Tabel 5'!AC457/'Tabel 5'!AC$10</f>
        <v>1.083433834461541E-4</v>
      </c>
    </row>
    <row r="449" spans="2:29" outlineLevel="2" x14ac:dyDescent="0.2">
      <c r="B449" s="46">
        <v>2017</v>
      </c>
      <c r="C449" s="46">
        <v>5</v>
      </c>
      <c r="D449" s="22" t="s">
        <v>44</v>
      </c>
      <c r="E449" s="22" t="s">
        <v>374</v>
      </c>
      <c r="G449" s="69">
        <f>'Tabel 5'!G458/'Tabel 5'!G$10</f>
        <v>6.3862326269263734E-4</v>
      </c>
      <c r="H449" s="69"/>
      <c r="I449" s="69">
        <f>'Tabel 5'!I458/'Tabel 5'!I$10</f>
        <v>2.4992627174983382E-4</v>
      </c>
      <c r="J449" s="69">
        <f>'Tabel 5'!J458/'Tabel 5'!J$10</f>
        <v>3.4461595649320354E-4</v>
      </c>
      <c r="K449" s="69">
        <f>'Tabel 5'!K458/'Tabel 5'!K$10</f>
        <v>9.7474523704031897E-4</v>
      </c>
      <c r="L449" s="69">
        <f>'Tabel 5'!L458/'Tabel 5'!L$10</f>
        <v>0</v>
      </c>
      <c r="M449" s="69">
        <f>'Tabel 5'!M458/'Tabel 5'!M$10</f>
        <v>0</v>
      </c>
      <c r="N449" s="69">
        <f>'Tabel 5'!N458/'Tabel 5'!N$10</f>
        <v>8.5393664794703581E-5</v>
      </c>
      <c r="O449" s="69"/>
      <c r="P449" s="69">
        <f>'Tabel 5'!P458/'Tabel 5'!P$10</f>
        <v>9.1547345615664044E-4</v>
      </c>
      <c r="Q449" s="69">
        <f>'Tabel 5'!Q458/'Tabel 5'!Q$10</f>
        <v>6.4570387701334061E-4</v>
      </c>
      <c r="R449" s="69">
        <f>'Tabel 5'!R458/'Tabel 5'!R$10</f>
        <v>2.122877122877123E-3</v>
      </c>
      <c r="S449" s="69"/>
      <c r="T449" s="69">
        <f>'Tabel 5'!T458/'Tabel 5'!T$10</f>
        <v>1.0561777292178822E-3</v>
      </c>
      <c r="U449" s="69"/>
      <c r="V449" s="69">
        <f>'Tabel 5'!V458/'Tabel 5'!V$10</f>
        <v>1.2420384400371443E-3</v>
      </c>
      <c r="W449" s="69">
        <f>'Tabel 5'!W458/'Tabel 5'!W$10</f>
        <v>1.2895454352340799E-3</v>
      </c>
      <c r="X449" s="69">
        <f>'Tabel 5'!X458/'Tabel 5'!X$10</f>
        <v>7.5435098873861733E-4</v>
      </c>
      <c r="Y449" s="69">
        <f>'Tabel 5'!Y458/'Tabel 5'!Y$10</f>
        <v>1.1334013374135781E-4</v>
      </c>
      <c r="Z449" s="69"/>
      <c r="AA449" s="69">
        <f>'Tabel 5'!AA458/'Tabel 5'!AA$10</f>
        <v>0</v>
      </c>
      <c r="AB449" s="69"/>
      <c r="AC449" s="69">
        <f>'Tabel 5'!AC458/'Tabel 5'!AC$10</f>
        <v>3.125289907100599E-4</v>
      </c>
    </row>
    <row r="450" spans="2:29" outlineLevel="2" x14ac:dyDescent="0.2">
      <c r="B450" s="46">
        <v>2017</v>
      </c>
      <c r="C450" s="46">
        <v>5</v>
      </c>
      <c r="D450" s="22" t="s">
        <v>48</v>
      </c>
      <c r="E450" s="22" t="s">
        <v>381</v>
      </c>
      <c r="G450" s="69">
        <f>'Tabel 5'!G459/'Tabel 5'!G$10</f>
        <v>3.1226400620624714E-4</v>
      </c>
      <c r="H450" s="69"/>
      <c r="I450" s="69">
        <f>'Tabel 5'!I459/'Tabel 5'!I$10</f>
        <v>7.5977586611949481E-5</v>
      </c>
      <c r="J450" s="69">
        <f>'Tabel 5'!J459/'Tabel 5'!J$10</f>
        <v>8.5185966773600863E-5</v>
      </c>
      <c r="K450" s="69">
        <f>'Tabel 5'!K459/'Tabel 5'!K$10</f>
        <v>0</v>
      </c>
      <c r="L450" s="69">
        <f>'Tabel 5'!L459/'Tabel 5'!L$10</f>
        <v>1.2740164348120091E-4</v>
      </c>
      <c r="M450" s="69">
        <f>'Tabel 5'!M459/'Tabel 5'!M$10</f>
        <v>0</v>
      </c>
      <c r="N450" s="69">
        <f>'Tabel 5'!N459/'Tabel 5'!N$10</f>
        <v>3.0138940515777735E-5</v>
      </c>
      <c r="O450" s="69"/>
      <c r="P450" s="69">
        <f>'Tabel 5'!P459/'Tabel 5'!P$10</f>
        <v>2.2153806056459627E-4</v>
      </c>
      <c r="Q450" s="69">
        <f>'Tabel 5'!Q459/'Tabel 5'!Q$10</f>
        <v>0</v>
      </c>
      <c r="R450" s="69">
        <f>'Tabel 5'!R459/'Tabel 5'!R$10</f>
        <v>1.2130726416440703E-3</v>
      </c>
      <c r="S450" s="69"/>
      <c r="T450" s="69">
        <f>'Tabel 5'!T459/'Tabel 5'!T$10</f>
        <v>3.2777929527451517E-4</v>
      </c>
      <c r="U450" s="69"/>
      <c r="V450" s="69">
        <f>'Tabel 5'!V459/'Tabel 5'!V$10</f>
        <v>9.2626595528193809E-4</v>
      </c>
      <c r="W450" s="69">
        <f>'Tabel 5'!W459/'Tabel 5'!W$10</f>
        <v>9.5966171924396647E-4</v>
      </c>
      <c r="X450" s="69">
        <f>'Tabel 5'!X459/'Tabel 5'!X$10</f>
        <v>6.4658656177595778E-4</v>
      </c>
      <c r="Y450" s="69">
        <f>'Tabel 5'!Y459/'Tabel 5'!Y$10</f>
        <v>0</v>
      </c>
      <c r="Z450" s="69"/>
      <c r="AA450" s="69">
        <f>'Tabel 5'!AA459/'Tabel 5'!AA$10</f>
        <v>0</v>
      </c>
      <c r="AB450" s="69"/>
      <c r="AC450" s="69">
        <f>'Tabel 5'!AC459/'Tabel 5'!AC$10</f>
        <v>0</v>
      </c>
    </row>
    <row r="451" spans="2:29" outlineLevel="2" x14ac:dyDescent="0.2">
      <c r="B451" s="46">
        <v>2017</v>
      </c>
      <c r="C451" s="46">
        <v>5</v>
      </c>
      <c r="D451" s="22" t="s">
        <v>49</v>
      </c>
      <c r="E451" s="22" t="s">
        <v>382</v>
      </c>
      <c r="G451" s="69">
        <f>'Tabel 5'!G460/'Tabel 5'!G$10</f>
        <v>2.1793425433144331E-4</v>
      </c>
      <c r="H451" s="69"/>
      <c r="I451" s="69">
        <f>'Tabel 5'!I460/'Tabel 5'!I$10</f>
        <v>2.3992922087984045E-5</v>
      </c>
      <c r="J451" s="69">
        <f>'Tabel 5'!J460/'Tabel 5'!J$10</f>
        <v>0</v>
      </c>
      <c r="K451" s="69">
        <f>'Tabel 5'!K460/'Tabel 5'!K$10</f>
        <v>0</v>
      </c>
      <c r="L451" s="69">
        <f>'Tabel 5'!L460/'Tabel 5'!L$10</f>
        <v>0</v>
      </c>
      <c r="M451" s="69">
        <f>'Tabel 5'!M460/'Tabel 5'!M$10</f>
        <v>0</v>
      </c>
      <c r="N451" s="69">
        <f>'Tabel 5'!N460/'Tabel 5'!N$10</f>
        <v>1.2055576206311094E-4</v>
      </c>
      <c r="O451" s="69"/>
      <c r="P451" s="69">
        <f>'Tabel 5'!P460/'Tabel 5'!P$10</f>
        <v>3.9094951864340517E-5</v>
      </c>
      <c r="Q451" s="69">
        <f>'Tabel 5'!Q460/'Tabel 5'!Q$10</f>
        <v>4.782991681580301E-5</v>
      </c>
      <c r="R451" s="69">
        <f>'Tabel 5'!R460/'Tabel 5'!R$10</f>
        <v>0</v>
      </c>
      <c r="S451" s="69"/>
      <c r="T451" s="69">
        <f>'Tabel 5'!T460/'Tabel 5'!T$10</f>
        <v>2.0668305563143041E-3</v>
      </c>
      <c r="U451" s="69"/>
      <c r="V451" s="69">
        <f>'Tabel 5'!V460/'Tabel 5'!V$10</f>
        <v>3.2512870652573076E-4</v>
      </c>
      <c r="W451" s="69">
        <f>'Tabel 5'!W460/'Tabel 5'!W$10</f>
        <v>2.4991190605311628E-4</v>
      </c>
      <c r="X451" s="69">
        <f>'Tabel 5'!X460/'Tabel 5'!X$10</f>
        <v>4.310577078506385E-4</v>
      </c>
      <c r="Y451" s="69">
        <f>'Tabel 5'!Y460/'Tabel 5'!Y$10</f>
        <v>3.5135441459820923E-3</v>
      </c>
      <c r="Z451" s="69"/>
      <c r="AA451" s="69">
        <f>'Tabel 5'!AA460/'Tabel 5'!AA$10</f>
        <v>0</v>
      </c>
      <c r="AB451" s="69"/>
      <c r="AC451" s="69">
        <f>'Tabel 5'!AC460/'Tabel 5'!AC$10</f>
        <v>3.7920184206153938E-4</v>
      </c>
    </row>
    <row r="452" spans="2:29" outlineLevel="2" x14ac:dyDescent="0.2">
      <c r="B452" s="46">
        <v>2017</v>
      </c>
      <c r="C452" s="46">
        <v>5</v>
      </c>
      <c r="D452" s="22" t="s">
        <v>50</v>
      </c>
      <c r="E452" s="22" t="s">
        <v>383</v>
      </c>
      <c r="G452" s="69">
        <f>'Tabel 5'!G461/'Tabel 5'!G$10</f>
        <v>1.084792146560244E-3</v>
      </c>
      <c r="H452" s="69"/>
      <c r="I452" s="69">
        <f>'Tabel 5'!I461/'Tabel 5'!I$10</f>
        <v>5.4683868258863634E-4</v>
      </c>
      <c r="J452" s="69">
        <f>'Tabel 5'!J461/'Tabel 5'!J$10</f>
        <v>1.0648245846700109E-4</v>
      </c>
      <c r="K452" s="69">
        <f>'Tabel 5'!K461/'Tabel 5'!K$10</f>
        <v>4.5547186530793086E-3</v>
      </c>
      <c r="L452" s="69">
        <f>'Tabel 5'!L461/'Tabel 5'!L$10</f>
        <v>6.2230802777355832E-4</v>
      </c>
      <c r="M452" s="69">
        <f>'Tabel 5'!M461/'Tabel 5'!M$10</f>
        <v>0</v>
      </c>
      <c r="N452" s="69">
        <f>'Tabel 5'!N461/'Tabel 5'!N$10</f>
        <v>5.4250092928399927E-4</v>
      </c>
      <c r="O452" s="69"/>
      <c r="P452" s="69">
        <f>'Tabel 5'!P461/'Tabel 5'!P$10</f>
        <v>1.3552916646304713E-3</v>
      </c>
      <c r="Q452" s="69">
        <f>'Tabel 5'!Q461/'Tabel 5'!Q$10</f>
        <v>5.6200152258568535E-4</v>
      </c>
      <c r="R452" s="69">
        <f>'Tabel 5'!R461/'Tabel 5'!R$10</f>
        <v>4.9058084772370487E-3</v>
      </c>
      <c r="S452" s="69"/>
      <c r="T452" s="69">
        <f>'Tabel 5'!T461/'Tabel 5'!T$10</f>
        <v>5.3446235090594558E-3</v>
      </c>
      <c r="U452" s="69"/>
      <c r="V452" s="69">
        <f>'Tabel 5'!V461/'Tabel 5'!V$10</f>
        <v>1.0549140046266516E-3</v>
      </c>
      <c r="W452" s="69">
        <f>'Tabel 5'!W461/'Tabel 5'!W$10</f>
        <v>1.0896159103915869E-3</v>
      </c>
      <c r="X452" s="69">
        <f>'Tabel 5'!X461/'Tabel 5'!X$10</f>
        <v>8.0823320221994717E-4</v>
      </c>
      <c r="Y452" s="69">
        <f>'Tabel 5'!Y461/'Tabel 5'!Y$10</f>
        <v>0</v>
      </c>
      <c r="Z452" s="69"/>
      <c r="AA452" s="69">
        <f>'Tabel 5'!AA461/'Tabel 5'!AA$10</f>
        <v>0</v>
      </c>
      <c r="AB452" s="69"/>
      <c r="AC452" s="69">
        <f>'Tabel 5'!AC461/'Tabel 5'!AC$10</f>
        <v>3.416983631763322E-4</v>
      </c>
    </row>
    <row r="453" spans="2:29" outlineLevel="2" x14ac:dyDescent="0.2">
      <c r="B453" s="46">
        <v>2017</v>
      </c>
      <c r="C453" s="46">
        <v>5</v>
      </c>
      <c r="D453" s="22" t="s">
        <v>53</v>
      </c>
      <c r="E453" s="22" t="s">
        <v>388</v>
      </c>
      <c r="G453" s="69">
        <f>'Tabel 5'!G462/'Tabel 5'!G$10</f>
        <v>4.1526775825344672E-4</v>
      </c>
      <c r="H453" s="69"/>
      <c r="I453" s="69">
        <f>'Tabel 5'!I462/'Tabel 5'!I$10</f>
        <v>3.7588911271175005E-4</v>
      </c>
      <c r="J453" s="69">
        <f>'Tabel 5'!J462/'Tabel 5'!J$10</f>
        <v>0</v>
      </c>
      <c r="K453" s="69">
        <f>'Tabel 5'!K462/'Tabel 5'!K$10</f>
        <v>2.7115640230394328E-3</v>
      </c>
      <c r="L453" s="69">
        <f>'Tabel 5'!L462/'Tabel 5'!L$10</f>
        <v>1.0927140960118385E-3</v>
      </c>
      <c r="M453" s="69">
        <f>'Tabel 5'!M462/'Tabel 5'!M$10</f>
        <v>0</v>
      </c>
      <c r="N453" s="69">
        <f>'Tabel 5'!N462/'Tabel 5'!N$10</f>
        <v>0</v>
      </c>
      <c r="O453" s="69"/>
      <c r="P453" s="69">
        <f>'Tabel 5'!P462/'Tabel 5'!P$10</f>
        <v>7.4931991073319323E-5</v>
      </c>
      <c r="Q453" s="69">
        <f>'Tabel 5'!Q462/'Tabel 5'!Q$10</f>
        <v>9.1674007230289098E-5</v>
      </c>
      <c r="R453" s="69">
        <f>'Tabel 5'!R462/'Tabel 5'!R$10</f>
        <v>0</v>
      </c>
      <c r="S453" s="69"/>
      <c r="T453" s="69">
        <f>'Tabel 5'!T462/'Tabel 5'!T$10</f>
        <v>7.6481835564053537E-4</v>
      </c>
      <c r="U453" s="69"/>
      <c r="V453" s="69">
        <f>'Tabel 5'!V462/'Tabel 5'!V$10</f>
        <v>6.6195269026461732E-4</v>
      </c>
      <c r="W453" s="69">
        <f>'Tabel 5'!W462/'Tabel 5'!W$10</f>
        <v>6.5227007479863347E-4</v>
      </c>
      <c r="X453" s="69">
        <f>'Tabel 5'!X462/'Tabel 5'!X$10</f>
        <v>1.1854086965892559E-3</v>
      </c>
      <c r="Y453" s="69">
        <f>'Tabel 5'!Y462/'Tabel 5'!Y$10</f>
        <v>0</v>
      </c>
      <c r="Z453" s="69"/>
      <c r="AA453" s="69">
        <f>'Tabel 5'!AA462/'Tabel 5'!AA$10</f>
        <v>0</v>
      </c>
      <c r="AB453" s="69"/>
      <c r="AC453" s="69">
        <f>'Tabel 5'!AC462/'Tabel 5'!AC$10</f>
        <v>5.4171691723077052E-5</v>
      </c>
    </row>
    <row r="454" spans="2:29" outlineLevel="2" x14ac:dyDescent="0.2">
      <c r="B454" s="46">
        <v>2017</v>
      </c>
      <c r="C454" s="46">
        <v>5</v>
      </c>
      <c r="D454" s="22" t="s">
        <v>55</v>
      </c>
      <c r="E454" s="22" t="s">
        <v>390</v>
      </c>
      <c r="G454" s="69">
        <f>'Tabel 5'!G463/'Tabel 5'!G$10</f>
        <v>8.196930162913987E-4</v>
      </c>
      <c r="H454" s="69"/>
      <c r="I454" s="69">
        <f>'Tabel 5'!I463/'Tabel 5'!I$10</f>
        <v>2.5192568192383246E-4</v>
      </c>
      <c r="J454" s="69">
        <f>'Tabel 5'!J463/'Tabel 5'!J$10</f>
        <v>0</v>
      </c>
      <c r="K454" s="69">
        <f>'Tabel 5'!K463/'Tabel 5'!K$10</f>
        <v>0</v>
      </c>
      <c r="L454" s="69">
        <f>'Tabel 5'!L463/'Tabel 5'!L$10</f>
        <v>1.2348159291254858E-3</v>
      </c>
      <c r="M454" s="69">
        <f>'Tabel 5'!M463/'Tabel 5'!M$10</f>
        <v>0</v>
      </c>
      <c r="N454" s="69">
        <f>'Tabel 5'!N463/'Tabel 5'!N$10</f>
        <v>0</v>
      </c>
      <c r="O454" s="69"/>
      <c r="P454" s="69">
        <f>'Tabel 5'!P463/'Tabel 5'!P$10</f>
        <v>1.7169199693756211E-3</v>
      </c>
      <c r="Q454" s="69">
        <f>'Tabel 5'!Q463/'Tabel 5'!Q$10</f>
        <v>1.3113368860332658E-3</v>
      </c>
      <c r="R454" s="69">
        <f>'Tabel 5'!R463/'Tabel 5'!R$10</f>
        <v>3.5321821036106752E-3</v>
      </c>
      <c r="S454" s="69"/>
      <c r="T454" s="69">
        <f>'Tabel 5'!T463/'Tabel 5'!T$10</f>
        <v>3.296002913593736E-3</v>
      </c>
      <c r="U454" s="69"/>
      <c r="V454" s="69">
        <f>'Tabel 5'!V463/'Tabel 5'!V$10</f>
        <v>8.6778956921615912E-4</v>
      </c>
      <c r="W454" s="69">
        <f>'Tabel 5'!W463/'Tabel 5'!W$10</f>
        <v>9.2717317145706143E-4</v>
      </c>
      <c r="X454" s="69">
        <f>'Tabel 5'!X463/'Tabel 5'!X$10</f>
        <v>0</v>
      </c>
      <c r="Y454" s="69">
        <f>'Tabel 5'!Y463/'Tabel 5'!Y$10</f>
        <v>0</v>
      </c>
      <c r="Z454" s="69"/>
      <c r="AA454" s="69">
        <f>'Tabel 5'!AA463/'Tabel 5'!AA$10</f>
        <v>0</v>
      </c>
      <c r="AB454" s="69"/>
      <c r="AC454" s="69">
        <f>'Tabel 5'!AC463/'Tabel 5'!AC$10</f>
        <v>7.7507189696094856E-4</v>
      </c>
    </row>
    <row r="455" spans="2:29" outlineLevel="2" x14ac:dyDescent="0.2">
      <c r="B455" s="46">
        <v>2017</v>
      </c>
      <c r="C455" s="46">
        <v>5</v>
      </c>
      <c r="D455" s="22" t="s">
        <v>56</v>
      </c>
      <c r="E455" s="22" t="s">
        <v>391</v>
      </c>
      <c r="G455" s="69">
        <f>'Tabel 5'!G464/'Tabel 5'!G$10</f>
        <v>7.2102626433039703E-4</v>
      </c>
      <c r="H455" s="69"/>
      <c r="I455" s="69">
        <f>'Tabel 5'!I464/'Tabel 5'!I$10</f>
        <v>4.5486581458469754E-4</v>
      </c>
      <c r="J455" s="69">
        <f>'Tabel 5'!J464/'Tabel 5'!J$10</f>
        <v>1.2584290546100129E-4</v>
      </c>
      <c r="K455" s="69">
        <f>'Tabel 5'!K464/'Tabel 5'!K$10</f>
        <v>4.4306601683650863E-4</v>
      </c>
      <c r="L455" s="69">
        <f>'Tabel 5'!L464/'Tabel 5'!L$10</f>
        <v>1.6513213020447964E-3</v>
      </c>
      <c r="M455" s="69">
        <f>'Tabel 5'!M464/'Tabel 5'!M$10</f>
        <v>0</v>
      </c>
      <c r="N455" s="69">
        <f>'Tabel 5'!N464/'Tabel 5'!N$10</f>
        <v>1.4064838907362943E-4</v>
      </c>
      <c r="O455" s="69"/>
      <c r="P455" s="69">
        <f>'Tabel 5'!P464/'Tabel 5'!P$10</f>
        <v>3.9094951864340516E-4</v>
      </c>
      <c r="Q455" s="69">
        <f>'Tabel 5'!Q464/'Tabel 5'!Q$10</f>
        <v>7.1744875223704515E-5</v>
      </c>
      <c r="R455" s="69">
        <f>'Tabel 5'!R464/'Tabel 5'!R$10</f>
        <v>1.8196089624661054E-3</v>
      </c>
      <c r="S455" s="69"/>
      <c r="T455" s="69">
        <f>'Tabel 5'!T464/'Tabel 5'!T$10</f>
        <v>1.2746972594008922E-3</v>
      </c>
      <c r="U455" s="69"/>
      <c r="V455" s="69">
        <f>'Tabel 5'!V464/'Tabel 5'!V$10</f>
        <v>1.4385190972181613E-3</v>
      </c>
      <c r="W455" s="69">
        <f>'Tabel 5'!W464/'Tabel 5'!W$10</f>
        <v>1.4944731981976352E-3</v>
      </c>
      <c r="X455" s="69">
        <f>'Tabel 5'!X464/'Tabel 5'!X$10</f>
        <v>9.1599762918260683E-4</v>
      </c>
      <c r="Y455" s="69">
        <f>'Tabel 5'!Y464/'Tabel 5'!Y$10</f>
        <v>0</v>
      </c>
      <c r="Z455" s="69"/>
      <c r="AA455" s="69">
        <f>'Tabel 5'!AA464/'Tabel 5'!AA$10</f>
        <v>1.5924152038903929E-3</v>
      </c>
      <c r="AB455" s="69"/>
      <c r="AC455" s="69">
        <f>'Tabel 5'!AC464/'Tabel 5'!AC$10</f>
        <v>8.3757769510296059E-4</v>
      </c>
    </row>
    <row r="456" spans="2:29" outlineLevel="2" x14ac:dyDescent="0.2">
      <c r="B456" s="46">
        <v>2017</v>
      </c>
      <c r="C456" s="46">
        <v>5</v>
      </c>
      <c r="D456" s="22" t="s">
        <v>57</v>
      </c>
      <c r="E456" s="22" t="s">
        <v>392</v>
      </c>
      <c r="G456" s="69">
        <f>'Tabel 5'!G465/'Tabel 5'!G$10</f>
        <v>5.8441076161516389E-4</v>
      </c>
      <c r="H456" s="69"/>
      <c r="I456" s="69">
        <f>'Tabel 5'!I465/'Tabel 5'!I$10</f>
        <v>2.7491889892481721E-4</v>
      </c>
      <c r="J456" s="69">
        <f>'Tabel 5'!J465/'Tabel 5'!J$10</f>
        <v>0</v>
      </c>
      <c r="K456" s="69">
        <f>'Tabel 5'!K465/'Tabel 5'!K$10</f>
        <v>2.1267168808152416E-4</v>
      </c>
      <c r="L456" s="69">
        <f>'Tabel 5'!L465/'Tabel 5'!L$10</f>
        <v>9.1141175721166803E-4</v>
      </c>
      <c r="M456" s="69">
        <f>'Tabel 5'!M465/'Tabel 5'!M$10</f>
        <v>0</v>
      </c>
      <c r="N456" s="69">
        <f>'Tabel 5'!N465/'Tabel 5'!N$10</f>
        <v>3.8678306995248095E-4</v>
      </c>
      <c r="O456" s="69"/>
      <c r="P456" s="69">
        <f>'Tabel 5'!P465/'Tabel 5'!P$10</f>
        <v>1.0001791851960448E-3</v>
      </c>
      <c r="Q456" s="69">
        <f>'Tabel 5'!Q465/'Tabel 5'!Q$10</f>
        <v>1.2077053995990261E-3</v>
      </c>
      <c r="R456" s="69">
        <f>'Tabel 5'!R465/'Tabel 5'!R$10</f>
        <v>7.135721421435707E-5</v>
      </c>
      <c r="S456" s="69"/>
      <c r="T456" s="69">
        <f>'Tabel 5'!T465/'Tabel 5'!T$10</f>
        <v>2.7314941272876261E-4</v>
      </c>
      <c r="U456" s="69"/>
      <c r="V456" s="69">
        <f>'Tabel 5'!V465/'Tabel 5'!V$10</f>
        <v>1.089999836266119E-3</v>
      </c>
      <c r="W456" s="69">
        <f>'Tabel 5'!W465/'Tabel 5'!W$10</f>
        <v>1.1296018153600855E-3</v>
      </c>
      <c r="X456" s="69">
        <f>'Tabel 5'!X465/'Tabel 5'!X$10</f>
        <v>7.5435098873861733E-4</v>
      </c>
      <c r="Y456" s="69">
        <f>'Tabel 5'!Y465/'Tabel 5'!Y$10</f>
        <v>0</v>
      </c>
      <c r="Z456" s="69"/>
      <c r="AA456" s="69">
        <f>'Tabel 5'!AA465/'Tabel 5'!AA$10</f>
        <v>0</v>
      </c>
      <c r="AB456" s="69"/>
      <c r="AC456" s="69">
        <f>'Tabel 5'!AC465/'Tabel 5'!AC$10</f>
        <v>4.6670995946035616E-4</v>
      </c>
    </row>
    <row r="457" spans="2:29" outlineLevel="2" x14ac:dyDescent="0.2">
      <c r="B457" s="46">
        <v>2017</v>
      </c>
      <c r="C457" s="46">
        <v>5</v>
      </c>
      <c r="D457" s="22" t="s">
        <v>393</v>
      </c>
      <c r="E457" s="22" t="s">
        <v>394</v>
      </c>
      <c r="G457" s="69">
        <f>'Tabel 5'!G466/'Tabel 5'!G$10</f>
        <v>2.4113720479260197E-3</v>
      </c>
      <c r="H457" s="69"/>
      <c r="I457" s="69">
        <f>'Tabel 5'!I466/'Tabel 5'!I$10</f>
        <v>3.1160807561769277E-3</v>
      </c>
      <c r="J457" s="69">
        <f>'Tabel 5'!J466/'Tabel 5'!J$10</f>
        <v>5.099541738219652E-3</v>
      </c>
      <c r="K457" s="69">
        <f>'Tabel 5'!K466/'Tabel 5'!K$10</f>
        <v>4.962339388568897E-4</v>
      </c>
      <c r="L457" s="69">
        <f>'Tabel 5'!L466/'Tabel 5'!L$10</f>
        <v>3.9200505686523354E-5</v>
      </c>
      <c r="M457" s="69">
        <f>'Tabel 5'!M466/'Tabel 5'!M$10</f>
        <v>9.2990576954868568E-3</v>
      </c>
      <c r="N457" s="69">
        <f>'Tabel 5'!N466/'Tabel 5'!N$10</f>
        <v>1.1151407990837763E-3</v>
      </c>
      <c r="O457" s="69"/>
      <c r="P457" s="69">
        <f>'Tabel 5'!P466/'Tabel 5'!P$10</f>
        <v>6.1900340451872485E-4</v>
      </c>
      <c r="Q457" s="69">
        <f>'Tabel 5'!Q466/'Tabel 5'!Q$10</f>
        <v>7.5730701625021431E-4</v>
      </c>
      <c r="R457" s="69">
        <f>'Tabel 5'!R466/'Tabel 5'!R$10</f>
        <v>0</v>
      </c>
      <c r="S457" s="69"/>
      <c r="T457" s="69">
        <f>'Tabel 5'!T466/'Tabel 5'!T$10</f>
        <v>5.3628334699080396E-3</v>
      </c>
      <c r="U457" s="69"/>
      <c r="V457" s="69">
        <f>'Tabel 5'!V466/'Tabel 5'!V$10</f>
        <v>1.2911586043323985E-3</v>
      </c>
      <c r="W457" s="69">
        <f>'Tabel 5'!W466/'Tabel 5'!W$10</f>
        <v>1.3145366258393916E-3</v>
      </c>
      <c r="X457" s="69">
        <f>'Tabel 5'!X466/'Tabel 5'!X$10</f>
        <v>1.4009375505145752E-3</v>
      </c>
      <c r="Y457" s="69">
        <f>'Tabel 5'!Y466/'Tabel 5'!Y$10</f>
        <v>0</v>
      </c>
      <c r="Z457" s="69"/>
      <c r="AA457" s="69">
        <f>'Tabel 5'!AA466/'Tabel 5'!AA$10</f>
        <v>0</v>
      </c>
      <c r="AB457" s="69"/>
      <c r="AC457" s="69">
        <f>'Tabel 5'!AC466/'Tabel 5'!AC$10</f>
        <v>4.6254290625088865E-4</v>
      </c>
    </row>
    <row r="458" spans="2:29" outlineLevel="2" x14ac:dyDescent="0.2">
      <c r="B458" s="46">
        <v>2017</v>
      </c>
      <c r="C458" s="46">
        <v>5</v>
      </c>
      <c r="D458" s="22" t="s">
        <v>60</v>
      </c>
      <c r="E458" s="22" t="s">
        <v>397</v>
      </c>
      <c r="G458" s="69">
        <f>'Tabel 5'!G467/'Tabel 5'!G$10</f>
        <v>8.7227914233654793E-4</v>
      </c>
      <c r="H458" s="69"/>
      <c r="I458" s="69">
        <f>'Tabel 5'!I467/'Tabel 5'!I$10</f>
        <v>6.718018184635532E-4</v>
      </c>
      <c r="J458" s="69">
        <f>'Tabel 5'!J467/'Tabel 5'!J$10</f>
        <v>7.5118534336720763E-4</v>
      </c>
      <c r="K458" s="69">
        <f>'Tabel 5'!K467/'Tabel 5'!K$10</f>
        <v>1.4178112538768277E-4</v>
      </c>
      <c r="L458" s="69">
        <f>'Tabel 5'!L467/'Tabel 5'!L$10</f>
        <v>8.9671156757922181E-4</v>
      </c>
      <c r="M458" s="69">
        <f>'Tabel 5'!M467/'Tabel 5'!M$10</f>
        <v>0</v>
      </c>
      <c r="N458" s="69">
        <f>'Tabel 5'!N467/'Tabel 5'!N$10</f>
        <v>4.6715357799455488E-4</v>
      </c>
      <c r="O458" s="69"/>
      <c r="P458" s="69">
        <f>'Tabel 5'!P467/'Tabel 5'!P$10</f>
        <v>4.2352864519702227E-4</v>
      </c>
      <c r="Q458" s="69">
        <f>'Tabel 5'!Q467/'Tabel 5'!Q$10</f>
        <v>0</v>
      </c>
      <c r="R458" s="69">
        <f>'Tabel 5'!R467/'Tabel 5'!R$10</f>
        <v>2.3191094619666049E-3</v>
      </c>
      <c r="S458" s="69"/>
      <c r="T458" s="69">
        <f>'Tabel 5'!T467/'Tabel 5'!T$10</f>
        <v>1.0561777292178822E-3</v>
      </c>
      <c r="U458" s="69"/>
      <c r="V458" s="69">
        <f>'Tabel 5'!V467/'Tabel 5'!V$10</f>
        <v>1.6162873108581293E-3</v>
      </c>
      <c r="W458" s="69">
        <f>'Tabel 5'!W467/'Tabel 5'!W$10</f>
        <v>1.6794080086769414E-3</v>
      </c>
      <c r="X458" s="69">
        <f>'Tabel 5'!X467/'Tabel 5'!X$10</f>
        <v>1.0237620561452665E-3</v>
      </c>
      <c r="Y458" s="69">
        <f>'Tabel 5'!Y467/'Tabel 5'!Y$10</f>
        <v>0</v>
      </c>
      <c r="Z458" s="69"/>
      <c r="AA458" s="69">
        <f>'Tabel 5'!AA467/'Tabel 5'!AA$10</f>
        <v>0</v>
      </c>
      <c r="AB458" s="69"/>
      <c r="AC458" s="69">
        <f>'Tabel 5'!AC467/'Tabel 5'!AC$10</f>
        <v>3.5836657601420204E-4</v>
      </c>
    </row>
    <row r="459" spans="2:29" outlineLevel="2" x14ac:dyDescent="0.2">
      <c r="B459" s="46">
        <v>2017</v>
      </c>
      <c r="C459" s="46">
        <v>5</v>
      </c>
      <c r="D459" s="22" t="s">
        <v>61</v>
      </c>
      <c r="E459" s="22" t="s">
        <v>398</v>
      </c>
      <c r="G459" s="69">
        <f>'Tabel 5'!G468/'Tabel 5'!G$10</f>
        <v>3.5509188205745115E-4</v>
      </c>
      <c r="H459" s="69"/>
      <c r="I459" s="69">
        <f>'Tabel 5'!I468/'Tabel 5'!I$10</f>
        <v>7.9976406959946815E-5</v>
      </c>
      <c r="J459" s="69">
        <f>'Tabel 5'!J468/'Tabel 5'!J$10</f>
        <v>1.1809872666340121E-4</v>
      </c>
      <c r="K459" s="69">
        <f>'Tabel 5'!K468/'Tabel 5'!K$10</f>
        <v>1.0633584404076208E-4</v>
      </c>
      <c r="L459" s="69">
        <f>'Tabel 5'!L468/'Tabel 5'!L$10</f>
        <v>4.4100568897338778E-5</v>
      </c>
      <c r="M459" s="69">
        <f>'Tabel 5'!M468/'Tabel 5'!M$10</f>
        <v>0</v>
      </c>
      <c r="N459" s="69">
        <f>'Tabel 5'!N468/'Tabel 5'!N$10</f>
        <v>2.0092627010518491E-5</v>
      </c>
      <c r="O459" s="69"/>
      <c r="P459" s="69">
        <f>'Tabel 5'!P468/'Tabel 5'!P$10</f>
        <v>3.2579126553617094E-5</v>
      </c>
      <c r="Q459" s="69">
        <f>'Tabel 5'!Q468/'Tabel 5'!Q$10</f>
        <v>0</v>
      </c>
      <c r="R459" s="69">
        <f>'Tabel 5'!R468/'Tabel 5'!R$10</f>
        <v>1.7839303553589267E-4</v>
      </c>
      <c r="S459" s="69"/>
      <c r="T459" s="69">
        <f>'Tabel 5'!T468/'Tabel 5'!T$10</f>
        <v>5.5540380588181733E-4</v>
      </c>
      <c r="U459" s="69"/>
      <c r="V459" s="69">
        <f>'Tabel 5'!V468/'Tabel 5'!V$10</f>
        <v>1.1788839430861031E-3</v>
      </c>
      <c r="W459" s="69">
        <f>'Tabel 5'!W468/'Tabel 5'!W$10</f>
        <v>1.1071097438153051E-3</v>
      </c>
      <c r="X459" s="69">
        <f>'Tabel 5'!X468/'Tabel 5'!X$10</f>
        <v>0</v>
      </c>
      <c r="Y459" s="69">
        <f>'Tabel 5'!Y468/'Tabel 5'!Y$10</f>
        <v>6.9137481582228263E-3</v>
      </c>
      <c r="Z459" s="69"/>
      <c r="AA459" s="69">
        <f>'Tabel 5'!AA468/'Tabel 5'!AA$10</f>
        <v>0</v>
      </c>
      <c r="AB459" s="69"/>
      <c r="AC459" s="69">
        <f>'Tabel 5'!AC468/'Tabel 5'!AC$10</f>
        <v>2.916937246627226E-5</v>
      </c>
    </row>
    <row r="460" spans="2:29" outlineLevel="2" x14ac:dyDescent="0.2">
      <c r="B460" s="46">
        <v>2017</v>
      </c>
      <c r="C460" s="46">
        <v>5</v>
      </c>
      <c r="D460" s="22" t="s">
        <v>62</v>
      </c>
      <c r="E460" s="22" t="s">
        <v>399</v>
      </c>
      <c r="G460" s="69">
        <f>'Tabel 5'!G469/'Tabel 5'!G$10</f>
        <v>6.3482838761721419E-4</v>
      </c>
      <c r="H460" s="69"/>
      <c r="I460" s="69">
        <f>'Tabel 5'!I469/'Tabel 5'!I$10</f>
        <v>2.3393099035784443E-4</v>
      </c>
      <c r="J460" s="69">
        <f>'Tabel 5'!J469/'Tabel 5'!J$10</f>
        <v>2.4394163212440248E-4</v>
      </c>
      <c r="K460" s="69">
        <f>'Tabel 5'!K469/'Tabel 5'!K$10</f>
        <v>0</v>
      </c>
      <c r="L460" s="69">
        <f>'Tabel 5'!L469/'Tabel 5'!L$10</f>
        <v>1.6170208595690883E-4</v>
      </c>
      <c r="M460" s="69">
        <f>'Tabel 5'!M469/'Tabel 5'!M$10</f>
        <v>0</v>
      </c>
      <c r="N460" s="69">
        <f>'Tabel 5'!N469/'Tabel 5'!N$10</f>
        <v>3.7673675644722167E-4</v>
      </c>
      <c r="O460" s="69"/>
      <c r="P460" s="69">
        <f>'Tabel 5'!P469/'Tabel 5'!P$10</f>
        <v>0</v>
      </c>
      <c r="Q460" s="69">
        <f>'Tabel 5'!Q469/'Tabel 5'!Q$10</f>
        <v>0</v>
      </c>
      <c r="R460" s="69">
        <f>'Tabel 5'!R469/'Tabel 5'!R$10</f>
        <v>0</v>
      </c>
      <c r="S460" s="69"/>
      <c r="T460" s="69">
        <f>'Tabel 5'!T469/'Tabel 5'!T$10</f>
        <v>1.6297914959482838E-3</v>
      </c>
      <c r="U460" s="69"/>
      <c r="V460" s="69">
        <f>'Tabel 5'!V469/'Tabel 5'!V$10</f>
        <v>1.7730040255144169E-3</v>
      </c>
      <c r="W460" s="69">
        <f>'Tabel 5'!W469/'Tabel 5'!W$10</f>
        <v>1.8943322478826214E-3</v>
      </c>
      <c r="X460" s="69">
        <f>'Tabel 5'!X469/'Tabel 5'!X$10</f>
        <v>0</v>
      </c>
      <c r="Y460" s="69">
        <f>'Tabel 5'!Y469/'Tabel 5'!Y$10</f>
        <v>0</v>
      </c>
      <c r="Z460" s="69"/>
      <c r="AA460" s="69">
        <f>'Tabel 5'!AA469/'Tabel 5'!AA$10</f>
        <v>0</v>
      </c>
      <c r="AB460" s="69"/>
      <c r="AC460" s="69">
        <f>'Tabel 5'!AC469/'Tabel 5'!AC$10</f>
        <v>1.208445430745565E-4</v>
      </c>
    </row>
    <row r="461" spans="2:29" outlineLevel="2" x14ac:dyDescent="0.2">
      <c r="B461" s="46">
        <v>2017</v>
      </c>
      <c r="C461" s="46">
        <v>5</v>
      </c>
      <c r="D461" s="22" t="s">
        <v>64</v>
      </c>
      <c r="E461" s="22" t="s">
        <v>401</v>
      </c>
      <c r="G461" s="69">
        <f>'Tabel 5'!G470/'Tabel 5'!G$10</f>
        <v>2.9328963082913141E-4</v>
      </c>
      <c r="H461" s="69"/>
      <c r="I461" s="69">
        <f>'Tabel 5'!I470/'Tabel 5'!I$10</f>
        <v>8.7974047655941498E-5</v>
      </c>
      <c r="J461" s="69">
        <f>'Tabel 5'!J470/'Tabel 5'!J$10</f>
        <v>0</v>
      </c>
      <c r="K461" s="69">
        <f>'Tabel 5'!K470/'Tabel 5'!K$10</f>
        <v>0</v>
      </c>
      <c r="L461" s="69">
        <f>'Tabel 5'!L470/'Tabel 5'!L$10</f>
        <v>2.2050284448669387E-4</v>
      </c>
      <c r="M461" s="69">
        <f>'Tabel 5'!M470/'Tabel 5'!M$10</f>
        <v>0</v>
      </c>
      <c r="N461" s="69">
        <f>'Tabel 5'!N470/'Tabel 5'!N$10</f>
        <v>2.1599574036307377E-4</v>
      </c>
      <c r="O461" s="69"/>
      <c r="P461" s="69">
        <f>'Tabel 5'!P470/'Tabel 5'!P$10</f>
        <v>6.1900340451872491E-5</v>
      </c>
      <c r="Q461" s="69">
        <f>'Tabel 5'!Q470/'Tabel 5'!Q$10</f>
        <v>7.5730701625021437E-5</v>
      </c>
      <c r="R461" s="69">
        <f>'Tabel 5'!R470/'Tabel 5'!R$10</f>
        <v>0</v>
      </c>
      <c r="S461" s="69"/>
      <c r="T461" s="69">
        <f>'Tabel 5'!T470/'Tabel 5'!T$10</f>
        <v>7.5571337521624325E-4</v>
      </c>
      <c r="U461" s="69"/>
      <c r="V461" s="69">
        <f>'Tabel 5'!V470/'Tabel 5'!V$10</f>
        <v>8.2100846036353595E-4</v>
      </c>
      <c r="W461" s="69">
        <f>'Tabel 5'!W470/'Tabel 5'!W$10</f>
        <v>8.7719079024643808E-4</v>
      </c>
      <c r="X461" s="69">
        <f>'Tabel 5'!X470/'Tabel 5'!X$10</f>
        <v>0</v>
      </c>
      <c r="Y461" s="69">
        <f>'Tabel 5'!Y470/'Tabel 5'!Y$10</f>
        <v>0</v>
      </c>
      <c r="Z461" s="69"/>
      <c r="AA461" s="69">
        <f>'Tabel 5'!AA470/'Tabel 5'!AA$10</f>
        <v>0</v>
      </c>
      <c r="AB461" s="69"/>
      <c r="AC461" s="69">
        <f>'Tabel 5'!AC470/'Tabel 5'!AC$10</f>
        <v>8.7508117398816772E-5</v>
      </c>
    </row>
    <row r="462" spans="2:29" outlineLevel="2" x14ac:dyDescent="0.2">
      <c r="B462" s="46">
        <v>2017</v>
      </c>
      <c r="C462" s="46">
        <v>5</v>
      </c>
      <c r="D462" s="22" t="s">
        <v>65</v>
      </c>
      <c r="E462" s="22" t="s">
        <v>402</v>
      </c>
      <c r="G462" s="69">
        <f>'Tabel 5'!G471/'Tabel 5'!G$10</f>
        <v>5.4971476092558088E-4</v>
      </c>
      <c r="H462" s="69"/>
      <c r="I462" s="69">
        <f>'Tabel 5'!I471/'Tabel 5'!I$10</f>
        <v>5.5983484871962772E-4</v>
      </c>
      <c r="J462" s="69">
        <f>'Tabel 5'!J471/'Tabel 5'!J$10</f>
        <v>5.7500527572180592E-4</v>
      </c>
      <c r="K462" s="69">
        <f>'Tabel 5'!K471/'Tabel 5'!K$10</f>
        <v>0</v>
      </c>
      <c r="L462" s="69">
        <f>'Tabel 5'!L471/'Tabel 5'!L$10</f>
        <v>0</v>
      </c>
      <c r="M462" s="69">
        <f>'Tabel 5'!M471/'Tabel 5'!M$10</f>
        <v>0</v>
      </c>
      <c r="N462" s="69">
        <f>'Tabel 5'!N471/'Tabel 5'!N$10</f>
        <v>1.3210902259415908E-3</v>
      </c>
      <c r="O462" s="69"/>
      <c r="P462" s="69">
        <f>'Tabel 5'!P471/'Tabel 5'!P$10</f>
        <v>0</v>
      </c>
      <c r="Q462" s="69">
        <f>'Tabel 5'!Q471/'Tabel 5'!Q$10</f>
        <v>0</v>
      </c>
      <c r="R462" s="69">
        <f>'Tabel 5'!R471/'Tabel 5'!R$10</f>
        <v>0</v>
      </c>
      <c r="S462" s="69"/>
      <c r="T462" s="69">
        <f>'Tabel 5'!T471/'Tabel 5'!T$10</f>
        <v>2.8225439315305472E-4</v>
      </c>
      <c r="U462" s="69"/>
      <c r="V462" s="69">
        <f>'Tabel 5'!V471/'Tabel 5'!V$10</f>
        <v>9.8942045223297933E-4</v>
      </c>
      <c r="W462" s="69">
        <f>'Tabel 5'!W471/'Tabel 5'!W$10</f>
        <v>1.0171414576361833E-3</v>
      </c>
      <c r="X462" s="69">
        <f>'Tabel 5'!X471/'Tabel 5'!X$10</f>
        <v>5.9270434829462794E-4</v>
      </c>
      <c r="Y462" s="69">
        <f>'Tabel 5'!Y471/'Tabel 5'!Y$10</f>
        <v>5.6670066870678911E-4</v>
      </c>
      <c r="Z462" s="69"/>
      <c r="AA462" s="69">
        <f>'Tabel 5'!AA471/'Tabel 5'!AA$10</f>
        <v>0</v>
      </c>
      <c r="AB462" s="69"/>
      <c r="AC462" s="69">
        <f>'Tabel 5'!AC471/'Tabel 5'!AC$10</f>
        <v>2.5002319256804792E-5</v>
      </c>
    </row>
    <row r="463" spans="2:29" outlineLevel="2" x14ac:dyDescent="0.2">
      <c r="B463" s="46">
        <v>2017</v>
      </c>
      <c r="C463" s="46">
        <v>5</v>
      </c>
      <c r="D463" s="22" t="s">
        <v>66</v>
      </c>
      <c r="E463" s="22" t="s">
        <v>403</v>
      </c>
      <c r="G463" s="69">
        <f>'Tabel 5'!G472/'Tabel 5'!G$10</f>
        <v>7.7686514044019469E-4</v>
      </c>
      <c r="H463" s="69"/>
      <c r="I463" s="69">
        <f>'Tabel 5'!I472/'Tabel 5'!I$10</f>
        <v>5.0085224858666697E-4</v>
      </c>
      <c r="J463" s="69">
        <f>'Tabel 5'!J472/'Tabel 5'!J$10</f>
        <v>1.7424402294600178E-5</v>
      </c>
      <c r="K463" s="69">
        <f>'Tabel 5'!K472/'Tabel 5'!K$10</f>
        <v>0</v>
      </c>
      <c r="L463" s="69">
        <f>'Tabel 5'!L472/'Tabel 5'!L$10</f>
        <v>1.1515148545416236E-3</v>
      </c>
      <c r="M463" s="69">
        <f>'Tabel 5'!M472/'Tabel 5'!M$10</f>
        <v>0</v>
      </c>
      <c r="N463" s="69">
        <f>'Tabel 5'!N472/'Tabel 5'!N$10</f>
        <v>1.290951285425813E-3</v>
      </c>
      <c r="O463" s="69"/>
      <c r="P463" s="69">
        <f>'Tabel 5'!P472/'Tabel 5'!P$10</f>
        <v>5.7990845265438432E-4</v>
      </c>
      <c r="Q463" s="69">
        <f>'Tabel 5'!Q472/'Tabel 5'!Q$10</f>
        <v>7.0947709943441136E-4</v>
      </c>
      <c r="R463" s="69">
        <f>'Tabel 5'!R472/'Tabel 5'!R$10</f>
        <v>0</v>
      </c>
      <c r="S463" s="69"/>
      <c r="T463" s="69">
        <f>'Tabel 5'!T472/'Tabel 5'!T$10</f>
        <v>4.2793407994172814E-4</v>
      </c>
      <c r="U463" s="69"/>
      <c r="V463" s="69">
        <f>'Tabel 5'!V472/'Tabel 5'!V$10</f>
        <v>1.6537121979402277E-3</v>
      </c>
      <c r="W463" s="69">
        <f>'Tabel 5'!W472/'Tabel 5'!W$10</f>
        <v>1.7618789376744697E-3</v>
      </c>
      <c r="X463" s="69">
        <f>'Tabel 5'!X472/'Tabel 5'!X$10</f>
        <v>0</v>
      </c>
      <c r="Y463" s="69">
        <f>'Tabel 5'!Y472/'Tabel 5'!Y$10</f>
        <v>2.2668026748271563E-4</v>
      </c>
      <c r="Z463" s="69"/>
      <c r="AA463" s="69">
        <f>'Tabel 5'!AA472/'Tabel 5'!AA$10</f>
        <v>0</v>
      </c>
      <c r="AB463" s="69"/>
      <c r="AC463" s="69">
        <f>'Tabel 5'!AC472/'Tabel 5'!AC$10</f>
        <v>9.6258929138698455E-4</v>
      </c>
    </row>
    <row r="464" spans="2:29" outlineLevel="2" x14ac:dyDescent="0.2">
      <c r="B464" s="46">
        <v>2017</v>
      </c>
      <c r="C464" s="46">
        <v>5</v>
      </c>
      <c r="D464" s="22" t="s">
        <v>67</v>
      </c>
      <c r="E464" s="22" t="s">
        <v>404</v>
      </c>
      <c r="G464" s="69">
        <f>'Tabel 5'!G473/'Tabel 5'!G$10</f>
        <v>8.7119489231499852E-4</v>
      </c>
      <c r="H464" s="69"/>
      <c r="I464" s="69">
        <f>'Tabel 5'!I473/'Tabel 5'!I$10</f>
        <v>5.3884104189264167E-4</v>
      </c>
      <c r="J464" s="69">
        <f>'Tabel 5'!J473/'Tabel 5'!J$10</f>
        <v>9.6802234970000986E-4</v>
      </c>
      <c r="K464" s="69">
        <f>'Tabel 5'!K473/'Tabel 5'!K$10</f>
        <v>0</v>
      </c>
      <c r="L464" s="69">
        <f>'Tabel 5'!L473/'Tabel 5'!L$10</f>
        <v>0</v>
      </c>
      <c r="M464" s="69">
        <f>'Tabel 5'!M473/'Tabel 5'!M$10</f>
        <v>2.4797487187964951E-4</v>
      </c>
      <c r="N464" s="69">
        <f>'Tabel 5'!N473/'Tabel 5'!N$10</f>
        <v>1.6576417283677754E-4</v>
      </c>
      <c r="O464" s="69"/>
      <c r="P464" s="69">
        <f>'Tabel 5'!P473/'Tabel 5'!P$10</f>
        <v>0</v>
      </c>
      <c r="Q464" s="69">
        <f>'Tabel 5'!Q473/'Tabel 5'!Q$10</f>
        <v>0</v>
      </c>
      <c r="R464" s="69">
        <f>'Tabel 5'!R473/'Tabel 5'!R$10</f>
        <v>0</v>
      </c>
      <c r="S464" s="69"/>
      <c r="T464" s="69">
        <f>'Tabel 5'!T473/'Tabel 5'!T$10</f>
        <v>4.0972411909314397E-4</v>
      </c>
      <c r="U464" s="69"/>
      <c r="V464" s="69">
        <f>'Tabel 5'!V473/'Tabel 5'!V$10</f>
        <v>2.3928537178116733E-3</v>
      </c>
      <c r="W464" s="69">
        <f>'Tabel 5'!W473/'Tabel 5'!W$10</f>
        <v>2.4841243461679757E-3</v>
      </c>
      <c r="X464" s="69">
        <f>'Tabel 5'!X473/'Tabel 5'!X$10</f>
        <v>1.5087019774772347E-3</v>
      </c>
      <c r="Y464" s="69">
        <f>'Tabel 5'!Y473/'Tabel 5'!Y$10</f>
        <v>1.1334013374135781E-4</v>
      </c>
      <c r="Z464" s="69"/>
      <c r="AA464" s="69">
        <f>'Tabel 5'!AA473/'Tabel 5'!AA$10</f>
        <v>2.6948564988914341E-3</v>
      </c>
      <c r="AB464" s="69"/>
      <c r="AC464" s="69">
        <f>'Tabel 5'!AC473/'Tabel 5'!AC$10</f>
        <v>0</v>
      </c>
    </row>
    <row r="465" spans="2:29" outlineLevel="2" x14ac:dyDescent="0.2">
      <c r="B465" s="46">
        <v>2017</v>
      </c>
      <c r="C465" s="46">
        <v>5</v>
      </c>
      <c r="D465" s="22" t="s">
        <v>70</v>
      </c>
      <c r="E465" s="22" t="s">
        <v>407</v>
      </c>
      <c r="G465" s="69">
        <f>'Tabel 5'!G474/'Tabel 5'!G$10</f>
        <v>4.2063479586011655E-3</v>
      </c>
      <c r="H465" s="69"/>
      <c r="I465" s="69">
        <f>'Tabel 5'!I474/'Tabel 5'!I$10</f>
        <v>5.8352785928151192E-3</v>
      </c>
      <c r="J465" s="69">
        <f>'Tabel 5'!J474/'Tabel 5'!J$10</f>
        <v>6.3540987034308646E-3</v>
      </c>
      <c r="K465" s="69">
        <f>'Tabel 5'!K474/'Tabel 5'!K$10</f>
        <v>2.1089942401417809E-3</v>
      </c>
      <c r="L465" s="69">
        <f>'Tabel 5'!L474/'Tabel 5'!L$10</f>
        <v>1.0775239000583107E-2</v>
      </c>
      <c r="M465" s="69">
        <f>'Tabel 5'!M474/'Tabel 5'!M$10</f>
        <v>1.8598115390973714E-3</v>
      </c>
      <c r="N465" s="69">
        <f>'Tabel 5'!N474/'Tabel 5'!N$10</f>
        <v>9.6444609650488751E-4</v>
      </c>
      <c r="O465" s="69"/>
      <c r="P465" s="69">
        <f>'Tabel 5'!P474/'Tabel 5'!P$10</f>
        <v>3.0624378960400073E-3</v>
      </c>
      <c r="Q465" s="69">
        <f>'Tabel 5'!Q474/'Tabel 5'!Q$10</f>
        <v>1.9450832838426558E-3</v>
      </c>
      <c r="R465" s="69">
        <f>'Tabel 5'!R474/'Tabel 5'!R$10</f>
        <v>8.0633652062223494E-3</v>
      </c>
      <c r="S465" s="69"/>
      <c r="T465" s="69">
        <f>'Tabel 5'!T474/'Tabel 5'!T$10</f>
        <v>1.3384321223709368E-3</v>
      </c>
      <c r="U465" s="69"/>
      <c r="V465" s="69">
        <f>'Tabel 5'!V474/'Tabel 5'!V$10</f>
        <v>1.9531112945970158E-3</v>
      </c>
      <c r="W465" s="69">
        <f>'Tabel 5'!W474/'Tabel 5'!W$10</f>
        <v>2.0067926056065236E-3</v>
      </c>
      <c r="X465" s="69">
        <f>'Tabel 5'!X474/'Tabel 5'!X$10</f>
        <v>1.3470553370332453E-3</v>
      </c>
      <c r="Y465" s="69">
        <f>'Tabel 5'!Y474/'Tabel 5'!Y$10</f>
        <v>7.9338093618950471E-4</v>
      </c>
      <c r="Z465" s="69"/>
      <c r="AA465" s="69">
        <f>'Tabel 5'!AA474/'Tabel 5'!AA$10</f>
        <v>0</v>
      </c>
      <c r="AB465" s="69"/>
      <c r="AC465" s="69">
        <f>'Tabel 5'!AC474/'Tabel 5'!AC$10</f>
        <v>1.267617586320003E-2</v>
      </c>
    </row>
    <row r="466" spans="2:29" outlineLevel="2" x14ac:dyDescent="0.2">
      <c r="B466" s="46">
        <v>2017</v>
      </c>
      <c r="C466" s="46">
        <v>5</v>
      </c>
      <c r="D466" s="22" t="s">
        <v>71</v>
      </c>
      <c r="E466" s="22" t="s">
        <v>408</v>
      </c>
      <c r="G466" s="69">
        <f>'Tabel 5'!G475/'Tabel 5'!G$10</f>
        <v>4.0171463298407836E-4</v>
      </c>
      <c r="H466" s="69"/>
      <c r="I466" s="69">
        <f>'Tabel 5'!I475/'Tabel 5'!I$10</f>
        <v>4.2987318740971415E-5</v>
      </c>
      <c r="J466" s="69">
        <f>'Tabel 5'!J475/'Tabel 5'!J$10</f>
        <v>7.1633653877800724E-5</v>
      </c>
      <c r="K466" s="69">
        <f>'Tabel 5'!K475/'Tabel 5'!K$10</f>
        <v>0</v>
      </c>
      <c r="L466" s="69">
        <f>'Tabel 5'!L475/'Tabel 5'!L$10</f>
        <v>0</v>
      </c>
      <c r="M466" s="69">
        <f>'Tabel 5'!M475/'Tabel 5'!M$10</f>
        <v>0</v>
      </c>
      <c r="N466" s="69">
        <f>'Tabel 5'!N475/'Tabel 5'!N$10</f>
        <v>3.0138940515777735E-5</v>
      </c>
      <c r="O466" s="69"/>
      <c r="P466" s="69">
        <f>'Tabel 5'!P475/'Tabel 5'!P$10</f>
        <v>0</v>
      </c>
      <c r="Q466" s="69">
        <f>'Tabel 5'!Q475/'Tabel 5'!Q$10</f>
        <v>0</v>
      </c>
      <c r="R466" s="69">
        <f>'Tabel 5'!R475/'Tabel 5'!R$10</f>
        <v>0</v>
      </c>
      <c r="S466" s="69"/>
      <c r="T466" s="69">
        <f>'Tabel 5'!T475/'Tabel 5'!T$10</f>
        <v>2.3581899298916508E-3</v>
      </c>
      <c r="U466" s="69"/>
      <c r="V466" s="69">
        <f>'Tabel 5'!V475/'Tabel 5'!V$10</f>
        <v>1.0268453393150777E-3</v>
      </c>
      <c r="W466" s="69">
        <f>'Tabel 5'!W475/'Tabel 5'!W$10</f>
        <v>9.6965819548609116E-4</v>
      </c>
      <c r="X466" s="69">
        <f>'Tabel 5'!X475/'Tabel 5'!X$10</f>
        <v>7.0046877525728761E-4</v>
      </c>
      <c r="Y466" s="69">
        <f>'Tabel 5'!Y475/'Tabel 5'!Y$10</f>
        <v>4.3069250821715973E-3</v>
      </c>
      <c r="Z466" s="69"/>
      <c r="AA466" s="69">
        <f>'Tabel 5'!AA475/'Tabel 5'!AA$10</f>
        <v>0</v>
      </c>
      <c r="AB466" s="69"/>
      <c r="AC466" s="69">
        <f>'Tabel 5'!AC475/'Tabel 5'!AC$10</f>
        <v>4.1253826773727907E-4</v>
      </c>
    </row>
    <row r="467" spans="2:29" outlineLevel="2" x14ac:dyDescent="0.2">
      <c r="B467" s="46">
        <v>2017</v>
      </c>
      <c r="C467" s="46">
        <v>5</v>
      </c>
      <c r="D467" s="22" t="s">
        <v>72</v>
      </c>
      <c r="E467" s="22" t="s">
        <v>409</v>
      </c>
      <c r="G467" s="69">
        <f>'Tabel 5'!G476/'Tabel 5'!G$10</f>
        <v>2.1251300422369594E-3</v>
      </c>
      <c r="H467" s="69"/>
      <c r="I467" s="69">
        <f>'Tabel 5'!I476/'Tabel 5'!I$10</f>
        <v>2.5032615378463353E-3</v>
      </c>
      <c r="J467" s="69">
        <f>'Tabel 5'!J476/'Tabel 5'!J$10</f>
        <v>3.2912759889800335E-3</v>
      </c>
      <c r="K467" s="69">
        <f>'Tabel 5'!K476/'Tabel 5'!K$10</f>
        <v>2.8356225077536554E-4</v>
      </c>
      <c r="L467" s="69">
        <f>'Tabel 5'!L476/'Tabel 5'!L$10</f>
        <v>1.097614159222654E-3</v>
      </c>
      <c r="M467" s="69">
        <f>'Tabel 5'!M476/'Tabel 5'!M$10</f>
        <v>0</v>
      </c>
      <c r="N467" s="69">
        <f>'Tabel 5'!N476/'Tabel 5'!N$10</f>
        <v>2.8330604084831072E-3</v>
      </c>
      <c r="O467" s="69"/>
      <c r="P467" s="69">
        <f>'Tabel 5'!P476/'Tabel 5'!P$10</f>
        <v>1.7592728338953234E-4</v>
      </c>
      <c r="Q467" s="69">
        <f>'Tabel 5'!Q476/'Tabel 5'!Q$10</f>
        <v>2.1523462567111354E-4</v>
      </c>
      <c r="R467" s="69">
        <f>'Tabel 5'!R476/'Tabel 5'!R$10</f>
        <v>0</v>
      </c>
      <c r="S467" s="69"/>
      <c r="T467" s="69">
        <f>'Tabel 5'!T476/'Tabel 5'!T$10</f>
        <v>2.6040244013475372E-3</v>
      </c>
      <c r="U467" s="69"/>
      <c r="V467" s="69">
        <f>'Tabel 5'!V476/'Tabel 5'!V$10</f>
        <v>2.5168236562711247E-3</v>
      </c>
      <c r="W467" s="69">
        <f>'Tabel 5'!W476/'Tabel 5'!W$10</f>
        <v>2.6265741326182519E-3</v>
      </c>
      <c r="X467" s="69">
        <f>'Tabel 5'!X476/'Tabel 5'!X$10</f>
        <v>1.3470553370332453E-3</v>
      </c>
      <c r="Y467" s="69">
        <f>'Tabel 5'!Y476/'Tabel 5'!Y$10</f>
        <v>0</v>
      </c>
      <c r="Z467" s="69"/>
      <c r="AA467" s="69">
        <f>'Tabel 5'!AA476/'Tabel 5'!AA$10</f>
        <v>0</v>
      </c>
      <c r="AB467" s="69"/>
      <c r="AC467" s="69">
        <f>'Tabel 5'!AC476/'Tabel 5'!AC$10</f>
        <v>2.0376890194295908E-3</v>
      </c>
    </row>
    <row r="468" spans="2:29" outlineLevel="2" x14ac:dyDescent="0.2">
      <c r="B468" s="46">
        <v>2017</v>
      </c>
      <c r="C468" s="46">
        <v>5</v>
      </c>
      <c r="D468" s="22" t="s">
        <v>74</v>
      </c>
      <c r="E468" s="22" t="s">
        <v>411</v>
      </c>
      <c r="G468" s="69">
        <f>'Tabel 5'!G477/'Tabel 5'!G$10</f>
        <v>1.1650266481549045E-3</v>
      </c>
      <c r="H468" s="69"/>
      <c r="I468" s="69">
        <f>'Tabel 5'!I477/'Tabel 5'!I$10</f>
        <v>1.2096431552691956E-3</v>
      </c>
      <c r="J468" s="69">
        <f>'Tabel 5'!J477/'Tabel 5'!J$10</f>
        <v>9.9319093079221015E-4</v>
      </c>
      <c r="K468" s="69">
        <f>'Tabel 5'!K477/'Tabel 5'!K$10</f>
        <v>0</v>
      </c>
      <c r="L468" s="69">
        <f>'Tabel 5'!L477/'Tabel 5'!L$10</f>
        <v>2.6019335649429876E-3</v>
      </c>
      <c r="M468" s="69">
        <f>'Tabel 5'!M477/'Tabel 5'!M$10</f>
        <v>0</v>
      </c>
      <c r="N468" s="69">
        <f>'Tabel 5'!N477/'Tabel 5'!N$10</f>
        <v>8.3384402093651731E-4</v>
      </c>
      <c r="O468" s="69"/>
      <c r="P468" s="69">
        <f>'Tabel 5'!P477/'Tabel 5'!P$10</f>
        <v>1.0946586522015344E-3</v>
      </c>
      <c r="Q468" s="69">
        <f>'Tabel 5'!Q477/'Tabel 5'!Q$10</f>
        <v>9.007967666976234E-4</v>
      </c>
      <c r="R468" s="69">
        <f>'Tabel 5'!R477/'Tabel 5'!R$10</f>
        <v>1.9623233908948193E-3</v>
      </c>
      <c r="S468" s="69"/>
      <c r="T468" s="69">
        <f>'Tabel 5'!T477/'Tabel 5'!T$10</f>
        <v>1.9848857324956753E-3</v>
      </c>
      <c r="U468" s="69"/>
      <c r="V468" s="69">
        <f>'Tabel 5'!V477/'Tabel 5'!V$10</f>
        <v>9.0053634541299536E-4</v>
      </c>
      <c r="W468" s="69">
        <f>'Tabel 5'!W477/'Tabel 5'!W$10</f>
        <v>9.2217493333599909E-4</v>
      </c>
      <c r="X468" s="69">
        <f>'Tabel 5'!X477/'Tabel 5'!X$10</f>
        <v>8.62115415701277E-4</v>
      </c>
      <c r="Y468" s="69">
        <f>'Tabel 5'!Y477/'Tabel 5'!Y$10</f>
        <v>0</v>
      </c>
      <c r="Z468" s="69"/>
      <c r="AA468" s="69">
        <f>'Tabel 5'!AA477/'Tabel 5'!AA$10</f>
        <v>3.6748043166701376E-4</v>
      </c>
      <c r="AB468" s="69"/>
      <c r="AC468" s="69">
        <f>'Tabel 5'!AC477/'Tabel 5'!AC$10</f>
        <v>5.4588397044023798E-4</v>
      </c>
    </row>
    <row r="469" spans="2:29" outlineLevel="2" x14ac:dyDescent="0.2">
      <c r="B469" s="46">
        <v>2017</v>
      </c>
      <c r="C469" s="46">
        <v>5</v>
      </c>
      <c r="D469" s="22" t="s">
        <v>76</v>
      </c>
      <c r="E469" s="22" t="s">
        <v>413</v>
      </c>
      <c r="G469" s="69">
        <f>'Tabel 5'!G478/'Tabel 5'!G$10</f>
        <v>6.7602988843609398E-4</v>
      </c>
      <c r="H469" s="69"/>
      <c r="I469" s="69">
        <f>'Tabel 5'!I478/'Tabel 5'!I$10</f>
        <v>1.81946325833879E-4</v>
      </c>
      <c r="J469" s="69">
        <f>'Tabel 5'!J478/'Tabel 5'!J$10</f>
        <v>3.0202297310640306E-4</v>
      </c>
      <c r="K469" s="69">
        <f>'Tabel 5'!K478/'Tabel 5'!K$10</f>
        <v>3.0128489144882586E-4</v>
      </c>
      <c r="L469" s="69">
        <f>'Tabel 5'!L478/'Tabel 5'!L$10</f>
        <v>0</v>
      </c>
      <c r="M469" s="69">
        <f>'Tabel 5'!M478/'Tabel 5'!M$10</f>
        <v>0</v>
      </c>
      <c r="N469" s="69">
        <f>'Tabel 5'!N478/'Tabel 5'!N$10</f>
        <v>4.5208410773666605E-5</v>
      </c>
      <c r="O469" s="69"/>
      <c r="P469" s="69">
        <f>'Tabel 5'!P478/'Tabel 5'!P$10</f>
        <v>1.179364381240939E-3</v>
      </c>
      <c r="Q469" s="69">
        <f>'Tabel 5'!Q478/'Tabel 5'!Q$10</f>
        <v>3.6271020251983947E-4</v>
      </c>
      <c r="R469" s="69">
        <f>'Tabel 5'!R478/'Tabel 5'!R$10</f>
        <v>4.8344512630226913E-3</v>
      </c>
      <c r="S469" s="69"/>
      <c r="T469" s="69">
        <f>'Tabel 5'!T478/'Tabel 5'!T$10</f>
        <v>2.576709460074661E-3</v>
      </c>
      <c r="U469" s="69"/>
      <c r="V469" s="69">
        <f>'Tabel 5'!V478/'Tabel 5'!V$10</f>
        <v>9.8240328590508581E-4</v>
      </c>
      <c r="W469" s="69">
        <f>'Tabel 5'!W478/'Tabel 5'!W$10</f>
        <v>1.0171414576361833E-3</v>
      </c>
      <c r="X469" s="69">
        <f>'Tabel 5'!X478/'Tabel 5'!X$10</f>
        <v>7.0046877525728761E-4</v>
      </c>
      <c r="Y469" s="69">
        <f>'Tabel 5'!Y478/'Tabel 5'!Y$10</f>
        <v>0</v>
      </c>
      <c r="Z469" s="69"/>
      <c r="AA469" s="69">
        <f>'Tabel 5'!AA478/'Tabel 5'!AA$10</f>
        <v>0</v>
      </c>
      <c r="AB469" s="69"/>
      <c r="AC469" s="69">
        <f>'Tabel 5'!AC478/'Tabel 5'!AC$10</f>
        <v>3.5003246959526709E-4</v>
      </c>
    </row>
    <row r="470" spans="2:29" outlineLevel="2" x14ac:dyDescent="0.2">
      <c r="B470" s="46">
        <v>2017</v>
      </c>
      <c r="C470" s="46">
        <v>5</v>
      </c>
      <c r="D470" s="22" t="s">
        <v>77</v>
      </c>
      <c r="E470" s="22" t="s">
        <v>414</v>
      </c>
      <c r="G470" s="69">
        <f>'Tabel 5'!G479/'Tabel 5'!G$10</f>
        <v>2.7865225553821358E-4</v>
      </c>
      <c r="H470" s="69"/>
      <c r="I470" s="69">
        <f>'Tabel 5'!I479/'Tabel 5'!I$10</f>
        <v>3.6289294658075868E-4</v>
      </c>
      <c r="J470" s="69">
        <f>'Tabel 5'!J479/'Tabel 5'!J$10</f>
        <v>8.9058056172400905E-5</v>
      </c>
      <c r="K470" s="69">
        <f>'Tabel 5'!K479/'Tabel 5'!K$10</f>
        <v>2.8356225077536554E-4</v>
      </c>
      <c r="L470" s="69">
        <f>'Tabel 5'!L479/'Tabel 5'!L$10</f>
        <v>1.5680202274609341E-4</v>
      </c>
      <c r="M470" s="69">
        <f>'Tabel 5'!M479/'Tabel 5'!M$10</f>
        <v>7.0259547032567368E-4</v>
      </c>
      <c r="N470" s="69">
        <f>'Tabel 5'!N479/'Tabel 5'!N$10</f>
        <v>1.2658355016626648E-3</v>
      </c>
      <c r="O470" s="69"/>
      <c r="P470" s="69">
        <f>'Tabel 5'!P479/'Tabel 5'!P$10</f>
        <v>1.9547475932170259E-5</v>
      </c>
      <c r="Q470" s="69">
        <f>'Tabel 5'!Q479/'Tabel 5'!Q$10</f>
        <v>2.3914958407901505E-5</v>
      </c>
      <c r="R470" s="69">
        <f>'Tabel 5'!R479/'Tabel 5'!R$10</f>
        <v>0</v>
      </c>
      <c r="S470" s="69"/>
      <c r="T470" s="69">
        <f>'Tabel 5'!T479/'Tabel 5'!T$10</f>
        <v>3.6419921697168351E-4</v>
      </c>
      <c r="U470" s="69"/>
      <c r="V470" s="69">
        <f>'Tabel 5'!V479/'Tabel 5'!V$10</f>
        <v>2.4560082147627145E-4</v>
      </c>
      <c r="W470" s="69">
        <f>'Tabel 5'!W479/'Tabel 5'!W$10</f>
        <v>2.4741278699258511E-4</v>
      </c>
      <c r="X470" s="69">
        <f>'Tabel 5'!X479/'Tabel 5'!X$10</f>
        <v>3.2329328088797889E-4</v>
      </c>
      <c r="Y470" s="69">
        <f>'Tabel 5'!Y479/'Tabel 5'!Y$10</f>
        <v>0</v>
      </c>
      <c r="Z470" s="69"/>
      <c r="AA470" s="69">
        <f>'Tabel 5'!AA479/'Tabel 5'!AA$10</f>
        <v>0</v>
      </c>
      <c r="AB470" s="69"/>
      <c r="AC470" s="69">
        <f>'Tabel 5'!AC479/'Tabel 5'!AC$10</f>
        <v>2.6252435219645032E-4</v>
      </c>
    </row>
    <row r="471" spans="2:29" outlineLevel="2" x14ac:dyDescent="0.2">
      <c r="B471" s="46">
        <v>2017</v>
      </c>
      <c r="C471" s="46">
        <v>5</v>
      </c>
      <c r="D471" s="22" t="s">
        <v>78</v>
      </c>
      <c r="E471" s="22" t="s">
        <v>415</v>
      </c>
      <c r="G471" s="69">
        <f>'Tabel 5'!G480/'Tabel 5'!G$10</f>
        <v>3.3232263160491229E-3</v>
      </c>
      <c r="H471" s="69"/>
      <c r="I471" s="69">
        <f>'Tabel 5'!I480/'Tabel 5'!I$10</f>
        <v>2.404290734233401E-3</v>
      </c>
      <c r="J471" s="69">
        <f>'Tabel 5'!J480/'Tabel 5'!J$10</f>
        <v>3.5313455317056361E-3</v>
      </c>
      <c r="K471" s="69">
        <f>'Tabel 5'!K480/'Tabel 5'!K$10</f>
        <v>4.7851129818342932E-4</v>
      </c>
      <c r="L471" s="69">
        <f>'Tabel 5'!L480/'Tabel 5'!L$10</f>
        <v>1.8669240833206749E-3</v>
      </c>
      <c r="M471" s="69">
        <f>'Tabel 5'!M480/'Tabel 5'!M$10</f>
        <v>2.0664572656637461E-3</v>
      </c>
      <c r="N471" s="69">
        <f>'Tabel 5'!N480/'Tabel 5'!N$10</f>
        <v>6.1784828057344354E-4</v>
      </c>
      <c r="O471" s="69"/>
      <c r="P471" s="69">
        <f>'Tabel 5'!P480/'Tabel 5'!P$10</f>
        <v>7.630031438857124E-3</v>
      </c>
      <c r="Q471" s="69">
        <f>'Tabel 5'!Q480/'Tabel 5'!Q$10</f>
        <v>8.3263913523510414E-3</v>
      </c>
      <c r="R471" s="69">
        <f>'Tabel 5'!R480/'Tabel 5'!R$10</f>
        <v>4.5133437990580848E-3</v>
      </c>
      <c r="S471" s="69"/>
      <c r="T471" s="69">
        <f>'Tabel 5'!T480/'Tabel 5'!T$10</f>
        <v>3.4872075025038697E-3</v>
      </c>
      <c r="U471" s="69"/>
      <c r="V471" s="69">
        <f>'Tabel 5'!V480/'Tabel 5'!V$10</f>
        <v>2.3390554426311566E-3</v>
      </c>
      <c r="W471" s="69">
        <f>'Tabel 5'!W480/'Tabel 5'!W$10</f>
        <v>2.4466375602600083E-3</v>
      </c>
      <c r="X471" s="69">
        <f>'Tabel 5'!X480/'Tabel 5'!X$10</f>
        <v>1.1315264831079262E-3</v>
      </c>
      <c r="Y471" s="69">
        <f>'Tabel 5'!Y480/'Tabel 5'!Y$10</f>
        <v>0</v>
      </c>
      <c r="Z471" s="69"/>
      <c r="AA471" s="69">
        <f>'Tabel 5'!AA480/'Tabel 5'!AA$10</f>
        <v>0</v>
      </c>
      <c r="AB471" s="69"/>
      <c r="AC471" s="69">
        <f>'Tabel 5'!AC480/'Tabel 5'!AC$10</f>
        <v>3.4336518446011917E-3</v>
      </c>
    </row>
    <row r="472" spans="2:29" outlineLevel="2" x14ac:dyDescent="0.2">
      <c r="B472" s="46">
        <v>2017</v>
      </c>
      <c r="C472" s="46">
        <v>5</v>
      </c>
      <c r="D472" s="22" t="s">
        <v>79</v>
      </c>
      <c r="E472" s="22" t="s">
        <v>416</v>
      </c>
      <c r="G472" s="69">
        <f>'Tabel 5'!G481/'Tabel 5'!G$10</f>
        <v>7.8770764065568932E-4</v>
      </c>
      <c r="H472" s="69"/>
      <c r="I472" s="69">
        <f>'Tabel 5'!I481/'Tabel 5'!I$10</f>
        <v>3.5289589571076531E-4</v>
      </c>
      <c r="J472" s="69">
        <f>'Tabel 5'!J481/'Tabel 5'!J$10</f>
        <v>4.2786587856740436E-4</v>
      </c>
      <c r="K472" s="69">
        <f>'Tabel 5'!K481/'Tabel 5'!K$10</f>
        <v>8.1524147097917588E-4</v>
      </c>
      <c r="L472" s="69">
        <f>'Tabel 5'!L481/'Tabel 5'!L$10</f>
        <v>0</v>
      </c>
      <c r="M472" s="69">
        <f>'Tabel 5'!M481/'Tabel 5'!M$10</f>
        <v>0</v>
      </c>
      <c r="N472" s="69">
        <f>'Tabel 5'!N481/'Tabel 5'!N$10</f>
        <v>4.3199148072614753E-4</v>
      </c>
      <c r="O472" s="69"/>
      <c r="P472" s="69">
        <f>'Tabel 5'!P481/'Tabel 5'!P$10</f>
        <v>1.2380068090374498E-4</v>
      </c>
      <c r="Q472" s="69">
        <f>'Tabel 5'!Q481/'Tabel 5'!Q$10</f>
        <v>1.5146140325004287E-4</v>
      </c>
      <c r="R472" s="69">
        <f>'Tabel 5'!R481/'Tabel 5'!R$10</f>
        <v>0</v>
      </c>
      <c r="S472" s="69"/>
      <c r="T472" s="69">
        <f>'Tabel 5'!T481/'Tabel 5'!T$10</f>
        <v>3.4234726395338251E-3</v>
      </c>
      <c r="U472" s="69"/>
      <c r="V472" s="69">
        <f>'Tabel 5'!V481/'Tabel 5'!V$10</f>
        <v>1.6045920336449735E-3</v>
      </c>
      <c r="W472" s="69">
        <f>'Tabel 5'!W481/'Tabel 5'!W$10</f>
        <v>1.5894397224978196E-3</v>
      </c>
      <c r="X472" s="69">
        <f>'Tabel 5'!X481/'Tabel 5'!X$10</f>
        <v>1.3470553370332453E-3</v>
      </c>
      <c r="Y472" s="69">
        <f>'Tabel 5'!Y481/'Tabel 5'!Y$10</f>
        <v>2.8335033435339455E-3</v>
      </c>
      <c r="Z472" s="69"/>
      <c r="AA472" s="69">
        <f>'Tabel 5'!AA481/'Tabel 5'!AA$10</f>
        <v>0</v>
      </c>
      <c r="AB472" s="69"/>
      <c r="AC472" s="69">
        <f>'Tabel 5'!AC481/'Tabel 5'!AC$10</f>
        <v>8.7508117398816772E-5</v>
      </c>
    </row>
    <row r="473" spans="2:29" outlineLevel="2" x14ac:dyDescent="0.2">
      <c r="B473" s="46">
        <v>2017</v>
      </c>
      <c r="C473" s="46">
        <v>5</v>
      </c>
      <c r="D473" s="22" t="s">
        <v>83</v>
      </c>
      <c r="E473" s="22" t="s">
        <v>421</v>
      </c>
      <c r="G473" s="69">
        <f>'Tabel 5'!G482/'Tabel 5'!G$10</f>
        <v>1.1411731476808162E-3</v>
      </c>
      <c r="H473" s="69"/>
      <c r="I473" s="69">
        <f>'Tabel 5'!I482/'Tabel 5'!I$10</f>
        <v>1.0336950599573126E-3</v>
      </c>
      <c r="J473" s="69">
        <f>'Tabel 5'!J482/'Tabel 5'!J$10</f>
        <v>8.1313877374800835E-5</v>
      </c>
      <c r="K473" s="69">
        <f>'Tabel 5'!K482/'Tabel 5'!K$10</f>
        <v>1.7722640673460346E-4</v>
      </c>
      <c r="L473" s="69">
        <f>'Tabel 5'!L482/'Tabel 5'!L$10</f>
        <v>4.2336546141445225E-3</v>
      </c>
      <c r="M473" s="69">
        <f>'Tabel 5'!M482/'Tabel 5'!M$10</f>
        <v>0</v>
      </c>
      <c r="N473" s="69">
        <f>'Tabel 5'!N482/'Tabel 5'!N$10</f>
        <v>5.9273249681029549E-4</v>
      </c>
      <c r="O473" s="69"/>
      <c r="P473" s="69">
        <f>'Tabel 5'!P482/'Tabel 5'!P$10</f>
        <v>0</v>
      </c>
      <c r="Q473" s="69">
        <f>'Tabel 5'!Q482/'Tabel 5'!Q$10</f>
        <v>0</v>
      </c>
      <c r="R473" s="69">
        <f>'Tabel 5'!R482/'Tabel 5'!R$10</f>
        <v>0</v>
      </c>
      <c r="S473" s="69"/>
      <c r="T473" s="69">
        <f>'Tabel 5'!T482/'Tabel 5'!T$10</f>
        <v>3.3688427569880723E-4</v>
      </c>
      <c r="U473" s="69"/>
      <c r="V473" s="69">
        <f>'Tabel 5'!V482/'Tabel 5'!V$10</f>
        <v>2.4185833276806159E-3</v>
      </c>
      <c r="W473" s="69">
        <f>'Tabel 5'!W482/'Tabel 5'!W$10</f>
        <v>2.4966199414706318E-3</v>
      </c>
      <c r="X473" s="69">
        <f>'Tabel 5'!X482/'Tabel 5'!X$10</f>
        <v>1.8858774718465434E-3</v>
      </c>
      <c r="Y473" s="69">
        <f>'Tabel 5'!Y482/'Tabel 5'!Y$10</f>
        <v>0</v>
      </c>
      <c r="Z473" s="69"/>
      <c r="AA473" s="69">
        <f>'Tabel 5'!AA482/'Tabel 5'!AA$10</f>
        <v>0</v>
      </c>
      <c r="AB473" s="69"/>
      <c r="AC473" s="69">
        <f>'Tabel 5'!AC482/'Tabel 5'!AC$10</f>
        <v>5.8338744932544519E-5</v>
      </c>
    </row>
    <row r="474" spans="2:29" outlineLevel="2" x14ac:dyDescent="0.2">
      <c r="B474" s="46">
        <v>2017</v>
      </c>
      <c r="C474" s="46">
        <v>5</v>
      </c>
      <c r="D474" s="22" t="s">
        <v>85</v>
      </c>
      <c r="E474" s="22" t="s">
        <v>423</v>
      </c>
      <c r="G474" s="69">
        <f>'Tabel 5'!G483/'Tabel 5'!G$10</f>
        <v>6.1693826226164798E-4</v>
      </c>
      <c r="H474" s="69"/>
      <c r="I474" s="69">
        <f>'Tabel 5'!I483/'Tabel 5'!I$10</f>
        <v>4.5286640441069884E-4</v>
      </c>
      <c r="J474" s="69">
        <f>'Tabel 5'!J483/'Tabel 5'!J$10</f>
        <v>3.4848804589200355E-5</v>
      </c>
      <c r="K474" s="69">
        <f>'Tabel 5'!K483/'Tabel 5'!K$10</f>
        <v>6.2560921577315019E-3</v>
      </c>
      <c r="L474" s="69">
        <f>'Tabel 5'!L483/'Tabel 5'!L$10</f>
        <v>4.4100568897338778E-5</v>
      </c>
      <c r="M474" s="69">
        <f>'Tabel 5'!M483/'Tabel 5'!M$10</f>
        <v>0</v>
      </c>
      <c r="N474" s="69">
        <f>'Tabel 5'!N483/'Tabel 5'!N$10</f>
        <v>3.6669044294196243E-4</v>
      </c>
      <c r="O474" s="69"/>
      <c r="P474" s="69">
        <f>'Tabel 5'!P483/'Tabel 5'!P$10</f>
        <v>9.3827884474417236E-4</v>
      </c>
      <c r="Q474" s="69">
        <f>'Tabel 5'!Q483/'Tabel 5'!Q$10</f>
        <v>1.1479180035792722E-3</v>
      </c>
      <c r="R474" s="69">
        <f>'Tabel 5'!R483/'Tabel 5'!R$10</f>
        <v>0</v>
      </c>
      <c r="S474" s="69"/>
      <c r="T474" s="69">
        <f>'Tabel 5'!T483/'Tabel 5'!T$10</f>
        <v>3.4234726395338251E-3</v>
      </c>
      <c r="U474" s="69"/>
      <c r="V474" s="69">
        <f>'Tabel 5'!V483/'Tabel 5'!V$10</f>
        <v>4.9120164295254292E-5</v>
      </c>
      <c r="W474" s="69">
        <f>'Tabel 5'!W483/'Tabel 5'!W$10</f>
        <v>0</v>
      </c>
      <c r="X474" s="69">
        <f>'Tabel 5'!X483/'Tabel 5'!X$10</f>
        <v>1.1315264831079262E-3</v>
      </c>
      <c r="Y474" s="69">
        <f>'Tabel 5'!Y483/'Tabel 5'!Y$10</f>
        <v>0</v>
      </c>
      <c r="Z474" s="69"/>
      <c r="AA474" s="69">
        <f>'Tabel 5'!AA483/'Tabel 5'!AA$10</f>
        <v>0</v>
      </c>
      <c r="AB474" s="69"/>
      <c r="AC474" s="69">
        <f>'Tabel 5'!AC483/'Tabel 5'!AC$10</f>
        <v>4.958793319266284E-4</v>
      </c>
    </row>
    <row r="475" spans="2:29" outlineLevel="2" x14ac:dyDescent="0.2">
      <c r="B475" s="46">
        <v>2017</v>
      </c>
      <c r="C475" s="46">
        <v>5</v>
      </c>
      <c r="D475" s="22" t="s">
        <v>87</v>
      </c>
      <c r="E475" s="22" t="s">
        <v>425</v>
      </c>
      <c r="G475" s="69">
        <f>'Tabel 5'!G484/'Tabel 5'!G$10</f>
        <v>1.7488952847592937E-3</v>
      </c>
      <c r="H475" s="69"/>
      <c r="I475" s="69">
        <f>'Tabel 5'!I484/'Tabel 5'!I$10</f>
        <v>1.7574815429448312E-3</v>
      </c>
      <c r="J475" s="69">
        <f>'Tabel 5'!J484/'Tabel 5'!J$10</f>
        <v>3.0221657757634308E-3</v>
      </c>
      <c r="K475" s="69">
        <f>'Tabel 5'!K484/'Tabel 5'!K$10</f>
        <v>0</v>
      </c>
      <c r="L475" s="69">
        <f>'Tabel 5'!L484/'Tabel 5'!L$10</f>
        <v>5.4390701640051153E-4</v>
      </c>
      <c r="M475" s="69">
        <f>'Tabel 5'!M484/'Tabel 5'!M$10</f>
        <v>0</v>
      </c>
      <c r="N475" s="69">
        <f>'Tabel 5'!N484/'Tabel 5'!N$10</f>
        <v>4.3199148072614753E-4</v>
      </c>
      <c r="O475" s="69"/>
      <c r="P475" s="69">
        <f>'Tabel 5'!P484/'Tabel 5'!P$10</f>
        <v>3.8769160598804345E-4</v>
      </c>
      <c r="Q475" s="69">
        <f>'Tabel 5'!Q484/'Tabel 5'!Q$10</f>
        <v>4.503983833488117E-4</v>
      </c>
      <c r="R475" s="69">
        <f>'Tabel 5'!R484/'Tabel 5'!R$10</f>
        <v>1.0703582132153561E-4</v>
      </c>
      <c r="S475" s="69"/>
      <c r="T475" s="69">
        <f>'Tabel 5'!T484/'Tabel 5'!T$10</f>
        <v>6.9744150050077393E-3</v>
      </c>
      <c r="U475" s="69"/>
      <c r="V475" s="69">
        <f>'Tabel 5'!V484/'Tabel 5'!V$10</f>
        <v>1.3636693230539643E-3</v>
      </c>
      <c r="W475" s="69">
        <f>'Tabel 5'!W484/'Tabel 5'!W$10</f>
        <v>1.2645542446287684E-3</v>
      </c>
      <c r="X475" s="69">
        <f>'Tabel 5'!X484/'Tabel 5'!X$10</f>
        <v>1.5087019774772347E-3</v>
      </c>
      <c r="Y475" s="69">
        <f>'Tabel 5'!Y484/'Tabel 5'!Y$10</f>
        <v>5.5536665533265327E-3</v>
      </c>
      <c r="Z475" s="69"/>
      <c r="AA475" s="69">
        <f>'Tabel 5'!AA484/'Tabel 5'!AA$10</f>
        <v>0</v>
      </c>
      <c r="AB475" s="69"/>
      <c r="AC475" s="69">
        <f>'Tabel 5'!AC484/'Tabel 5'!AC$10</f>
        <v>2.8002597567621367E-3</v>
      </c>
    </row>
    <row r="476" spans="2:29" outlineLevel="2" x14ac:dyDescent="0.2">
      <c r="B476" s="46">
        <v>2017</v>
      </c>
      <c r="C476" s="46">
        <v>5</v>
      </c>
      <c r="D476" s="22" t="s">
        <v>88</v>
      </c>
      <c r="E476" s="22" t="s">
        <v>426</v>
      </c>
      <c r="G476" s="69">
        <f>'Tabel 5'!G485/'Tabel 5'!G$10</f>
        <v>5.1122388516057471E-4</v>
      </c>
      <c r="H476" s="69"/>
      <c r="I476" s="69">
        <f>'Tabel 5'!I485/'Tabel 5'!I$10</f>
        <v>3.9088468901674007E-4</v>
      </c>
      <c r="J476" s="69">
        <f>'Tabel 5'!J485/'Tabel 5'!J$10</f>
        <v>1.7424402294600178E-4</v>
      </c>
      <c r="K476" s="69">
        <f>'Tabel 5'!K485/'Tabel 5'!K$10</f>
        <v>0</v>
      </c>
      <c r="L476" s="69">
        <f>'Tabel 5'!L485/'Tabel 5'!L$10</f>
        <v>7.3990954483312834E-4</v>
      </c>
      <c r="M476" s="69">
        <f>'Tabel 5'!M485/'Tabel 5'!M$10</f>
        <v>0</v>
      </c>
      <c r="N476" s="69">
        <f>'Tabel 5'!N485/'Tabel 5'!N$10</f>
        <v>7.5347351289444333E-4</v>
      </c>
      <c r="O476" s="69"/>
      <c r="P476" s="69">
        <f>'Tabel 5'!P485/'Tabel 5'!P$10</f>
        <v>7.8189903728681035E-5</v>
      </c>
      <c r="Q476" s="69">
        <f>'Tabel 5'!Q485/'Tabel 5'!Q$10</f>
        <v>9.565983363160602E-5</v>
      </c>
      <c r="R476" s="69">
        <f>'Tabel 5'!R485/'Tabel 5'!R$10</f>
        <v>0</v>
      </c>
      <c r="S476" s="69"/>
      <c r="T476" s="69">
        <f>'Tabel 5'!T485/'Tabel 5'!T$10</f>
        <v>7.7392333606482748E-4</v>
      </c>
      <c r="U476" s="69"/>
      <c r="V476" s="69">
        <f>'Tabel 5'!V485/'Tabel 5'!V$10</f>
        <v>1.0362015610856025E-3</v>
      </c>
      <c r="W476" s="69">
        <f>'Tabel 5'!W485/'Tabel 5'!W$10</f>
        <v>9.8965114797034044E-4</v>
      </c>
      <c r="X476" s="69">
        <f>'Tabel 5'!X485/'Tabel 5'!X$10</f>
        <v>8.0823320221994717E-4</v>
      </c>
      <c r="Y476" s="69">
        <f>'Tabel 5'!Y485/'Tabel 5'!Y$10</f>
        <v>3.6268842797234501E-3</v>
      </c>
      <c r="Z476" s="69"/>
      <c r="AA476" s="69">
        <f>'Tabel 5'!AA485/'Tabel 5'!AA$10</f>
        <v>0</v>
      </c>
      <c r="AB476" s="69"/>
      <c r="AC476" s="69">
        <f>'Tabel 5'!AC485/'Tabel 5'!AC$10</f>
        <v>1.208445430745565E-4</v>
      </c>
    </row>
    <row r="477" spans="2:29" outlineLevel="2" x14ac:dyDescent="0.2">
      <c r="B477" s="46">
        <v>2017</v>
      </c>
      <c r="C477" s="46">
        <v>5</v>
      </c>
      <c r="D477" s="22" t="s">
        <v>90</v>
      </c>
      <c r="E477" s="22" t="s">
        <v>430</v>
      </c>
      <c r="G477" s="69">
        <f>'Tabel 5'!G486/'Tabel 5'!G$10</f>
        <v>4.2719450849049086E-4</v>
      </c>
      <c r="H477" s="69"/>
      <c r="I477" s="69">
        <f>'Tabel 5'!I486/'Tabel 5'!I$10</f>
        <v>1.0896785448292753E-4</v>
      </c>
      <c r="J477" s="69">
        <f>'Tabel 5'!J486/'Tabel 5'!J$10</f>
        <v>1.0454641376760107E-4</v>
      </c>
      <c r="K477" s="69">
        <f>'Tabel 5'!K486/'Tabel 5'!K$10</f>
        <v>2.6583961010190517E-4</v>
      </c>
      <c r="L477" s="69">
        <f>'Tabel 5'!L486/'Tabel 5'!L$10</f>
        <v>0</v>
      </c>
      <c r="M477" s="69">
        <f>'Tabel 5'!M486/'Tabel 5'!M$10</f>
        <v>0</v>
      </c>
      <c r="N477" s="69">
        <f>'Tabel 5'!N486/'Tabel 5'!N$10</f>
        <v>2.0092627010518489E-4</v>
      </c>
      <c r="O477" s="69"/>
      <c r="P477" s="69">
        <f>'Tabel 5'!P486/'Tabel 5'!P$10</f>
        <v>7.330303474563847E-4</v>
      </c>
      <c r="Q477" s="69">
        <f>'Tabel 5'!Q486/'Tabel 5'!Q$10</f>
        <v>8.9681094029630648E-4</v>
      </c>
      <c r="R477" s="69">
        <f>'Tabel 5'!R486/'Tabel 5'!R$10</f>
        <v>0</v>
      </c>
      <c r="S477" s="69"/>
      <c r="T477" s="69">
        <f>'Tabel 5'!T486/'Tabel 5'!T$10</f>
        <v>1.4385869070381498E-3</v>
      </c>
      <c r="U477" s="69"/>
      <c r="V477" s="69">
        <f>'Tabel 5'!V486/'Tabel 5'!V$10</f>
        <v>6.9236041101882243E-4</v>
      </c>
      <c r="W477" s="69">
        <f>'Tabel 5'!W486/'Tabel 5'!W$10</f>
        <v>7.3973924191722421E-4</v>
      </c>
      <c r="X477" s="69">
        <f>'Tabel 5'!X486/'Tabel 5'!X$10</f>
        <v>0</v>
      </c>
      <c r="Y477" s="69">
        <f>'Tabel 5'!Y486/'Tabel 5'!Y$10</f>
        <v>0</v>
      </c>
      <c r="Z477" s="69"/>
      <c r="AA477" s="69">
        <f>'Tabel 5'!AA486/'Tabel 5'!AA$10</f>
        <v>0</v>
      </c>
      <c r="AB477" s="69"/>
      <c r="AC477" s="69">
        <f>'Tabel 5'!AC486/'Tabel 5'!AC$10</f>
        <v>2.1028075599339386E-4</v>
      </c>
    </row>
    <row r="478" spans="2:29" outlineLevel="2" x14ac:dyDescent="0.2">
      <c r="B478" s="46">
        <v>2017</v>
      </c>
      <c r="C478" s="46">
        <v>5</v>
      </c>
      <c r="D478" s="22" t="s">
        <v>91</v>
      </c>
      <c r="E478" s="22" t="s">
        <v>431</v>
      </c>
      <c r="G478" s="69">
        <f>'Tabel 5'!G487/'Tabel 5'!G$10</f>
        <v>1.2111072740707571E-3</v>
      </c>
      <c r="H478" s="69"/>
      <c r="I478" s="69">
        <f>'Tabel 5'!I487/'Tabel 5'!I$10</f>
        <v>1.4665673626280248E-3</v>
      </c>
      <c r="J478" s="69">
        <f>'Tabel 5'!J487/'Tabel 5'!J$10</f>
        <v>1.0299757800808105E-3</v>
      </c>
      <c r="K478" s="69">
        <f>'Tabel 5'!K487/'Tabel 5'!K$10</f>
        <v>6.4155959237926453E-3</v>
      </c>
      <c r="L478" s="69">
        <f>'Tabel 5'!L487/'Tabel 5'!L$10</f>
        <v>4.9000632108154197E-4</v>
      </c>
      <c r="M478" s="69">
        <f>'Tabel 5'!M487/'Tabel 5'!M$10</f>
        <v>0</v>
      </c>
      <c r="N478" s="69">
        <f>'Tabel 5'!N487/'Tabel 5'!N$10</f>
        <v>2.3759531439938113E-3</v>
      </c>
      <c r="O478" s="69"/>
      <c r="P478" s="69">
        <f>'Tabel 5'!P487/'Tabel 5'!P$10</f>
        <v>8.4705729039404458E-5</v>
      </c>
      <c r="Q478" s="69">
        <f>'Tabel 5'!Q487/'Tabel 5'!Q$10</f>
        <v>1.0363148643423985E-4</v>
      </c>
      <c r="R478" s="69">
        <f>'Tabel 5'!R487/'Tabel 5'!R$10</f>
        <v>0</v>
      </c>
      <c r="S478" s="69"/>
      <c r="T478" s="69">
        <f>'Tabel 5'!T487/'Tabel 5'!T$10</f>
        <v>1.0106528270964216E-3</v>
      </c>
      <c r="U478" s="69"/>
      <c r="V478" s="69">
        <f>'Tabel 5'!V487/'Tabel 5'!V$10</f>
        <v>1.4736049288576287E-3</v>
      </c>
      <c r="W478" s="69">
        <f>'Tabel 5'!W487/'Tabel 5'!W$10</f>
        <v>1.5044696744397599E-3</v>
      </c>
      <c r="X478" s="69">
        <f>'Tabel 5'!X487/'Tabel 5'!X$10</f>
        <v>1.5087019774772347E-3</v>
      </c>
      <c r="Y478" s="69">
        <f>'Tabel 5'!Y487/'Tabel 5'!Y$10</f>
        <v>0</v>
      </c>
      <c r="Z478" s="69"/>
      <c r="AA478" s="69">
        <f>'Tabel 5'!AA487/'Tabel 5'!AA$10</f>
        <v>0</v>
      </c>
      <c r="AB478" s="69"/>
      <c r="AC478" s="69">
        <f>'Tabel 5'!AC487/'Tabel 5'!AC$10</f>
        <v>1.6959906562532584E-3</v>
      </c>
    </row>
    <row r="479" spans="2:29" outlineLevel="2" x14ac:dyDescent="0.2">
      <c r="B479" s="46">
        <v>2017</v>
      </c>
      <c r="C479" s="46">
        <v>5</v>
      </c>
      <c r="D479" s="22" t="s">
        <v>95</v>
      </c>
      <c r="E479" s="22" t="s">
        <v>434</v>
      </c>
      <c r="G479" s="69">
        <f>'Tabel 5'!G488/'Tabel 5'!G$10</f>
        <v>4.6785388429859595E-4</v>
      </c>
      <c r="H479" s="69"/>
      <c r="I479" s="69">
        <f>'Tabel 5'!I488/'Tabel 5'!I$10</f>
        <v>1.3396048165791093E-4</v>
      </c>
      <c r="J479" s="69">
        <f>'Tabel 5'!J488/'Tabel 5'!J$10</f>
        <v>9.4866190270600961E-5</v>
      </c>
      <c r="K479" s="69">
        <f>'Tabel 5'!K488/'Tabel 5'!K$10</f>
        <v>0</v>
      </c>
      <c r="L479" s="69">
        <f>'Tabel 5'!L488/'Tabel 5'!L$10</f>
        <v>7.350094816223129E-5</v>
      </c>
      <c r="M479" s="69">
        <f>'Tabel 5'!M488/'Tabel 5'!M$10</f>
        <v>7.8525376095222351E-4</v>
      </c>
      <c r="N479" s="69">
        <f>'Tabel 5'!N488/'Tabel 5'!N$10</f>
        <v>2.5618099438411076E-4</v>
      </c>
      <c r="O479" s="69"/>
      <c r="P479" s="69">
        <f>'Tabel 5'!P488/'Tabel 5'!P$10</f>
        <v>5.8642427796510774E-4</v>
      </c>
      <c r="Q479" s="69">
        <f>'Tabel 5'!Q488/'Tabel 5'!Q$10</f>
        <v>4.3046925134222709E-4</v>
      </c>
      <c r="R479" s="69">
        <f>'Tabel 5'!R488/'Tabel 5'!R$10</f>
        <v>1.2844298558584272E-3</v>
      </c>
      <c r="S479" s="69"/>
      <c r="T479" s="69">
        <f>'Tabel 5'!T488/'Tabel 5'!T$10</f>
        <v>1.138122553036511E-3</v>
      </c>
      <c r="U479" s="69"/>
      <c r="V479" s="69">
        <f>'Tabel 5'!V488/'Tabel 5'!V$10</f>
        <v>9.9175950767561036E-4</v>
      </c>
      <c r="W479" s="69">
        <f>'Tabel 5'!W488/'Tabel 5'!W$10</f>
        <v>1.0271379338783078E-3</v>
      </c>
      <c r="X479" s="69">
        <f>'Tabel 5'!X488/'Tabel 5'!X$10</f>
        <v>7.0046877525728761E-4</v>
      </c>
      <c r="Y479" s="69">
        <f>'Tabel 5'!Y488/'Tabel 5'!Y$10</f>
        <v>0</v>
      </c>
      <c r="Z479" s="69"/>
      <c r="AA479" s="69">
        <f>'Tabel 5'!AA488/'Tabel 5'!AA$10</f>
        <v>0</v>
      </c>
      <c r="AB479" s="69"/>
      <c r="AC479" s="69">
        <f>'Tabel 5'!AC488/'Tabel 5'!AC$10</f>
        <v>1.7501623479763354E-4</v>
      </c>
    </row>
    <row r="480" spans="2:29" outlineLevel="2" x14ac:dyDescent="0.2">
      <c r="B480" s="46">
        <v>2017</v>
      </c>
      <c r="C480" s="46">
        <v>5</v>
      </c>
      <c r="D480" s="22" t="s">
        <v>96</v>
      </c>
      <c r="E480" s="22" t="s">
        <v>435</v>
      </c>
      <c r="G480" s="69">
        <f>'Tabel 5'!G489/'Tabel 5'!G$10</f>
        <v>1.6209537822164564E-3</v>
      </c>
      <c r="H480" s="69"/>
      <c r="I480" s="69">
        <f>'Tabel 5'!I489/'Tabel 5'!I$10</f>
        <v>8.4874961886243557E-4</v>
      </c>
      <c r="J480" s="69">
        <f>'Tabel 5'!J489/'Tabel 5'!J$10</f>
        <v>1.5778764300110161E-3</v>
      </c>
      <c r="K480" s="69">
        <f>'Tabel 5'!K489/'Tabel 5'!K$10</f>
        <v>3.7217545414266725E-4</v>
      </c>
      <c r="L480" s="69">
        <f>'Tabel 5'!L489/'Tabel 5'!L$10</f>
        <v>0</v>
      </c>
      <c r="M480" s="69">
        <f>'Tabel 5'!M489/'Tabel 5'!M$10</f>
        <v>0</v>
      </c>
      <c r="N480" s="69">
        <f>'Tabel 5'!N489/'Tabel 5'!N$10</f>
        <v>6.53010377841851E-5</v>
      </c>
      <c r="O480" s="69"/>
      <c r="P480" s="69">
        <f>'Tabel 5'!P489/'Tabel 5'!P$10</f>
        <v>1.1174640407890664E-3</v>
      </c>
      <c r="Q480" s="69">
        <f>'Tabel 5'!Q489/'Tabel 5'!Q$10</f>
        <v>9.8051329472396173E-4</v>
      </c>
      <c r="R480" s="69">
        <f>'Tabel 5'!R489/'Tabel 5'!R$10</f>
        <v>1.7304124446981589E-3</v>
      </c>
      <c r="S480" s="69"/>
      <c r="T480" s="69">
        <f>'Tabel 5'!T489/'Tabel 5'!T$10</f>
        <v>5.5631430392424656E-3</v>
      </c>
      <c r="U480" s="69"/>
      <c r="V480" s="69">
        <f>'Tabel 5'!V489/'Tabel 5'!V$10</f>
        <v>2.7764588104031828E-3</v>
      </c>
      <c r="W480" s="69">
        <f>'Tabel 5'!W489/'Tabel 5'!W$10</f>
        <v>2.9664543248504901E-3</v>
      </c>
      <c r="X480" s="69">
        <f>'Tabel 5'!X489/'Tabel 5'!X$10</f>
        <v>0</v>
      </c>
      <c r="Y480" s="69">
        <f>'Tabel 5'!Y489/'Tabel 5'!Y$10</f>
        <v>0</v>
      </c>
      <c r="Z480" s="69"/>
      <c r="AA480" s="69">
        <f>'Tabel 5'!AA489/'Tabel 5'!AA$10</f>
        <v>2.6948564988914341E-3</v>
      </c>
      <c r="AB480" s="69"/>
      <c r="AC480" s="69">
        <f>'Tabel 5'!AC489/'Tabel 5'!AC$10</f>
        <v>1.5084732618272224E-3</v>
      </c>
    </row>
    <row r="481" spans="2:29" outlineLevel="2" x14ac:dyDescent="0.2">
      <c r="B481" s="46">
        <v>2017</v>
      </c>
      <c r="C481" s="46">
        <v>5</v>
      </c>
      <c r="D481" s="22" t="s">
        <v>98</v>
      </c>
      <c r="E481" s="22" t="s">
        <v>439</v>
      </c>
      <c r="G481" s="69">
        <f>'Tabel 5'!G490/'Tabel 5'!G$10</f>
        <v>5.1989788533297052E-4</v>
      </c>
      <c r="H481" s="69"/>
      <c r="I481" s="69">
        <f>'Tabel 5'!I490/'Tabel 5'!I$10</f>
        <v>2.7291948875081851E-4</v>
      </c>
      <c r="J481" s="69">
        <f>'Tabel 5'!J490/'Tabel 5'!J$10</f>
        <v>1.6456379944900168E-4</v>
      </c>
      <c r="K481" s="69">
        <f>'Tabel 5'!K490/'Tabel 5'!K$10</f>
        <v>3.3673017279574655E-4</v>
      </c>
      <c r="L481" s="69">
        <f>'Tabel 5'!L490/'Tabel 5'!L$10</f>
        <v>5.7820745887621954E-4</v>
      </c>
      <c r="M481" s="69">
        <f>'Tabel 5'!M490/'Tabel 5'!M$10</f>
        <v>0</v>
      </c>
      <c r="N481" s="69">
        <f>'Tabel 5'!N490/'Tabel 5'!N$10</f>
        <v>2.5618099438411076E-4</v>
      </c>
      <c r="O481" s="69"/>
      <c r="P481" s="69">
        <f>'Tabel 5'!P490/'Tabel 5'!P$10</f>
        <v>4.5610777175063939E-4</v>
      </c>
      <c r="Q481" s="69">
        <f>'Tabel 5'!Q490/'Tabel 5'!Q$10</f>
        <v>5.5801569618436843E-4</v>
      </c>
      <c r="R481" s="69">
        <f>'Tabel 5'!R490/'Tabel 5'!R$10</f>
        <v>0</v>
      </c>
      <c r="S481" s="69"/>
      <c r="T481" s="69">
        <f>'Tabel 5'!T490/'Tabel 5'!T$10</f>
        <v>5.280888646089411E-4</v>
      </c>
      <c r="U481" s="69"/>
      <c r="V481" s="69">
        <f>'Tabel 5'!V490/'Tabel 5'!V$10</f>
        <v>1.1414590560040044E-3</v>
      </c>
      <c r="W481" s="69">
        <f>'Tabel 5'!W490/'Tabel 5'!W$10</f>
        <v>1.1670886012680531E-3</v>
      </c>
      <c r="X481" s="69">
        <f>'Tabel 5'!X490/'Tabel 5'!X$10</f>
        <v>1.1315264831079262E-3</v>
      </c>
      <c r="Y481" s="69">
        <f>'Tabel 5'!Y490/'Tabel 5'!Y$10</f>
        <v>0</v>
      </c>
      <c r="Z481" s="69"/>
      <c r="AA481" s="69">
        <f>'Tabel 5'!AA490/'Tabel 5'!AA$10</f>
        <v>0</v>
      </c>
      <c r="AB481" s="69"/>
      <c r="AC481" s="69">
        <f>'Tabel 5'!AC490/'Tabel 5'!AC$10</f>
        <v>0</v>
      </c>
    </row>
    <row r="482" spans="2:29" outlineLevel="2" x14ac:dyDescent="0.2">
      <c r="B482" s="46">
        <v>2017</v>
      </c>
      <c r="C482" s="46">
        <v>5</v>
      </c>
      <c r="D482" s="22" t="s">
        <v>103</v>
      </c>
      <c r="E482" s="22" t="s">
        <v>445</v>
      </c>
      <c r="G482" s="69">
        <f>'Tabel 5'!G491/'Tabel 5'!G$10</f>
        <v>1.1026822719158102E-3</v>
      </c>
      <c r="H482" s="69"/>
      <c r="I482" s="69">
        <f>'Tabel 5'!I491/'Tabel 5'!I$10</f>
        <v>2.4192863105383913E-4</v>
      </c>
      <c r="J482" s="69">
        <f>'Tabel 5'!J491/'Tabel 5'!J$10</f>
        <v>4.6852281725480476E-4</v>
      </c>
      <c r="K482" s="69">
        <f>'Tabel 5'!K491/'Tabel 5'!K$10</f>
        <v>0</v>
      </c>
      <c r="L482" s="69">
        <f>'Tabel 5'!L491/'Tabel 5'!L$10</f>
        <v>0</v>
      </c>
      <c r="M482" s="69">
        <f>'Tabel 5'!M491/'Tabel 5'!M$10</f>
        <v>0</v>
      </c>
      <c r="N482" s="69">
        <f>'Tabel 5'!N491/'Tabel 5'!N$10</f>
        <v>0</v>
      </c>
      <c r="O482" s="69"/>
      <c r="P482" s="69">
        <f>'Tabel 5'!P491/'Tabel 5'!P$10</f>
        <v>2.8018048836110704E-3</v>
      </c>
      <c r="Q482" s="69">
        <f>'Tabel 5'!Q491/'Tabel 5'!Q$10</f>
        <v>3.427810705132549E-3</v>
      </c>
      <c r="R482" s="69">
        <f>'Tabel 5'!R491/'Tabel 5'!R$10</f>
        <v>0</v>
      </c>
      <c r="S482" s="69"/>
      <c r="T482" s="69">
        <f>'Tabel 5'!T491/'Tabel 5'!T$10</f>
        <v>2.0941454975871802E-3</v>
      </c>
      <c r="U482" s="69"/>
      <c r="V482" s="69">
        <f>'Tabel 5'!V491/'Tabel 5'!V$10</f>
        <v>1.6420169207270719E-3</v>
      </c>
      <c r="W482" s="69">
        <f>'Tabel 5'!W491/'Tabel 5'!W$10</f>
        <v>1.6919036039795973E-3</v>
      </c>
      <c r="X482" s="69">
        <f>'Tabel 5'!X491/'Tabel 5'!X$10</f>
        <v>1.3470553370332453E-3</v>
      </c>
      <c r="Y482" s="69">
        <f>'Tabel 5'!Y491/'Tabel 5'!Y$10</f>
        <v>0</v>
      </c>
      <c r="Z482" s="69"/>
      <c r="AA482" s="69">
        <f>'Tabel 5'!AA491/'Tabel 5'!AA$10</f>
        <v>0</v>
      </c>
      <c r="AB482" s="69"/>
      <c r="AC482" s="69">
        <f>'Tabel 5'!AC491/'Tabel 5'!AC$10</f>
        <v>3.8753594848047428E-4</v>
      </c>
    </row>
    <row r="483" spans="2:29" outlineLevel="2" x14ac:dyDescent="0.2">
      <c r="B483" s="46">
        <v>2017</v>
      </c>
      <c r="C483" s="46">
        <v>5</v>
      </c>
      <c r="D483" s="22" t="s">
        <v>104</v>
      </c>
      <c r="E483" s="22" t="s">
        <v>446</v>
      </c>
      <c r="G483" s="69">
        <f>'Tabel 5'!G492/'Tabel 5'!G$10</f>
        <v>1.2815835254714725E-3</v>
      </c>
      <c r="H483" s="69"/>
      <c r="I483" s="69">
        <f>'Tabel 5'!I492/'Tabel 5'!I$10</f>
        <v>1.2866204469681444E-3</v>
      </c>
      <c r="J483" s="69">
        <f>'Tabel 5'!J492/'Tabel 5'!J$10</f>
        <v>1.5217311337284156E-3</v>
      </c>
      <c r="K483" s="69">
        <f>'Tabel 5'!K492/'Tabel 5'!K$10</f>
        <v>1.2937527691626051E-3</v>
      </c>
      <c r="L483" s="69">
        <f>'Tabel 5'!L492/'Tabel 5'!L$10</f>
        <v>1.3328171933417942E-3</v>
      </c>
      <c r="M483" s="69">
        <f>'Tabel 5'!M492/'Tabel 5'!M$10</f>
        <v>8.2658290626549838E-5</v>
      </c>
      <c r="N483" s="69">
        <f>'Tabel 5'!N492/'Tabel 5'!N$10</f>
        <v>7.7356613990496191E-4</v>
      </c>
      <c r="O483" s="69"/>
      <c r="P483" s="69">
        <f>'Tabel 5'!P492/'Tabel 5'!P$10</f>
        <v>1.5637980745736207E-4</v>
      </c>
      <c r="Q483" s="69">
        <f>'Tabel 5'!Q492/'Tabel 5'!Q$10</f>
        <v>1.9131966726321204E-4</v>
      </c>
      <c r="R483" s="69">
        <f>'Tabel 5'!R492/'Tabel 5'!R$10</f>
        <v>0</v>
      </c>
      <c r="S483" s="69"/>
      <c r="T483" s="69">
        <f>'Tabel 5'!T492/'Tabel 5'!T$10</f>
        <v>9.0139306200491673E-4</v>
      </c>
      <c r="U483" s="69"/>
      <c r="V483" s="69">
        <f>'Tabel 5'!V492/'Tabel 5'!V$10</f>
        <v>2.1753215616469759E-3</v>
      </c>
      <c r="W483" s="69">
        <f>'Tabel 5'!W492/'Tabel 5'!W$10</f>
        <v>2.2492071544780467E-3</v>
      </c>
      <c r="X483" s="69">
        <f>'Tabel 5'!X492/'Tabel 5'!X$10</f>
        <v>1.6164664044398943E-3</v>
      </c>
      <c r="Y483" s="69">
        <f>'Tabel 5'!Y492/'Tabel 5'!Y$10</f>
        <v>0</v>
      </c>
      <c r="Z483" s="69"/>
      <c r="AA483" s="69">
        <f>'Tabel 5'!AA492/'Tabel 5'!AA$10</f>
        <v>1.5924152038903929E-3</v>
      </c>
      <c r="AB483" s="69"/>
      <c r="AC483" s="69">
        <f>'Tabel 5'!AC492/'Tabel 5'!AC$10</f>
        <v>0</v>
      </c>
    </row>
    <row r="484" spans="2:29" outlineLevel="2" x14ac:dyDescent="0.2">
      <c r="B484" s="46">
        <v>2017</v>
      </c>
      <c r="C484" s="46">
        <v>5</v>
      </c>
      <c r="D484" s="22" t="s">
        <v>106</v>
      </c>
      <c r="E484" s="22" t="s">
        <v>448</v>
      </c>
      <c r="G484" s="69">
        <f>'Tabel 5'!G493/'Tabel 5'!G$10</f>
        <v>8.4679926683013543E-4</v>
      </c>
      <c r="H484" s="69"/>
      <c r="I484" s="69">
        <f>'Tabel 5'!I493/'Tabel 5'!I$10</f>
        <v>8.9673546303840369E-4</v>
      </c>
      <c r="J484" s="69">
        <f>'Tabel 5'!J493/'Tabel 5'!J$10</f>
        <v>4.4916237026080457E-4</v>
      </c>
      <c r="K484" s="69">
        <f>'Tabel 5'!K493/'Tabel 5'!K$10</f>
        <v>1.178555604785113E-2</v>
      </c>
      <c r="L484" s="69">
        <f>'Tabel 5'!L493/'Tabel 5'!L$10</f>
        <v>0</v>
      </c>
      <c r="M484" s="69">
        <f>'Tabel 5'!M493/'Tabel 5'!M$10</f>
        <v>0</v>
      </c>
      <c r="N484" s="69">
        <f>'Tabel 5'!N493/'Tabel 5'!N$10</f>
        <v>0</v>
      </c>
      <c r="O484" s="69"/>
      <c r="P484" s="69">
        <f>'Tabel 5'!P493/'Tabel 5'!P$10</f>
        <v>0</v>
      </c>
      <c r="Q484" s="69">
        <f>'Tabel 5'!Q493/'Tabel 5'!Q$10</f>
        <v>0</v>
      </c>
      <c r="R484" s="69">
        <f>'Tabel 5'!R493/'Tabel 5'!R$10</f>
        <v>0</v>
      </c>
      <c r="S484" s="69"/>
      <c r="T484" s="69">
        <f>'Tabel 5'!T493/'Tabel 5'!T$10</f>
        <v>1.3748520440681053E-3</v>
      </c>
      <c r="U484" s="69"/>
      <c r="V484" s="69">
        <f>'Tabel 5'!V493/'Tabel 5'!V$10</f>
        <v>1.2022744975124144E-3</v>
      </c>
      <c r="W484" s="69">
        <f>'Tabel 5'!W493/'Tabel 5'!W$10</f>
        <v>1.2845471971130176E-3</v>
      </c>
      <c r="X484" s="69">
        <f>'Tabel 5'!X493/'Tabel 5'!X$10</f>
        <v>0</v>
      </c>
      <c r="Y484" s="69">
        <f>'Tabel 5'!Y493/'Tabel 5'!Y$10</f>
        <v>0</v>
      </c>
      <c r="Z484" s="69"/>
      <c r="AA484" s="69">
        <f>'Tabel 5'!AA493/'Tabel 5'!AA$10</f>
        <v>0</v>
      </c>
      <c r="AB484" s="69"/>
      <c r="AC484" s="69">
        <f>'Tabel 5'!AC493/'Tabel 5'!AC$10</f>
        <v>3.9795358150414295E-3</v>
      </c>
    </row>
    <row r="485" spans="2:29" outlineLevel="2" x14ac:dyDescent="0.2">
      <c r="B485" s="46">
        <v>2017</v>
      </c>
      <c r="C485" s="46">
        <v>5</v>
      </c>
      <c r="D485" s="22" t="s">
        <v>108</v>
      </c>
      <c r="E485" s="22" t="s">
        <v>450</v>
      </c>
      <c r="G485" s="69">
        <f>'Tabel 5'!G494/'Tabel 5'!G$10</f>
        <v>6.5976613811285199E-4</v>
      </c>
      <c r="H485" s="69"/>
      <c r="I485" s="69">
        <f>'Tabel 5'!I494/'Tabel 5'!I$10</f>
        <v>2.1093777335685972E-4</v>
      </c>
      <c r="J485" s="69">
        <f>'Tabel 5'!J494/'Tabel 5'!J$10</f>
        <v>2.8266252611240287E-4</v>
      </c>
      <c r="K485" s="69">
        <f>'Tabel 5'!K494/'Tabel 5'!K$10</f>
        <v>0</v>
      </c>
      <c r="L485" s="69">
        <f>'Tabel 5'!L494/'Tabel 5'!L$10</f>
        <v>6.3700821740600455E-5</v>
      </c>
      <c r="M485" s="69">
        <f>'Tabel 5'!M494/'Tabel 5'!M$10</f>
        <v>0</v>
      </c>
      <c r="N485" s="69">
        <f>'Tabel 5'!N494/'Tabel 5'!N$10</f>
        <v>2.612041511367404E-4</v>
      </c>
      <c r="O485" s="69"/>
      <c r="P485" s="69">
        <f>'Tabel 5'!P494/'Tabel 5'!P$10</f>
        <v>2.9972796429327729E-4</v>
      </c>
      <c r="Q485" s="69">
        <f>'Tabel 5'!Q494/'Tabel 5'!Q$10</f>
        <v>3.6669602892115639E-4</v>
      </c>
      <c r="R485" s="69">
        <f>'Tabel 5'!R494/'Tabel 5'!R$10</f>
        <v>0</v>
      </c>
      <c r="S485" s="69"/>
      <c r="T485" s="69">
        <f>'Tabel 5'!T494/'Tabel 5'!T$10</f>
        <v>2.2307202039515616E-3</v>
      </c>
      <c r="U485" s="69"/>
      <c r="V485" s="69">
        <f>'Tabel 5'!V494/'Tabel 5'!V$10</f>
        <v>1.5648280911202438E-3</v>
      </c>
      <c r="W485" s="69">
        <f>'Tabel 5'!W494/'Tabel 5'!W$10</f>
        <v>1.5544520556503832E-3</v>
      </c>
      <c r="X485" s="69">
        <f>'Tabel 5'!X494/'Tabel 5'!X$10</f>
        <v>2.5324640336225014E-3</v>
      </c>
      <c r="Y485" s="69">
        <f>'Tabel 5'!Y494/'Tabel 5'!Y$10</f>
        <v>0</v>
      </c>
      <c r="Z485" s="69"/>
      <c r="AA485" s="69">
        <f>'Tabel 5'!AA494/'Tabel 5'!AA$10</f>
        <v>0</v>
      </c>
      <c r="AB485" s="69"/>
      <c r="AC485" s="69">
        <f>'Tabel 5'!AC494/'Tabel 5'!AC$10</f>
        <v>1.7918328800710102E-4</v>
      </c>
    </row>
    <row r="486" spans="2:29" outlineLevel="2" x14ac:dyDescent="0.2">
      <c r="B486" s="46">
        <v>2017</v>
      </c>
      <c r="C486" s="46">
        <v>5</v>
      </c>
      <c r="D486" s="22" t="s">
        <v>112</v>
      </c>
      <c r="E486" s="22" t="s">
        <v>454</v>
      </c>
      <c r="G486" s="69">
        <f>'Tabel 5'!G495/'Tabel 5'!G$10</f>
        <v>1.186711648585894E-3</v>
      </c>
      <c r="H486" s="69"/>
      <c r="I486" s="69">
        <f>'Tabel 5'!I495/'Tabel 5'!I$10</f>
        <v>1.2116425654431942E-3</v>
      </c>
      <c r="J486" s="69">
        <f>'Tabel 5'!J495/'Tabel 5'!J$10</f>
        <v>2.0251027555724206E-3</v>
      </c>
      <c r="K486" s="69">
        <f>'Tabel 5'!K495/'Tabel 5'!K$10</f>
        <v>0</v>
      </c>
      <c r="L486" s="69">
        <f>'Tabel 5'!L495/'Tabel 5'!L$10</f>
        <v>2.009025916434322E-4</v>
      </c>
      <c r="M486" s="69">
        <f>'Tabel 5'!M495/'Tabel 5'!M$10</f>
        <v>1.2398743593982477E-3</v>
      </c>
      <c r="N486" s="69">
        <f>'Tabel 5'!N495/'Tabel 5'!N$10</f>
        <v>4.7719989149981417E-4</v>
      </c>
      <c r="O486" s="69"/>
      <c r="P486" s="69">
        <f>'Tabel 5'!P495/'Tabel 5'!P$10</f>
        <v>3.9094951864340517E-5</v>
      </c>
      <c r="Q486" s="69">
        <f>'Tabel 5'!Q495/'Tabel 5'!Q$10</f>
        <v>4.782991681580301E-5</v>
      </c>
      <c r="R486" s="69">
        <f>'Tabel 5'!R495/'Tabel 5'!R$10</f>
        <v>0</v>
      </c>
      <c r="S486" s="69"/>
      <c r="T486" s="69">
        <f>'Tabel 5'!T495/'Tabel 5'!T$10</f>
        <v>6.4645361012473823E-4</v>
      </c>
      <c r="U486" s="69"/>
      <c r="V486" s="69">
        <f>'Tabel 5'!V495/'Tabel 5'!V$10</f>
        <v>2.0911155657122541E-3</v>
      </c>
      <c r="W486" s="69">
        <f>'Tabel 5'!W495/'Tabel 5'!W$10</f>
        <v>2.1467432729962688E-3</v>
      </c>
      <c r="X486" s="69">
        <f>'Tabel 5'!X495/'Tabel 5'!X$10</f>
        <v>1.8858774718465434E-3</v>
      </c>
      <c r="Y486" s="69">
        <f>'Tabel 5'!Y495/'Tabel 5'!Y$10</f>
        <v>0</v>
      </c>
      <c r="Z486" s="69"/>
      <c r="AA486" s="69">
        <f>'Tabel 5'!AA495/'Tabel 5'!AA$10</f>
        <v>0</v>
      </c>
      <c r="AB486" s="69"/>
      <c r="AC486" s="69">
        <f>'Tabel 5'!AC495/'Tabel 5'!AC$10</f>
        <v>5.1671459797396574E-4</v>
      </c>
    </row>
    <row r="487" spans="2:29" outlineLevel="2" x14ac:dyDescent="0.2">
      <c r="B487" s="46">
        <v>2017</v>
      </c>
      <c r="C487" s="46">
        <v>5</v>
      </c>
      <c r="D487" s="22" t="s">
        <v>113</v>
      </c>
      <c r="E487" s="22" t="s">
        <v>455</v>
      </c>
      <c r="G487" s="69">
        <f>'Tabel 5'!G496/'Tabel 5'!G$10</f>
        <v>6.6356101318827514E-4</v>
      </c>
      <c r="H487" s="69"/>
      <c r="I487" s="69">
        <f>'Tabel 5'!I496/'Tabel 5'!I$10</f>
        <v>2.7591860401181653E-4</v>
      </c>
      <c r="J487" s="69">
        <f>'Tabel 5'!J496/'Tabel 5'!J$10</f>
        <v>3.2138342010040326E-4</v>
      </c>
      <c r="K487" s="69">
        <f>'Tabel 5'!K496/'Tabel 5'!K$10</f>
        <v>5.848471422241914E-4</v>
      </c>
      <c r="L487" s="69">
        <f>'Tabel 5'!L496/'Tabel 5'!L$10</f>
        <v>1.5680202274609341E-4</v>
      </c>
      <c r="M487" s="69">
        <f>'Tabel 5'!M496/'Tabel 5'!M$10</f>
        <v>0</v>
      </c>
      <c r="N487" s="69">
        <f>'Tabel 5'!N496/'Tabel 5'!N$10</f>
        <v>2.2604205386833303E-4</v>
      </c>
      <c r="O487" s="69"/>
      <c r="P487" s="69">
        <f>'Tabel 5'!P496/'Tabel 5'!P$10</f>
        <v>0</v>
      </c>
      <c r="Q487" s="69">
        <f>'Tabel 5'!Q496/'Tabel 5'!Q$10</f>
        <v>0</v>
      </c>
      <c r="R487" s="69">
        <f>'Tabel 5'!R496/'Tabel 5'!R$10</f>
        <v>0</v>
      </c>
      <c r="S487" s="69"/>
      <c r="T487" s="69">
        <f>'Tabel 5'!T496/'Tabel 5'!T$10</f>
        <v>1.2746972594008922E-4</v>
      </c>
      <c r="U487" s="69"/>
      <c r="V487" s="69">
        <f>'Tabel 5'!V496/'Tabel 5'!V$10</f>
        <v>2.1846777834175005E-3</v>
      </c>
      <c r="W487" s="69">
        <f>'Tabel 5'!W496/'Tabel 5'!W$10</f>
        <v>2.3091860119307944E-3</v>
      </c>
      <c r="X487" s="69">
        <f>'Tabel 5'!X496/'Tabel 5'!X$10</f>
        <v>5.3882213481329811E-4</v>
      </c>
      <c r="Y487" s="69">
        <f>'Tabel 5'!Y496/'Tabel 5'!Y$10</f>
        <v>0</v>
      </c>
      <c r="Z487" s="69"/>
      <c r="AA487" s="69">
        <f>'Tabel 5'!AA496/'Tabel 5'!AA$10</f>
        <v>0</v>
      </c>
      <c r="AB487" s="69"/>
      <c r="AC487" s="69">
        <f>'Tabel 5'!AC496/'Tabel 5'!AC$10</f>
        <v>5.8338744932544522E-4</v>
      </c>
    </row>
    <row r="488" spans="2:29" outlineLevel="2" x14ac:dyDescent="0.2">
      <c r="B488" s="46">
        <v>2017</v>
      </c>
      <c r="C488" s="46">
        <v>5</v>
      </c>
      <c r="D488" s="22" t="s">
        <v>115</v>
      </c>
      <c r="E488" s="22" t="s">
        <v>457</v>
      </c>
      <c r="G488" s="69">
        <f>'Tabel 5'!G497/'Tabel 5'!G$10</f>
        <v>6.7982476351151713E-4</v>
      </c>
      <c r="H488" s="69"/>
      <c r="I488" s="69">
        <f>'Tabel 5'!I497/'Tabel 5'!I$10</f>
        <v>5.4383956732763838E-4</v>
      </c>
      <c r="J488" s="69">
        <f>'Tabel 5'!J497/'Tabel 5'!J$10</f>
        <v>1.0532083164736107E-3</v>
      </c>
      <c r="K488" s="69">
        <f>'Tabel 5'!K497/'Tabel 5'!K$10</f>
        <v>0</v>
      </c>
      <c r="L488" s="69">
        <f>'Tabel 5'!L497/'Tabel 5'!L$10</f>
        <v>0</v>
      </c>
      <c r="M488" s="69">
        <f>'Tabel 5'!M497/'Tabel 5'!M$10</f>
        <v>0</v>
      </c>
      <c r="N488" s="69">
        <f>'Tabel 5'!N497/'Tabel 5'!N$10</f>
        <v>0</v>
      </c>
      <c r="O488" s="69"/>
      <c r="P488" s="69">
        <f>'Tabel 5'!P497/'Tabel 5'!P$10</f>
        <v>1.9547475932170259E-5</v>
      </c>
      <c r="Q488" s="69">
        <f>'Tabel 5'!Q497/'Tabel 5'!Q$10</f>
        <v>2.3914958407901505E-5</v>
      </c>
      <c r="R488" s="69">
        <f>'Tabel 5'!R497/'Tabel 5'!R$10</f>
        <v>0</v>
      </c>
      <c r="S488" s="69"/>
      <c r="T488" s="69">
        <f>'Tabel 5'!T497/'Tabel 5'!T$10</f>
        <v>8.9228808158062461E-4</v>
      </c>
      <c r="U488" s="69"/>
      <c r="V488" s="69">
        <f>'Tabel 5'!V497/'Tabel 5'!V$10</f>
        <v>1.417467598234481E-3</v>
      </c>
      <c r="W488" s="69">
        <f>'Tabel 5'!W497/'Tabel 5'!W$10</f>
        <v>1.4819776028949796E-3</v>
      </c>
      <c r="X488" s="69">
        <f>'Tabel 5'!X497/'Tabel 5'!X$10</f>
        <v>7.0046877525728761E-4</v>
      </c>
      <c r="Y488" s="69">
        <f>'Tabel 5'!Y497/'Tabel 5'!Y$10</f>
        <v>0</v>
      </c>
      <c r="Z488" s="69"/>
      <c r="AA488" s="69">
        <f>'Tabel 5'!AA497/'Tabel 5'!AA$10</f>
        <v>0</v>
      </c>
      <c r="AB488" s="69"/>
      <c r="AC488" s="69">
        <f>'Tabel 5'!AC497/'Tabel 5'!AC$10</f>
        <v>9.9175866385325679E-4</v>
      </c>
    </row>
    <row r="489" spans="2:29" outlineLevel="2" x14ac:dyDescent="0.2">
      <c r="B489" s="46">
        <v>2017</v>
      </c>
      <c r="C489" s="46">
        <v>5</v>
      </c>
      <c r="D489" s="22" t="s">
        <v>118</v>
      </c>
      <c r="E489" s="22" t="s">
        <v>462</v>
      </c>
      <c r="G489" s="69">
        <f>'Tabel 5'!G498/'Tabel 5'!G$10</f>
        <v>8.9179564272443836E-4</v>
      </c>
      <c r="H489" s="69"/>
      <c r="I489" s="69">
        <f>'Tabel 5'!I498/'Tabel 5'!I$10</f>
        <v>2.0593924792186306E-4</v>
      </c>
      <c r="J489" s="69">
        <f>'Tabel 5'!J498/'Tabel 5'!J$10</f>
        <v>6.0017385681400613E-5</v>
      </c>
      <c r="K489" s="69">
        <f>'Tabel 5'!K498/'Tabel 5'!K$10</f>
        <v>1.5595923792645105E-3</v>
      </c>
      <c r="L489" s="69">
        <f>'Tabel 5'!L498/'Tabel 5'!L$10</f>
        <v>0</v>
      </c>
      <c r="M489" s="69">
        <f>'Tabel 5'!M498/'Tabel 5'!M$10</f>
        <v>0</v>
      </c>
      <c r="N489" s="69">
        <f>'Tabel 5'!N498/'Tabel 5'!N$10</f>
        <v>4.3701463747877718E-4</v>
      </c>
      <c r="O489" s="69"/>
      <c r="P489" s="69">
        <f>'Tabel 5'!P498/'Tabel 5'!P$10</f>
        <v>2.2153806056459627E-4</v>
      </c>
      <c r="Q489" s="69">
        <f>'Tabel 5'!Q498/'Tabel 5'!Q$10</f>
        <v>2.7103619528955037E-4</v>
      </c>
      <c r="R489" s="69">
        <f>'Tabel 5'!R498/'Tabel 5'!R$10</f>
        <v>0</v>
      </c>
      <c r="S489" s="69"/>
      <c r="T489" s="69">
        <f>'Tabel 5'!T498/'Tabel 5'!T$10</f>
        <v>6.8287353182190657E-4</v>
      </c>
      <c r="U489" s="69"/>
      <c r="V489" s="69">
        <f>'Tabel 5'!V498/'Tabel 5'!V$10</f>
        <v>3.0314158536499792E-3</v>
      </c>
      <c r="W489" s="69">
        <f>'Tabel 5'!W498/'Tabel 5'!W$10</f>
        <v>3.1338953019060781E-3</v>
      </c>
      <c r="X489" s="69">
        <f>'Tabel 5'!X498/'Tabel 5'!X$10</f>
        <v>1.2931731235519156E-3</v>
      </c>
      <c r="Y489" s="69">
        <f>'Tabel 5'!Y498/'Tabel 5'!Y$10</f>
        <v>2.0401224073444408E-3</v>
      </c>
      <c r="Z489" s="69"/>
      <c r="AA489" s="69">
        <f>'Tabel 5'!AA498/'Tabel 5'!AA$10</f>
        <v>0</v>
      </c>
      <c r="AB489" s="69"/>
      <c r="AC489" s="69">
        <f>'Tabel 5'!AC498/'Tabel 5'!AC$10</f>
        <v>1.5959813792260392E-3</v>
      </c>
    </row>
    <row r="490" spans="2:29" outlineLevel="2" x14ac:dyDescent="0.2">
      <c r="B490" s="46">
        <v>2017</v>
      </c>
      <c r="C490" s="46">
        <v>5</v>
      </c>
      <c r="D490" s="22" t="s">
        <v>122</v>
      </c>
      <c r="E490" s="22" t="s">
        <v>466</v>
      </c>
      <c r="G490" s="69">
        <f>'Tabel 5'!G499/'Tabel 5'!G$10</f>
        <v>9.2974439347866982E-4</v>
      </c>
      <c r="H490" s="69"/>
      <c r="I490" s="69">
        <f>'Tabel 5'!I499/'Tabel 5'!I$10</f>
        <v>4.1487761110472408E-4</v>
      </c>
      <c r="J490" s="69">
        <f>'Tabel 5'!J499/'Tabel 5'!J$10</f>
        <v>0</v>
      </c>
      <c r="K490" s="69">
        <f>'Tabel 5'!K499/'Tabel 5'!K$10</f>
        <v>6.1320336730172793E-3</v>
      </c>
      <c r="L490" s="69">
        <f>'Tabel 5'!L499/'Tabel 5'!L$10</f>
        <v>3.3810436154626394E-4</v>
      </c>
      <c r="M490" s="69">
        <f>'Tabel 5'!M499/'Tabel 5'!M$10</f>
        <v>0</v>
      </c>
      <c r="N490" s="69">
        <f>'Tabel 5'!N499/'Tabel 5'!N$10</f>
        <v>0</v>
      </c>
      <c r="O490" s="69"/>
      <c r="P490" s="69">
        <f>'Tabel 5'!P499/'Tabel 5'!P$10</f>
        <v>1.2738438482464286E-3</v>
      </c>
      <c r="Q490" s="69">
        <f>'Tabel 5'!Q499/'Tabel 5'!Q$10</f>
        <v>1.5584581229149148E-3</v>
      </c>
      <c r="R490" s="69">
        <f>'Tabel 5'!R499/'Tabel 5'!R$10</f>
        <v>0</v>
      </c>
      <c r="S490" s="69"/>
      <c r="T490" s="69">
        <f>'Tabel 5'!T499/'Tabel 5'!T$10</f>
        <v>9.8333788582354552E-4</v>
      </c>
      <c r="U490" s="69"/>
      <c r="V490" s="69">
        <f>'Tabel 5'!V499/'Tabel 5'!V$10</f>
        <v>1.8735834095475565E-3</v>
      </c>
      <c r="W490" s="69">
        <f>'Tabel 5'!W499/'Tabel 5'!W$10</f>
        <v>1.9068278431852773E-3</v>
      </c>
      <c r="X490" s="69">
        <f>'Tabel 5'!X499/'Tabel 5'!X$10</f>
        <v>0</v>
      </c>
      <c r="Y490" s="69">
        <f>'Tabel 5'!Y499/'Tabel 5'!Y$10</f>
        <v>4.3069250821715973E-3</v>
      </c>
      <c r="Z490" s="69"/>
      <c r="AA490" s="69">
        <f>'Tabel 5'!AA499/'Tabel 5'!AA$10</f>
        <v>9.6769847005646944E-3</v>
      </c>
      <c r="AB490" s="69"/>
      <c r="AC490" s="69">
        <f>'Tabel 5'!AC499/'Tabel 5'!AC$10</f>
        <v>6.2922503462958725E-4</v>
      </c>
    </row>
    <row r="491" spans="2:29" outlineLevel="2" x14ac:dyDescent="0.2">
      <c r="B491" s="46">
        <v>2017</v>
      </c>
      <c r="C491" s="46">
        <v>5</v>
      </c>
      <c r="D491" s="22" t="s">
        <v>132</v>
      </c>
      <c r="E491" s="22" t="s">
        <v>476</v>
      </c>
      <c r="G491" s="69">
        <f>'Tabel 5'!G500/'Tabel 5'!G$10</f>
        <v>7.7035964031089781E-4</v>
      </c>
      <c r="H491" s="69"/>
      <c r="I491" s="69">
        <f>'Tabel 5'!I500/'Tabel 5'!I$10</f>
        <v>8.1775876116545621E-4</v>
      </c>
      <c r="J491" s="69">
        <f>'Tabel 5'!J500/'Tabel 5'!J$10</f>
        <v>0</v>
      </c>
      <c r="K491" s="69">
        <f>'Tabel 5'!K500/'Tabel 5'!K$10</f>
        <v>0</v>
      </c>
      <c r="L491" s="69">
        <f>'Tabel 5'!L500/'Tabel 5'!L$10</f>
        <v>1.2740164348120091E-4</v>
      </c>
      <c r="M491" s="69">
        <f>'Tabel 5'!M500/'Tabel 5'!M$10</f>
        <v>0</v>
      </c>
      <c r="N491" s="69">
        <f>'Tabel 5'!N500/'Tabel 5'!N$10</f>
        <v>3.9783401480826611E-3</v>
      </c>
      <c r="O491" s="69"/>
      <c r="P491" s="69">
        <f>'Tabel 5'!P500/'Tabel 5'!P$10</f>
        <v>0</v>
      </c>
      <c r="Q491" s="69">
        <f>'Tabel 5'!Q500/'Tabel 5'!Q$10</f>
        <v>0</v>
      </c>
      <c r="R491" s="69">
        <f>'Tabel 5'!R500/'Tabel 5'!R$10</f>
        <v>0</v>
      </c>
      <c r="S491" s="69"/>
      <c r="T491" s="69">
        <f>'Tabel 5'!T500/'Tabel 5'!T$10</f>
        <v>9.2870800327779295E-4</v>
      </c>
      <c r="U491" s="69"/>
      <c r="V491" s="69">
        <f>'Tabel 5'!V500/'Tabel 5'!V$10</f>
        <v>1.1718667767582095E-3</v>
      </c>
      <c r="W491" s="69">
        <f>'Tabel 5'!W500/'Tabel 5'!W$10</f>
        <v>1.2520586493261125E-3</v>
      </c>
      <c r="X491" s="69">
        <f>'Tabel 5'!X500/'Tabel 5'!X$10</f>
        <v>0</v>
      </c>
      <c r="Y491" s="69">
        <f>'Tabel 5'!Y500/'Tabel 5'!Y$10</f>
        <v>0</v>
      </c>
      <c r="Z491" s="69"/>
      <c r="AA491" s="69">
        <f>'Tabel 5'!AA500/'Tabel 5'!AA$10</f>
        <v>0</v>
      </c>
      <c r="AB491" s="69"/>
      <c r="AC491" s="69">
        <f>'Tabel 5'!AC500/'Tabel 5'!AC$10</f>
        <v>1.1501066858130204E-3</v>
      </c>
    </row>
    <row r="492" spans="2:29" outlineLevel="2" x14ac:dyDescent="0.2">
      <c r="B492" s="46">
        <v>2017</v>
      </c>
      <c r="C492" s="46">
        <v>5</v>
      </c>
      <c r="D492" s="22" t="s">
        <v>134</v>
      </c>
      <c r="E492" s="22" t="s">
        <v>479</v>
      </c>
      <c r="G492" s="69">
        <f>'Tabel 5'!G501/'Tabel 5'!G$10</f>
        <v>1.6469757827336437E-3</v>
      </c>
      <c r="H492" s="69"/>
      <c r="I492" s="69">
        <f>'Tabel 5'!I501/'Tabel 5'!I$10</f>
        <v>2.2153464727905268E-3</v>
      </c>
      <c r="J492" s="69">
        <f>'Tabel 5'!J501/'Tabel 5'!J$10</f>
        <v>8.5960384653360874E-4</v>
      </c>
      <c r="K492" s="69">
        <f>'Tabel 5'!K501/'Tabel 5'!K$10</f>
        <v>5.1927337173238814E-3</v>
      </c>
      <c r="L492" s="69">
        <f>'Tabel 5'!L501/'Tabel 5'!L$10</f>
        <v>2.2540290769750929E-4</v>
      </c>
      <c r="M492" s="69">
        <f>'Tabel 5'!M501/'Tabel 5'!M$10</f>
        <v>0</v>
      </c>
      <c r="N492" s="69">
        <f>'Tabel 5'!N501/'Tabel 5'!N$10</f>
        <v>7.1981836265182491E-3</v>
      </c>
      <c r="O492" s="69"/>
      <c r="P492" s="69">
        <f>'Tabel 5'!P501/'Tabel 5'!P$10</f>
        <v>0</v>
      </c>
      <c r="Q492" s="69">
        <f>'Tabel 5'!Q501/'Tabel 5'!Q$10</f>
        <v>0</v>
      </c>
      <c r="R492" s="69">
        <f>'Tabel 5'!R501/'Tabel 5'!R$10</f>
        <v>0</v>
      </c>
      <c r="S492" s="69"/>
      <c r="T492" s="69">
        <f>'Tabel 5'!T501/'Tabel 5'!T$10</f>
        <v>4.8256396248748065E-4</v>
      </c>
      <c r="U492" s="69"/>
      <c r="V492" s="69">
        <f>'Tabel 5'!V501/'Tabel 5'!V$10</f>
        <v>1.7987336353833595E-3</v>
      </c>
      <c r="W492" s="69">
        <f>'Tabel 5'!W501/'Tabel 5'!W$10</f>
        <v>1.8618437000957162E-3</v>
      </c>
      <c r="X492" s="69">
        <f>'Tabel 5'!X501/'Tabel 5'!X$10</f>
        <v>1.2931731235519156E-3</v>
      </c>
      <c r="Y492" s="69">
        <f>'Tabel 5'!Y501/'Tabel 5'!Y$10</f>
        <v>0</v>
      </c>
      <c r="Z492" s="69"/>
      <c r="AA492" s="69">
        <f>'Tabel 5'!AA501/'Tabel 5'!AA$10</f>
        <v>0</v>
      </c>
      <c r="AB492" s="69"/>
      <c r="AC492" s="69">
        <f>'Tabel 5'!AC501/'Tabel 5'!AC$10</f>
        <v>1.7543294011858029E-3</v>
      </c>
    </row>
    <row r="493" spans="2:29" outlineLevel="2" x14ac:dyDescent="0.2">
      <c r="B493" s="46">
        <v>2017</v>
      </c>
      <c r="C493" s="46">
        <v>5</v>
      </c>
      <c r="D493" s="22" t="s">
        <v>140</v>
      </c>
      <c r="E493" s="22" t="s">
        <v>485</v>
      </c>
      <c r="G493" s="69">
        <f>'Tabel 5'!G502/'Tabel 5'!G$10</f>
        <v>1.7510637848023927E-3</v>
      </c>
      <c r="H493" s="69"/>
      <c r="I493" s="69">
        <f>'Tabel 5'!I502/'Tabel 5'!I$10</f>
        <v>1.4145826981040593E-3</v>
      </c>
      <c r="J493" s="69">
        <f>'Tabel 5'!J502/'Tabel 5'!J$10</f>
        <v>3.736566269842038E-4</v>
      </c>
      <c r="K493" s="69">
        <f>'Tabel 5'!K502/'Tabel 5'!K$10</f>
        <v>1.1182986264953478E-2</v>
      </c>
      <c r="L493" s="69">
        <f>'Tabel 5'!L502/'Tabel 5'!L$10</f>
        <v>1.6023206699366421E-3</v>
      </c>
      <c r="M493" s="69">
        <f>'Tabel 5'!M502/'Tabel 5'!M$10</f>
        <v>0</v>
      </c>
      <c r="N493" s="69">
        <f>'Tabel 5'!N502/'Tabel 5'!N$10</f>
        <v>1.3261133826942204E-3</v>
      </c>
      <c r="O493" s="69"/>
      <c r="P493" s="69">
        <f>'Tabel 5'!P502/'Tabel 5'!P$10</f>
        <v>1.1923960318623859E-3</v>
      </c>
      <c r="Q493" s="69">
        <f>'Tabel 5'!Q502/'Tabel 5'!Q$10</f>
        <v>1.4588124628819917E-3</v>
      </c>
      <c r="R493" s="69">
        <f>'Tabel 5'!R502/'Tabel 5'!R$10</f>
        <v>0</v>
      </c>
      <c r="S493" s="69"/>
      <c r="T493" s="69">
        <f>'Tabel 5'!T502/'Tabel 5'!T$10</f>
        <v>7.1018847309478285E-3</v>
      </c>
      <c r="U493" s="69"/>
      <c r="V493" s="69">
        <f>'Tabel 5'!V502/'Tabel 5'!V$10</f>
        <v>1.5648280911202438E-3</v>
      </c>
      <c r="W493" s="69">
        <f>'Tabel 5'!W502/'Tabel 5'!W$10</f>
        <v>1.4569864122896679E-3</v>
      </c>
      <c r="X493" s="69">
        <f>'Tabel 5'!X502/'Tabel 5'!X$10</f>
        <v>0</v>
      </c>
      <c r="Y493" s="69">
        <f>'Tabel 5'!Y502/'Tabel 5'!Y$10</f>
        <v>9.7472515017567717E-3</v>
      </c>
      <c r="Z493" s="69"/>
      <c r="AA493" s="69">
        <f>'Tabel 5'!AA502/'Tabel 5'!AA$10</f>
        <v>0</v>
      </c>
      <c r="AB493" s="69"/>
      <c r="AC493" s="69">
        <f>'Tabel 5'!AC502/'Tabel 5'!AC$10</f>
        <v>3.3211414079455698E-3</v>
      </c>
    </row>
    <row r="494" spans="2:29" outlineLevel="2" x14ac:dyDescent="0.2">
      <c r="B494" s="46">
        <v>2017</v>
      </c>
      <c r="C494" s="46">
        <v>5</v>
      </c>
      <c r="D494" s="22" t="s">
        <v>143</v>
      </c>
      <c r="E494" s="22" t="s">
        <v>488</v>
      </c>
      <c r="G494" s="69">
        <f>'Tabel 5'!G503/'Tabel 5'!G$10</f>
        <v>7.9204464074188728E-4</v>
      </c>
      <c r="H494" s="69"/>
      <c r="I494" s="69">
        <f>'Tabel 5'!I503/'Tabel 5'!I$10</f>
        <v>9.3272484617037976E-4</v>
      </c>
      <c r="J494" s="69">
        <f>'Tabel 5'!J503/'Tabel 5'!J$10</f>
        <v>1.1887314454316121E-3</v>
      </c>
      <c r="K494" s="69">
        <f>'Tabel 5'!K503/'Tabel 5'!K$10</f>
        <v>0</v>
      </c>
      <c r="L494" s="69">
        <f>'Tabel 5'!L503/'Tabel 5'!L$10</f>
        <v>0</v>
      </c>
      <c r="M494" s="69">
        <f>'Tabel 5'!M503/'Tabel 5'!M$10</f>
        <v>0</v>
      </c>
      <c r="N494" s="69">
        <f>'Tabel 5'!N503/'Tabel 5'!N$10</f>
        <v>1.6023870040888495E-3</v>
      </c>
      <c r="O494" s="69"/>
      <c r="P494" s="69">
        <f>'Tabel 5'!P503/'Tabel 5'!P$10</f>
        <v>0</v>
      </c>
      <c r="Q494" s="69">
        <f>'Tabel 5'!Q503/'Tabel 5'!Q$10</f>
        <v>0</v>
      </c>
      <c r="R494" s="69">
        <f>'Tabel 5'!R503/'Tabel 5'!R$10</f>
        <v>0</v>
      </c>
      <c r="S494" s="69"/>
      <c r="T494" s="69">
        <f>'Tabel 5'!T503/'Tabel 5'!T$10</f>
        <v>4.5524902121460439E-5</v>
      </c>
      <c r="U494" s="69"/>
      <c r="V494" s="69">
        <f>'Tabel 5'!V503/'Tabel 5'!V$10</f>
        <v>1.223325996496095E-3</v>
      </c>
      <c r="W494" s="69">
        <f>'Tabel 5'!W503/'Tabel 5'!W$10</f>
        <v>1.2745507208708931E-3</v>
      </c>
      <c r="X494" s="69">
        <f>'Tabel 5'!X503/'Tabel 5'!X$10</f>
        <v>7.0046877525728761E-4</v>
      </c>
      <c r="Y494" s="69">
        <f>'Tabel 5'!Y503/'Tabel 5'!Y$10</f>
        <v>0</v>
      </c>
      <c r="Z494" s="69"/>
      <c r="AA494" s="69">
        <f>'Tabel 5'!AA503/'Tabel 5'!AA$10</f>
        <v>0</v>
      </c>
      <c r="AB494" s="69"/>
      <c r="AC494" s="69">
        <f>'Tabel 5'!AC503/'Tabel 5'!AC$10</f>
        <v>4.0962133049065189E-3</v>
      </c>
    </row>
    <row r="495" spans="2:29" outlineLevel="2" x14ac:dyDescent="0.2">
      <c r="B495" s="46">
        <v>2017</v>
      </c>
      <c r="C495" s="46">
        <v>5</v>
      </c>
      <c r="D495" s="22" t="s">
        <v>144</v>
      </c>
      <c r="E495" s="22" t="s">
        <v>489</v>
      </c>
      <c r="G495" s="69">
        <f>'Tabel 5'!G504/'Tabel 5'!G$10</f>
        <v>1.0679862712262272E-3</v>
      </c>
      <c r="H495" s="69"/>
      <c r="I495" s="69">
        <f>'Tabel 5'!I504/'Tabel 5'!I$10</f>
        <v>1.1946475789642056E-3</v>
      </c>
      <c r="J495" s="69">
        <f>'Tabel 5'!J504/'Tabel 5'!J$10</f>
        <v>1.5101148655320153E-3</v>
      </c>
      <c r="K495" s="69">
        <f>'Tabel 5'!K504/'Tabel 5'!K$10</f>
        <v>0</v>
      </c>
      <c r="L495" s="69">
        <f>'Tabel 5'!L504/'Tabel 5'!L$10</f>
        <v>1.8424237672665978E-3</v>
      </c>
      <c r="M495" s="69">
        <f>'Tabel 5'!M504/'Tabel 5'!M$10</f>
        <v>0</v>
      </c>
      <c r="N495" s="69">
        <f>'Tabel 5'!N504/'Tabel 5'!N$10</f>
        <v>1.9590311335255527E-4</v>
      </c>
      <c r="O495" s="69"/>
      <c r="P495" s="69">
        <f>'Tabel 5'!P504/'Tabel 5'!P$10</f>
        <v>3.9094951864340517E-5</v>
      </c>
      <c r="Q495" s="69">
        <f>'Tabel 5'!Q504/'Tabel 5'!Q$10</f>
        <v>4.782991681580301E-5</v>
      </c>
      <c r="R495" s="69">
        <f>'Tabel 5'!R504/'Tabel 5'!R$10</f>
        <v>0</v>
      </c>
      <c r="S495" s="69"/>
      <c r="T495" s="69">
        <f>'Tabel 5'!T504/'Tabel 5'!T$10</f>
        <v>5.8271874715469366E-4</v>
      </c>
      <c r="U495" s="69"/>
      <c r="V495" s="69">
        <f>'Tabel 5'!V504/'Tabel 5'!V$10</f>
        <v>1.6349997543991786E-3</v>
      </c>
      <c r="W495" s="69">
        <f>'Tabel 5'!W504/'Tabel 5'!W$10</f>
        <v>1.6644132943137544E-3</v>
      </c>
      <c r="X495" s="69">
        <f>'Tabel 5'!X504/'Tabel 5'!X$10</f>
        <v>5.9270434829462794E-4</v>
      </c>
      <c r="Y495" s="69">
        <f>'Tabel 5'!Y504/'Tabel 5'!Y$10</f>
        <v>2.493482942309872E-3</v>
      </c>
      <c r="Z495" s="69"/>
      <c r="AA495" s="69">
        <f>'Tabel 5'!AA504/'Tabel 5'!AA$10</f>
        <v>0</v>
      </c>
      <c r="AB495" s="69"/>
      <c r="AC495" s="69">
        <f>'Tabel 5'!AC504/'Tabel 5'!AC$10</f>
        <v>7.9174010979881845E-4</v>
      </c>
    </row>
    <row r="496" spans="2:29" outlineLevel="2" x14ac:dyDescent="0.2">
      <c r="B496" s="46">
        <v>2017</v>
      </c>
      <c r="C496" s="46">
        <v>5</v>
      </c>
      <c r="D496" s="22" t="s">
        <v>145</v>
      </c>
      <c r="E496" s="22" t="s">
        <v>490</v>
      </c>
      <c r="G496" s="69">
        <f>'Tabel 5'!G505/'Tabel 5'!G$10</f>
        <v>4.6026413414774965E-4</v>
      </c>
      <c r="H496" s="69"/>
      <c r="I496" s="69">
        <f>'Tabel 5'!I505/'Tabel 5'!I$10</f>
        <v>3.9388380427773809E-4</v>
      </c>
      <c r="J496" s="69">
        <f>'Tabel 5'!J505/'Tabel 5'!J$10</f>
        <v>3.6784849288600376E-4</v>
      </c>
      <c r="K496" s="69">
        <f>'Tabel 5'!K505/'Tabel 5'!K$10</f>
        <v>5.1395657953035002E-4</v>
      </c>
      <c r="L496" s="69">
        <f>'Tabel 5'!L505/'Tabel 5'!L$10</f>
        <v>1.6170208595690883E-4</v>
      </c>
      <c r="M496" s="69">
        <f>'Tabel 5'!M505/'Tabel 5'!M$10</f>
        <v>0</v>
      </c>
      <c r="N496" s="69">
        <f>'Tabel 5'!N505/'Tabel 5'!N$10</f>
        <v>7.132882588734064E-4</v>
      </c>
      <c r="O496" s="69"/>
      <c r="P496" s="69">
        <f>'Tabel 5'!P505/'Tabel 5'!P$10</f>
        <v>0</v>
      </c>
      <c r="Q496" s="69">
        <f>'Tabel 5'!Q505/'Tabel 5'!Q$10</f>
        <v>0</v>
      </c>
      <c r="R496" s="69">
        <f>'Tabel 5'!R505/'Tabel 5'!R$10</f>
        <v>0</v>
      </c>
      <c r="S496" s="69"/>
      <c r="T496" s="69">
        <f>'Tabel 5'!T505/'Tabel 5'!T$10</f>
        <v>1.7299462806154967E-4</v>
      </c>
      <c r="U496" s="69"/>
      <c r="V496" s="69">
        <f>'Tabel 5'!V505/'Tabel 5'!V$10</f>
        <v>1.0198281729871842E-3</v>
      </c>
      <c r="W496" s="69">
        <f>'Tabel 5'!W505/'Tabel 5'!W$10</f>
        <v>1.0596264816652131E-3</v>
      </c>
      <c r="X496" s="69">
        <f>'Tabel 5'!X505/'Tabel 5'!X$10</f>
        <v>6.4658656177595778E-4</v>
      </c>
      <c r="Y496" s="69">
        <f>'Tabel 5'!Y505/'Tabel 5'!Y$10</f>
        <v>0</v>
      </c>
      <c r="Z496" s="69"/>
      <c r="AA496" s="69">
        <f>'Tabel 5'!AA505/'Tabel 5'!AA$10</f>
        <v>0</v>
      </c>
      <c r="AB496" s="69"/>
      <c r="AC496" s="69">
        <f>'Tabel 5'!AC505/'Tabel 5'!AC$10</f>
        <v>0</v>
      </c>
    </row>
    <row r="497" spans="2:29" outlineLevel="2" x14ac:dyDescent="0.2">
      <c r="B497" s="46">
        <v>2017</v>
      </c>
      <c r="C497" s="46">
        <v>5</v>
      </c>
      <c r="D497" s="22" t="s">
        <v>147</v>
      </c>
      <c r="E497" s="22" t="s">
        <v>492</v>
      </c>
      <c r="G497" s="69">
        <f>'Tabel 5'!G506/'Tabel 5'!G$10</f>
        <v>1.5775837813544777E-3</v>
      </c>
      <c r="H497" s="69"/>
      <c r="I497" s="69">
        <f>'Tabel 5'!I506/'Tabel 5'!I$10</f>
        <v>2.1203744895255902E-3</v>
      </c>
      <c r="J497" s="69">
        <f>'Tabel 5'!J506/'Tabel 5'!J$10</f>
        <v>1.9360446994000198E-4</v>
      </c>
      <c r="K497" s="69">
        <f>'Tabel 5'!K506/'Tabel 5'!K$10</f>
        <v>7.0890562693841385E-5</v>
      </c>
      <c r="L497" s="69">
        <f>'Tabel 5'!L506/'Tabel 5'!L$10</f>
        <v>8.1684053724293045E-3</v>
      </c>
      <c r="M497" s="69">
        <f>'Tabel 5'!M506/'Tabel 5'!M$10</f>
        <v>0</v>
      </c>
      <c r="N497" s="69">
        <f>'Tabel 5'!N506/'Tabel 5'!N$10</f>
        <v>1.7581048634203679E-3</v>
      </c>
      <c r="O497" s="69"/>
      <c r="P497" s="69">
        <f>'Tabel 5'!P506/'Tabel 5'!P$10</f>
        <v>6.9393539559204416E-4</v>
      </c>
      <c r="Q497" s="69">
        <f>'Tabel 5'!Q506/'Tabel 5'!Q$10</f>
        <v>8.4898102348050341E-4</v>
      </c>
      <c r="R497" s="69">
        <f>'Tabel 5'!R506/'Tabel 5'!R$10</f>
        <v>0</v>
      </c>
      <c r="S497" s="69"/>
      <c r="T497" s="69">
        <f>'Tabel 5'!T506/'Tabel 5'!T$10</f>
        <v>2.8225439315305472E-4</v>
      </c>
      <c r="U497" s="69"/>
      <c r="V497" s="69">
        <f>'Tabel 5'!V506/'Tabel 5'!V$10</f>
        <v>1.2747852162339804E-3</v>
      </c>
      <c r="W497" s="69">
        <f>'Tabel 5'!W506/'Tabel 5'!W$10</f>
        <v>1.2920445542946111E-3</v>
      </c>
      <c r="X497" s="69">
        <f>'Tabel 5'!X506/'Tabel 5'!X$10</f>
        <v>9.6987984266393666E-4</v>
      </c>
      <c r="Y497" s="69">
        <f>'Tabel 5'!Y506/'Tabel 5'!Y$10</f>
        <v>1.1334013374135782E-3</v>
      </c>
      <c r="Z497" s="69"/>
      <c r="AA497" s="69">
        <f>'Tabel 5'!AA506/'Tabel 5'!AA$10</f>
        <v>1.5924152038903929E-3</v>
      </c>
      <c r="AB497" s="69"/>
      <c r="AC497" s="69">
        <f>'Tabel 5'!AC506/'Tabel 5'!AC$10</f>
        <v>4.20872374156214E-3</v>
      </c>
    </row>
    <row r="498" spans="2:29" outlineLevel="2" x14ac:dyDescent="0.2">
      <c r="B498" s="46">
        <v>2017</v>
      </c>
      <c r="C498" s="46">
        <v>5</v>
      </c>
      <c r="D498" s="22" t="s">
        <v>149</v>
      </c>
      <c r="E498" s="22" t="s">
        <v>494</v>
      </c>
      <c r="G498" s="69">
        <f>'Tabel 5'!G507/'Tabel 5'!G$10</f>
        <v>4.9224950978345899E-4</v>
      </c>
      <c r="H498" s="69"/>
      <c r="I498" s="69">
        <f>'Tabel 5'!I507/'Tabel 5'!I$10</f>
        <v>1.8394573600787767E-4</v>
      </c>
      <c r="J498" s="69">
        <f>'Tabel 5'!J507/'Tabel 5'!J$10</f>
        <v>6.5825519779600668E-5</v>
      </c>
      <c r="K498" s="69">
        <f>'Tabel 5'!K507/'Tabel 5'!K$10</f>
        <v>2.6583961010190517E-4</v>
      </c>
      <c r="L498" s="69">
        <f>'Tabel 5'!L507/'Tabel 5'!L$10</f>
        <v>4.9000632108154195E-5</v>
      </c>
      <c r="M498" s="69">
        <f>'Tabel 5'!M507/'Tabel 5'!M$10</f>
        <v>0</v>
      </c>
      <c r="N498" s="69">
        <f>'Tabel 5'!N507/'Tabel 5'!N$10</f>
        <v>6.2789459407870283E-4</v>
      </c>
      <c r="O498" s="69"/>
      <c r="P498" s="69">
        <f>'Tabel 5'!P507/'Tabel 5'!P$10</f>
        <v>7.8189903728681035E-5</v>
      </c>
      <c r="Q498" s="69">
        <f>'Tabel 5'!Q507/'Tabel 5'!Q$10</f>
        <v>9.565983363160602E-5</v>
      </c>
      <c r="R498" s="69">
        <f>'Tabel 5'!R507/'Tabel 5'!R$10</f>
        <v>0</v>
      </c>
      <c r="S498" s="69"/>
      <c r="T498" s="69">
        <f>'Tabel 5'!T507/'Tabel 5'!T$10</f>
        <v>2.0941454975871801E-4</v>
      </c>
      <c r="U498" s="69"/>
      <c r="V498" s="69">
        <f>'Tabel 5'!V507/'Tabel 5'!V$10</f>
        <v>1.5835405346612931E-3</v>
      </c>
      <c r="W498" s="69">
        <f>'Tabel 5'!W507/'Tabel 5'!W$10</f>
        <v>1.0621256007257442E-3</v>
      </c>
      <c r="X498" s="69">
        <f>'Tabel 5'!X507/'Tabel 5'!X$10</f>
        <v>8.0823320221994717E-4</v>
      </c>
      <c r="Y498" s="69">
        <f>'Tabel 5'!Y507/'Tabel 5'!Y$10</f>
        <v>2.6861611696701801E-2</v>
      </c>
      <c r="Z498" s="69"/>
      <c r="AA498" s="69">
        <f>'Tabel 5'!AA507/'Tabel 5'!AA$10</f>
        <v>0</v>
      </c>
      <c r="AB498" s="69"/>
      <c r="AC498" s="69">
        <f>'Tabel 5'!AC507/'Tabel 5'!AC$10</f>
        <v>7.8757305658935101E-4</v>
      </c>
    </row>
    <row r="499" spans="2:29" outlineLevel="2" x14ac:dyDescent="0.2">
      <c r="B499" s="46">
        <v>2017</v>
      </c>
      <c r="C499" s="46">
        <v>5</v>
      </c>
      <c r="D499" s="22" t="s">
        <v>150</v>
      </c>
      <c r="E499" s="22" t="s">
        <v>495</v>
      </c>
      <c r="G499" s="69">
        <f>'Tabel 5'!G508/'Tabel 5'!G$10</f>
        <v>8.690263922718996E-4</v>
      </c>
      <c r="H499" s="69"/>
      <c r="I499" s="69">
        <f>'Tabel 5'!I508/'Tabel 5'!I$10</f>
        <v>8.6074607990642763E-4</v>
      </c>
      <c r="J499" s="69">
        <f>'Tabel 5'!J508/'Tabel 5'!J$10</f>
        <v>0</v>
      </c>
      <c r="K499" s="69">
        <f>'Tabel 5'!K508/'Tabel 5'!K$10</f>
        <v>0</v>
      </c>
      <c r="L499" s="69">
        <f>'Tabel 5'!L508/'Tabel 5'!L$10</f>
        <v>2.4990322375158637E-4</v>
      </c>
      <c r="M499" s="69">
        <f>'Tabel 5'!M508/'Tabel 5'!M$10</f>
        <v>0</v>
      </c>
      <c r="N499" s="69">
        <f>'Tabel 5'!N508/'Tabel 5'!N$10</f>
        <v>4.0687569696299941E-3</v>
      </c>
      <c r="O499" s="69"/>
      <c r="P499" s="69">
        <f>'Tabel 5'!P508/'Tabel 5'!P$10</f>
        <v>1.00995292316213E-4</v>
      </c>
      <c r="Q499" s="69">
        <f>'Tabel 5'!Q508/'Tabel 5'!Q$10</f>
        <v>1.2356061844082445E-4</v>
      </c>
      <c r="R499" s="69">
        <f>'Tabel 5'!R508/'Tabel 5'!R$10</f>
        <v>0</v>
      </c>
      <c r="S499" s="69"/>
      <c r="T499" s="69">
        <f>'Tabel 5'!T508/'Tabel 5'!T$10</f>
        <v>6.5555859054903035E-4</v>
      </c>
      <c r="U499" s="69"/>
      <c r="V499" s="69">
        <f>'Tabel 5'!V508/'Tabel 5'!V$10</f>
        <v>1.4946564278413091E-3</v>
      </c>
      <c r="W499" s="69">
        <f>'Tabel 5'!W508/'Tabel 5'!W$10</f>
        <v>1.5644485318925079E-3</v>
      </c>
      <c r="X499" s="69">
        <f>'Tabel 5'!X508/'Tabel 5'!X$10</f>
        <v>7.0046877525728761E-4</v>
      </c>
      <c r="Y499" s="69">
        <f>'Tabel 5'!Y508/'Tabel 5'!Y$10</f>
        <v>0</v>
      </c>
      <c r="Z499" s="69"/>
      <c r="AA499" s="69">
        <f>'Tabel 5'!AA508/'Tabel 5'!AA$10</f>
        <v>0</v>
      </c>
      <c r="AB499" s="69"/>
      <c r="AC499" s="69">
        <f>'Tabel 5'!AC508/'Tabel 5'!AC$10</f>
        <v>6.1255682179171746E-4</v>
      </c>
    </row>
    <row r="500" spans="2:29" outlineLevel="2" x14ac:dyDescent="0.2">
      <c r="B500" s="46">
        <v>2017</v>
      </c>
      <c r="C500" s="46">
        <v>5</v>
      </c>
      <c r="D500" s="22" t="s">
        <v>151</v>
      </c>
      <c r="E500" s="22" t="s">
        <v>496</v>
      </c>
      <c r="G500" s="69">
        <f>'Tabel 5'!G509/'Tabel 5'!G$10</f>
        <v>1.3580231519907103E-3</v>
      </c>
      <c r="H500" s="69"/>
      <c r="I500" s="69">
        <f>'Tabel 5'!I509/'Tabel 5'!I$10</f>
        <v>1.1476614398752368E-3</v>
      </c>
      <c r="J500" s="69">
        <f>'Tabel 5'!J509/'Tabel 5'!J$10</f>
        <v>1.6824228437786171E-3</v>
      </c>
      <c r="K500" s="69">
        <f>'Tabel 5'!K509/'Tabel 5'!K$10</f>
        <v>0</v>
      </c>
      <c r="L500" s="69">
        <f>'Tabel 5'!L509/'Tabel 5'!L$10</f>
        <v>3.8220493044360273E-4</v>
      </c>
      <c r="M500" s="69">
        <f>'Tabel 5'!M509/'Tabel 5'!M$10</f>
        <v>0</v>
      </c>
      <c r="N500" s="69">
        <f>'Tabel 5'!N509/'Tabel 5'!N$10</f>
        <v>1.009654507278554E-3</v>
      </c>
      <c r="O500" s="69"/>
      <c r="P500" s="69">
        <f>'Tabel 5'!P509/'Tabel 5'!P$10</f>
        <v>1.0914007395461727E-3</v>
      </c>
      <c r="Q500" s="69">
        <f>'Tabel 5'!Q509/'Tabel 5'!Q$10</f>
        <v>1.0323290379410817E-3</v>
      </c>
      <c r="R500" s="69">
        <f>'Tabel 5'!R509/'Tabel 5'!R$10</f>
        <v>1.3557870700727844E-3</v>
      </c>
      <c r="S500" s="69"/>
      <c r="T500" s="69">
        <f>'Tabel 5'!T509/'Tabel 5'!T$10</f>
        <v>2.8407538923791312E-3</v>
      </c>
      <c r="U500" s="69"/>
      <c r="V500" s="69">
        <f>'Tabel 5'!V509/'Tabel 5'!V$10</f>
        <v>1.6607293642681212E-3</v>
      </c>
      <c r="W500" s="69">
        <f>'Tabel 5'!W509/'Tabel 5'!W$10</f>
        <v>1.5544520556503832E-3</v>
      </c>
      <c r="X500" s="69">
        <f>'Tabel 5'!X509/'Tabel 5'!X$10</f>
        <v>4.7416347863570235E-3</v>
      </c>
      <c r="Y500" s="69">
        <f>'Tabel 5'!Y509/'Tabel 5'!Y$10</f>
        <v>0</v>
      </c>
      <c r="Z500" s="69"/>
      <c r="AA500" s="69">
        <f>'Tabel 5'!AA509/'Tabel 5'!AA$10</f>
        <v>1.2249347722233792E-3</v>
      </c>
      <c r="AB500" s="69"/>
      <c r="AC500" s="69">
        <f>'Tabel 5'!AC509/'Tabel 5'!AC$10</f>
        <v>9.3341991892071231E-4</v>
      </c>
    </row>
    <row r="501" spans="2:29" outlineLevel="2" x14ac:dyDescent="0.2">
      <c r="B501" s="46">
        <v>2017</v>
      </c>
      <c r="C501" s="46">
        <v>5</v>
      </c>
      <c r="D501" s="22" t="s">
        <v>152</v>
      </c>
      <c r="E501" s="22" t="s">
        <v>497</v>
      </c>
      <c r="G501" s="69">
        <f>'Tabel 5'!G510/'Tabel 5'!G$10</f>
        <v>3.5021275696047854E-4</v>
      </c>
      <c r="H501" s="69"/>
      <c r="I501" s="69">
        <f>'Tabel 5'!I510/'Tabel 5'!I$10</f>
        <v>1.1896490535292088E-4</v>
      </c>
      <c r="J501" s="69">
        <f>'Tabel 5'!J510/'Tabel 5'!J$10</f>
        <v>1.1616268196400118E-4</v>
      </c>
      <c r="K501" s="69">
        <f>'Tabel 5'!K510/'Tabel 5'!K$10</f>
        <v>2.6583961010190517E-4</v>
      </c>
      <c r="L501" s="69">
        <f>'Tabel 5'!L510/'Tabel 5'!L$10</f>
        <v>2.4500316054077098E-5</v>
      </c>
      <c r="M501" s="69">
        <f>'Tabel 5'!M510/'Tabel 5'!M$10</f>
        <v>6.1993717969912384E-4</v>
      </c>
      <c r="N501" s="69">
        <f>'Tabel 5'!N510/'Tabel 5'!N$10</f>
        <v>1.2055576206311094E-4</v>
      </c>
      <c r="O501" s="69"/>
      <c r="P501" s="69">
        <f>'Tabel 5'!P510/'Tabel 5'!P$10</f>
        <v>1.9221684666634087E-4</v>
      </c>
      <c r="Q501" s="69">
        <f>'Tabel 5'!Q510/'Tabel 5'!Q$10</f>
        <v>2.3516375767769813E-4</v>
      </c>
      <c r="R501" s="69">
        <f>'Tabel 5'!R510/'Tabel 5'!R$10</f>
        <v>0</v>
      </c>
      <c r="S501" s="69"/>
      <c r="T501" s="69">
        <f>'Tabel 5'!T510/'Tabel 5'!T$10</f>
        <v>9.0139306200491673E-4</v>
      </c>
      <c r="U501" s="69"/>
      <c r="V501" s="69">
        <f>'Tabel 5'!V510/'Tabel 5'!V$10</f>
        <v>8.6311145833089685E-4</v>
      </c>
      <c r="W501" s="69">
        <f>'Tabel 5'!W510/'Tabel 5'!W$10</f>
        <v>9.2217493333599909E-4</v>
      </c>
      <c r="X501" s="69">
        <f>'Tabel 5'!X510/'Tabel 5'!X$10</f>
        <v>0</v>
      </c>
      <c r="Y501" s="69">
        <f>'Tabel 5'!Y510/'Tabel 5'!Y$10</f>
        <v>0</v>
      </c>
      <c r="Z501" s="69"/>
      <c r="AA501" s="69">
        <f>'Tabel 5'!AA510/'Tabel 5'!AA$10</f>
        <v>0</v>
      </c>
      <c r="AB501" s="69"/>
      <c r="AC501" s="69">
        <f>'Tabel 5'!AC510/'Tabel 5'!AC$10</f>
        <v>2.2085382010177568E-4</v>
      </c>
    </row>
    <row r="502" spans="2:29" outlineLevel="2" x14ac:dyDescent="0.2">
      <c r="B502" s="46">
        <v>2017</v>
      </c>
      <c r="C502" s="46">
        <v>5</v>
      </c>
      <c r="D502" s="22" t="s">
        <v>153</v>
      </c>
      <c r="E502" s="22" t="s">
        <v>498</v>
      </c>
      <c r="G502" s="69">
        <f>'Tabel 5'!G511/'Tabel 5'!G$10</f>
        <v>1.1796640234458225E-3</v>
      </c>
      <c r="H502" s="69"/>
      <c r="I502" s="69">
        <f>'Tabel 5'!I511/'Tabel 5'!I$10</f>
        <v>8.2375699168745224E-4</v>
      </c>
      <c r="J502" s="69">
        <f>'Tabel 5'!J511/'Tabel 5'!J$10</f>
        <v>1.0241676459826104E-3</v>
      </c>
      <c r="K502" s="69">
        <f>'Tabel 5'!K511/'Tabel 5'!K$10</f>
        <v>3.0128489144882586E-4</v>
      </c>
      <c r="L502" s="69">
        <f>'Tabel 5'!L511/'Tabel 5'!L$10</f>
        <v>1.3622175726066867E-3</v>
      </c>
      <c r="M502" s="69">
        <f>'Tabel 5'!M511/'Tabel 5'!M$10</f>
        <v>0</v>
      </c>
      <c r="N502" s="69">
        <f>'Tabel 5'!N511/'Tabel 5'!N$10</f>
        <v>0</v>
      </c>
      <c r="O502" s="69"/>
      <c r="P502" s="69">
        <f>'Tabel 5'!P511/'Tabel 5'!P$10</f>
        <v>2.9647005163791558E-4</v>
      </c>
      <c r="Q502" s="69">
        <f>'Tabel 5'!Q511/'Tabel 5'!Q$10</f>
        <v>3.6271020251983947E-4</v>
      </c>
      <c r="R502" s="69">
        <f>'Tabel 5'!R511/'Tabel 5'!R$10</f>
        <v>0</v>
      </c>
      <c r="S502" s="69"/>
      <c r="T502" s="69">
        <f>'Tabel 5'!T511/'Tabel 5'!T$10</f>
        <v>2.5493945188017845E-3</v>
      </c>
      <c r="U502" s="69"/>
      <c r="V502" s="69">
        <f>'Tabel 5'!V511/'Tabel 5'!V$10</f>
        <v>2.2946133892211649E-3</v>
      </c>
      <c r="W502" s="69">
        <f>'Tabel 5'!W511/'Tabel 5'!W$10</f>
        <v>2.3866587028072606E-3</v>
      </c>
      <c r="X502" s="69">
        <f>'Tabel 5'!X511/'Tabel 5'!X$10</f>
        <v>1.4009375505145752E-3</v>
      </c>
      <c r="Y502" s="69">
        <f>'Tabel 5'!Y511/'Tabel 5'!Y$10</f>
        <v>0</v>
      </c>
      <c r="Z502" s="69"/>
      <c r="AA502" s="69">
        <f>'Tabel 5'!AA511/'Tabel 5'!AA$10</f>
        <v>0</v>
      </c>
      <c r="AB502" s="69"/>
      <c r="AC502" s="69">
        <f>'Tabel 5'!AC511/'Tabel 5'!AC$10</f>
        <v>7.0423199240000163E-4</v>
      </c>
    </row>
    <row r="503" spans="2:29" outlineLevel="2" x14ac:dyDescent="0.2">
      <c r="B503" s="46">
        <v>2017</v>
      </c>
      <c r="C503" s="46">
        <v>5</v>
      </c>
      <c r="D503" s="22" t="s">
        <v>154</v>
      </c>
      <c r="E503" s="22" t="s">
        <v>499</v>
      </c>
      <c r="G503" s="69">
        <f>'Tabel 5'!G512/'Tabel 5'!G$10</f>
        <v>4.266523834797161E-4</v>
      </c>
      <c r="H503" s="69"/>
      <c r="I503" s="69">
        <f>'Tabel 5'!I512/'Tabel 5'!I$10</f>
        <v>1.7694780039888232E-4</v>
      </c>
      <c r="J503" s="69">
        <f>'Tabel 5'!J512/'Tabel 5'!J$10</f>
        <v>3.8720893988000397E-5</v>
      </c>
      <c r="K503" s="69">
        <f>'Tabel 5'!K512/'Tabel 5'!K$10</f>
        <v>1.7722640673460346E-5</v>
      </c>
      <c r="L503" s="69">
        <f>'Tabel 5'!L512/'Tabel 5'!L$10</f>
        <v>6.8600884951415877E-4</v>
      </c>
      <c r="M503" s="69">
        <f>'Tabel 5'!M512/'Tabel 5'!M$10</f>
        <v>0</v>
      </c>
      <c r="N503" s="69">
        <f>'Tabel 5'!N512/'Tabel 5'!N$10</f>
        <v>8.0370508042073964E-5</v>
      </c>
      <c r="O503" s="69"/>
      <c r="P503" s="69">
        <f>'Tabel 5'!P512/'Tabel 5'!P$10</f>
        <v>0</v>
      </c>
      <c r="Q503" s="69">
        <f>'Tabel 5'!Q512/'Tabel 5'!Q$10</f>
        <v>0</v>
      </c>
      <c r="R503" s="69">
        <f>'Tabel 5'!R512/'Tabel 5'!R$10</f>
        <v>0</v>
      </c>
      <c r="S503" s="69"/>
      <c r="T503" s="69">
        <f>'Tabel 5'!T512/'Tabel 5'!T$10</f>
        <v>1.547846672129655E-4</v>
      </c>
      <c r="U503" s="69"/>
      <c r="V503" s="69">
        <f>'Tabel 5'!V512/'Tabel 5'!V$10</f>
        <v>1.3870598774802759E-3</v>
      </c>
      <c r="W503" s="69">
        <f>'Tabel 5'!W512/'Tabel 5'!W$10</f>
        <v>1.4819776028949796E-3</v>
      </c>
      <c r="X503" s="69">
        <f>'Tabel 5'!X512/'Tabel 5'!X$10</f>
        <v>0</v>
      </c>
      <c r="Y503" s="69">
        <f>'Tabel 5'!Y512/'Tabel 5'!Y$10</f>
        <v>0</v>
      </c>
      <c r="Z503" s="69"/>
      <c r="AA503" s="69">
        <f>'Tabel 5'!AA512/'Tabel 5'!AA$10</f>
        <v>4.8997390888935169E-4</v>
      </c>
      <c r="AB503" s="69"/>
      <c r="AC503" s="69">
        <f>'Tabel 5'!AC512/'Tabel 5'!AC$10</f>
        <v>3.7503478885207188E-5</v>
      </c>
    </row>
    <row r="504" spans="2:29" outlineLevel="2" x14ac:dyDescent="0.2">
      <c r="B504" s="46">
        <v>2017</v>
      </c>
      <c r="C504" s="46">
        <v>5</v>
      </c>
      <c r="D504" s="22" t="s">
        <v>501</v>
      </c>
      <c r="E504" s="22" t="s">
        <v>502</v>
      </c>
      <c r="G504" s="69">
        <f>'Tabel 5'!G513/'Tabel 5'!G$10</f>
        <v>1.3547704019260618E-3</v>
      </c>
      <c r="H504" s="69"/>
      <c r="I504" s="69">
        <f>'Tabel 5'!I513/'Tabel 5'!I$10</f>
        <v>1.852453526209768E-3</v>
      </c>
      <c r="J504" s="69">
        <f>'Tabel 5'!J513/'Tabel 5'!J$10</f>
        <v>2.6097882547912268E-3</v>
      </c>
      <c r="K504" s="69">
        <f>'Tabel 5'!K513/'Tabel 5'!K$10</f>
        <v>0</v>
      </c>
      <c r="L504" s="69">
        <f>'Tabel 5'!L513/'Tabel 5'!L$10</f>
        <v>1.0927140960118385E-3</v>
      </c>
      <c r="M504" s="69">
        <f>'Tabel 5'!M513/'Tabel 5'!M$10</f>
        <v>0</v>
      </c>
      <c r="N504" s="69">
        <f>'Tabel 5'!N513/'Tabel 5'!N$10</f>
        <v>1.4165302042415536E-3</v>
      </c>
      <c r="O504" s="69"/>
      <c r="P504" s="69">
        <f>'Tabel 5'!P513/'Tabel 5'!P$10</f>
        <v>1.00995292316213E-4</v>
      </c>
      <c r="Q504" s="69">
        <f>'Tabel 5'!Q513/'Tabel 5'!Q$10</f>
        <v>1.2356061844082445E-4</v>
      </c>
      <c r="R504" s="69">
        <f>'Tabel 5'!R513/'Tabel 5'!R$10</f>
        <v>0</v>
      </c>
      <c r="S504" s="69"/>
      <c r="T504" s="69">
        <f>'Tabel 5'!T513/'Tabel 5'!T$10</f>
        <v>0</v>
      </c>
      <c r="U504" s="69"/>
      <c r="V504" s="69">
        <f>'Tabel 5'!V513/'Tabel 5'!V$10</f>
        <v>1.4385190972181613E-3</v>
      </c>
      <c r="W504" s="69">
        <f>'Tabel 5'!W513/'Tabel 5'!W$10</f>
        <v>1.4894749600765731E-3</v>
      </c>
      <c r="X504" s="69">
        <f>'Tabel 5'!X513/'Tabel 5'!X$10</f>
        <v>0</v>
      </c>
      <c r="Y504" s="69">
        <f>'Tabel 5'!Y513/'Tabel 5'!Y$10</f>
        <v>2.1534625410857986E-3</v>
      </c>
      <c r="Z504" s="69"/>
      <c r="AA504" s="69">
        <f>'Tabel 5'!AA513/'Tabel 5'!AA$10</f>
        <v>0</v>
      </c>
      <c r="AB504" s="69"/>
      <c r="AC504" s="69">
        <f>'Tabel 5'!AC513/'Tabel 5'!AC$10</f>
        <v>3.2419673969656883E-3</v>
      </c>
    </row>
    <row r="505" spans="2:29" outlineLevel="2" x14ac:dyDescent="0.2">
      <c r="B505" s="46">
        <v>2017</v>
      </c>
      <c r="C505" s="46">
        <v>5</v>
      </c>
      <c r="D505" s="22" t="s">
        <v>156</v>
      </c>
      <c r="E505" s="22" t="s">
        <v>503</v>
      </c>
      <c r="G505" s="69">
        <f>'Tabel 5'!G514/'Tabel 5'!G$10</f>
        <v>1.3124846510856325E-3</v>
      </c>
      <c r="H505" s="69"/>
      <c r="I505" s="69">
        <f>'Tabel 5'!I514/'Tabel 5'!I$10</f>
        <v>9.8271010052034652E-4</v>
      </c>
      <c r="J505" s="69">
        <f>'Tabel 5'!J514/'Tabel 5'!J$10</f>
        <v>1.6553182179870169E-3</v>
      </c>
      <c r="K505" s="69">
        <f>'Tabel 5'!K514/'Tabel 5'!K$10</f>
        <v>5.3167922020381034E-4</v>
      </c>
      <c r="L505" s="69">
        <f>'Tabel 5'!L514/'Tabel 5'!L$10</f>
        <v>4.9000632108154195E-5</v>
      </c>
      <c r="M505" s="69">
        <f>'Tabel 5'!M514/'Tabel 5'!M$10</f>
        <v>0</v>
      </c>
      <c r="N505" s="69">
        <f>'Tabel 5'!N514/'Tabel 5'!N$10</f>
        <v>4.4203779423140677E-4</v>
      </c>
      <c r="O505" s="69"/>
      <c r="P505" s="69">
        <f>'Tabel 5'!P514/'Tabel 5'!P$10</f>
        <v>5.8642427796510773E-5</v>
      </c>
      <c r="Q505" s="69">
        <f>'Tabel 5'!Q514/'Tabel 5'!Q$10</f>
        <v>7.1744875223704515E-5</v>
      </c>
      <c r="R505" s="69">
        <f>'Tabel 5'!R514/'Tabel 5'!R$10</f>
        <v>0</v>
      </c>
      <c r="S505" s="69"/>
      <c r="T505" s="69">
        <f>'Tabel 5'!T514/'Tabel 5'!T$10</f>
        <v>3.8240917782026768E-4</v>
      </c>
      <c r="U505" s="69"/>
      <c r="V505" s="69">
        <f>'Tabel 5'!V514/'Tabel 5'!V$10</f>
        <v>3.223218399945734E-3</v>
      </c>
      <c r="W505" s="69">
        <f>'Tabel 5'!W514/'Tabel 5'!W$10</f>
        <v>3.4437860654119423E-3</v>
      </c>
      <c r="X505" s="69">
        <f>'Tabel 5'!X514/'Tabel 5'!X$10</f>
        <v>0</v>
      </c>
      <c r="Y505" s="69">
        <f>'Tabel 5'!Y514/'Tabel 5'!Y$10</f>
        <v>0</v>
      </c>
      <c r="Z505" s="69"/>
      <c r="AA505" s="69">
        <f>'Tabel 5'!AA514/'Tabel 5'!AA$10</f>
        <v>0</v>
      </c>
      <c r="AB505" s="69"/>
      <c r="AC505" s="69">
        <f>'Tabel 5'!AC514/'Tabel 5'!AC$10</f>
        <v>0</v>
      </c>
    </row>
    <row r="506" spans="2:29" outlineLevel="2" x14ac:dyDescent="0.2">
      <c r="B506" s="46">
        <v>2017</v>
      </c>
      <c r="C506" s="46">
        <v>5</v>
      </c>
      <c r="D506" s="22" t="s">
        <v>160</v>
      </c>
      <c r="E506" s="22" t="s">
        <v>507</v>
      </c>
      <c r="G506" s="69">
        <f>'Tabel 5'!G515/'Tabel 5'!G$10</f>
        <v>4.4616888386760659E-4</v>
      </c>
      <c r="H506" s="69"/>
      <c r="I506" s="69">
        <f>'Tabel 5'!I515/'Tabel 5'!I$10</f>
        <v>2.0993806826986039E-4</v>
      </c>
      <c r="J506" s="69">
        <f>'Tabel 5'!J515/'Tabel 5'!J$10</f>
        <v>0</v>
      </c>
      <c r="K506" s="69">
        <f>'Tabel 5'!K515/'Tabel 5'!K$10</f>
        <v>2.1798848028356226E-3</v>
      </c>
      <c r="L506" s="69">
        <f>'Tabel 5'!L515/'Tabel 5'!L$10</f>
        <v>0</v>
      </c>
      <c r="M506" s="69">
        <f>'Tabel 5'!M515/'Tabel 5'!M$10</f>
        <v>0</v>
      </c>
      <c r="N506" s="69">
        <f>'Tabel 5'!N515/'Tabel 5'!N$10</f>
        <v>4.3701463747877718E-4</v>
      </c>
      <c r="O506" s="69"/>
      <c r="P506" s="69">
        <f>'Tabel 5'!P515/'Tabel 5'!P$10</f>
        <v>8.1447816384042746E-5</v>
      </c>
      <c r="Q506" s="69">
        <f>'Tabel 5'!Q515/'Tabel 5'!Q$10</f>
        <v>9.9645660032922942E-5</v>
      </c>
      <c r="R506" s="69">
        <f>'Tabel 5'!R515/'Tabel 5'!R$10</f>
        <v>0</v>
      </c>
      <c r="S506" s="69"/>
      <c r="T506" s="69">
        <f>'Tabel 5'!T515/'Tabel 5'!T$10</f>
        <v>1.1836474551579715E-4</v>
      </c>
      <c r="U506" s="69"/>
      <c r="V506" s="69">
        <f>'Tabel 5'!V515/'Tabel 5'!V$10</f>
        <v>1.344956879512915E-3</v>
      </c>
      <c r="W506" s="69">
        <f>'Tabel 5'!W515/'Tabel 5'!W$10</f>
        <v>1.4020057929579823E-3</v>
      </c>
      <c r="X506" s="69">
        <f>'Tabel 5'!X515/'Tabel 5'!X$10</f>
        <v>7.5435098873861733E-4</v>
      </c>
      <c r="Y506" s="69">
        <f>'Tabel 5'!Y515/'Tabel 5'!Y$10</f>
        <v>0</v>
      </c>
      <c r="Z506" s="69"/>
      <c r="AA506" s="69">
        <f>'Tabel 5'!AA515/'Tabel 5'!AA$10</f>
        <v>0</v>
      </c>
      <c r="AB506" s="69"/>
      <c r="AC506" s="69">
        <f>'Tabel 5'!AC515/'Tabel 5'!AC$10</f>
        <v>1.20011132432663E-3</v>
      </c>
    </row>
    <row r="507" spans="2:29" outlineLevel="2" x14ac:dyDescent="0.2">
      <c r="B507" s="46">
        <v>2017</v>
      </c>
      <c r="C507" s="46">
        <v>5</v>
      </c>
      <c r="D507" s="22" t="s">
        <v>161</v>
      </c>
      <c r="E507" s="22" t="s">
        <v>508</v>
      </c>
      <c r="G507" s="69">
        <f>'Tabel 5'!G516/'Tabel 5'!G$10</f>
        <v>2.4666687990250425E-4</v>
      </c>
      <c r="H507" s="69"/>
      <c r="I507" s="69">
        <f>'Tabel 5'!I516/'Tabel 5'!I$10</f>
        <v>3.4989678044976732E-5</v>
      </c>
      <c r="J507" s="69">
        <f>'Tabel 5'!J516/'Tabel 5'!J$10</f>
        <v>6.7761564479000696E-5</v>
      </c>
      <c r="K507" s="69">
        <f>'Tabel 5'!K516/'Tabel 5'!K$10</f>
        <v>0</v>
      </c>
      <c r="L507" s="69">
        <f>'Tabel 5'!L516/'Tabel 5'!L$10</f>
        <v>0</v>
      </c>
      <c r="M507" s="69">
        <f>'Tabel 5'!M516/'Tabel 5'!M$10</f>
        <v>0</v>
      </c>
      <c r="N507" s="69">
        <f>'Tabel 5'!N516/'Tabel 5'!N$10</f>
        <v>0</v>
      </c>
      <c r="O507" s="69"/>
      <c r="P507" s="69">
        <f>'Tabel 5'!P516/'Tabel 5'!P$10</f>
        <v>9.1221554350127867E-5</v>
      </c>
      <c r="Q507" s="69">
        <f>'Tabel 5'!Q516/'Tabel 5'!Q$10</f>
        <v>1.1160313923687369E-4</v>
      </c>
      <c r="R507" s="69">
        <f>'Tabel 5'!R516/'Tabel 5'!R$10</f>
        <v>0</v>
      </c>
      <c r="S507" s="69"/>
      <c r="T507" s="69">
        <f>'Tabel 5'!T516/'Tabel 5'!T$10</f>
        <v>1.4567968678867342E-4</v>
      </c>
      <c r="U507" s="69"/>
      <c r="V507" s="69">
        <f>'Tabel 5'!V516/'Tabel 5'!V$10</f>
        <v>8.7948484642931491E-4</v>
      </c>
      <c r="W507" s="69">
        <f>'Tabel 5'!W516/'Tabel 5'!W$10</f>
        <v>9.3966876675971719E-4</v>
      </c>
      <c r="X507" s="69">
        <f>'Tabel 5'!X516/'Tabel 5'!X$10</f>
        <v>0</v>
      </c>
      <c r="Y507" s="69">
        <f>'Tabel 5'!Y516/'Tabel 5'!Y$10</f>
        <v>0</v>
      </c>
      <c r="Z507" s="69"/>
      <c r="AA507" s="69">
        <f>'Tabel 5'!AA516/'Tabel 5'!AA$10</f>
        <v>0</v>
      </c>
      <c r="AB507" s="69"/>
      <c r="AC507" s="69">
        <f>'Tabel 5'!AC516/'Tabel 5'!AC$10</f>
        <v>5.0004638513609584E-5</v>
      </c>
    </row>
    <row r="508" spans="2:29" outlineLevel="2" x14ac:dyDescent="0.2">
      <c r="B508" s="46">
        <v>2017</v>
      </c>
      <c r="C508" s="46">
        <v>5</v>
      </c>
      <c r="D508" s="22" t="s">
        <v>164</v>
      </c>
      <c r="E508" s="22" t="s">
        <v>511</v>
      </c>
      <c r="G508" s="69">
        <f>'Tabel 5'!G517/'Tabel 5'!G$10</f>
        <v>5.8224226157206497E-4</v>
      </c>
      <c r="H508" s="69"/>
      <c r="I508" s="69">
        <f>'Tabel 5'!I517/'Tabel 5'!I$10</f>
        <v>2.1993511913985373E-4</v>
      </c>
      <c r="J508" s="69">
        <f>'Tabel 5'!J517/'Tabel 5'!J$10</f>
        <v>7.9377832675400808E-5</v>
      </c>
      <c r="K508" s="69">
        <f>'Tabel 5'!K517/'Tabel 5'!K$10</f>
        <v>1.7722640673460346E-5</v>
      </c>
      <c r="L508" s="69">
        <f>'Tabel 5'!L517/'Tabel 5'!L$10</f>
        <v>5.3900695318969613E-5</v>
      </c>
      <c r="M508" s="69">
        <f>'Tabel 5'!M517/'Tabel 5'!M$10</f>
        <v>1.2398743593982476E-4</v>
      </c>
      <c r="N508" s="69">
        <f>'Tabel 5'!N517/'Tabel 5'!N$10</f>
        <v>8.2379770743125813E-4</v>
      </c>
      <c r="O508" s="69"/>
      <c r="P508" s="69">
        <f>'Tabel 5'!P517/'Tabel 5'!P$10</f>
        <v>2.9321213898255386E-5</v>
      </c>
      <c r="Q508" s="69">
        <f>'Tabel 5'!Q517/'Tabel 5'!Q$10</f>
        <v>3.5872437611852257E-5</v>
      </c>
      <c r="R508" s="69">
        <f>'Tabel 5'!R517/'Tabel 5'!R$10</f>
        <v>0</v>
      </c>
      <c r="S508" s="69"/>
      <c r="T508" s="69">
        <f>'Tabel 5'!T517/'Tabel 5'!T$10</f>
        <v>4.552490212146044E-3</v>
      </c>
      <c r="U508" s="69"/>
      <c r="V508" s="69">
        <f>'Tabel 5'!V517/'Tabel 5'!V$10</f>
        <v>8.0697412770774901E-4</v>
      </c>
      <c r="W508" s="69">
        <f>'Tabel 5'!W517/'Tabel 5'!W$10</f>
        <v>8.2970752809634601E-4</v>
      </c>
      <c r="X508" s="69">
        <f>'Tabel 5'!X517/'Tabel 5'!X$10</f>
        <v>7.0046877525728761E-4</v>
      </c>
      <c r="Y508" s="69">
        <f>'Tabel 5'!Y517/'Tabel 5'!Y$10</f>
        <v>0</v>
      </c>
      <c r="Z508" s="69"/>
      <c r="AA508" s="69">
        <f>'Tabel 5'!AA517/'Tabel 5'!AA$10</f>
        <v>0</v>
      </c>
      <c r="AB508" s="69"/>
      <c r="AC508" s="69">
        <f>'Tabel 5'!AC517/'Tabel 5'!AC$10</f>
        <v>4.3337353378461641E-4</v>
      </c>
    </row>
    <row r="509" spans="2:29" outlineLevel="2" x14ac:dyDescent="0.2">
      <c r="B509" s="46">
        <v>2017</v>
      </c>
      <c r="C509" s="46">
        <v>5</v>
      </c>
      <c r="D509" s="22" t="s">
        <v>166</v>
      </c>
      <c r="E509" s="22" t="s">
        <v>513</v>
      </c>
      <c r="G509" s="69">
        <f>'Tabel 5'!G518/'Tabel 5'!G$10</f>
        <v>7.1018376411490229E-4</v>
      </c>
      <c r="H509" s="69"/>
      <c r="I509" s="69">
        <f>'Tabel 5'!I518/'Tabel 5'!I$10</f>
        <v>3.8788557375574206E-4</v>
      </c>
      <c r="J509" s="69">
        <f>'Tabel 5'!J518/'Tabel 5'!J$10</f>
        <v>6.1566221440920632E-4</v>
      </c>
      <c r="K509" s="69">
        <f>'Tabel 5'!K518/'Tabel 5'!K$10</f>
        <v>7.6207354895879481E-4</v>
      </c>
      <c r="L509" s="69">
        <f>'Tabel 5'!L518/'Tabel 5'!L$10</f>
        <v>0</v>
      </c>
      <c r="M509" s="69">
        <f>'Tabel 5'!M518/'Tabel 5'!M$10</f>
        <v>0</v>
      </c>
      <c r="N509" s="69">
        <f>'Tabel 5'!N518/'Tabel 5'!N$10</f>
        <v>1.3562523232099982E-4</v>
      </c>
      <c r="O509" s="69"/>
      <c r="P509" s="69">
        <f>'Tabel 5'!P518/'Tabel 5'!P$10</f>
        <v>1.9547475932170259E-5</v>
      </c>
      <c r="Q509" s="69">
        <f>'Tabel 5'!Q518/'Tabel 5'!Q$10</f>
        <v>2.3914958407901505E-5</v>
      </c>
      <c r="R509" s="69">
        <f>'Tabel 5'!R518/'Tabel 5'!R$10</f>
        <v>0</v>
      </c>
      <c r="S509" s="69"/>
      <c r="T509" s="69">
        <f>'Tabel 5'!T518/'Tabel 5'!T$10</f>
        <v>1.6844213784940362E-3</v>
      </c>
      <c r="U509" s="69"/>
      <c r="V509" s="69">
        <f>'Tabel 5'!V518/'Tabel 5'!V$10</f>
        <v>1.7098495285633756E-3</v>
      </c>
      <c r="W509" s="69">
        <f>'Tabel 5'!W518/'Tabel 5'!W$10</f>
        <v>1.7918683664008438E-3</v>
      </c>
      <c r="X509" s="69">
        <f>'Tabel 5'!X518/'Tabel 5'!X$10</f>
        <v>7.5435098873861733E-4</v>
      </c>
      <c r="Y509" s="69">
        <f>'Tabel 5'!Y518/'Tabel 5'!Y$10</f>
        <v>0</v>
      </c>
      <c r="Z509" s="69"/>
      <c r="AA509" s="69">
        <f>'Tabel 5'!AA518/'Tabel 5'!AA$10</f>
        <v>0</v>
      </c>
      <c r="AB509" s="69"/>
      <c r="AC509" s="69">
        <f>'Tabel 5'!AC518/'Tabel 5'!AC$10</f>
        <v>1.2167795371645E-3</v>
      </c>
    </row>
    <row r="510" spans="2:29" outlineLevel="2" x14ac:dyDescent="0.2">
      <c r="B510" s="46">
        <v>2017</v>
      </c>
      <c r="C510" s="46">
        <v>5</v>
      </c>
      <c r="D510" s="22" t="s">
        <v>170</v>
      </c>
      <c r="E510" s="22" t="s">
        <v>517</v>
      </c>
      <c r="G510" s="69">
        <f>'Tabel 5'!G519/'Tabel 5'!G$10</f>
        <v>8.6360514216415223E-4</v>
      </c>
      <c r="H510" s="69"/>
      <c r="I510" s="69">
        <f>'Tabel 5'!I519/'Tabel 5'!I$10</f>
        <v>3.239044481877846E-4</v>
      </c>
      <c r="J510" s="69">
        <f>'Tabel 5'!J519/'Tabel 5'!J$10</f>
        <v>0</v>
      </c>
      <c r="K510" s="69">
        <f>'Tabel 5'!K519/'Tabel 5'!K$10</f>
        <v>1.4178112538768277E-4</v>
      </c>
      <c r="L510" s="69">
        <f>'Tabel 5'!L519/'Tabel 5'!L$10</f>
        <v>8.624111251035138E-4</v>
      </c>
      <c r="M510" s="69">
        <f>'Tabel 5'!M519/'Tabel 5'!M$10</f>
        <v>0</v>
      </c>
      <c r="N510" s="69">
        <f>'Tabel 5'!N519/'Tabel 5'!N$10</f>
        <v>7.0324194536814711E-4</v>
      </c>
      <c r="O510" s="69"/>
      <c r="P510" s="69">
        <f>'Tabel 5'!P519/'Tabel 5'!P$10</f>
        <v>0</v>
      </c>
      <c r="Q510" s="69">
        <f>'Tabel 5'!Q519/'Tabel 5'!Q$10</f>
        <v>0</v>
      </c>
      <c r="R510" s="69">
        <f>'Tabel 5'!R519/'Tabel 5'!R$10</f>
        <v>0</v>
      </c>
      <c r="S510" s="69"/>
      <c r="T510" s="69">
        <f>'Tabel 5'!T519/'Tabel 5'!T$10</f>
        <v>9.1049804242920873E-4</v>
      </c>
      <c r="U510" s="69"/>
      <c r="V510" s="69">
        <f>'Tabel 5'!V519/'Tabel 5'!V$10</f>
        <v>2.7343558124358221E-3</v>
      </c>
      <c r="W510" s="69">
        <f>'Tabel 5'!W519/'Tabel 5'!W$10</f>
        <v>2.4316428458968213E-3</v>
      </c>
      <c r="X510" s="69">
        <f>'Tabel 5'!X519/'Tabel 5'!X$10</f>
        <v>0</v>
      </c>
      <c r="Y510" s="69">
        <f>'Tabel 5'!Y519/'Tabel 5'!Y$10</f>
        <v>2.2214666213306131E-2</v>
      </c>
      <c r="Z510" s="69"/>
      <c r="AA510" s="69">
        <f>'Tabel 5'!AA519/'Tabel 5'!AA$10</f>
        <v>0</v>
      </c>
      <c r="AB510" s="69"/>
      <c r="AC510" s="69">
        <f>'Tabel 5'!AC519/'Tabel 5'!AC$10</f>
        <v>5.2921575760236808E-4</v>
      </c>
    </row>
    <row r="511" spans="2:29" outlineLevel="2" x14ac:dyDescent="0.2">
      <c r="B511" s="46">
        <v>2017</v>
      </c>
      <c r="C511" s="46">
        <v>5</v>
      </c>
      <c r="D511" s="22" t="s">
        <v>171</v>
      </c>
      <c r="E511" s="22" t="s">
        <v>518</v>
      </c>
      <c r="G511" s="69">
        <f>'Tabel 5'!G520/'Tabel 5'!G$10</f>
        <v>5.3561951064543781E-4</v>
      </c>
      <c r="H511" s="69"/>
      <c r="I511" s="69">
        <f>'Tabel 5'!I520/'Tabel 5'!I$10</f>
        <v>2.6092302770682651E-4</v>
      </c>
      <c r="J511" s="69">
        <f>'Tabel 5'!J520/'Tabel 5'!J$10</f>
        <v>2.9234274960940299E-4</v>
      </c>
      <c r="K511" s="69">
        <f>'Tabel 5'!K520/'Tabel 5'!K$10</f>
        <v>0</v>
      </c>
      <c r="L511" s="69">
        <f>'Tabel 5'!L520/'Tabel 5'!L$10</f>
        <v>4.9490638429235741E-4</v>
      </c>
      <c r="M511" s="69">
        <f>'Tabel 5'!M520/'Tabel 5'!M$10</f>
        <v>0</v>
      </c>
      <c r="N511" s="69">
        <f>'Tabel 5'!N520/'Tabel 5'!N$10</f>
        <v>4.5208410773666605E-5</v>
      </c>
      <c r="O511" s="69"/>
      <c r="P511" s="69">
        <f>'Tabel 5'!P520/'Tabel 5'!P$10</f>
        <v>1.2705859355910669E-4</v>
      </c>
      <c r="Q511" s="69">
        <f>'Tabel 5'!Q520/'Tabel 5'!Q$10</f>
        <v>1.554472296513598E-4</v>
      </c>
      <c r="R511" s="69">
        <f>'Tabel 5'!R520/'Tabel 5'!R$10</f>
        <v>0</v>
      </c>
      <c r="S511" s="69"/>
      <c r="T511" s="69">
        <f>'Tabel 5'!T520/'Tabel 5'!T$10</f>
        <v>0</v>
      </c>
      <c r="U511" s="69"/>
      <c r="V511" s="69">
        <f>'Tabel 5'!V520/'Tabel 5'!V$10</f>
        <v>1.6092701445302358E-3</v>
      </c>
      <c r="W511" s="69">
        <f>'Tabel 5'!W520/'Tabel 5'!W$10</f>
        <v>1.71939391364544E-3</v>
      </c>
      <c r="X511" s="69">
        <f>'Tabel 5'!X520/'Tabel 5'!X$10</f>
        <v>0</v>
      </c>
      <c r="Y511" s="69">
        <f>'Tabel 5'!Y520/'Tabel 5'!Y$10</f>
        <v>0</v>
      </c>
      <c r="Z511" s="69"/>
      <c r="AA511" s="69">
        <f>'Tabel 5'!AA520/'Tabel 5'!AA$10</f>
        <v>0</v>
      </c>
      <c r="AB511" s="69"/>
      <c r="AC511" s="69">
        <f>'Tabel 5'!AC520/'Tabel 5'!AC$10</f>
        <v>2.3752203293964553E-4</v>
      </c>
    </row>
    <row r="512" spans="2:29" outlineLevel="2" x14ac:dyDescent="0.2">
      <c r="B512" s="46">
        <v>2017</v>
      </c>
      <c r="C512" s="46">
        <v>5</v>
      </c>
      <c r="D512" s="22" t="s">
        <v>520</v>
      </c>
      <c r="E512" s="22" t="s">
        <v>521</v>
      </c>
      <c r="G512" s="69">
        <f>'Tabel 5'!G521/'Tabel 5'!G$10</f>
        <v>1.4653639041241075E-3</v>
      </c>
      <c r="H512" s="69"/>
      <c r="I512" s="69">
        <f>'Tabel 5'!I521/'Tabel 5'!I$10</f>
        <v>1.6785048410718837E-3</v>
      </c>
      <c r="J512" s="69">
        <f>'Tabel 5'!J521/'Tabel 5'!J$10</f>
        <v>2.3058292369854236E-3</v>
      </c>
      <c r="K512" s="69">
        <f>'Tabel 5'!K521/'Tabel 5'!K$10</f>
        <v>1.843154630039876E-3</v>
      </c>
      <c r="L512" s="69">
        <f>'Tabel 5'!L521/'Tabel 5'!L$10</f>
        <v>1.6268209859907194E-3</v>
      </c>
      <c r="M512" s="69">
        <f>'Tabel 5'!M521/'Tabel 5'!M$10</f>
        <v>0</v>
      </c>
      <c r="N512" s="69">
        <f>'Tabel 5'!N521/'Tabel 5'!N$10</f>
        <v>2.612041511367404E-4</v>
      </c>
      <c r="O512" s="69"/>
      <c r="P512" s="69">
        <f>'Tabel 5'!P521/'Tabel 5'!P$10</f>
        <v>7.3954617276710813E-4</v>
      </c>
      <c r="Q512" s="69">
        <f>'Tabel 5'!Q521/'Tabel 5'!Q$10</f>
        <v>9.0478259309894032E-4</v>
      </c>
      <c r="R512" s="69">
        <f>'Tabel 5'!R521/'Tabel 5'!R$10</f>
        <v>0</v>
      </c>
      <c r="S512" s="69"/>
      <c r="T512" s="69">
        <f>'Tabel 5'!T521/'Tabel 5'!T$10</f>
        <v>0</v>
      </c>
      <c r="U512" s="69"/>
      <c r="V512" s="69">
        <f>'Tabel 5'!V521/'Tabel 5'!V$10</f>
        <v>1.864227187777032E-3</v>
      </c>
      <c r="W512" s="69">
        <f>'Tabel 5'!W521/'Tabel 5'!W$10</f>
        <v>1.9917978912433365E-3</v>
      </c>
      <c r="X512" s="69">
        <f>'Tabel 5'!X521/'Tabel 5'!X$10</f>
        <v>0</v>
      </c>
      <c r="Y512" s="69">
        <f>'Tabel 5'!Y521/'Tabel 5'!Y$10</f>
        <v>0</v>
      </c>
      <c r="Z512" s="69"/>
      <c r="AA512" s="69">
        <f>'Tabel 5'!AA521/'Tabel 5'!AA$10</f>
        <v>0</v>
      </c>
      <c r="AB512" s="69"/>
      <c r="AC512" s="69">
        <f>'Tabel 5'!AC521/'Tabel 5'!AC$10</f>
        <v>2.0418560726390581E-4</v>
      </c>
    </row>
    <row r="513" spans="2:29" outlineLevel="2" x14ac:dyDescent="0.2">
      <c r="B513" s="46">
        <v>2017</v>
      </c>
      <c r="C513" s="46">
        <v>5</v>
      </c>
      <c r="D513" s="22" t="s">
        <v>173</v>
      </c>
      <c r="E513" s="22" t="s">
        <v>523</v>
      </c>
      <c r="G513" s="69">
        <f>'Tabel 5'!G522/'Tabel 5'!G$10</f>
        <v>6.8361963858694027E-4</v>
      </c>
      <c r="H513" s="69"/>
      <c r="I513" s="69">
        <f>'Tabel 5'!I522/'Tabel 5'!I$10</f>
        <v>2.8491594979481051E-4</v>
      </c>
      <c r="J513" s="69">
        <f>'Tabel 5'!J522/'Tabel 5'!J$10</f>
        <v>0</v>
      </c>
      <c r="K513" s="69">
        <f>'Tabel 5'!K522/'Tabel 5'!K$10</f>
        <v>0</v>
      </c>
      <c r="L513" s="69">
        <f>'Tabel 5'!L522/'Tabel 5'!L$10</f>
        <v>7.350094816223129E-5</v>
      </c>
      <c r="M513" s="69">
        <f>'Tabel 5'!M522/'Tabel 5'!M$10</f>
        <v>0</v>
      </c>
      <c r="N513" s="69">
        <f>'Tabel 5'!N522/'Tabel 5'!N$10</f>
        <v>1.3562523232099981E-3</v>
      </c>
      <c r="O513" s="69"/>
      <c r="P513" s="69">
        <f>'Tabel 5'!P522/'Tabel 5'!P$10</f>
        <v>5.0171854892570335E-4</v>
      </c>
      <c r="Q513" s="69">
        <f>'Tabel 5'!Q522/'Tabel 5'!Q$10</f>
        <v>4.782991681580301E-5</v>
      </c>
      <c r="R513" s="69">
        <f>'Tabel 5'!R522/'Tabel 5'!R$10</f>
        <v>2.5331811046096762E-3</v>
      </c>
      <c r="S513" s="69"/>
      <c r="T513" s="69">
        <f>'Tabel 5'!T522/'Tabel 5'!T$10</f>
        <v>4.5524902121460439E-5</v>
      </c>
      <c r="U513" s="69"/>
      <c r="V513" s="69">
        <f>'Tabel 5'!V522/'Tabel 5'!V$10</f>
        <v>1.9110082966296549E-3</v>
      </c>
      <c r="W513" s="69">
        <f>'Tabel 5'!W522/'Tabel 5'!W$10</f>
        <v>1.3970075548369199E-3</v>
      </c>
      <c r="X513" s="69">
        <f>'Tabel 5'!X522/'Tabel 5'!X$10</f>
        <v>9.6987984266393666E-4</v>
      </c>
      <c r="Y513" s="69">
        <f>'Tabel 5'!Y522/'Tabel 5'!Y$10</f>
        <v>2.7201632097925876E-2</v>
      </c>
      <c r="Z513" s="69"/>
      <c r="AA513" s="69">
        <f>'Tabel 5'!AA522/'Tabel 5'!AA$10</f>
        <v>7.3496086333402753E-4</v>
      </c>
      <c r="AB513" s="69"/>
      <c r="AC513" s="69">
        <f>'Tabel 5'!AC522/'Tabel 5'!AC$10</f>
        <v>2.291879265207106E-4</v>
      </c>
    </row>
    <row r="514" spans="2:29" outlineLevel="2" x14ac:dyDescent="0.2">
      <c r="B514" s="46">
        <v>2017</v>
      </c>
      <c r="C514" s="46">
        <v>5</v>
      </c>
      <c r="D514" s="22" t="s">
        <v>175</v>
      </c>
      <c r="E514" s="22" t="s">
        <v>525</v>
      </c>
      <c r="G514" s="69">
        <f>'Tabel 5'!G523/'Tabel 5'!G$10</f>
        <v>4.0187727048731072E-3</v>
      </c>
      <c r="H514" s="69"/>
      <c r="I514" s="69">
        <f>'Tabel 5'!I523/'Tabel 5'!I$10</f>
        <v>3.5209613164116586E-3</v>
      </c>
      <c r="J514" s="69">
        <f>'Tabel 5'!J523/'Tabel 5'!J$10</f>
        <v>2.2574281195004231E-3</v>
      </c>
      <c r="K514" s="69">
        <f>'Tabel 5'!K523/'Tabel 5'!K$10</f>
        <v>9.8183429330970309E-3</v>
      </c>
      <c r="L514" s="69">
        <f>'Tabel 5'!L523/'Tabel 5'!L$10</f>
        <v>3.1997412766624688E-3</v>
      </c>
      <c r="M514" s="69">
        <f>'Tabel 5'!M523/'Tabel 5'!M$10</f>
        <v>2.3144321375433955E-3</v>
      </c>
      <c r="N514" s="69">
        <f>'Tabel 5'!N523/'Tabel 5'!N$10</f>
        <v>5.4903103306241773E-3</v>
      </c>
      <c r="O514" s="69"/>
      <c r="P514" s="69">
        <f>'Tabel 5'!P523/'Tabel 5'!P$10</f>
        <v>3.4403557640619656E-3</v>
      </c>
      <c r="Q514" s="69">
        <f>'Tabel 5'!Q523/'Tabel 5'!Q$10</f>
        <v>1.3272801916385335E-3</v>
      </c>
      <c r="R514" s="69">
        <f>'Tabel 5'!R523/'Tabel 5'!R$10</f>
        <v>1.289781646924504E-2</v>
      </c>
      <c r="S514" s="69"/>
      <c r="T514" s="69">
        <f>'Tabel 5'!T523/'Tabel 5'!T$10</f>
        <v>9.7787489756897029E-3</v>
      </c>
      <c r="U514" s="69"/>
      <c r="V514" s="69">
        <f>'Tabel 5'!V523/'Tabel 5'!V$10</f>
        <v>4.119076634473467E-3</v>
      </c>
      <c r="W514" s="69">
        <f>'Tabel 5'!W523/'Tabel 5'!W$10</f>
        <v>4.313479498476787E-3</v>
      </c>
      <c r="X514" s="69">
        <f>'Tabel 5'!X523/'Tabel 5'!X$10</f>
        <v>1.6164664044398943E-3</v>
      </c>
      <c r="Y514" s="69">
        <f>'Tabel 5'!Y523/'Tabel 5'!Y$10</f>
        <v>5.6670066870678911E-4</v>
      </c>
      <c r="Z514" s="69"/>
      <c r="AA514" s="69">
        <f>'Tabel 5'!AA523/'Tabel 5'!AA$10</f>
        <v>0</v>
      </c>
      <c r="AB514" s="69"/>
      <c r="AC514" s="69">
        <f>'Tabel 5'!AC523/'Tabel 5'!AC$10</f>
        <v>4.6545984349751586E-3</v>
      </c>
    </row>
    <row r="515" spans="2:29" outlineLevel="2" x14ac:dyDescent="0.2">
      <c r="B515" s="46">
        <v>2017</v>
      </c>
      <c r="C515" s="46">
        <v>5</v>
      </c>
      <c r="D515" s="22" t="s">
        <v>176</v>
      </c>
      <c r="E515" s="22" t="s">
        <v>526</v>
      </c>
      <c r="G515" s="69">
        <f>'Tabel 5'!G524/'Tabel 5'!G$10</f>
        <v>4.5375863401845283E-4</v>
      </c>
      <c r="H515" s="69"/>
      <c r="I515" s="69">
        <f>'Tabel 5'!I524/'Tabel 5'!I$10</f>
        <v>1.9194337670387236E-4</v>
      </c>
      <c r="J515" s="69">
        <f>'Tabel 5'!J524/'Tabel 5'!J$10</f>
        <v>2.4394163212440248E-4</v>
      </c>
      <c r="K515" s="69">
        <f>'Tabel 5'!K524/'Tabel 5'!K$10</f>
        <v>0</v>
      </c>
      <c r="L515" s="69">
        <f>'Tabel 5'!L524/'Tabel 5'!L$10</f>
        <v>2.8420366622729432E-4</v>
      </c>
      <c r="M515" s="69">
        <f>'Tabel 5'!M524/'Tabel 5'!M$10</f>
        <v>0</v>
      </c>
      <c r="N515" s="69">
        <f>'Tabel 5'!N524/'Tabel 5'!N$10</f>
        <v>4.0185254021036982E-5</v>
      </c>
      <c r="O515" s="69"/>
      <c r="P515" s="69">
        <f>'Tabel 5'!P524/'Tabel 5'!P$10</f>
        <v>1.2054276824838326E-4</v>
      </c>
      <c r="Q515" s="69">
        <f>'Tabel 5'!Q524/'Tabel 5'!Q$10</f>
        <v>1.0761731283555677E-4</v>
      </c>
      <c r="R515" s="69">
        <f>'Tabel 5'!R524/'Tabel 5'!R$10</f>
        <v>1.7839303553589267E-4</v>
      </c>
      <c r="S515" s="69"/>
      <c r="T515" s="69">
        <f>'Tabel 5'!T524/'Tabel 5'!T$10</f>
        <v>7.2839843394336703E-4</v>
      </c>
      <c r="U515" s="69"/>
      <c r="V515" s="69">
        <f>'Tabel 5'!V524/'Tabel 5'!V$10</f>
        <v>1.2350212737092508E-3</v>
      </c>
      <c r="W515" s="69">
        <f>'Tabel 5'!W524/'Tabel 5'!W$10</f>
        <v>1.2945436733551423E-3</v>
      </c>
      <c r="X515" s="69">
        <f>'Tabel 5'!X524/'Tabel 5'!X$10</f>
        <v>5.3882213481329811E-4</v>
      </c>
      <c r="Y515" s="69">
        <f>'Tabel 5'!Y524/'Tabel 5'!Y$10</f>
        <v>0</v>
      </c>
      <c r="Z515" s="69"/>
      <c r="AA515" s="69">
        <f>'Tabel 5'!AA524/'Tabel 5'!AA$10</f>
        <v>0</v>
      </c>
      <c r="AB515" s="69"/>
      <c r="AC515" s="69">
        <f>'Tabel 5'!AC524/'Tabel 5'!AC$10</f>
        <v>1.7751646672331403E-3</v>
      </c>
    </row>
    <row r="516" spans="2:29" outlineLevel="2" x14ac:dyDescent="0.2">
      <c r="B516" s="46">
        <v>2017</v>
      </c>
      <c r="C516" s="46">
        <v>5</v>
      </c>
      <c r="D516" s="22" t="s">
        <v>178</v>
      </c>
      <c r="E516" s="22" t="s">
        <v>528</v>
      </c>
      <c r="G516" s="69">
        <f>'Tabel 5'!G525/'Tabel 5'!G$10</f>
        <v>9.3679201861874141E-4</v>
      </c>
      <c r="H516" s="69"/>
      <c r="I516" s="69">
        <f>'Tabel 5'!I525/'Tabel 5'!I$10</f>
        <v>2.7491889892481721E-4</v>
      </c>
      <c r="J516" s="69">
        <f>'Tabel 5'!J525/'Tabel 5'!J$10</f>
        <v>1.0648245846700109E-4</v>
      </c>
      <c r="K516" s="69">
        <f>'Tabel 5'!K525/'Tabel 5'!K$10</f>
        <v>1.7722640673460346E-4</v>
      </c>
      <c r="L516" s="69">
        <f>'Tabel 5'!L525/'Tabel 5'!L$10</f>
        <v>8.7221125152514469E-4</v>
      </c>
      <c r="M516" s="69">
        <f>'Tabel 5'!M525/'Tabel 5'!M$10</f>
        <v>4.1329145313274919E-4</v>
      </c>
      <c r="N516" s="69">
        <f>'Tabel 5'!N525/'Tabel 5'!N$10</f>
        <v>1.1050944855785169E-4</v>
      </c>
      <c r="O516" s="69"/>
      <c r="P516" s="69">
        <f>'Tabel 5'!P525/'Tabel 5'!P$10</f>
        <v>9.0244180553519359E-4</v>
      </c>
      <c r="Q516" s="69">
        <f>'Tabel 5'!Q525/'Tabel 5'!Q$10</f>
        <v>5.9388813379622073E-4</v>
      </c>
      <c r="R516" s="69">
        <f>'Tabel 5'!R525/'Tabel 5'!R$10</f>
        <v>2.2834308548594262E-3</v>
      </c>
      <c r="S516" s="69"/>
      <c r="T516" s="69">
        <f>'Tabel 5'!T525/'Tabel 5'!T$10</f>
        <v>6.3916962578530459E-3</v>
      </c>
      <c r="U516" s="69"/>
      <c r="V516" s="69">
        <f>'Tabel 5'!V525/'Tabel 5'!V$10</f>
        <v>1.1087122798071683E-3</v>
      </c>
      <c r="W516" s="69">
        <f>'Tabel 5'!W525/'Tabel 5'!W$10</f>
        <v>1.1845824346917711E-3</v>
      </c>
      <c r="X516" s="69">
        <f>'Tabel 5'!X525/'Tabel 5'!X$10</f>
        <v>0</v>
      </c>
      <c r="Y516" s="69">
        <f>'Tabel 5'!Y525/'Tabel 5'!Y$10</f>
        <v>0</v>
      </c>
      <c r="Z516" s="69"/>
      <c r="AA516" s="69">
        <f>'Tabel 5'!AA525/'Tabel 5'!AA$10</f>
        <v>0</v>
      </c>
      <c r="AB516" s="69"/>
      <c r="AC516" s="69">
        <f>'Tabel 5'!AC525/'Tabel 5'!AC$10</f>
        <v>5.9588860895384756E-4</v>
      </c>
    </row>
    <row r="517" spans="2:29" outlineLevel="2" x14ac:dyDescent="0.2">
      <c r="B517" s="46">
        <v>2017</v>
      </c>
      <c r="C517" s="46">
        <v>5</v>
      </c>
      <c r="D517" s="22" t="s">
        <v>179</v>
      </c>
      <c r="E517" s="22" t="s">
        <v>529</v>
      </c>
      <c r="G517" s="69">
        <f>'Tabel 5'!G526/'Tabel 5'!G$10</f>
        <v>1.1650266481549045E-3</v>
      </c>
      <c r="H517" s="69"/>
      <c r="I517" s="69">
        <f>'Tabel 5'!I526/'Tabel 5'!I$10</f>
        <v>7.5077852033650068E-4</v>
      </c>
      <c r="J517" s="69">
        <f>'Tabel 5'!J526/'Tabel 5'!J$10</f>
        <v>5.3241229233500539E-4</v>
      </c>
      <c r="K517" s="69">
        <f>'Tabel 5'!K526/'Tabel 5'!K$10</f>
        <v>1.1165263624280017E-3</v>
      </c>
      <c r="L517" s="69">
        <f>'Tabel 5'!L526/'Tabel 5'!L$10</f>
        <v>1.7493225662611048E-3</v>
      </c>
      <c r="M517" s="69">
        <f>'Tabel 5'!M526/'Tabel 5'!M$10</f>
        <v>0</v>
      </c>
      <c r="N517" s="69">
        <f>'Tabel 5'!N526/'Tabel 5'!N$10</f>
        <v>2.8129677814725887E-4</v>
      </c>
      <c r="O517" s="69"/>
      <c r="P517" s="69">
        <f>'Tabel 5'!P526/'Tabel 5'!P$10</f>
        <v>8.8289432960302332E-4</v>
      </c>
      <c r="Q517" s="69">
        <f>'Tabel 5'!Q526/'Tabel 5'!Q$10</f>
        <v>5.7395900178963612E-4</v>
      </c>
      <c r="R517" s="69">
        <f>'Tabel 5'!R526/'Tabel 5'!R$10</f>
        <v>2.2655915513058369E-3</v>
      </c>
      <c r="S517" s="69"/>
      <c r="T517" s="69">
        <f>'Tabel 5'!T526/'Tabel 5'!T$10</f>
        <v>7.7028134389511066E-3</v>
      </c>
      <c r="U517" s="69"/>
      <c r="V517" s="69">
        <f>'Tabel 5'!V526/'Tabel 5'!V$10</f>
        <v>6.5727457937935505E-4</v>
      </c>
      <c r="W517" s="69">
        <f>'Tabel 5'!W526/'Tabel 5'!W$10</f>
        <v>6.5976743198022699E-4</v>
      </c>
      <c r="X517" s="69">
        <f>'Tabel 5'!X526/'Tabel 5'!X$10</f>
        <v>9.1599762918260683E-4</v>
      </c>
      <c r="Y517" s="69">
        <f>'Tabel 5'!Y526/'Tabel 5'!Y$10</f>
        <v>0</v>
      </c>
      <c r="Z517" s="69"/>
      <c r="AA517" s="69">
        <f>'Tabel 5'!AA526/'Tabel 5'!AA$10</f>
        <v>0</v>
      </c>
      <c r="AB517" s="69"/>
      <c r="AC517" s="69">
        <f>'Tabel 5'!AC526/'Tabel 5'!AC$10</f>
        <v>1.1876101646982277E-3</v>
      </c>
    </row>
    <row r="518" spans="2:29" outlineLevel="2" x14ac:dyDescent="0.2">
      <c r="B518" s="46">
        <v>2017</v>
      </c>
      <c r="C518" s="46">
        <v>5</v>
      </c>
      <c r="D518" s="22" t="s">
        <v>181</v>
      </c>
      <c r="E518" s="22" t="s">
        <v>531</v>
      </c>
      <c r="G518" s="69">
        <f>'Tabel 5'!G527/'Tabel 5'!G$10</f>
        <v>7.0367826398560552E-4</v>
      </c>
      <c r="H518" s="69"/>
      <c r="I518" s="69">
        <f>'Tabel 5'!I527/'Tabel 5'!I$10</f>
        <v>2.4292833614083845E-4</v>
      </c>
      <c r="J518" s="69">
        <f>'Tabel 5'!J527/'Tabel 5'!J$10</f>
        <v>6.0017385681400613E-5</v>
      </c>
      <c r="K518" s="69">
        <f>'Tabel 5'!K527/'Tabel 5'!K$10</f>
        <v>5.3167922020381039E-5</v>
      </c>
      <c r="L518" s="69">
        <f>'Tabel 5'!L527/'Tabel 5'!L$10</f>
        <v>4.8020619465991113E-4</v>
      </c>
      <c r="M518" s="69">
        <f>'Tabel 5'!M527/'Tabel 5'!M$10</f>
        <v>0</v>
      </c>
      <c r="N518" s="69">
        <f>'Tabel 5'!N527/'Tabel 5'!N$10</f>
        <v>5.5757039954188814E-4</v>
      </c>
      <c r="O518" s="69"/>
      <c r="P518" s="69">
        <f>'Tabel 5'!P527/'Tabel 5'!P$10</f>
        <v>1.8895893401097916E-4</v>
      </c>
      <c r="Q518" s="69">
        <f>'Tabel 5'!Q527/'Tabel 5'!Q$10</f>
        <v>2.3117793127638121E-4</v>
      </c>
      <c r="R518" s="69">
        <f>'Tabel 5'!R527/'Tabel 5'!R$10</f>
        <v>0</v>
      </c>
      <c r="S518" s="69"/>
      <c r="T518" s="69">
        <f>'Tabel 5'!T527/'Tabel 5'!T$10</f>
        <v>2.7497040881362105E-3</v>
      </c>
      <c r="U518" s="69"/>
      <c r="V518" s="69">
        <f>'Tabel 5'!V527/'Tabel 5'!V$10</f>
        <v>1.6256435326286538E-3</v>
      </c>
      <c r="W518" s="69">
        <f>'Tabel 5'!W527/'Tabel 5'!W$10</f>
        <v>1.5944379606188819E-3</v>
      </c>
      <c r="X518" s="69">
        <f>'Tabel 5'!X527/'Tabel 5'!X$10</f>
        <v>2.1552885392531924E-3</v>
      </c>
      <c r="Y518" s="69">
        <f>'Tabel 5'!Y527/'Tabel 5'!Y$10</f>
        <v>1.9267822736030828E-3</v>
      </c>
      <c r="Z518" s="69"/>
      <c r="AA518" s="69">
        <f>'Tabel 5'!AA527/'Tabel 5'!AA$10</f>
        <v>0</v>
      </c>
      <c r="AB518" s="69"/>
      <c r="AC518" s="69">
        <f>'Tabel 5'!AC527/'Tabel 5'!AC$10</f>
        <v>6.2089092821065236E-4</v>
      </c>
    </row>
    <row r="519" spans="2:29" outlineLevel="2" x14ac:dyDescent="0.2">
      <c r="B519" s="46">
        <v>2017</v>
      </c>
      <c r="C519" s="46">
        <v>5</v>
      </c>
      <c r="D519" s="22" t="s">
        <v>185</v>
      </c>
      <c r="E519" s="22" t="s">
        <v>536</v>
      </c>
      <c r="G519" s="69">
        <f>'Tabel 5'!G528/'Tabel 5'!G$10</f>
        <v>8.1318751616210193E-4</v>
      </c>
      <c r="H519" s="69"/>
      <c r="I519" s="69">
        <f>'Tabel 5'!I528/'Tabel 5'!I$10</f>
        <v>7.3678264911851009E-4</v>
      </c>
      <c r="J519" s="69">
        <f>'Tabel 5'!J528/'Tabel 5'!J$10</f>
        <v>8.0926668434920827E-4</v>
      </c>
      <c r="K519" s="69">
        <f>'Tabel 5'!K528/'Tabel 5'!K$10</f>
        <v>1.7190961453256535E-3</v>
      </c>
      <c r="L519" s="69">
        <f>'Tabel 5'!L528/'Tabel 5'!L$10</f>
        <v>8.8201137794677547E-4</v>
      </c>
      <c r="M519" s="69">
        <f>'Tabel 5'!M528/'Tabel 5'!M$10</f>
        <v>0</v>
      </c>
      <c r="N519" s="69">
        <f>'Tabel 5'!N528/'Tabel 5'!N$10</f>
        <v>2.1097258361044415E-4</v>
      </c>
      <c r="O519" s="69"/>
      <c r="P519" s="69">
        <f>'Tabel 5'!P528/'Tabel 5'!P$10</f>
        <v>3.290491781915327E-4</v>
      </c>
      <c r="Q519" s="69">
        <f>'Tabel 5'!Q528/'Tabel 5'!Q$10</f>
        <v>0</v>
      </c>
      <c r="R519" s="69">
        <f>'Tabel 5'!R528/'Tabel 5'!R$10</f>
        <v>1.8017696589125161E-3</v>
      </c>
      <c r="S519" s="69"/>
      <c r="T519" s="69">
        <f>'Tabel 5'!T528/'Tabel 5'!T$10</f>
        <v>4.8256396248748065E-4</v>
      </c>
      <c r="U519" s="69"/>
      <c r="V519" s="69">
        <f>'Tabel 5'!V528/'Tabel 5'!V$10</f>
        <v>1.4244847645623745E-3</v>
      </c>
      <c r="W519" s="69">
        <f>'Tabel 5'!W528/'Tabel 5'!W$10</f>
        <v>1.4419916979264808E-3</v>
      </c>
      <c r="X519" s="69">
        <f>'Tabel 5'!X528/'Tabel 5'!X$10</f>
        <v>1.724230831402554E-3</v>
      </c>
      <c r="Y519" s="69">
        <f>'Tabel 5'!Y528/'Tabel 5'!Y$10</f>
        <v>0</v>
      </c>
      <c r="Z519" s="69"/>
      <c r="AA519" s="69">
        <f>'Tabel 5'!AA528/'Tabel 5'!AA$10</f>
        <v>0</v>
      </c>
      <c r="AB519" s="69"/>
      <c r="AC519" s="69">
        <f>'Tabel 5'!AC528/'Tabel 5'!AC$10</f>
        <v>6.8339672635266439E-4</v>
      </c>
    </row>
    <row r="520" spans="2:29" outlineLevel="2" x14ac:dyDescent="0.2">
      <c r="B520" s="46">
        <v>2017</v>
      </c>
      <c r="C520" s="46">
        <v>5</v>
      </c>
      <c r="D520" s="22" t="s">
        <v>187</v>
      </c>
      <c r="E520" s="22" t="s">
        <v>538</v>
      </c>
      <c r="G520" s="69">
        <f>'Tabel 5'!G529/'Tabel 5'!G$10</f>
        <v>8.4842564186245965E-4</v>
      </c>
      <c r="H520" s="69"/>
      <c r="I520" s="69">
        <f>'Tabel 5'!I529/'Tabel 5'!I$10</f>
        <v>7.1378943211752529E-4</v>
      </c>
      <c r="J520" s="69">
        <f>'Tabel 5'!J529/'Tabel 5'!J$10</f>
        <v>5.8274945451940597E-4</v>
      </c>
      <c r="K520" s="69">
        <f>'Tabel 5'!K529/'Tabel 5'!K$10</f>
        <v>0</v>
      </c>
      <c r="L520" s="69">
        <f>'Tabel 5'!L529/'Tabel 5'!L$10</f>
        <v>8.5751106189269847E-4</v>
      </c>
      <c r="M520" s="69">
        <f>'Tabel 5'!M529/'Tabel 5'!M$10</f>
        <v>0</v>
      </c>
      <c r="N520" s="69">
        <f>'Tabel 5'!N529/'Tabel 5'!N$10</f>
        <v>1.1955113071258502E-3</v>
      </c>
      <c r="O520" s="69"/>
      <c r="P520" s="69">
        <f>'Tabel 5'!P529/'Tabel 5'!P$10</f>
        <v>9.773737966085129E-5</v>
      </c>
      <c r="Q520" s="69">
        <f>'Tabel 5'!Q529/'Tabel 5'!Q$10</f>
        <v>1.1957479203950752E-4</v>
      </c>
      <c r="R520" s="69">
        <f>'Tabel 5'!R529/'Tabel 5'!R$10</f>
        <v>0</v>
      </c>
      <c r="S520" s="69"/>
      <c r="T520" s="69">
        <f>'Tabel 5'!T529/'Tabel 5'!T$10</f>
        <v>1.3293271419466449E-3</v>
      </c>
      <c r="U520" s="69"/>
      <c r="V520" s="69">
        <f>'Tabel 5'!V529/'Tabel 5'!V$10</f>
        <v>1.5788624237760309E-3</v>
      </c>
      <c r="W520" s="69">
        <f>'Tabel 5'!W529/'Tabel 5'!W$10</f>
        <v>1.6519176990110985E-3</v>
      </c>
      <c r="X520" s="69">
        <f>'Tabel 5'!X529/'Tabel 5'!X$10</f>
        <v>7.5435098873861733E-4</v>
      </c>
      <c r="Y520" s="69">
        <f>'Tabel 5'!Y529/'Tabel 5'!Y$10</f>
        <v>0</v>
      </c>
      <c r="Z520" s="69"/>
      <c r="AA520" s="69">
        <f>'Tabel 5'!AA529/'Tabel 5'!AA$10</f>
        <v>0</v>
      </c>
      <c r="AB520" s="69"/>
      <c r="AC520" s="69">
        <f>'Tabel 5'!AC529/'Tabel 5'!AC$10</f>
        <v>6.250579814201198E-4</v>
      </c>
    </row>
    <row r="521" spans="2:29" outlineLevel="2" x14ac:dyDescent="0.2">
      <c r="B521" s="46">
        <v>2017</v>
      </c>
      <c r="C521" s="46">
        <v>5</v>
      </c>
      <c r="D521" s="22" t="s">
        <v>188</v>
      </c>
      <c r="E521" s="22" t="s">
        <v>539</v>
      </c>
      <c r="G521" s="69">
        <f>'Tabel 5'!G530/'Tabel 5'!G$10</f>
        <v>6.8199326355461616E-4</v>
      </c>
      <c r="H521" s="69"/>
      <c r="I521" s="69">
        <f>'Tabel 5'!I530/'Tabel 5'!I$10</f>
        <v>5.5483632328463101E-4</v>
      </c>
      <c r="J521" s="69">
        <f>'Tabel 5'!J530/'Tabel 5'!J$10</f>
        <v>0</v>
      </c>
      <c r="K521" s="69">
        <f>'Tabel 5'!K530/'Tabel 5'!K$10</f>
        <v>7.7979618963225517E-3</v>
      </c>
      <c r="L521" s="69">
        <f>'Tabel 5'!L530/'Tabel 5'!L$10</f>
        <v>5.1450663713561908E-4</v>
      </c>
      <c r="M521" s="69">
        <f>'Tabel 5'!M530/'Tabel 5'!M$10</f>
        <v>0</v>
      </c>
      <c r="N521" s="69">
        <f>'Tabel 5'!N530/'Tabel 5'!N$10</f>
        <v>5.0231567526296222E-5</v>
      </c>
      <c r="O521" s="69"/>
      <c r="P521" s="69">
        <f>'Tabel 5'!P530/'Tabel 5'!P$10</f>
        <v>1.8570102135561745E-4</v>
      </c>
      <c r="Q521" s="69">
        <f>'Tabel 5'!Q530/'Tabel 5'!Q$10</f>
        <v>4.782991681580301E-5</v>
      </c>
      <c r="R521" s="69">
        <f>'Tabel 5'!R530/'Tabel 5'!R$10</f>
        <v>8.0276865991151707E-4</v>
      </c>
      <c r="S521" s="69"/>
      <c r="T521" s="69">
        <f>'Tabel 5'!T530/'Tabel 5'!T$10</f>
        <v>9.0139306200491673E-4</v>
      </c>
      <c r="U521" s="69"/>
      <c r="V521" s="69">
        <f>'Tabel 5'!V530/'Tabel 5'!V$10</f>
        <v>1.2794633271192427E-3</v>
      </c>
      <c r="W521" s="69">
        <f>'Tabel 5'!W530/'Tabel 5'!W$10</f>
        <v>1.3145366258393916E-3</v>
      </c>
      <c r="X521" s="69">
        <f>'Tabel 5'!X530/'Tabel 5'!X$10</f>
        <v>1.1315264831079262E-3</v>
      </c>
      <c r="Y521" s="69">
        <f>'Tabel 5'!Y530/'Tabel 5'!Y$10</f>
        <v>0</v>
      </c>
      <c r="Z521" s="69"/>
      <c r="AA521" s="69">
        <f>'Tabel 5'!AA530/'Tabel 5'!AA$10</f>
        <v>0</v>
      </c>
      <c r="AB521" s="69"/>
      <c r="AC521" s="69">
        <f>'Tabel 5'!AC530/'Tabel 5'!AC$10</f>
        <v>6.250579814201198E-5</v>
      </c>
    </row>
    <row r="522" spans="2:29" outlineLevel="2" x14ac:dyDescent="0.2">
      <c r="B522" s="46">
        <v>2017</v>
      </c>
      <c r="C522" s="46">
        <v>5</v>
      </c>
      <c r="D522" s="22" t="s">
        <v>190</v>
      </c>
      <c r="E522" s="22" t="s">
        <v>541</v>
      </c>
      <c r="G522" s="69">
        <f>'Tabel 5'!G531/'Tabel 5'!G$10</f>
        <v>8.7444764237964686E-4</v>
      </c>
      <c r="H522" s="69"/>
      <c r="I522" s="69">
        <f>'Tabel 5'!I531/'Tabel 5'!I$10</f>
        <v>1.0956767753512713E-3</v>
      </c>
      <c r="J522" s="69">
        <f>'Tabel 5'!J531/'Tabel 5'!J$10</f>
        <v>1.8082657492396184E-3</v>
      </c>
      <c r="K522" s="69">
        <f>'Tabel 5'!K531/'Tabel 5'!K$10</f>
        <v>0</v>
      </c>
      <c r="L522" s="69">
        <f>'Tabel 5'!L531/'Tabel 5'!L$10</f>
        <v>6.7130865988171244E-4</v>
      </c>
      <c r="M522" s="69">
        <f>'Tabel 5'!M531/'Tabel 5'!M$10</f>
        <v>0</v>
      </c>
      <c r="N522" s="69">
        <f>'Tabel 5'!N531/'Tabel 5'!N$10</f>
        <v>1.2557891881574056E-4</v>
      </c>
      <c r="O522" s="69"/>
      <c r="P522" s="69">
        <f>'Tabel 5'!P531/'Tabel 5'!P$10</f>
        <v>6.2551922982944828E-4</v>
      </c>
      <c r="Q522" s="69">
        <f>'Tabel 5'!Q531/'Tabel 5'!Q$10</f>
        <v>2.9096532729613498E-4</v>
      </c>
      <c r="R522" s="69">
        <f>'Tabel 5'!R531/'Tabel 5'!R$10</f>
        <v>2.122877122877123E-3</v>
      </c>
      <c r="S522" s="69"/>
      <c r="T522" s="69">
        <f>'Tabel 5'!T531/'Tabel 5'!T$10</f>
        <v>5.3719384503323321E-4</v>
      </c>
      <c r="U522" s="69"/>
      <c r="V522" s="69">
        <f>'Tabel 5'!V531/'Tabel 5'!V$10</f>
        <v>6.2218874773988767E-4</v>
      </c>
      <c r="W522" s="69">
        <f>'Tabel 5'!W531/'Tabel 5'!W$10</f>
        <v>6.2477976513279068E-4</v>
      </c>
      <c r="X522" s="69">
        <f>'Tabel 5'!X531/'Tabel 5'!X$10</f>
        <v>5.9270434829462794E-4</v>
      </c>
      <c r="Y522" s="69">
        <f>'Tabel 5'!Y531/'Tabel 5'!Y$10</f>
        <v>5.6670066870678911E-4</v>
      </c>
      <c r="Z522" s="69"/>
      <c r="AA522" s="69">
        <f>'Tabel 5'!AA531/'Tabel 5'!AA$10</f>
        <v>1.5924152038903929E-3</v>
      </c>
      <c r="AB522" s="69"/>
      <c r="AC522" s="69">
        <f>'Tabel 5'!AC531/'Tabel 5'!AC$10</f>
        <v>5.8338744932544522E-4</v>
      </c>
    </row>
    <row r="523" spans="2:29" outlineLevel="2" x14ac:dyDescent="0.2">
      <c r="B523" s="46">
        <v>2017</v>
      </c>
      <c r="C523" s="46">
        <v>5</v>
      </c>
      <c r="D523" s="22" t="s">
        <v>194</v>
      </c>
      <c r="E523" s="22" t="s">
        <v>545</v>
      </c>
      <c r="G523" s="69">
        <f>'Tabel 5'!G532/'Tabel 5'!G$10</f>
        <v>2.1825952933790813E-3</v>
      </c>
      <c r="H523" s="69"/>
      <c r="I523" s="69">
        <f>'Tabel 5'!I532/'Tabel 5'!I$10</f>
        <v>2.6022323414592696E-3</v>
      </c>
      <c r="J523" s="69">
        <f>'Tabel 5'!J532/'Tabel 5'!J$10</f>
        <v>2.4607128129374252E-3</v>
      </c>
      <c r="K523" s="69">
        <f>'Tabel 5'!K532/'Tabel 5'!K$10</f>
        <v>1.8289765175011078E-2</v>
      </c>
      <c r="L523" s="69">
        <f>'Tabel 5'!L532/'Tabel 5'!L$10</f>
        <v>1.0829139695902076E-3</v>
      </c>
      <c r="M523" s="69">
        <f>'Tabel 5'!M532/'Tabel 5'!M$10</f>
        <v>0</v>
      </c>
      <c r="N523" s="69">
        <f>'Tabel 5'!N532/'Tabel 5'!N$10</f>
        <v>3.9682938345774019E-4</v>
      </c>
      <c r="O523" s="69"/>
      <c r="P523" s="69">
        <f>'Tabel 5'!P532/'Tabel 5'!P$10</f>
        <v>7.4931991073319321E-4</v>
      </c>
      <c r="Q523" s="69">
        <f>'Tabel 5'!Q532/'Tabel 5'!Q$10</f>
        <v>4.3844090414486093E-4</v>
      </c>
      <c r="R523" s="69">
        <f>'Tabel 5'!R532/'Tabel 5'!R$10</f>
        <v>2.1407164264307123E-3</v>
      </c>
      <c r="S523" s="69"/>
      <c r="T523" s="69">
        <f>'Tabel 5'!T532/'Tabel 5'!T$10</f>
        <v>1.2473823181280161E-3</v>
      </c>
      <c r="U523" s="69"/>
      <c r="V523" s="69">
        <f>'Tabel 5'!V532/'Tabel 5'!V$10</f>
        <v>2.4700425474185016E-3</v>
      </c>
      <c r="W523" s="69">
        <f>'Tabel 5'!W532/'Tabel 5'!W$10</f>
        <v>2.5915864657708159E-3</v>
      </c>
      <c r="X523" s="69">
        <f>'Tabel 5'!X532/'Tabel 5'!X$10</f>
        <v>1.0237620561452665E-3</v>
      </c>
      <c r="Y523" s="69">
        <f>'Tabel 5'!Y532/'Tabel 5'!Y$10</f>
        <v>0</v>
      </c>
      <c r="Z523" s="69"/>
      <c r="AA523" s="69">
        <f>'Tabel 5'!AA532/'Tabel 5'!AA$10</f>
        <v>0</v>
      </c>
      <c r="AB523" s="69"/>
      <c r="AC523" s="69">
        <f>'Tabel 5'!AC532/'Tabel 5'!AC$10</f>
        <v>3.416983631763322E-4</v>
      </c>
    </row>
    <row r="524" spans="2:29" outlineLevel="2" x14ac:dyDescent="0.2">
      <c r="B524" s="46">
        <v>2017</v>
      </c>
      <c r="C524" s="46">
        <v>5</v>
      </c>
      <c r="D524" s="22" t="s">
        <v>195</v>
      </c>
      <c r="E524" s="22" t="s">
        <v>546</v>
      </c>
      <c r="G524" s="69">
        <f>'Tabel 5'!G533/'Tabel 5'!G$10</f>
        <v>7.9963439089273357E-4</v>
      </c>
      <c r="H524" s="69"/>
      <c r="I524" s="69">
        <f>'Tabel 5'!I533/'Tabel 5'!I$10</f>
        <v>6.5780594724556261E-4</v>
      </c>
      <c r="J524" s="69">
        <f>'Tabel 5'!J533/'Tabel 5'!J$10</f>
        <v>8.2862713134320841E-4</v>
      </c>
      <c r="K524" s="69">
        <f>'Tabel 5'!K533/'Tabel 5'!K$10</f>
        <v>3.1900753212228623E-4</v>
      </c>
      <c r="L524" s="69">
        <f>'Tabel 5'!L533/'Tabel 5'!L$10</f>
        <v>1.8620240201098595E-4</v>
      </c>
      <c r="M524" s="69">
        <f>'Tabel 5'!M533/'Tabel 5'!M$10</f>
        <v>1.5291783765911721E-3</v>
      </c>
      <c r="N524" s="69">
        <f>'Tabel 5'!N533/'Tabel 5'!N$10</f>
        <v>6.8817247511025834E-4</v>
      </c>
      <c r="O524" s="69"/>
      <c r="P524" s="69">
        <f>'Tabel 5'!P533/'Tabel 5'!P$10</f>
        <v>7.8189903728681035E-5</v>
      </c>
      <c r="Q524" s="69">
        <f>'Tabel 5'!Q533/'Tabel 5'!Q$10</f>
        <v>9.565983363160602E-5</v>
      </c>
      <c r="R524" s="69">
        <f>'Tabel 5'!R533/'Tabel 5'!R$10</f>
        <v>0</v>
      </c>
      <c r="S524" s="69"/>
      <c r="T524" s="69">
        <f>'Tabel 5'!T533/'Tabel 5'!T$10</f>
        <v>1.8483110261312938E-3</v>
      </c>
      <c r="U524" s="69"/>
      <c r="V524" s="69">
        <f>'Tabel 5'!V533/'Tabel 5'!V$10</f>
        <v>1.3800427111523824E-3</v>
      </c>
      <c r="W524" s="69">
        <f>'Tabel 5'!W533/'Tabel 5'!W$10</f>
        <v>1.4394925788659496E-3</v>
      </c>
      <c r="X524" s="69">
        <f>'Tabel 5'!X533/'Tabel 5'!X$10</f>
        <v>7.5435098873861733E-4</v>
      </c>
      <c r="Y524" s="69">
        <f>'Tabel 5'!Y533/'Tabel 5'!Y$10</f>
        <v>0</v>
      </c>
      <c r="Z524" s="69"/>
      <c r="AA524" s="69">
        <f>'Tabel 5'!AA533/'Tabel 5'!AA$10</f>
        <v>0</v>
      </c>
      <c r="AB524" s="69"/>
      <c r="AC524" s="69">
        <f>'Tabel 5'!AC533/'Tabel 5'!AC$10</f>
        <v>8.4174474831242804E-4</v>
      </c>
    </row>
    <row r="525" spans="2:29" outlineLevel="2" x14ac:dyDescent="0.2">
      <c r="B525" s="46">
        <v>2017</v>
      </c>
      <c r="C525" s="46">
        <v>5</v>
      </c>
      <c r="D525" s="22" t="s">
        <v>196</v>
      </c>
      <c r="E525" s="22" t="s">
        <v>547</v>
      </c>
      <c r="G525" s="69">
        <f>'Tabel 5'!G534/'Tabel 5'!G$10</f>
        <v>3.5509188205745115E-4</v>
      </c>
      <c r="H525" s="69"/>
      <c r="I525" s="69">
        <f>'Tabel 5'!I534/'Tabel 5'!I$10</f>
        <v>1.9494249196487038E-4</v>
      </c>
      <c r="J525" s="69">
        <f>'Tabel 5'!J534/'Tabel 5'!J$10</f>
        <v>4.6465072785600473E-5</v>
      </c>
      <c r="K525" s="69">
        <f>'Tabel 5'!K534/'Tabel 5'!K$10</f>
        <v>0</v>
      </c>
      <c r="L525" s="69">
        <f>'Tabel 5'!L534/'Tabel 5'!L$10</f>
        <v>7.8891017694128257E-4</v>
      </c>
      <c r="M525" s="69">
        <f>'Tabel 5'!M534/'Tabel 5'!M$10</f>
        <v>0</v>
      </c>
      <c r="N525" s="69">
        <f>'Tabel 5'!N534/'Tabel 5'!N$10</f>
        <v>5.0231567526296222E-5</v>
      </c>
      <c r="O525" s="69"/>
      <c r="P525" s="69">
        <f>'Tabel 5'!P534/'Tabel 5'!P$10</f>
        <v>0</v>
      </c>
      <c r="Q525" s="69">
        <f>'Tabel 5'!Q534/'Tabel 5'!Q$10</f>
        <v>0</v>
      </c>
      <c r="R525" s="69">
        <f>'Tabel 5'!R534/'Tabel 5'!R$10</f>
        <v>0</v>
      </c>
      <c r="S525" s="69"/>
      <c r="T525" s="69">
        <f>'Tabel 5'!T534/'Tabel 5'!T$10</f>
        <v>1.9120458891013384E-4</v>
      </c>
      <c r="U525" s="69"/>
      <c r="V525" s="69">
        <f>'Tabel 5'!V534/'Tabel 5'!V$10</f>
        <v>1.0268453393150777E-3</v>
      </c>
      <c r="W525" s="69">
        <f>'Tabel 5'!W534/'Tabel 5'!W$10</f>
        <v>1.0621256007257442E-3</v>
      </c>
      <c r="X525" s="69">
        <f>'Tabel 5'!X534/'Tabel 5'!X$10</f>
        <v>7.5435098873861733E-4</v>
      </c>
      <c r="Y525" s="69">
        <f>'Tabel 5'!Y534/'Tabel 5'!Y$10</f>
        <v>0</v>
      </c>
      <c r="Z525" s="69"/>
      <c r="AA525" s="69">
        <f>'Tabel 5'!AA534/'Tabel 5'!AA$10</f>
        <v>1.347428249445717E-3</v>
      </c>
      <c r="AB525" s="69"/>
      <c r="AC525" s="69">
        <f>'Tabel 5'!AC534/'Tabel 5'!AC$10</f>
        <v>5.4171691723077052E-5</v>
      </c>
    </row>
    <row r="526" spans="2:29" outlineLevel="2" x14ac:dyDescent="0.2">
      <c r="B526" s="46">
        <v>2017</v>
      </c>
      <c r="C526" s="46">
        <v>5</v>
      </c>
      <c r="D526" s="22" t="s">
        <v>197</v>
      </c>
      <c r="E526" s="22" t="s">
        <v>548</v>
      </c>
      <c r="G526" s="69">
        <f>'Tabel 5'!G535/'Tabel 5'!G$10</f>
        <v>1.0766602713986229E-3</v>
      </c>
      <c r="H526" s="69"/>
      <c r="I526" s="69">
        <f>'Tabel 5'!I535/'Tabel 5'!I$10</f>
        <v>4.9685342823866958E-4</v>
      </c>
      <c r="J526" s="69">
        <f>'Tabel 5'!J535/'Tabel 5'!J$10</f>
        <v>0</v>
      </c>
      <c r="K526" s="69">
        <f>'Tabel 5'!K535/'Tabel 5'!K$10</f>
        <v>0</v>
      </c>
      <c r="L526" s="69">
        <f>'Tabel 5'!L535/'Tabel 5'!L$10</f>
        <v>1.9600252843261678E-4</v>
      </c>
      <c r="M526" s="69">
        <f>'Tabel 5'!M535/'Tabel 5'!M$10</f>
        <v>0</v>
      </c>
      <c r="N526" s="69">
        <f>'Tabel 5'!N535/'Tabel 5'!N$10</f>
        <v>2.2955826359517375E-3</v>
      </c>
      <c r="O526" s="69"/>
      <c r="P526" s="69">
        <f>'Tabel 5'!P535/'Tabel 5'!P$10</f>
        <v>3.9094951864340517E-5</v>
      </c>
      <c r="Q526" s="69">
        <f>'Tabel 5'!Q535/'Tabel 5'!Q$10</f>
        <v>4.782991681580301E-5</v>
      </c>
      <c r="R526" s="69">
        <f>'Tabel 5'!R535/'Tabel 5'!R$10</f>
        <v>0</v>
      </c>
      <c r="S526" s="69"/>
      <c r="T526" s="69">
        <f>'Tabel 5'!T535/'Tabel 5'!T$10</f>
        <v>9.1414003459892555E-3</v>
      </c>
      <c r="U526" s="69"/>
      <c r="V526" s="69">
        <f>'Tabel 5'!V535/'Tabel 5'!V$10</f>
        <v>1.1063732243645371E-3</v>
      </c>
      <c r="W526" s="69">
        <f>'Tabel 5'!W535/'Tabel 5'!W$10</f>
        <v>1.1445965297232725E-3</v>
      </c>
      <c r="X526" s="69">
        <f>'Tabel 5'!X535/'Tabel 5'!X$10</f>
        <v>7.0046877525728761E-4</v>
      </c>
      <c r="Y526" s="69">
        <f>'Tabel 5'!Y535/'Tabel 5'!Y$10</f>
        <v>2.2668026748271563E-4</v>
      </c>
      <c r="Z526" s="69"/>
      <c r="AA526" s="69">
        <f>'Tabel 5'!AA535/'Tabel 5'!AA$10</f>
        <v>5.1079780001714911E-2</v>
      </c>
      <c r="AB526" s="69"/>
      <c r="AC526" s="69">
        <f>'Tabel 5'!AC535/'Tabel 5'!AC$10</f>
        <v>3.6253362922366949E-4</v>
      </c>
    </row>
    <row r="527" spans="2:29" outlineLevel="2" x14ac:dyDescent="0.2">
      <c r="B527" s="46">
        <v>2017</v>
      </c>
      <c r="C527" s="46">
        <v>5</v>
      </c>
      <c r="D527" s="22" t="s">
        <v>202</v>
      </c>
      <c r="E527" s="22" t="s">
        <v>553</v>
      </c>
      <c r="G527" s="69">
        <f>'Tabel 5'!G536/'Tabel 5'!G$10</f>
        <v>1.5867999065376482E-3</v>
      </c>
      <c r="H527" s="69"/>
      <c r="I527" s="69">
        <f>'Tabel 5'!I536/'Tabel 5'!I$10</f>
        <v>1.4895605796290095E-3</v>
      </c>
      <c r="J527" s="69">
        <f>'Tabel 5'!J536/'Tabel 5'!J$10</f>
        <v>2.5013697516248256E-3</v>
      </c>
      <c r="K527" s="69">
        <f>'Tabel 5'!K536/'Tabel 5'!K$10</f>
        <v>1.0810810810810811E-3</v>
      </c>
      <c r="L527" s="69">
        <f>'Tabel 5'!L536/'Tabel 5'!L$10</f>
        <v>6.7130865988171244E-4</v>
      </c>
      <c r="M527" s="69">
        <f>'Tabel 5'!M536/'Tabel 5'!M$10</f>
        <v>0</v>
      </c>
      <c r="N527" s="69">
        <f>'Tabel 5'!N536/'Tabel 5'!N$10</f>
        <v>0</v>
      </c>
      <c r="O527" s="69"/>
      <c r="P527" s="69">
        <f>'Tabel 5'!P536/'Tabel 5'!P$10</f>
        <v>9.9692127254068317E-4</v>
      </c>
      <c r="Q527" s="69">
        <f>'Tabel 5'!Q536/'Tabel 5'!Q$10</f>
        <v>7.9716528026338355E-6</v>
      </c>
      <c r="R527" s="69">
        <f>'Tabel 5'!R536/'Tabel 5'!R$10</f>
        <v>5.4231482802911376E-3</v>
      </c>
      <c r="S527" s="69"/>
      <c r="T527" s="69">
        <f>'Tabel 5'!T536/'Tabel 5'!T$10</f>
        <v>1.4021669853409816E-3</v>
      </c>
      <c r="U527" s="69"/>
      <c r="V527" s="69">
        <f>'Tabel 5'!V536/'Tabel 5'!V$10</f>
        <v>2.2852571674506399E-3</v>
      </c>
      <c r="W527" s="69">
        <f>'Tabel 5'!W536/'Tabel 5'!W$10</f>
        <v>2.3591683931414175E-3</v>
      </c>
      <c r="X527" s="69">
        <f>'Tabel 5'!X536/'Tabel 5'!X$10</f>
        <v>1.7781130448838837E-3</v>
      </c>
      <c r="Y527" s="69">
        <f>'Tabel 5'!Y536/'Tabel 5'!Y$10</f>
        <v>0</v>
      </c>
      <c r="Z527" s="69"/>
      <c r="AA527" s="69">
        <f>'Tabel 5'!AA536/'Tabel 5'!AA$10</f>
        <v>0</v>
      </c>
      <c r="AB527" s="69"/>
      <c r="AC527" s="69">
        <f>'Tabel 5'!AC536/'Tabel 5'!AC$10</f>
        <v>1.4326120581488672E-3</v>
      </c>
    </row>
    <row r="528" spans="2:29" outlineLevel="2" x14ac:dyDescent="0.2">
      <c r="B528" s="46">
        <v>2017</v>
      </c>
      <c r="C528" s="46">
        <v>5</v>
      </c>
      <c r="D528" s="22" t="s">
        <v>204</v>
      </c>
      <c r="E528" s="22" t="s">
        <v>555</v>
      </c>
      <c r="G528" s="69">
        <f>'Tabel 5'!G537/'Tabel 5'!G$10</f>
        <v>3.1063763117392292E-4</v>
      </c>
      <c r="H528" s="69"/>
      <c r="I528" s="69">
        <f>'Tabel 5'!I537/'Tabel 5'!I$10</f>
        <v>6.9979356089953465E-5</v>
      </c>
      <c r="J528" s="69">
        <f>'Tabel 5'!J537/'Tabel 5'!J$10</f>
        <v>0</v>
      </c>
      <c r="K528" s="69">
        <f>'Tabel 5'!K537/'Tabel 5'!K$10</f>
        <v>0</v>
      </c>
      <c r="L528" s="69">
        <f>'Tabel 5'!L537/'Tabel 5'!L$10</f>
        <v>1.2740164348120091E-4</v>
      </c>
      <c r="M528" s="69">
        <f>'Tabel 5'!M537/'Tabel 5'!M$10</f>
        <v>0</v>
      </c>
      <c r="N528" s="69">
        <f>'Tabel 5'!N537/'Tabel 5'!N$10</f>
        <v>2.2101889711570338E-4</v>
      </c>
      <c r="O528" s="69"/>
      <c r="P528" s="69">
        <f>'Tabel 5'!P537/'Tabel 5'!P$10</f>
        <v>0</v>
      </c>
      <c r="Q528" s="69">
        <f>'Tabel 5'!Q537/'Tabel 5'!Q$10</f>
        <v>0</v>
      </c>
      <c r="R528" s="69">
        <f>'Tabel 5'!R537/'Tabel 5'!R$10</f>
        <v>0</v>
      </c>
      <c r="S528" s="69"/>
      <c r="T528" s="69">
        <f>'Tabel 5'!T537/'Tabel 5'!T$10</f>
        <v>8.6497314030774838E-4</v>
      </c>
      <c r="U528" s="69"/>
      <c r="V528" s="69">
        <f>'Tabel 5'!V537/'Tabel 5'!V$10</f>
        <v>9.5433462059351195E-4</v>
      </c>
      <c r="W528" s="69">
        <f>'Tabel 5'!W537/'Tabel 5'!W$10</f>
        <v>9.8965114797034044E-4</v>
      </c>
      <c r="X528" s="69">
        <f>'Tabel 5'!X537/'Tabel 5'!X$10</f>
        <v>6.4658656177595778E-4</v>
      </c>
      <c r="Y528" s="69">
        <f>'Tabel 5'!Y537/'Tabel 5'!Y$10</f>
        <v>0</v>
      </c>
      <c r="Z528" s="69"/>
      <c r="AA528" s="69">
        <f>'Tabel 5'!AA537/'Tabel 5'!AA$10</f>
        <v>3.6748043166701376E-4</v>
      </c>
      <c r="AB528" s="69"/>
      <c r="AC528" s="69">
        <f>'Tabel 5'!AC537/'Tabel 5'!AC$10</f>
        <v>4.5837585304142123E-5</v>
      </c>
    </row>
    <row r="529" spans="2:29" outlineLevel="2" x14ac:dyDescent="0.2">
      <c r="B529" s="46">
        <v>2017</v>
      </c>
      <c r="C529" s="46">
        <v>5</v>
      </c>
      <c r="D529" s="22" t="s">
        <v>205</v>
      </c>
      <c r="E529" s="22" t="s">
        <v>558</v>
      </c>
      <c r="G529" s="69">
        <f>'Tabel 5'!G538/'Tabel 5'!G$10</f>
        <v>5.1339238520367364E-4</v>
      </c>
      <c r="H529" s="69"/>
      <c r="I529" s="69">
        <f>'Tabel 5'!I538/'Tabel 5'!I$10</f>
        <v>4.9385431297767162E-4</v>
      </c>
      <c r="J529" s="69">
        <f>'Tabel 5'!J538/'Tabel 5'!J$10</f>
        <v>4.7820304075180489E-4</v>
      </c>
      <c r="K529" s="69">
        <f>'Tabel 5'!K538/'Tabel 5'!K$10</f>
        <v>4.3774922463447052E-3</v>
      </c>
      <c r="L529" s="69">
        <f>'Tabel 5'!L538/'Tabel 5'!L$10</f>
        <v>0</v>
      </c>
      <c r="M529" s="69">
        <f>'Tabel 5'!M538/'Tabel 5'!M$10</f>
        <v>0</v>
      </c>
      <c r="N529" s="69">
        <f>'Tabel 5'!N538/'Tabel 5'!N$10</f>
        <v>0</v>
      </c>
      <c r="O529" s="69"/>
      <c r="P529" s="69">
        <f>'Tabel 5'!P538/'Tabel 5'!P$10</f>
        <v>2.2805388587531967E-5</v>
      </c>
      <c r="Q529" s="69">
        <f>'Tabel 5'!Q538/'Tabel 5'!Q$10</f>
        <v>2.7900784809218424E-5</v>
      </c>
      <c r="R529" s="69">
        <f>'Tabel 5'!R538/'Tabel 5'!R$10</f>
        <v>0</v>
      </c>
      <c r="S529" s="69"/>
      <c r="T529" s="69">
        <f>'Tabel 5'!T538/'Tabel 5'!T$10</f>
        <v>2.2762451060730218E-4</v>
      </c>
      <c r="U529" s="69"/>
      <c r="V529" s="69">
        <f>'Tabel 5'!V538/'Tabel 5'!V$10</f>
        <v>9.8474234134771706E-4</v>
      </c>
      <c r="W529" s="69">
        <f>'Tabel 5'!W538/'Tabel 5'!W$10</f>
        <v>1.0521291244836195E-3</v>
      </c>
      <c r="X529" s="69">
        <f>'Tabel 5'!X538/'Tabel 5'!X$10</f>
        <v>0</v>
      </c>
      <c r="Y529" s="69">
        <f>'Tabel 5'!Y538/'Tabel 5'!Y$10</f>
        <v>0</v>
      </c>
      <c r="Z529" s="69"/>
      <c r="AA529" s="69">
        <f>'Tabel 5'!AA538/'Tabel 5'!AA$10</f>
        <v>0</v>
      </c>
      <c r="AB529" s="69"/>
      <c r="AC529" s="69">
        <f>'Tabel 5'!AC538/'Tabel 5'!AC$10</f>
        <v>4.5837585304142123E-5</v>
      </c>
    </row>
    <row r="530" spans="2:29" outlineLevel="2" x14ac:dyDescent="0.2">
      <c r="B530" s="46">
        <v>2017</v>
      </c>
      <c r="C530" s="46">
        <v>5</v>
      </c>
      <c r="D530" s="22" t="s">
        <v>208</v>
      </c>
      <c r="E530" s="22" t="s">
        <v>563</v>
      </c>
      <c r="G530" s="69">
        <f>'Tabel 5'!G539/'Tabel 5'!G$10</f>
        <v>3.0142150599075246E-4</v>
      </c>
      <c r="H530" s="69"/>
      <c r="I530" s="69">
        <f>'Tabel 5'!I539/'Tabel 5'!I$10</f>
        <v>5.9982305219960115E-5</v>
      </c>
      <c r="J530" s="69">
        <f>'Tabel 5'!J539/'Tabel 5'!J$10</f>
        <v>8.9058056172400905E-5</v>
      </c>
      <c r="K530" s="69">
        <f>'Tabel 5'!K539/'Tabel 5'!K$10</f>
        <v>7.0890562693841385E-5</v>
      </c>
      <c r="L530" s="69">
        <f>'Tabel 5'!L539/'Tabel 5'!L$10</f>
        <v>0</v>
      </c>
      <c r="M530" s="69">
        <f>'Tabel 5'!M539/'Tabel 5'!M$10</f>
        <v>0</v>
      </c>
      <c r="N530" s="69">
        <f>'Tabel 5'!N539/'Tabel 5'!N$10</f>
        <v>5.0231567526296222E-5</v>
      </c>
      <c r="O530" s="69"/>
      <c r="P530" s="69">
        <f>'Tabel 5'!P539/'Tabel 5'!P$10</f>
        <v>0</v>
      </c>
      <c r="Q530" s="69">
        <f>'Tabel 5'!Q539/'Tabel 5'!Q$10</f>
        <v>0</v>
      </c>
      <c r="R530" s="69">
        <f>'Tabel 5'!R539/'Tabel 5'!R$10</f>
        <v>0</v>
      </c>
      <c r="S530" s="69"/>
      <c r="T530" s="69">
        <f>'Tabel 5'!T539/'Tabel 5'!T$10</f>
        <v>4.0061913866885185E-4</v>
      </c>
      <c r="U530" s="69"/>
      <c r="V530" s="69">
        <f>'Tabel 5'!V539/'Tabel 5'!V$10</f>
        <v>1.0572530600692829E-3</v>
      </c>
      <c r="W530" s="69">
        <f>'Tabel 5'!W539/'Tabel 5'!W$10</f>
        <v>1.1021115056942428E-3</v>
      </c>
      <c r="X530" s="69">
        <f>'Tabel 5'!X539/'Tabel 5'!X$10</f>
        <v>5.9270434829462794E-4</v>
      </c>
      <c r="Y530" s="69">
        <f>'Tabel 5'!Y539/'Tabel 5'!Y$10</f>
        <v>0</v>
      </c>
      <c r="Z530" s="69"/>
      <c r="AA530" s="69">
        <f>'Tabel 5'!AA539/'Tabel 5'!AA$10</f>
        <v>0</v>
      </c>
      <c r="AB530" s="69"/>
      <c r="AC530" s="69">
        <f>'Tabel 5'!AC539/'Tabel 5'!AC$10</f>
        <v>0</v>
      </c>
    </row>
    <row r="531" spans="2:29" outlineLevel="2" x14ac:dyDescent="0.2">
      <c r="B531" s="46">
        <v>2017</v>
      </c>
      <c r="C531" s="46">
        <v>5</v>
      </c>
      <c r="D531" s="22" t="s">
        <v>209</v>
      </c>
      <c r="E531" s="22" t="s">
        <v>564</v>
      </c>
      <c r="G531" s="69">
        <f>'Tabel 5'!G540/'Tabel 5'!G$10</f>
        <v>6.0338513699227962E-4</v>
      </c>
      <c r="H531" s="69"/>
      <c r="I531" s="69">
        <f>'Tabel 5'!I540/'Tabel 5'!I$10</f>
        <v>3.3690061431877597E-4</v>
      </c>
      <c r="J531" s="69">
        <f>'Tabel 5'!J540/'Tabel 5'!J$10</f>
        <v>0</v>
      </c>
      <c r="K531" s="69">
        <f>'Tabel 5'!K540/'Tabel 5'!K$10</f>
        <v>4.2534337616304827E-3</v>
      </c>
      <c r="L531" s="69">
        <f>'Tabel 5'!L540/'Tabel 5'!L$10</f>
        <v>2.2050284448669387E-4</v>
      </c>
      <c r="M531" s="69">
        <f>'Tabel 5'!M540/'Tabel 5'!M$10</f>
        <v>0</v>
      </c>
      <c r="N531" s="69">
        <f>'Tabel 5'!N540/'Tabel 5'!N$10</f>
        <v>2.612041511367404E-4</v>
      </c>
      <c r="O531" s="69"/>
      <c r="P531" s="69">
        <f>'Tabel 5'!P540/'Tabel 5'!P$10</f>
        <v>4.9846063627034158E-4</v>
      </c>
      <c r="Q531" s="69">
        <f>'Tabel 5'!Q540/'Tabel 5'!Q$10</f>
        <v>0</v>
      </c>
      <c r="R531" s="69">
        <f>'Tabel 5'!R540/'Tabel 5'!R$10</f>
        <v>2.7294134436991581E-3</v>
      </c>
      <c r="S531" s="69"/>
      <c r="T531" s="69">
        <f>'Tabel 5'!T540/'Tabel 5'!T$10</f>
        <v>1.4476918874624419E-3</v>
      </c>
      <c r="U531" s="69"/>
      <c r="V531" s="69">
        <f>'Tabel 5'!V540/'Tabel 5'!V$10</f>
        <v>1.0853217253808567E-3</v>
      </c>
      <c r="W531" s="69">
        <f>'Tabel 5'!W540/'Tabel 5'!W$10</f>
        <v>1.1146071009968987E-3</v>
      </c>
      <c r="X531" s="69">
        <f>'Tabel 5'!X540/'Tabel 5'!X$10</f>
        <v>9.6987984266393666E-4</v>
      </c>
      <c r="Y531" s="69">
        <f>'Tabel 5'!Y540/'Tabel 5'!Y$10</f>
        <v>0</v>
      </c>
      <c r="Z531" s="69"/>
      <c r="AA531" s="69">
        <f>'Tabel 5'!AA540/'Tabel 5'!AA$10</f>
        <v>0</v>
      </c>
      <c r="AB531" s="69"/>
      <c r="AC531" s="69">
        <f>'Tabel 5'!AC540/'Tabel 5'!AC$10</f>
        <v>6.250579814201198E-5</v>
      </c>
    </row>
    <row r="532" spans="2:29" outlineLevel="2" x14ac:dyDescent="0.2">
      <c r="B532" s="46">
        <v>2017</v>
      </c>
      <c r="C532" s="46">
        <v>5</v>
      </c>
      <c r="D532" s="22" t="s">
        <v>212</v>
      </c>
      <c r="E532" s="22" t="s">
        <v>567</v>
      </c>
      <c r="G532" s="69">
        <f>'Tabel 5'!G541/'Tabel 5'!G$10</f>
        <v>3.3611750668033547E-4</v>
      </c>
      <c r="H532" s="69"/>
      <c r="I532" s="69">
        <f>'Tabel 5'!I541/'Tabel 5'!I$10</f>
        <v>1.219640206139189E-4</v>
      </c>
      <c r="J532" s="69">
        <f>'Tabel 5'!J541/'Tabel 5'!J$10</f>
        <v>0</v>
      </c>
      <c r="K532" s="69">
        <f>'Tabel 5'!K541/'Tabel 5'!K$10</f>
        <v>0</v>
      </c>
      <c r="L532" s="69">
        <f>'Tabel 5'!L541/'Tabel 5'!L$10</f>
        <v>0</v>
      </c>
      <c r="M532" s="69">
        <f>'Tabel 5'!M541/'Tabel 5'!M$10</f>
        <v>0</v>
      </c>
      <c r="N532" s="69">
        <f>'Tabel 5'!N541/'Tabel 5'!N$10</f>
        <v>6.1282512382081396E-4</v>
      </c>
      <c r="O532" s="69"/>
      <c r="P532" s="69">
        <f>'Tabel 5'!P541/'Tabel 5'!P$10</f>
        <v>0</v>
      </c>
      <c r="Q532" s="69">
        <f>'Tabel 5'!Q541/'Tabel 5'!Q$10</f>
        <v>0</v>
      </c>
      <c r="R532" s="69">
        <f>'Tabel 5'!R541/'Tabel 5'!R$10</f>
        <v>0</v>
      </c>
      <c r="S532" s="69"/>
      <c r="T532" s="69">
        <f>'Tabel 5'!T541/'Tabel 5'!T$10</f>
        <v>7.7392333606482748E-4</v>
      </c>
      <c r="U532" s="69"/>
      <c r="V532" s="69">
        <f>'Tabel 5'!V541/'Tabel 5'!V$10</f>
        <v>9.6602989780666774E-4</v>
      </c>
      <c r="W532" s="69">
        <f>'Tabel 5'!W541/'Tabel 5'!W$10</f>
        <v>1.0046458623335275E-3</v>
      </c>
      <c r="X532" s="69">
        <f>'Tabel 5'!X541/'Tabel 5'!X$10</f>
        <v>5.9270434829462794E-4</v>
      </c>
      <c r="Y532" s="69">
        <f>'Tabel 5'!Y541/'Tabel 5'!Y$10</f>
        <v>0</v>
      </c>
      <c r="Z532" s="69"/>
      <c r="AA532" s="69">
        <f>'Tabel 5'!AA541/'Tabel 5'!AA$10</f>
        <v>0</v>
      </c>
      <c r="AB532" s="69"/>
      <c r="AC532" s="69">
        <f>'Tabel 5'!AC541/'Tabel 5'!AC$10</f>
        <v>4.5420879983195376E-4</v>
      </c>
    </row>
    <row r="533" spans="2:29" outlineLevel="2" x14ac:dyDescent="0.2">
      <c r="B533" s="46">
        <v>2017</v>
      </c>
      <c r="C533" s="46">
        <v>5</v>
      </c>
      <c r="D533" s="22" t="s">
        <v>214</v>
      </c>
      <c r="E533" s="22" t="s">
        <v>571</v>
      </c>
      <c r="G533" s="69">
        <f>'Tabel 5'!G542/'Tabel 5'!G$10</f>
        <v>2.57400955115844E-3</v>
      </c>
      <c r="H533" s="69"/>
      <c r="I533" s="69">
        <f>'Tabel 5'!I542/'Tabel 5'!I$10</f>
        <v>3.2500412378348386E-3</v>
      </c>
      <c r="J533" s="69">
        <f>'Tabel 5'!J542/'Tabel 5'!J$10</f>
        <v>4.7820304075180484E-3</v>
      </c>
      <c r="K533" s="69">
        <f>'Tabel 5'!K542/'Tabel 5'!K$10</f>
        <v>4.7851129818342932E-4</v>
      </c>
      <c r="L533" s="69">
        <f>'Tabel 5'!L542/'Tabel 5'!L$10</f>
        <v>3.2683421616138846E-3</v>
      </c>
      <c r="M533" s="69">
        <f>'Tabel 5'!M542/'Tabel 5'!M$10</f>
        <v>0</v>
      </c>
      <c r="N533" s="69">
        <f>'Tabel 5'!N542/'Tabel 5'!N$10</f>
        <v>4.3701463747877718E-4</v>
      </c>
      <c r="O533" s="69"/>
      <c r="P533" s="69">
        <f>'Tabel 5'!P542/'Tabel 5'!P$10</f>
        <v>9.9692127254068317E-4</v>
      </c>
      <c r="Q533" s="69">
        <f>'Tabel 5'!Q542/'Tabel 5'!Q$10</f>
        <v>1.2196628788029768E-3</v>
      </c>
      <c r="R533" s="69">
        <f>'Tabel 5'!R542/'Tabel 5'!R$10</f>
        <v>0</v>
      </c>
      <c r="S533" s="69"/>
      <c r="T533" s="69">
        <f>'Tabel 5'!T542/'Tabel 5'!T$10</f>
        <v>1.8209960848584176E-4</v>
      </c>
      <c r="U533" s="69"/>
      <c r="V533" s="69">
        <f>'Tabel 5'!V542/'Tabel 5'!V$10</f>
        <v>2.7390339233210846E-3</v>
      </c>
      <c r="W533" s="69">
        <f>'Tabel 5'!W542/'Tabel 5'!W$10</f>
        <v>2.9264684198819918E-3</v>
      </c>
      <c r="X533" s="69">
        <f>'Tabel 5'!X542/'Tabel 5'!X$10</f>
        <v>0</v>
      </c>
      <c r="Y533" s="69">
        <f>'Tabel 5'!Y542/'Tabel 5'!Y$10</f>
        <v>0</v>
      </c>
      <c r="Z533" s="69"/>
      <c r="AA533" s="69">
        <f>'Tabel 5'!AA542/'Tabel 5'!AA$10</f>
        <v>0</v>
      </c>
      <c r="AB533" s="69"/>
      <c r="AC533" s="69">
        <f>'Tabel 5'!AC542/'Tabel 5'!AC$10</f>
        <v>5.2463199907195387E-3</v>
      </c>
    </row>
    <row r="534" spans="2:29" outlineLevel="2" x14ac:dyDescent="0.2">
      <c r="B534" s="46">
        <v>2017</v>
      </c>
      <c r="C534" s="46">
        <v>5</v>
      </c>
      <c r="D534" s="22" t="s">
        <v>215</v>
      </c>
      <c r="E534" s="22" t="s">
        <v>572</v>
      </c>
      <c r="G534" s="69">
        <f>'Tabel 5'!G543/'Tabel 5'!G$10</f>
        <v>2.2189176691009885E-3</v>
      </c>
      <c r="H534" s="69"/>
      <c r="I534" s="69">
        <f>'Tabel 5'!I543/'Tabel 5'!I$10</f>
        <v>3.1260778070469212E-3</v>
      </c>
      <c r="J534" s="69">
        <f>'Tabel 5'!J543/'Tabel 5'!J$10</f>
        <v>1.1093536127562112E-3</v>
      </c>
      <c r="K534" s="69">
        <f>'Tabel 5'!K543/'Tabel 5'!K$10</f>
        <v>6.5573770491803279E-4</v>
      </c>
      <c r="L534" s="69">
        <f>'Tabel 5'!L543/'Tabel 5'!L$10</f>
        <v>1.2274658343092626E-2</v>
      </c>
      <c r="M534" s="69">
        <f>'Tabel 5'!M543/'Tabel 5'!M$10</f>
        <v>0</v>
      </c>
      <c r="N534" s="69">
        <f>'Tabel 5'!N543/'Tabel 5'!N$10</f>
        <v>6.0277881031555469E-5</v>
      </c>
      <c r="O534" s="69"/>
      <c r="P534" s="69">
        <f>'Tabel 5'!P543/'Tabel 5'!P$10</f>
        <v>6.8416165762595908E-4</v>
      </c>
      <c r="Q534" s="69">
        <f>'Tabel 5'!Q543/'Tabel 5'!Q$10</f>
        <v>4.0256846653300869E-4</v>
      </c>
      <c r="R534" s="69">
        <f>'Tabel 5'!R543/'Tabel 5'!R$10</f>
        <v>1.9444840873412302E-3</v>
      </c>
      <c r="S534" s="69"/>
      <c r="T534" s="69">
        <f>'Tabel 5'!T543/'Tabel 5'!T$10</f>
        <v>1.4476918874624419E-3</v>
      </c>
      <c r="U534" s="69"/>
      <c r="V534" s="69">
        <f>'Tabel 5'!V543/'Tabel 5'!V$10</f>
        <v>1.3964160992508004E-3</v>
      </c>
      <c r="W534" s="69">
        <f>'Tabel 5'!W543/'Tabel 5'!W$10</f>
        <v>1.4544872932291367E-3</v>
      </c>
      <c r="X534" s="69">
        <f>'Tabel 5'!X543/'Tabel 5'!X$10</f>
        <v>8.0823320221994717E-4</v>
      </c>
      <c r="Y534" s="69">
        <f>'Tabel 5'!Y543/'Tabel 5'!Y$10</f>
        <v>0</v>
      </c>
      <c r="Z534" s="69"/>
      <c r="AA534" s="69">
        <f>'Tabel 5'!AA543/'Tabel 5'!AA$10</f>
        <v>0</v>
      </c>
      <c r="AB534" s="69"/>
      <c r="AC534" s="69">
        <f>'Tabel 5'!AC543/'Tabel 5'!AC$10</f>
        <v>5.100473128388178E-3</v>
      </c>
    </row>
    <row r="535" spans="2:29" outlineLevel="2" x14ac:dyDescent="0.2">
      <c r="B535" s="46">
        <v>2017</v>
      </c>
      <c r="C535" s="46">
        <v>5</v>
      </c>
      <c r="D535" s="22" t="s">
        <v>573</v>
      </c>
      <c r="E535" s="22" t="s">
        <v>574</v>
      </c>
      <c r="G535" s="69">
        <f>'Tabel 5'!G544/'Tabel 5'!G$10</f>
        <v>2.2893939205017042E-3</v>
      </c>
      <c r="H535" s="69"/>
      <c r="I535" s="69">
        <f>'Tabel 5'!I544/'Tabel 5'!I$10</f>
        <v>2.7151990162901942E-3</v>
      </c>
      <c r="J535" s="69">
        <f>'Tabel 5'!J544/'Tabel 5'!J$10</f>
        <v>4.4316063169266449E-3</v>
      </c>
      <c r="K535" s="69">
        <f>'Tabel 5'!K544/'Tabel 5'!K$10</f>
        <v>1.1696942844483828E-3</v>
      </c>
      <c r="L535" s="69">
        <f>'Tabel 5'!L544/'Tabel 5'!L$10</f>
        <v>2.009025916434322E-4</v>
      </c>
      <c r="M535" s="69">
        <f>'Tabel 5'!M544/'Tabel 5'!M$10</f>
        <v>0</v>
      </c>
      <c r="N535" s="69">
        <f>'Tabel 5'!N544/'Tabel 5'!N$10</f>
        <v>1.6074101608414791E-3</v>
      </c>
      <c r="O535" s="69"/>
      <c r="P535" s="69">
        <f>'Tabel 5'!P544/'Tabel 5'!P$10</f>
        <v>8.1122025118506578E-4</v>
      </c>
      <c r="Q535" s="69">
        <f>'Tabel 5'!Q544/'Tabel 5'!Q$10</f>
        <v>9.924707739279125E-4</v>
      </c>
      <c r="R535" s="69">
        <f>'Tabel 5'!R544/'Tabel 5'!R$10</f>
        <v>0</v>
      </c>
      <c r="S535" s="69"/>
      <c r="T535" s="69">
        <f>'Tabel 5'!T544/'Tabel 5'!T$10</f>
        <v>9.4691796412637718E-4</v>
      </c>
      <c r="U535" s="69"/>
      <c r="V535" s="69">
        <f>'Tabel 5'!V544/'Tabel 5'!V$10</f>
        <v>2.699269980796355E-3</v>
      </c>
      <c r="W535" s="69">
        <f>'Tabel 5'!W544/'Tabel 5'!W$10</f>
        <v>2.4591331555626639E-3</v>
      </c>
      <c r="X535" s="69">
        <f>'Tabel 5'!X544/'Tabel 5'!X$10</f>
        <v>1.9397596853278733E-3</v>
      </c>
      <c r="Y535" s="69">
        <f>'Tabel 5'!Y544/'Tabel 5'!Y$10</f>
        <v>1.5187577921341948E-2</v>
      </c>
      <c r="Z535" s="69"/>
      <c r="AA535" s="69">
        <f>'Tabel 5'!AA544/'Tabel 5'!AA$10</f>
        <v>0</v>
      </c>
      <c r="AB535" s="69"/>
      <c r="AC535" s="69">
        <f>'Tabel 5'!AC544/'Tabel 5'!AC$10</f>
        <v>3.1385486370024826E-3</v>
      </c>
    </row>
    <row r="536" spans="2:29" outlineLevel="2" x14ac:dyDescent="0.2">
      <c r="B536" s="46">
        <v>2017</v>
      </c>
      <c r="C536" s="46">
        <v>5</v>
      </c>
      <c r="D536" s="22" t="s">
        <v>216</v>
      </c>
      <c r="E536" s="22" t="s">
        <v>575</v>
      </c>
      <c r="G536" s="69">
        <f>'Tabel 5'!G545/'Tabel 5'!G$10</f>
        <v>8.6197876713182801E-4</v>
      </c>
      <c r="H536" s="69"/>
      <c r="I536" s="69">
        <f>'Tabel 5'!I545/'Tabel 5'!I$10</f>
        <v>9.2672661564838373E-4</v>
      </c>
      <c r="J536" s="69">
        <f>'Tabel 5'!J545/'Tabel 5'!J$10</f>
        <v>8.131387737480083E-4</v>
      </c>
      <c r="K536" s="69">
        <f>'Tabel 5'!K545/'Tabel 5'!K$10</f>
        <v>0</v>
      </c>
      <c r="L536" s="69">
        <f>'Tabel 5'!L545/'Tabel 5'!L$10</f>
        <v>2.0482264221208454E-3</v>
      </c>
      <c r="M536" s="69">
        <f>'Tabel 5'!M545/'Tabel 5'!M$10</f>
        <v>0</v>
      </c>
      <c r="N536" s="69">
        <f>'Tabel 5'!N545/'Tabel 5'!N$10</f>
        <v>4.4706095098403641E-4</v>
      </c>
      <c r="O536" s="69"/>
      <c r="P536" s="69">
        <f>'Tabel 5'!P545/'Tabel 5'!P$10</f>
        <v>1.661535454234472E-4</v>
      </c>
      <c r="Q536" s="69">
        <f>'Tabel 5'!Q545/'Tabel 5'!Q$10</f>
        <v>2.0327714646716281E-4</v>
      </c>
      <c r="R536" s="69">
        <f>'Tabel 5'!R545/'Tabel 5'!R$10</f>
        <v>0</v>
      </c>
      <c r="S536" s="69"/>
      <c r="T536" s="69">
        <f>'Tabel 5'!T545/'Tabel 5'!T$10</f>
        <v>7.4660839479195125E-4</v>
      </c>
      <c r="U536" s="69"/>
      <c r="V536" s="69">
        <f>'Tabel 5'!V545/'Tabel 5'!V$10</f>
        <v>1.2396993845945131E-3</v>
      </c>
      <c r="W536" s="69">
        <f>'Tabel 5'!W545/'Tabel 5'!W$10</f>
        <v>1.2895454352340799E-3</v>
      </c>
      <c r="X536" s="69">
        <f>'Tabel 5'!X545/'Tabel 5'!X$10</f>
        <v>7.5435098873861733E-4</v>
      </c>
      <c r="Y536" s="69">
        <f>'Tabel 5'!Y545/'Tabel 5'!Y$10</f>
        <v>0</v>
      </c>
      <c r="Z536" s="69"/>
      <c r="AA536" s="69">
        <f>'Tabel 5'!AA545/'Tabel 5'!AA$10</f>
        <v>0</v>
      </c>
      <c r="AB536" s="69"/>
      <c r="AC536" s="69">
        <f>'Tabel 5'!AC545/'Tabel 5'!AC$10</f>
        <v>5.8338744932544519E-5</v>
      </c>
    </row>
    <row r="537" spans="2:29" outlineLevel="2" x14ac:dyDescent="0.2">
      <c r="B537" s="46">
        <v>2017</v>
      </c>
      <c r="C537" s="46">
        <v>5</v>
      </c>
      <c r="D537" s="22" t="s">
        <v>218</v>
      </c>
      <c r="E537" s="22" t="s">
        <v>577</v>
      </c>
      <c r="G537" s="69">
        <f>'Tabel 5'!G546/'Tabel 5'!G$10</f>
        <v>2.773511555123542E-3</v>
      </c>
      <c r="H537" s="69"/>
      <c r="I537" s="69">
        <f>'Tabel 5'!I546/'Tabel 5'!I$10</f>
        <v>2.5882364702412789E-3</v>
      </c>
      <c r="J537" s="69">
        <f>'Tabel 5'!J546/'Tabel 5'!J$10</f>
        <v>2.2845327452920231E-3</v>
      </c>
      <c r="K537" s="69">
        <f>'Tabel 5'!K546/'Tabel 5'!K$10</f>
        <v>1.4550287992910943E-2</v>
      </c>
      <c r="L537" s="69">
        <f>'Tabel 5'!L546/'Tabel 5'!L$10</f>
        <v>3.5280455117871022E-4</v>
      </c>
      <c r="M537" s="69">
        <f>'Tabel 5'!M546/'Tabel 5'!M$10</f>
        <v>2.5624070094230453E-3</v>
      </c>
      <c r="N537" s="69">
        <f>'Tabel 5'!N546/'Tabel 5'!N$10</f>
        <v>2.2805131656938485E-3</v>
      </c>
      <c r="O537" s="69"/>
      <c r="P537" s="69">
        <f>'Tabel 5'!P546/'Tabel 5'!P$10</f>
        <v>3.2904917819153267E-3</v>
      </c>
      <c r="Q537" s="69">
        <f>'Tabel 5'!Q546/'Tabel 5'!Q$10</f>
        <v>2.6904328208889193E-3</v>
      </c>
      <c r="R537" s="69">
        <f>'Tabel 5'!R546/'Tabel 5'!R$10</f>
        <v>5.9761666904524051E-3</v>
      </c>
      <c r="S537" s="69"/>
      <c r="T537" s="69">
        <f>'Tabel 5'!T546/'Tabel 5'!T$10</f>
        <v>2.1396703997086405E-3</v>
      </c>
      <c r="U537" s="69"/>
      <c r="V537" s="69">
        <f>'Tabel 5'!V546/'Tabel 5'!V$10</f>
        <v>2.9986690774531427E-3</v>
      </c>
      <c r="W537" s="69">
        <f>'Tabel 5'!W546/'Tabel 5'!W$10</f>
        <v>3.118900587542891E-3</v>
      </c>
      <c r="X537" s="69">
        <f>'Tabel 5'!X546/'Tabel 5'!X$10</f>
        <v>1.8319952583652137E-3</v>
      </c>
      <c r="Y537" s="69">
        <f>'Tabel 5'!Y546/'Tabel 5'!Y$10</f>
        <v>0</v>
      </c>
      <c r="Z537" s="69"/>
      <c r="AA537" s="69">
        <f>'Tabel 5'!AA546/'Tabel 5'!AA$10</f>
        <v>0</v>
      </c>
      <c r="AB537" s="69"/>
      <c r="AC537" s="69">
        <f>'Tabel 5'!AC546/'Tabel 5'!AC$10</f>
        <v>4.433744614873383E-3</v>
      </c>
    </row>
    <row r="538" spans="2:29" outlineLevel="2" x14ac:dyDescent="0.2">
      <c r="B538" s="46">
        <v>2017</v>
      </c>
      <c r="C538" s="46">
        <v>5</v>
      </c>
      <c r="D538" s="22" t="s">
        <v>219</v>
      </c>
      <c r="E538" s="22" t="s">
        <v>578</v>
      </c>
      <c r="G538" s="69">
        <f>'Tabel 5'!G547/'Tabel 5'!G$10</f>
        <v>6.023008869707301E-4</v>
      </c>
      <c r="H538" s="69"/>
      <c r="I538" s="69">
        <f>'Tabel 5'!I547/'Tabel 5'!I$10</f>
        <v>4.9985254349966765E-4</v>
      </c>
      <c r="J538" s="69">
        <f>'Tabel 5'!J547/'Tabel 5'!J$10</f>
        <v>3.8720893988000397E-5</v>
      </c>
      <c r="K538" s="69">
        <f>'Tabel 5'!K547/'Tabel 5'!K$10</f>
        <v>0</v>
      </c>
      <c r="L538" s="69">
        <f>'Tabel 5'!L547/'Tabel 5'!L$10</f>
        <v>2.2687292666075391E-3</v>
      </c>
      <c r="M538" s="69">
        <f>'Tabel 5'!M547/'Tabel 5'!M$10</f>
        <v>0</v>
      </c>
      <c r="N538" s="69">
        <f>'Tabel 5'!N547/'Tabel 5'!N$10</f>
        <v>8.5393664794703581E-5</v>
      </c>
      <c r="O538" s="69"/>
      <c r="P538" s="69">
        <f>'Tabel 5'!P547/'Tabel 5'!P$10</f>
        <v>4.8542898564889474E-4</v>
      </c>
      <c r="Q538" s="69">
        <f>'Tabel 5'!Q547/'Tabel 5'!Q$10</f>
        <v>1.155889656381906E-4</v>
      </c>
      <c r="R538" s="69">
        <f>'Tabel 5'!R547/'Tabel 5'!R$10</f>
        <v>2.1407164264307123E-3</v>
      </c>
      <c r="S538" s="69"/>
      <c r="T538" s="69">
        <f>'Tabel 5'!T547/'Tabel 5'!T$10</f>
        <v>0</v>
      </c>
      <c r="U538" s="69"/>
      <c r="V538" s="69">
        <f>'Tabel 5'!V547/'Tabel 5'!V$10</f>
        <v>1.0806436144955944E-3</v>
      </c>
      <c r="W538" s="69">
        <f>'Tabel 5'!W547/'Tabel 5'!W$10</f>
        <v>9.0718021897281205E-4</v>
      </c>
      <c r="X538" s="69">
        <f>'Tabel 5'!X547/'Tabel 5'!X$10</f>
        <v>0</v>
      </c>
      <c r="Y538" s="69">
        <f>'Tabel 5'!Y547/'Tabel 5'!Y$10</f>
        <v>1.1220673240394424E-2</v>
      </c>
      <c r="Z538" s="69"/>
      <c r="AA538" s="69">
        <f>'Tabel 5'!AA547/'Tabel 5'!AA$10</f>
        <v>1.0289452086676384E-2</v>
      </c>
      <c r="AB538" s="69"/>
      <c r="AC538" s="69">
        <f>'Tabel 5'!AC547/'Tabel 5'!AC$10</f>
        <v>1.3251229206106541E-3</v>
      </c>
    </row>
    <row r="539" spans="2:29" outlineLevel="2" x14ac:dyDescent="0.2">
      <c r="B539" s="46">
        <v>2017</v>
      </c>
      <c r="C539" s="46">
        <v>5</v>
      </c>
      <c r="D539" s="22" t="s">
        <v>220</v>
      </c>
      <c r="E539" s="22" t="s">
        <v>579</v>
      </c>
      <c r="G539" s="69">
        <f>'Tabel 5'!G548/'Tabel 5'!G$10</f>
        <v>2.3419800465468535E-4</v>
      </c>
      <c r="H539" s="69"/>
      <c r="I539" s="69">
        <f>'Tabel 5'!I548/'Tabel 5'!I$10</f>
        <v>1.3396048165791093E-4</v>
      </c>
      <c r="J539" s="69">
        <f>'Tabel 5'!J548/'Tabel 5'!J$10</f>
        <v>0</v>
      </c>
      <c r="K539" s="69">
        <f>'Tabel 5'!K548/'Tabel 5'!K$10</f>
        <v>1.9849357554275588E-3</v>
      </c>
      <c r="L539" s="69">
        <f>'Tabel 5'!L548/'Tabel 5'!L$10</f>
        <v>1.0780139063793923E-4</v>
      </c>
      <c r="M539" s="69">
        <f>'Tabel 5'!M548/'Tabel 5'!M$10</f>
        <v>0</v>
      </c>
      <c r="N539" s="69">
        <f>'Tabel 5'!N548/'Tabel 5'!N$10</f>
        <v>0</v>
      </c>
      <c r="O539" s="69"/>
      <c r="P539" s="69">
        <f>'Tabel 5'!P548/'Tabel 5'!P$10</f>
        <v>1.2054276824838326E-4</v>
      </c>
      <c r="Q539" s="69">
        <f>'Tabel 5'!Q548/'Tabel 5'!Q$10</f>
        <v>1.4747557684872595E-4</v>
      </c>
      <c r="R539" s="69">
        <f>'Tabel 5'!R548/'Tabel 5'!R$10</f>
        <v>0</v>
      </c>
      <c r="S539" s="69"/>
      <c r="T539" s="69">
        <f>'Tabel 5'!T548/'Tabel 5'!T$10</f>
        <v>9.1049804242920878E-5</v>
      </c>
      <c r="U539" s="69"/>
      <c r="V539" s="69">
        <f>'Tabel 5'!V548/'Tabel 5'!V$10</f>
        <v>5.8710291610042029E-4</v>
      </c>
      <c r="W539" s="69">
        <f>'Tabel 5'!W548/'Tabel 5'!W$10</f>
        <v>5.8229474110376095E-4</v>
      </c>
      <c r="X539" s="69">
        <f>'Tabel 5'!X548/'Tabel 5'!X$10</f>
        <v>9.6987984266393666E-4</v>
      </c>
      <c r="Y539" s="69">
        <f>'Tabel 5'!Y548/'Tabel 5'!Y$10</f>
        <v>0</v>
      </c>
      <c r="Z539" s="69"/>
      <c r="AA539" s="69">
        <f>'Tabel 5'!AA548/'Tabel 5'!AA$10</f>
        <v>0</v>
      </c>
      <c r="AB539" s="69"/>
      <c r="AC539" s="69">
        <f>'Tabel 5'!AC548/'Tabel 5'!AC$10</f>
        <v>7.5006957770414376E-5</v>
      </c>
    </row>
    <row r="540" spans="2:29" outlineLevel="2" x14ac:dyDescent="0.2">
      <c r="B540" s="46">
        <v>2017</v>
      </c>
      <c r="C540" s="46">
        <v>5</v>
      </c>
      <c r="D540" s="22" t="s">
        <v>222</v>
      </c>
      <c r="E540" s="22" t="s">
        <v>581</v>
      </c>
      <c r="G540" s="69">
        <f>'Tabel 5'!G549/'Tabel 5'!G$10</f>
        <v>1.3710341522493038E-3</v>
      </c>
      <c r="H540" s="69"/>
      <c r="I540" s="69">
        <f>'Tabel 5'!I549/'Tabel 5'!I$10</f>
        <v>8.6474490025442491E-4</v>
      </c>
      <c r="J540" s="69">
        <f>'Tabel 5'!J549/'Tabel 5'!J$10</f>
        <v>2.2458118513040228E-4</v>
      </c>
      <c r="K540" s="69">
        <f>'Tabel 5'!K549/'Tabel 5'!K$10</f>
        <v>8.1524147097917588E-4</v>
      </c>
      <c r="L540" s="69">
        <f>'Tabel 5'!L549/'Tabel 5'!L$10</f>
        <v>2.6754345131052189E-3</v>
      </c>
      <c r="M540" s="69">
        <f>'Tabel 5'!M549/'Tabel 5'!M$10</f>
        <v>0</v>
      </c>
      <c r="N540" s="69">
        <f>'Tabel 5'!N549/'Tabel 5'!N$10</f>
        <v>7.8863561016285079E-4</v>
      </c>
      <c r="O540" s="69"/>
      <c r="P540" s="69">
        <f>'Tabel 5'!P549/'Tabel 5'!P$10</f>
        <v>2.8018048836110702E-4</v>
      </c>
      <c r="Q540" s="69">
        <f>'Tabel 5'!Q549/'Tabel 5'!Q$10</f>
        <v>8.7688180828972189E-5</v>
      </c>
      <c r="R540" s="69">
        <f>'Tabel 5'!R549/'Tabel 5'!R$10</f>
        <v>1.1417154274297131E-3</v>
      </c>
      <c r="S540" s="69"/>
      <c r="T540" s="69">
        <f>'Tabel 5'!T549/'Tabel 5'!T$10</f>
        <v>6.3279613948830013E-3</v>
      </c>
      <c r="U540" s="69"/>
      <c r="V540" s="69">
        <f>'Tabel 5'!V549/'Tabel 5'!V$10</f>
        <v>2.0653859558433115E-3</v>
      </c>
      <c r="W540" s="69">
        <f>'Tabel 5'!W549/'Tabel 5'!W$10</f>
        <v>2.0692705821198027E-3</v>
      </c>
      <c r="X540" s="69">
        <f>'Tabel 5'!X549/'Tabel 5'!X$10</f>
        <v>0</v>
      </c>
      <c r="Y540" s="69">
        <f>'Tabel 5'!Y549/'Tabel 5'!Y$10</f>
        <v>6.2337073557746795E-3</v>
      </c>
      <c r="Z540" s="69"/>
      <c r="AA540" s="69">
        <f>'Tabel 5'!AA549/'Tabel 5'!AA$10</f>
        <v>0</v>
      </c>
      <c r="AB540" s="69"/>
      <c r="AC540" s="69">
        <f>'Tabel 5'!AC549/'Tabel 5'!AC$10</f>
        <v>1.2417818564213047E-3</v>
      </c>
    </row>
    <row r="541" spans="2:29" outlineLevel="2" x14ac:dyDescent="0.2">
      <c r="B541" s="46">
        <v>2017</v>
      </c>
      <c r="C541" s="46">
        <v>5</v>
      </c>
      <c r="D541" s="22" t="s">
        <v>225</v>
      </c>
      <c r="E541" s="22" t="s">
        <v>587</v>
      </c>
      <c r="G541" s="69">
        <f>'Tabel 5'!G550/'Tabel 5'!G$10</f>
        <v>5.8224226157206497E-4</v>
      </c>
      <c r="H541" s="69"/>
      <c r="I541" s="69">
        <f>'Tabel 5'!I550/'Tabel 5'!I$10</f>
        <v>6.0882039798259516E-4</v>
      </c>
      <c r="J541" s="69">
        <f>'Tabel 5'!J550/'Tabel 5'!J$10</f>
        <v>3.136392413028032E-4</v>
      </c>
      <c r="K541" s="69">
        <f>'Tabel 5'!K550/'Tabel 5'!K$10</f>
        <v>8.5068675232609662E-4</v>
      </c>
      <c r="L541" s="69">
        <f>'Tabel 5'!L550/'Tabel 5'!L$10</f>
        <v>1.5533200378284879E-3</v>
      </c>
      <c r="M541" s="69">
        <f>'Tabel 5'!M550/'Tabel 5'!M$10</f>
        <v>0</v>
      </c>
      <c r="N541" s="69">
        <f>'Tabel 5'!N550/'Tabel 5'!N$10</f>
        <v>4.1189885371562907E-4</v>
      </c>
      <c r="O541" s="69"/>
      <c r="P541" s="69">
        <f>'Tabel 5'!P550/'Tabel 5'!P$10</f>
        <v>0</v>
      </c>
      <c r="Q541" s="69">
        <f>'Tabel 5'!Q550/'Tabel 5'!Q$10</f>
        <v>0</v>
      </c>
      <c r="R541" s="69">
        <f>'Tabel 5'!R550/'Tabel 5'!R$10</f>
        <v>0</v>
      </c>
      <c r="S541" s="69"/>
      <c r="T541" s="69">
        <f>'Tabel 5'!T550/'Tabel 5'!T$10</f>
        <v>0</v>
      </c>
      <c r="U541" s="69"/>
      <c r="V541" s="69">
        <f>'Tabel 5'!V550/'Tabel 5'!V$10</f>
        <v>1.087660780823488E-3</v>
      </c>
      <c r="W541" s="69">
        <f>'Tabel 5'!W550/'Tabel 5'!W$10</f>
        <v>1.1445965297232725E-3</v>
      </c>
      <c r="X541" s="69">
        <f>'Tabel 5'!X550/'Tabel 5'!X$10</f>
        <v>0</v>
      </c>
      <c r="Y541" s="69">
        <f>'Tabel 5'!Y550/'Tabel 5'!Y$10</f>
        <v>7.9338093618950471E-4</v>
      </c>
      <c r="Z541" s="69"/>
      <c r="AA541" s="69">
        <f>'Tabel 5'!AA550/'Tabel 5'!AA$10</f>
        <v>0</v>
      </c>
      <c r="AB541" s="69"/>
      <c r="AC541" s="69">
        <f>'Tabel 5'!AC550/'Tabel 5'!AC$10</f>
        <v>8.3341064189349318E-6</v>
      </c>
    </row>
    <row r="542" spans="2:29" outlineLevel="2" x14ac:dyDescent="0.2">
      <c r="B542" s="46">
        <v>2017</v>
      </c>
      <c r="C542" s="46">
        <v>5</v>
      </c>
      <c r="D542" s="22" t="s">
        <v>227</v>
      </c>
      <c r="E542" s="22" t="s">
        <v>591</v>
      </c>
      <c r="G542" s="69">
        <f>'Tabel 5'!G551/'Tabel 5'!G$10</f>
        <v>2.8120024308885484E-3</v>
      </c>
      <c r="H542" s="69"/>
      <c r="I542" s="69">
        <f>'Tabel 5'!I551/'Tabel 5'!I$10</f>
        <v>3.7458949609865092E-3</v>
      </c>
      <c r="J542" s="69">
        <f>'Tabel 5'!J551/'Tabel 5'!J$10</f>
        <v>5.8313666345928593E-3</v>
      </c>
      <c r="K542" s="69">
        <f>'Tabel 5'!K551/'Tabel 5'!K$10</f>
        <v>2.0381036774479396E-3</v>
      </c>
      <c r="L542" s="69">
        <f>'Tabel 5'!L551/'Tabel 5'!L$10</f>
        <v>0</v>
      </c>
      <c r="M542" s="69">
        <f>'Tabel 5'!M551/'Tabel 5'!M$10</f>
        <v>0</v>
      </c>
      <c r="N542" s="69">
        <f>'Tabel 5'!N551/'Tabel 5'!N$10</f>
        <v>3.114357186630366E-3</v>
      </c>
      <c r="O542" s="69"/>
      <c r="P542" s="69">
        <f>'Tabel 5'!P551/'Tabel 5'!P$10</f>
        <v>0</v>
      </c>
      <c r="Q542" s="69">
        <f>'Tabel 5'!Q551/'Tabel 5'!Q$10</f>
        <v>0</v>
      </c>
      <c r="R542" s="69">
        <f>'Tabel 5'!R551/'Tabel 5'!R$10</f>
        <v>0</v>
      </c>
      <c r="S542" s="69"/>
      <c r="T542" s="69">
        <f>'Tabel 5'!T551/'Tabel 5'!T$10</f>
        <v>1.8209960848584175E-3</v>
      </c>
      <c r="U542" s="69"/>
      <c r="V542" s="69">
        <f>'Tabel 5'!V551/'Tabel 5'!V$10</f>
        <v>2.9004287488626343E-3</v>
      </c>
      <c r="W542" s="69">
        <f>'Tabel 5'!W551/'Tabel 5'!W$10</f>
        <v>3.0989076350586417E-3</v>
      </c>
      <c r="X542" s="69">
        <f>'Tabel 5'!X551/'Tabel 5'!X$10</f>
        <v>0</v>
      </c>
      <c r="Y542" s="69">
        <f>'Tabel 5'!Y551/'Tabel 5'!Y$10</f>
        <v>0</v>
      </c>
      <c r="Z542" s="69"/>
      <c r="AA542" s="69">
        <f>'Tabel 5'!AA551/'Tabel 5'!AA$10</f>
        <v>0</v>
      </c>
      <c r="AB542" s="69"/>
      <c r="AC542" s="69">
        <f>'Tabel 5'!AC551/'Tabel 5'!AC$10</f>
        <v>1.9251785827739691E-3</v>
      </c>
    </row>
    <row r="543" spans="2:29" outlineLevel="2" x14ac:dyDescent="0.2">
      <c r="B543" s="46">
        <v>2017</v>
      </c>
      <c r="C543" s="46">
        <v>5</v>
      </c>
      <c r="D543" s="22" t="s">
        <v>234</v>
      </c>
      <c r="E543" s="22" t="s">
        <v>598</v>
      </c>
      <c r="G543" s="69">
        <f>'Tabel 5'!G552/'Tabel 5'!G$10</f>
        <v>7.2265263936272125E-4</v>
      </c>
      <c r="H543" s="69"/>
      <c r="I543" s="69">
        <f>'Tabel 5'!I552/'Tabel 5'!I$10</f>
        <v>3.4889707536276798E-4</v>
      </c>
      <c r="J543" s="69">
        <f>'Tabel 5'!J552/'Tabel 5'!J$10</f>
        <v>0</v>
      </c>
      <c r="K543" s="69">
        <f>'Tabel 5'!K552/'Tabel 5'!K$10</f>
        <v>0</v>
      </c>
      <c r="L543" s="69">
        <f>'Tabel 5'!L552/'Tabel 5'!L$10</f>
        <v>9.3101201005492973E-5</v>
      </c>
      <c r="M543" s="69">
        <f>'Tabel 5'!M552/'Tabel 5'!M$10</f>
        <v>0</v>
      </c>
      <c r="N543" s="69">
        <f>'Tabel 5'!N552/'Tabel 5'!N$10</f>
        <v>1.6576417283677754E-3</v>
      </c>
      <c r="O543" s="69"/>
      <c r="P543" s="69">
        <f>'Tabel 5'!P552/'Tabel 5'!P$10</f>
        <v>5.9294010327583116E-4</v>
      </c>
      <c r="Q543" s="69">
        <f>'Tabel 5'!Q552/'Tabel 5'!Q$10</f>
        <v>7.2542040503967894E-4</v>
      </c>
      <c r="R543" s="69">
        <f>'Tabel 5'!R552/'Tabel 5'!R$10</f>
        <v>0</v>
      </c>
      <c r="S543" s="69"/>
      <c r="T543" s="69">
        <f>'Tabel 5'!T552/'Tabel 5'!T$10</f>
        <v>1.1017026313393425E-3</v>
      </c>
      <c r="U543" s="69"/>
      <c r="V543" s="69">
        <f>'Tabel 5'!V552/'Tabel 5'!V$10</f>
        <v>1.5928967564318177E-3</v>
      </c>
      <c r="W543" s="69">
        <f>'Tabel 5'!W552/'Tabel 5'!W$10</f>
        <v>1.5894397224978196E-3</v>
      </c>
      <c r="X543" s="69">
        <f>'Tabel 5'!X552/'Tabel 5'!X$10</f>
        <v>2.4246996066598415E-3</v>
      </c>
      <c r="Y543" s="69">
        <f>'Tabel 5'!Y552/'Tabel 5'!Y$10</f>
        <v>0</v>
      </c>
      <c r="Z543" s="69"/>
      <c r="AA543" s="69">
        <f>'Tabel 5'!AA552/'Tabel 5'!AA$10</f>
        <v>0</v>
      </c>
      <c r="AB543" s="69"/>
      <c r="AC543" s="69">
        <f>'Tabel 5'!AC552/'Tabel 5'!AC$10</f>
        <v>8.7508117398816772E-5</v>
      </c>
    </row>
    <row r="544" spans="2:29" outlineLevel="2" x14ac:dyDescent="0.2">
      <c r="B544" s="46">
        <v>2017</v>
      </c>
      <c r="C544" s="46">
        <v>5</v>
      </c>
      <c r="D544" s="22" t="s">
        <v>601</v>
      </c>
      <c r="E544" s="22" t="s">
        <v>602</v>
      </c>
      <c r="G544" s="69">
        <f>'Tabel 5'!G553/'Tabel 5'!G$10</f>
        <v>2.4341412983785583E-3</v>
      </c>
      <c r="H544" s="69"/>
      <c r="I544" s="69">
        <f>'Tabel 5'!I553/'Tabel 5'!I$10</f>
        <v>3.4989678044976733E-3</v>
      </c>
      <c r="J544" s="69">
        <f>'Tabel 5'!J553/'Tabel 5'!J$10</f>
        <v>2.247747896003423E-3</v>
      </c>
      <c r="K544" s="69">
        <f>'Tabel 5'!K553/'Tabel 5'!K$10</f>
        <v>3.732388125830749E-2</v>
      </c>
      <c r="L544" s="69">
        <f>'Tabel 5'!L553/'Tabel 5'!L$10</f>
        <v>7.1540922877905123E-4</v>
      </c>
      <c r="M544" s="69">
        <f>'Tabel 5'!M553/'Tabel 5'!M$10</f>
        <v>0</v>
      </c>
      <c r="N544" s="69">
        <f>'Tabel 5'!N553/'Tabel 5'!N$10</f>
        <v>4.3701463747877718E-4</v>
      </c>
      <c r="O544" s="69"/>
      <c r="P544" s="69">
        <f>'Tabel 5'!P553/'Tabel 5'!P$10</f>
        <v>7.6886738666536347E-4</v>
      </c>
      <c r="Q544" s="69">
        <f>'Tabel 5'!Q553/'Tabel 5'!Q$10</f>
        <v>4.5438420975012862E-4</v>
      </c>
      <c r="R544" s="69">
        <f>'Tabel 5'!R553/'Tabel 5'!R$10</f>
        <v>2.1763950335378906E-3</v>
      </c>
      <c r="S544" s="69"/>
      <c r="T544" s="69">
        <f>'Tabel 5'!T553/'Tabel 5'!T$10</f>
        <v>6.3734862970044612E-4</v>
      </c>
      <c r="U544" s="69"/>
      <c r="V544" s="69">
        <f>'Tabel 5'!V553/'Tabel 5'!V$10</f>
        <v>1.5999139227597112E-3</v>
      </c>
      <c r="W544" s="69">
        <f>'Tabel 5'!W553/'Tabel 5'!W$10</f>
        <v>1.7093974374033153E-3</v>
      </c>
      <c r="X544" s="69">
        <f>'Tabel 5'!X553/'Tabel 5'!X$10</f>
        <v>0</v>
      </c>
      <c r="Y544" s="69">
        <f>'Tabel 5'!Y553/'Tabel 5'!Y$10</f>
        <v>0</v>
      </c>
      <c r="Z544" s="69"/>
      <c r="AA544" s="69">
        <f>'Tabel 5'!AA553/'Tabel 5'!AA$10</f>
        <v>0</v>
      </c>
      <c r="AB544" s="69"/>
      <c r="AC544" s="69">
        <f>'Tabel 5'!AC553/'Tabel 5'!AC$10</f>
        <v>1.7334941351384657E-3</v>
      </c>
    </row>
    <row r="545" spans="2:29" outlineLevel="2" x14ac:dyDescent="0.2">
      <c r="B545" s="46">
        <v>2017</v>
      </c>
      <c r="C545" s="46">
        <v>5</v>
      </c>
      <c r="D545" s="22" t="s">
        <v>238</v>
      </c>
      <c r="E545" s="22" t="s">
        <v>604</v>
      </c>
      <c r="G545" s="69">
        <f>'Tabel 5'!G554/'Tabel 5'!G$10</f>
        <v>3.7412046993564436E-3</v>
      </c>
      <c r="H545" s="69"/>
      <c r="I545" s="69">
        <f>'Tabel 5'!I554/'Tabel 5'!I$10</f>
        <v>4.508669942367002E-3</v>
      </c>
      <c r="J545" s="69">
        <f>'Tabel 5'!J554/'Tabel 5'!J$10</f>
        <v>4.1411996120166421E-3</v>
      </c>
      <c r="K545" s="69">
        <f>'Tabel 5'!K554/'Tabel 5'!K$10</f>
        <v>1.2405848471422243E-3</v>
      </c>
      <c r="L545" s="69">
        <f>'Tabel 5'!L554/'Tabel 5'!L$10</f>
        <v>1.0211731731339335E-2</v>
      </c>
      <c r="M545" s="69">
        <f>'Tabel 5'!M554/'Tabel 5'!M$10</f>
        <v>0</v>
      </c>
      <c r="N545" s="69">
        <f>'Tabel 5'!N554/'Tabel 5'!N$10</f>
        <v>1.0900250153206281E-3</v>
      </c>
      <c r="O545" s="69"/>
      <c r="P545" s="69">
        <f>'Tabel 5'!P554/'Tabel 5'!P$10</f>
        <v>1.8928472527651534E-3</v>
      </c>
      <c r="Q545" s="69">
        <f>'Tabel 5'!Q554/'Tabel 5'!Q$10</f>
        <v>2.036757291072945E-3</v>
      </c>
      <c r="R545" s="69">
        <f>'Tabel 5'!R554/'Tabel 5'!R$10</f>
        <v>1.2487512487512488E-3</v>
      </c>
      <c r="S545" s="69"/>
      <c r="T545" s="69">
        <f>'Tabel 5'!T554/'Tabel 5'!T$10</f>
        <v>5.4903031958481287E-3</v>
      </c>
      <c r="U545" s="69"/>
      <c r="V545" s="69">
        <f>'Tabel 5'!V554/'Tabel 5'!V$10</f>
        <v>2.823239919255806E-3</v>
      </c>
      <c r="W545" s="69">
        <f>'Tabel 5'!W554/'Tabel 5'!W$10</f>
        <v>2.9114737055188048E-3</v>
      </c>
      <c r="X545" s="69">
        <f>'Tabel 5'!X554/'Tabel 5'!X$10</f>
        <v>2.2630529662158523E-3</v>
      </c>
      <c r="Y545" s="69">
        <f>'Tabel 5'!Y554/'Tabel 5'!Y$10</f>
        <v>0</v>
      </c>
      <c r="Z545" s="69"/>
      <c r="AA545" s="69">
        <f>'Tabel 5'!AA554/'Tabel 5'!AA$10</f>
        <v>0</v>
      </c>
      <c r="AB545" s="69"/>
      <c r="AC545" s="69">
        <f>'Tabel 5'!AC554/'Tabel 5'!AC$10</f>
        <v>5.821373333626049E-3</v>
      </c>
    </row>
    <row r="546" spans="2:29" outlineLevel="2" x14ac:dyDescent="0.2">
      <c r="B546" s="46">
        <v>2017</v>
      </c>
      <c r="C546" s="46">
        <v>5</v>
      </c>
      <c r="D546" s="22" t="s">
        <v>241</v>
      </c>
      <c r="E546" s="22" t="s">
        <v>607</v>
      </c>
      <c r="G546" s="69">
        <f>'Tabel 5'!G555/'Tabel 5'!G$10</f>
        <v>7.9150251573111246E-4</v>
      </c>
      <c r="H546" s="69"/>
      <c r="I546" s="69">
        <f>'Tabel 5'!I555/'Tabel 5'!I$10</f>
        <v>3.7888822797274801E-4</v>
      </c>
      <c r="J546" s="69">
        <f>'Tabel 5'!J555/'Tabel 5'!J$10</f>
        <v>4.6852281725480476E-4</v>
      </c>
      <c r="K546" s="69">
        <f>'Tabel 5'!K555/'Tabel 5'!K$10</f>
        <v>7.0890562693841385E-5</v>
      </c>
      <c r="L546" s="69">
        <f>'Tabel 5'!L555/'Tabel 5'!L$10</f>
        <v>2.5970335017321721E-4</v>
      </c>
      <c r="M546" s="69">
        <f>'Tabel 5'!M555/'Tabel 5'!M$10</f>
        <v>0</v>
      </c>
      <c r="N546" s="69">
        <f>'Tabel 5'!N555/'Tabel 5'!N$10</f>
        <v>4.0185254021036978E-4</v>
      </c>
      <c r="O546" s="69"/>
      <c r="P546" s="69">
        <f>'Tabel 5'!P555/'Tabel 5'!P$10</f>
        <v>8.4705729039404458E-5</v>
      </c>
      <c r="Q546" s="69">
        <f>'Tabel 5'!Q555/'Tabel 5'!Q$10</f>
        <v>1.0363148643423985E-4</v>
      </c>
      <c r="R546" s="69">
        <f>'Tabel 5'!R555/'Tabel 5'!R$10</f>
        <v>0</v>
      </c>
      <c r="S546" s="69"/>
      <c r="T546" s="69">
        <f>'Tabel 5'!T555/'Tabel 5'!T$10</f>
        <v>1.7481562414640808E-3</v>
      </c>
      <c r="U546" s="69"/>
      <c r="V546" s="69">
        <f>'Tabel 5'!V555/'Tabel 5'!V$10</f>
        <v>2.0186048469906883E-3</v>
      </c>
      <c r="W546" s="69">
        <f>'Tabel 5'!W555/'Tabel 5'!W$10</f>
        <v>2.1017591299067077E-3</v>
      </c>
      <c r="X546" s="69">
        <f>'Tabel 5'!X555/'Tabel 5'!X$10</f>
        <v>1.1854086965892559E-3</v>
      </c>
      <c r="Y546" s="69">
        <f>'Tabel 5'!Y555/'Tabel 5'!Y$10</f>
        <v>0</v>
      </c>
      <c r="Z546" s="69"/>
      <c r="AA546" s="69">
        <f>'Tabel 5'!AA555/'Tabel 5'!AA$10</f>
        <v>0</v>
      </c>
      <c r="AB546" s="69"/>
      <c r="AC546" s="69">
        <f>'Tabel 5'!AC555/'Tabel 5'!AC$10</f>
        <v>2.7919256503432021E-4</v>
      </c>
    </row>
    <row r="547" spans="2:29" outlineLevel="2" x14ac:dyDescent="0.2">
      <c r="B547" s="46">
        <v>2017</v>
      </c>
      <c r="C547" s="46">
        <v>5</v>
      </c>
      <c r="D547" s="22" t="s">
        <v>242</v>
      </c>
      <c r="E547" s="22" t="s">
        <v>608</v>
      </c>
      <c r="G547" s="69">
        <f>'Tabel 5'!G556/'Tabel 5'!G$10</f>
        <v>1.0555173959784082E-3</v>
      </c>
      <c r="H547" s="69"/>
      <c r="I547" s="69">
        <f>'Tabel 5'!I556/'Tabel 5'!I$10</f>
        <v>6.2181656411358654E-4</v>
      </c>
      <c r="J547" s="69">
        <f>'Tabel 5'!J556/'Tabel 5'!J$10</f>
        <v>5.5758087342720568E-4</v>
      </c>
      <c r="K547" s="69">
        <f>'Tabel 5'!K556/'Tabel 5'!K$10</f>
        <v>1.5064244572441294E-3</v>
      </c>
      <c r="L547" s="69">
        <f>'Tabel 5'!L556/'Tabel 5'!L$10</f>
        <v>1.1809152338065161E-3</v>
      </c>
      <c r="M547" s="69">
        <f>'Tabel 5'!M556/'Tabel 5'!M$10</f>
        <v>0</v>
      </c>
      <c r="N547" s="69">
        <f>'Tabel 5'!N556/'Tabel 5'!N$10</f>
        <v>4.0185254021036982E-5</v>
      </c>
      <c r="O547" s="69"/>
      <c r="P547" s="69">
        <f>'Tabel 5'!P556/'Tabel 5'!P$10</f>
        <v>5.7665053999902266E-4</v>
      </c>
      <c r="Q547" s="69">
        <f>'Tabel 5'!Q556/'Tabel 5'!Q$10</f>
        <v>4.782991681580301E-5</v>
      </c>
      <c r="R547" s="69">
        <f>'Tabel 5'!R556/'Tabel 5'!R$10</f>
        <v>2.9434850863422294E-3</v>
      </c>
      <c r="S547" s="69"/>
      <c r="T547" s="69">
        <f>'Tabel 5'!T556/'Tabel 5'!T$10</f>
        <v>7.921332969134116E-4</v>
      </c>
      <c r="U547" s="69"/>
      <c r="V547" s="69">
        <f>'Tabel 5'!V556/'Tabel 5'!V$10</f>
        <v>2.4817378246316571E-3</v>
      </c>
      <c r="W547" s="69">
        <f>'Tabel 5'!W556/'Tabel 5'!W$10</f>
        <v>2.5915864657708159E-3</v>
      </c>
      <c r="X547" s="69">
        <f>'Tabel 5'!X556/'Tabel 5'!X$10</f>
        <v>1.2931731235519156E-3</v>
      </c>
      <c r="Y547" s="69">
        <f>'Tabel 5'!Y556/'Tabel 5'!Y$10</f>
        <v>0</v>
      </c>
      <c r="Z547" s="69"/>
      <c r="AA547" s="69">
        <f>'Tabel 5'!AA556/'Tabel 5'!AA$10</f>
        <v>0</v>
      </c>
      <c r="AB547" s="69"/>
      <c r="AC547" s="69">
        <f>'Tabel 5'!AC556/'Tabel 5'!AC$10</f>
        <v>2.41689086149113E-4</v>
      </c>
    </row>
    <row r="548" spans="2:29" outlineLevel="2" x14ac:dyDescent="0.2">
      <c r="B548" s="46">
        <v>2017</v>
      </c>
      <c r="C548" s="46">
        <v>5</v>
      </c>
      <c r="D548" s="22" t="s">
        <v>243</v>
      </c>
      <c r="E548" s="22" t="s">
        <v>609</v>
      </c>
      <c r="G548" s="69">
        <f>'Tabel 5'!G557/'Tabel 5'!G$10</f>
        <v>8.9179564272443836E-4</v>
      </c>
      <c r="H548" s="69"/>
      <c r="I548" s="69">
        <f>'Tabel 5'!I557/'Tabel 5'!I$10</f>
        <v>6.9679444563853664E-4</v>
      </c>
      <c r="J548" s="69">
        <f>'Tabel 5'!J557/'Tabel 5'!J$10</f>
        <v>4.1044147627280418E-4</v>
      </c>
      <c r="K548" s="69">
        <f>'Tabel 5'!K557/'Tabel 5'!K$10</f>
        <v>1.7722640673460346E-4</v>
      </c>
      <c r="L548" s="69">
        <f>'Tabel 5'!L557/'Tabel 5'!L$10</f>
        <v>0</v>
      </c>
      <c r="M548" s="69">
        <f>'Tabel 5'!M557/'Tabel 5'!M$10</f>
        <v>0</v>
      </c>
      <c r="N548" s="69">
        <f>'Tabel 5'!N557/'Tabel 5'!N$10</f>
        <v>2.3859994574990705E-3</v>
      </c>
      <c r="O548" s="69"/>
      <c r="P548" s="69">
        <f>'Tabel 5'!P557/'Tabel 5'!P$10</f>
        <v>8.7963641694766169E-5</v>
      </c>
      <c r="Q548" s="69">
        <f>'Tabel 5'!Q557/'Tabel 5'!Q$10</f>
        <v>1.0761731283555677E-4</v>
      </c>
      <c r="R548" s="69">
        <f>'Tabel 5'!R557/'Tabel 5'!R$10</f>
        <v>0</v>
      </c>
      <c r="S548" s="69"/>
      <c r="T548" s="69">
        <f>'Tabel 5'!T557/'Tabel 5'!T$10</f>
        <v>6.2824364927615401E-4</v>
      </c>
      <c r="U548" s="69"/>
      <c r="V548" s="69">
        <f>'Tabel 5'!V557/'Tabel 5'!V$10</f>
        <v>1.9928752371217457E-3</v>
      </c>
      <c r="W548" s="69">
        <f>'Tabel 5'!W557/'Tabel 5'!W$10</f>
        <v>1.9218225575484641E-3</v>
      </c>
      <c r="X548" s="69">
        <f>'Tabel 5'!X557/'Tabel 5'!X$10</f>
        <v>4.4722237189503741E-3</v>
      </c>
      <c r="Y548" s="69">
        <f>'Tabel 5'!Y557/'Tabel 5'!Y$10</f>
        <v>0</v>
      </c>
      <c r="Z548" s="69"/>
      <c r="AA548" s="69">
        <f>'Tabel 5'!AA557/'Tabel 5'!AA$10</f>
        <v>0</v>
      </c>
      <c r="AB548" s="69"/>
      <c r="AC548" s="69">
        <f>'Tabel 5'!AC557/'Tabel 5'!AC$10</f>
        <v>7.5423663091361121E-4</v>
      </c>
    </row>
    <row r="549" spans="2:29" outlineLevel="2" x14ac:dyDescent="0.2">
      <c r="B549" s="46">
        <v>2017</v>
      </c>
      <c r="C549" s="46">
        <v>5</v>
      </c>
      <c r="D549" s="22" t="s">
        <v>610</v>
      </c>
      <c r="E549" s="22" t="s">
        <v>611</v>
      </c>
      <c r="G549" s="69">
        <f>'Tabel 5'!G558/'Tabel 5'!G$10</f>
        <v>1.2891732756223188E-3</v>
      </c>
      <c r="H549" s="69"/>
      <c r="I549" s="69">
        <f>'Tabel 5'!I558/'Tabel 5'!I$10</f>
        <v>9.1672956477839042E-4</v>
      </c>
      <c r="J549" s="69">
        <f>'Tabel 5'!J558/'Tabel 5'!J$10</f>
        <v>2.9040670491000298E-4</v>
      </c>
      <c r="K549" s="69">
        <f>'Tabel 5'!K558/'Tabel 5'!K$10</f>
        <v>1.0633584404076207E-3</v>
      </c>
      <c r="L549" s="69">
        <f>'Tabel 5'!L558/'Tabel 5'!L$10</f>
        <v>2.9400379264892516E-4</v>
      </c>
      <c r="M549" s="69">
        <f>'Tabel 5'!M558/'Tabel 5'!M$10</f>
        <v>0</v>
      </c>
      <c r="N549" s="69">
        <f>'Tabel 5'!N558/'Tabel 5'!N$10</f>
        <v>3.249982418951366E-3</v>
      </c>
      <c r="O549" s="69"/>
      <c r="P549" s="69">
        <f>'Tabel 5'!P558/'Tabel 5'!P$10</f>
        <v>6.9719330824740593E-4</v>
      </c>
      <c r="Q549" s="69">
        <f>'Tabel 5'!Q558/'Tabel 5'!Q$10</f>
        <v>1.8733384086189512E-4</v>
      </c>
      <c r="R549" s="69">
        <f>'Tabel 5'!R558/'Tabel 5'!R$10</f>
        <v>2.9791636934494077E-3</v>
      </c>
      <c r="S549" s="69"/>
      <c r="T549" s="69">
        <f>'Tabel 5'!T558/'Tabel 5'!T$10</f>
        <v>2.9500136574706366E-3</v>
      </c>
      <c r="U549" s="69"/>
      <c r="V549" s="69">
        <f>'Tabel 5'!V558/'Tabel 5'!V$10</f>
        <v>2.1589481735485574E-3</v>
      </c>
      <c r="W549" s="69">
        <f>'Tabel 5'!W558/'Tabel 5'!W$10</f>
        <v>2.2542053925991086E-3</v>
      </c>
      <c r="X549" s="69">
        <f>'Tabel 5'!X558/'Tabel 5'!X$10</f>
        <v>1.1315264831079262E-3</v>
      </c>
      <c r="Y549" s="69">
        <f>'Tabel 5'!Y558/'Tabel 5'!Y$10</f>
        <v>0</v>
      </c>
      <c r="Z549" s="69"/>
      <c r="AA549" s="69">
        <f>'Tabel 5'!AA558/'Tabel 5'!AA$10</f>
        <v>0</v>
      </c>
      <c r="AB549" s="69"/>
      <c r="AC549" s="69">
        <f>'Tabel 5'!AC558/'Tabel 5'!AC$10</f>
        <v>1.3917957719621335E-3</v>
      </c>
    </row>
    <row r="550" spans="2:29" outlineLevel="2" x14ac:dyDescent="0.2">
      <c r="B550" s="46">
        <v>2017</v>
      </c>
      <c r="C550" s="46">
        <v>5</v>
      </c>
      <c r="D550" s="22" t="s">
        <v>244</v>
      </c>
      <c r="E550" s="22" t="s">
        <v>612</v>
      </c>
      <c r="G550" s="69">
        <f>'Tabel 5'!G559/'Tabel 5'!G$10</f>
        <v>7.3024238951356754E-4</v>
      </c>
      <c r="H550" s="69"/>
      <c r="I550" s="69">
        <f>'Tabel 5'!I559/'Tabel 5'!I$10</f>
        <v>3.3490120414477728E-4</v>
      </c>
      <c r="J550" s="69">
        <f>'Tabel 5'!J559/'Tabel 5'!J$10</f>
        <v>1.9360446994000196E-6</v>
      </c>
      <c r="K550" s="69">
        <f>'Tabel 5'!K559/'Tabel 5'!K$10</f>
        <v>3.3673017279574655E-4</v>
      </c>
      <c r="L550" s="69">
        <f>'Tabel 5'!L559/'Tabel 5'!L$10</f>
        <v>1.2740164348120091E-4</v>
      </c>
      <c r="M550" s="69">
        <f>'Tabel 5'!M559/'Tabel 5'!M$10</f>
        <v>0</v>
      </c>
      <c r="N550" s="69">
        <f>'Tabel 5'!N559/'Tabel 5'!N$10</f>
        <v>1.451692301509961E-3</v>
      </c>
      <c r="O550" s="69"/>
      <c r="P550" s="69">
        <f>'Tabel 5'!P559/'Tabel 5'!P$10</f>
        <v>1.6419879783023017E-3</v>
      </c>
      <c r="Q550" s="69">
        <f>'Tabel 5'!Q559/'Tabel 5'!Q$10</f>
        <v>2.0088565062637265E-3</v>
      </c>
      <c r="R550" s="69">
        <f>'Tabel 5'!R559/'Tabel 5'!R$10</f>
        <v>0</v>
      </c>
      <c r="S550" s="69"/>
      <c r="T550" s="69">
        <f>'Tabel 5'!T559/'Tabel 5'!T$10</f>
        <v>2.9135937357734683E-4</v>
      </c>
      <c r="U550" s="69"/>
      <c r="V550" s="69">
        <f>'Tabel 5'!V559/'Tabel 5'!V$10</f>
        <v>1.1133903906924306E-3</v>
      </c>
      <c r="W550" s="69">
        <f>'Tabel 5'!W559/'Tabel 5'!W$10</f>
        <v>1.1545930059653972E-3</v>
      </c>
      <c r="X550" s="69">
        <f>'Tabel 5'!X559/'Tabel 5'!X$10</f>
        <v>7.5435098873861733E-4</v>
      </c>
      <c r="Y550" s="69">
        <f>'Tabel 5'!Y559/'Tabel 5'!Y$10</f>
        <v>0</v>
      </c>
      <c r="Z550" s="69"/>
      <c r="AA550" s="69">
        <f>'Tabel 5'!AA559/'Tabel 5'!AA$10</f>
        <v>0</v>
      </c>
      <c r="AB550" s="69"/>
      <c r="AC550" s="69">
        <f>'Tabel 5'!AC559/'Tabel 5'!AC$10</f>
        <v>3.125289907100599E-4</v>
      </c>
    </row>
    <row r="551" spans="2:29" outlineLevel="2" x14ac:dyDescent="0.2">
      <c r="B551" s="46">
        <v>2017</v>
      </c>
      <c r="C551" s="46">
        <v>5</v>
      </c>
      <c r="D551" s="22" t="s">
        <v>245</v>
      </c>
      <c r="E551" s="22" t="s">
        <v>613</v>
      </c>
      <c r="G551" s="69">
        <f>'Tabel 5'!G560/'Tabel 5'!G$10</f>
        <v>2.2769250452538852E-4</v>
      </c>
      <c r="H551" s="69"/>
      <c r="I551" s="69">
        <f>'Tabel 5'!I560/'Tabel 5'!I$10</f>
        <v>1.0996755956992687E-5</v>
      </c>
      <c r="J551" s="69">
        <f>'Tabel 5'!J560/'Tabel 5'!J$10</f>
        <v>0</v>
      </c>
      <c r="K551" s="69">
        <f>'Tabel 5'!K560/'Tabel 5'!K$10</f>
        <v>0</v>
      </c>
      <c r="L551" s="69">
        <f>'Tabel 5'!L560/'Tabel 5'!L$10</f>
        <v>5.3900695318969613E-5</v>
      </c>
      <c r="M551" s="69">
        <f>'Tabel 5'!M560/'Tabel 5'!M$10</f>
        <v>0</v>
      </c>
      <c r="N551" s="69">
        <f>'Tabel 5'!N560/'Tabel 5'!N$10</f>
        <v>0</v>
      </c>
      <c r="O551" s="69"/>
      <c r="P551" s="69">
        <f>'Tabel 5'!P560/'Tabel 5'!P$10</f>
        <v>0</v>
      </c>
      <c r="Q551" s="69">
        <f>'Tabel 5'!Q560/'Tabel 5'!Q$10</f>
        <v>0</v>
      </c>
      <c r="R551" s="69">
        <f>'Tabel 5'!R560/'Tabel 5'!R$10</f>
        <v>0</v>
      </c>
      <c r="S551" s="69"/>
      <c r="T551" s="69">
        <f>'Tabel 5'!T560/'Tabel 5'!T$10</f>
        <v>1.7299462806154967E-4</v>
      </c>
      <c r="U551" s="69"/>
      <c r="V551" s="69">
        <f>'Tabel 5'!V560/'Tabel 5'!V$10</f>
        <v>9.1223162262615116E-4</v>
      </c>
      <c r="W551" s="69">
        <f>'Tabel 5'!W560/'Tabel 5'!W$10</f>
        <v>8.4970048058059539E-4</v>
      </c>
      <c r="X551" s="69">
        <f>'Tabel 5'!X560/'Tabel 5'!X$10</f>
        <v>5.9270434829462794E-4</v>
      </c>
      <c r="Y551" s="69">
        <f>'Tabel 5'!Y560/'Tabel 5'!Y$10</f>
        <v>4.4202652159129547E-3</v>
      </c>
      <c r="Z551" s="69"/>
      <c r="AA551" s="69">
        <f>'Tabel 5'!AA560/'Tabel 5'!AA$10</f>
        <v>0</v>
      </c>
      <c r="AB551" s="69"/>
      <c r="AC551" s="69">
        <f>'Tabel 5'!AC560/'Tabel 5'!AC$10</f>
        <v>2.916937246627226E-5</v>
      </c>
    </row>
    <row r="552" spans="2:29" outlineLevel="2" x14ac:dyDescent="0.2">
      <c r="B552" s="46">
        <v>2017</v>
      </c>
      <c r="C552" s="46">
        <v>5</v>
      </c>
      <c r="D552" s="22" t="s">
        <v>247</v>
      </c>
      <c r="E552" s="22" t="s">
        <v>615</v>
      </c>
      <c r="G552" s="69">
        <f>'Tabel 5'!G561/'Tabel 5'!G$10</f>
        <v>6.3265988757411527E-4</v>
      </c>
      <c r="H552" s="69"/>
      <c r="I552" s="69">
        <f>'Tabel 5'!I561/'Tabel 5'!I$10</f>
        <v>4.6586257054169022E-4</v>
      </c>
      <c r="J552" s="69">
        <f>'Tabel 5'!J561/'Tabel 5'!J$10</f>
        <v>4.5109841496020458E-4</v>
      </c>
      <c r="K552" s="69">
        <f>'Tabel 5'!K561/'Tabel 5'!K$10</f>
        <v>0</v>
      </c>
      <c r="L552" s="69">
        <f>'Tabel 5'!L561/'Tabel 5'!L$10</f>
        <v>1.1417147281199927E-3</v>
      </c>
      <c r="M552" s="69">
        <f>'Tabel 5'!M561/'Tabel 5'!M$10</f>
        <v>0</v>
      </c>
      <c r="N552" s="69">
        <f>'Tabel 5'!N561/'Tabel 5'!N$10</f>
        <v>0</v>
      </c>
      <c r="O552" s="69"/>
      <c r="P552" s="69">
        <f>'Tabel 5'!P561/'Tabel 5'!P$10</f>
        <v>3.9094951864340517E-5</v>
      </c>
      <c r="Q552" s="69">
        <f>'Tabel 5'!Q561/'Tabel 5'!Q$10</f>
        <v>4.782991681580301E-5</v>
      </c>
      <c r="R552" s="69">
        <f>'Tabel 5'!R561/'Tabel 5'!R$10</f>
        <v>0</v>
      </c>
      <c r="S552" s="69"/>
      <c r="T552" s="69">
        <f>'Tabel 5'!T561/'Tabel 5'!T$10</f>
        <v>1.547846672129655E-3</v>
      </c>
      <c r="U552" s="69"/>
      <c r="V552" s="69">
        <f>'Tabel 5'!V561/'Tabel 5'!V$10</f>
        <v>1.2139697747255702E-3</v>
      </c>
      <c r="W552" s="69">
        <f>'Tabel 5'!W561/'Tabel 5'!W$10</f>
        <v>1.2470604112050502E-3</v>
      </c>
      <c r="X552" s="69">
        <f>'Tabel 5'!X561/'Tabel 5'!X$10</f>
        <v>1.0776442696265962E-3</v>
      </c>
      <c r="Y552" s="69">
        <f>'Tabel 5'!Y561/'Tabel 5'!Y$10</f>
        <v>0</v>
      </c>
      <c r="Z552" s="69"/>
      <c r="AA552" s="69">
        <f>'Tabel 5'!AA561/'Tabel 5'!AA$10</f>
        <v>0</v>
      </c>
      <c r="AB552" s="69"/>
      <c r="AC552" s="69">
        <f>'Tabel 5'!AC561/'Tabel 5'!AC$10</f>
        <v>6.2089092821065236E-4</v>
      </c>
    </row>
    <row r="553" spans="2:29" outlineLevel="2" x14ac:dyDescent="0.2">
      <c r="B553" s="46">
        <v>2017</v>
      </c>
      <c r="C553" s="46">
        <v>5</v>
      </c>
      <c r="D553" s="22" t="s">
        <v>248</v>
      </c>
      <c r="E553" s="22" t="s">
        <v>616</v>
      </c>
      <c r="G553" s="69">
        <f>'Tabel 5'!G562/'Tabel 5'!G$10</f>
        <v>5.2802976049459152E-4</v>
      </c>
      <c r="H553" s="69"/>
      <c r="I553" s="69">
        <f>'Tabel 5'!I562/'Tabel 5'!I$10</f>
        <v>4.0488056023473077E-4</v>
      </c>
      <c r="J553" s="69">
        <f>'Tabel 5'!J562/'Tabel 5'!J$10</f>
        <v>5.3047624763560538E-4</v>
      </c>
      <c r="K553" s="69">
        <f>'Tabel 5'!K562/'Tabel 5'!K$10</f>
        <v>8.8613203367301732E-5</v>
      </c>
      <c r="L553" s="69">
        <f>'Tabel 5'!L562/'Tabel 5'!L$10</f>
        <v>4.9000632108154195E-5</v>
      </c>
      <c r="M553" s="69">
        <f>'Tabel 5'!M562/'Tabel 5'!M$10</f>
        <v>0</v>
      </c>
      <c r="N553" s="69">
        <f>'Tabel 5'!N562/'Tabel 5'!N$10</f>
        <v>5.826861833050362E-4</v>
      </c>
      <c r="O553" s="69"/>
      <c r="P553" s="69">
        <f>'Tabel 5'!P562/'Tabel 5'!P$10</f>
        <v>4.7891316033817132E-4</v>
      </c>
      <c r="Q553" s="69">
        <f>'Tabel 5'!Q562/'Tabel 5'!Q$10</f>
        <v>5.6200152258568535E-4</v>
      </c>
      <c r="R553" s="69">
        <f>'Tabel 5'!R562/'Tabel 5'!R$10</f>
        <v>1.0703582132153561E-4</v>
      </c>
      <c r="S553" s="69"/>
      <c r="T553" s="69">
        <f>'Tabel 5'!T562/'Tabel 5'!T$10</f>
        <v>4.9166894291177276E-4</v>
      </c>
      <c r="U553" s="69"/>
      <c r="V553" s="69">
        <f>'Tabel 5'!V562/'Tabel 5'!V$10</f>
        <v>8.6077240288826571E-4</v>
      </c>
      <c r="W553" s="69">
        <f>'Tabel 5'!W562/'Tabel 5'!W$10</f>
        <v>8.2970752809634601E-4</v>
      </c>
      <c r="X553" s="69">
        <f>'Tabel 5'!X562/'Tabel 5'!X$10</f>
        <v>1.4548197639959049E-3</v>
      </c>
      <c r="Y553" s="69">
        <f>'Tabel 5'!Y562/'Tabel 5'!Y$10</f>
        <v>1.0200612036722204E-3</v>
      </c>
      <c r="Z553" s="69"/>
      <c r="AA553" s="69">
        <f>'Tabel 5'!AA562/'Tabel 5'!AA$10</f>
        <v>0</v>
      </c>
      <c r="AB553" s="69"/>
      <c r="AC553" s="69">
        <f>'Tabel 5'!AC562/'Tabel 5'!AC$10</f>
        <v>7.0839904560946916E-5</v>
      </c>
    </row>
    <row r="554" spans="2:29" outlineLevel="2" x14ac:dyDescent="0.2">
      <c r="B554" s="46">
        <v>2017</v>
      </c>
      <c r="C554" s="46">
        <v>5</v>
      </c>
      <c r="D554" s="22" t="s">
        <v>249</v>
      </c>
      <c r="E554" s="22" t="s">
        <v>617</v>
      </c>
      <c r="G554" s="69">
        <f>'Tabel 5'!G563/'Tabel 5'!G$10</f>
        <v>1.1259936473791237E-3</v>
      </c>
      <c r="H554" s="69"/>
      <c r="I554" s="69">
        <f>'Tabel 5'!I563/'Tabel 5'!I$10</f>
        <v>9.0873192408239564E-4</v>
      </c>
      <c r="J554" s="69">
        <f>'Tabel 5'!J563/'Tabel 5'!J$10</f>
        <v>4.0269729747520412E-4</v>
      </c>
      <c r="K554" s="69">
        <f>'Tabel 5'!K563/'Tabel 5'!K$10</f>
        <v>1.3114754098360656E-3</v>
      </c>
      <c r="L554" s="69">
        <f>'Tabel 5'!L563/'Tabel 5'!L$10</f>
        <v>2.136427559915523E-3</v>
      </c>
      <c r="M554" s="69">
        <f>'Tabel 5'!M563/'Tabel 5'!M$10</f>
        <v>0</v>
      </c>
      <c r="N554" s="69">
        <f>'Tabel 5'!N563/'Tabel 5'!N$10</f>
        <v>9.5942293975225792E-4</v>
      </c>
      <c r="O554" s="69"/>
      <c r="P554" s="69">
        <f>'Tabel 5'!P563/'Tabel 5'!P$10</f>
        <v>1.6810829301666423E-3</v>
      </c>
      <c r="Q554" s="69">
        <f>'Tabel 5'!Q563/'Tabel 5'!Q$10</f>
        <v>2.0566864230795296E-3</v>
      </c>
      <c r="R554" s="69">
        <f>'Tabel 5'!R563/'Tabel 5'!R$10</f>
        <v>0</v>
      </c>
      <c r="S554" s="69"/>
      <c r="T554" s="69">
        <f>'Tabel 5'!T563/'Tabel 5'!T$10</f>
        <v>2.1943002822543932E-3</v>
      </c>
      <c r="U554" s="69"/>
      <c r="V554" s="69">
        <f>'Tabel 5'!V563/'Tabel 5'!V$10</f>
        <v>9.6135178692140536E-4</v>
      </c>
      <c r="W554" s="69">
        <f>'Tabel 5'!W563/'Tabel 5'!W$10</f>
        <v>9.7715555266768457E-4</v>
      </c>
      <c r="X554" s="69">
        <f>'Tabel 5'!X563/'Tabel 5'!X$10</f>
        <v>1.0776442696265962E-3</v>
      </c>
      <c r="Y554" s="69">
        <f>'Tabel 5'!Y563/'Tabel 5'!Y$10</f>
        <v>0</v>
      </c>
      <c r="Z554" s="69"/>
      <c r="AA554" s="69">
        <f>'Tabel 5'!AA563/'Tabel 5'!AA$10</f>
        <v>0</v>
      </c>
      <c r="AB554" s="69"/>
      <c r="AC554" s="69">
        <f>'Tabel 5'!AC563/'Tabel 5'!AC$10</f>
        <v>-4.1670532094674656E-5</v>
      </c>
    </row>
    <row r="555" spans="2:29" outlineLevel="2" x14ac:dyDescent="0.2">
      <c r="B555" s="46">
        <v>2017</v>
      </c>
      <c r="C555" s="46">
        <v>5</v>
      </c>
      <c r="D555" s="22" t="s">
        <v>250</v>
      </c>
      <c r="E555" s="22" t="s">
        <v>618</v>
      </c>
      <c r="G555" s="69">
        <f>'Tabel 5'!G564/'Tabel 5'!G$10</f>
        <v>4.4020550874908446E-4</v>
      </c>
      <c r="H555" s="69"/>
      <c r="I555" s="69">
        <f>'Tabel 5'!I564/'Tabel 5'!I$10</f>
        <v>1.3795930200590826E-4</v>
      </c>
      <c r="J555" s="69">
        <f>'Tabel 5'!J564/'Tabel 5'!J$10</f>
        <v>0</v>
      </c>
      <c r="K555" s="69">
        <f>'Tabel 5'!K564/'Tabel 5'!K$10</f>
        <v>9.9246787771377939E-4</v>
      </c>
      <c r="L555" s="69">
        <f>'Tabel 5'!L564/'Tabel 5'!L$10</f>
        <v>4.018051832868644E-4</v>
      </c>
      <c r="M555" s="69">
        <f>'Tabel 5'!M564/'Tabel 5'!M$10</f>
        <v>0</v>
      </c>
      <c r="N555" s="69">
        <f>'Tabel 5'!N564/'Tabel 5'!N$10</f>
        <v>0</v>
      </c>
      <c r="O555" s="69"/>
      <c r="P555" s="69">
        <f>'Tabel 5'!P564/'Tabel 5'!P$10</f>
        <v>2.9647005163791558E-4</v>
      </c>
      <c r="Q555" s="69">
        <f>'Tabel 5'!Q564/'Tabel 5'!Q$10</f>
        <v>3.6271020251983947E-4</v>
      </c>
      <c r="R555" s="69">
        <f>'Tabel 5'!R564/'Tabel 5'!R$10</f>
        <v>0</v>
      </c>
      <c r="S555" s="69"/>
      <c r="T555" s="69">
        <f>'Tabel 5'!T564/'Tabel 5'!T$10</f>
        <v>7.4660839479195125E-4</v>
      </c>
      <c r="U555" s="69"/>
      <c r="V555" s="69">
        <f>'Tabel 5'!V564/'Tabel 5'!V$10</f>
        <v>1.1718667767582095E-3</v>
      </c>
      <c r="W555" s="69">
        <f>'Tabel 5'!W564/'Tabel 5'!W$10</f>
        <v>1.1645894822075219E-3</v>
      </c>
      <c r="X555" s="69">
        <f>'Tabel 5'!X564/'Tabel 5'!X$10</f>
        <v>1.8858774718465434E-3</v>
      </c>
      <c r="Y555" s="69">
        <f>'Tabel 5'!Y564/'Tabel 5'!Y$10</f>
        <v>0</v>
      </c>
      <c r="Z555" s="69"/>
      <c r="AA555" s="69">
        <f>'Tabel 5'!AA564/'Tabel 5'!AA$10</f>
        <v>1.7149086811127309E-2</v>
      </c>
      <c r="AB555" s="69"/>
      <c r="AC555" s="69">
        <f>'Tabel 5'!AC564/'Tabel 5'!AC$10</f>
        <v>6.6672851351479455E-5</v>
      </c>
    </row>
    <row r="556" spans="2:29" outlineLevel="2" x14ac:dyDescent="0.2">
      <c r="B556" s="46">
        <v>2017</v>
      </c>
      <c r="C556" s="46">
        <v>5</v>
      </c>
      <c r="D556" s="22" t="s">
        <v>252</v>
      </c>
      <c r="E556" s="22" t="s">
        <v>620</v>
      </c>
      <c r="G556" s="69">
        <f>'Tabel 5'!G565/'Tabel 5'!G$10</f>
        <v>3.4912850693892908E-4</v>
      </c>
      <c r="H556" s="69"/>
      <c r="I556" s="69">
        <f>'Tabel 5'!I565/'Tabel 5'!I$10</f>
        <v>1.8994396652987369E-4</v>
      </c>
      <c r="J556" s="69">
        <f>'Tabel 5'!J565/'Tabel 5'!J$10</f>
        <v>9.2930145571200947E-5</v>
      </c>
      <c r="K556" s="69">
        <f>'Tabel 5'!K565/'Tabel 5'!K$10</f>
        <v>2.4988923349579086E-3</v>
      </c>
      <c r="L556" s="69">
        <f>'Tabel 5'!L565/'Tabel 5'!L$10</f>
        <v>0</v>
      </c>
      <c r="M556" s="69">
        <f>'Tabel 5'!M565/'Tabel 5'!M$10</f>
        <v>0</v>
      </c>
      <c r="N556" s="69">
        <f>'Tabel 5'!N565/'Tabel 5'!N$10</f>
        <v>5.0231567526296227E-6</v>
      </c>
      <c r="O556" s="69"/>
      <c r="P556" s="69">
        <f>'Tabel 5'!P565/'Tabel 5'!P$10</f>
        <v>0</v>
      </c>
      <c r="Q556" s="69">
        <f>'Tabel 5'!Q565/'Tabel 5'!Q$10</f>
        <v>0</v>
      </c>
      <c r="R556" s="69">
        <f>'Tabel 5'!R565/'Tabel 5'!R$10</f>
        <v>0</v>
      </c>
      <c r="S556" s="69"/>
      <c r="T556" s="69">
        <f>'Tabel 5'!T565/'Tabel 5'!T$10</f>
        <v>6.3734862970044612E-4</v>
      </c>
      <c r="U556" s="69"/>
      <c r="V556" s="69">
        <f>'Tabel 5'!V565/'Tabel 5'!V$10</f>
        <v>8.9819728997036412E-4</v>
      </c>
      <c r="W556" s="69">
        <f>'Tabel 5'!W565/'Tabel 5'!W$10</f>
        <v>8.2720840903581483E-4</v>
      </c>
      <c r="X556" s="69">
        <f>'Tabel 5'!X565/'Tabel 5'!X$10</f>
        <v>2.8557573145104802E-3</v>
      </c>
      <c r="Y556" s="69">
        <f>'Tabel 5'!Y565/'Tabel 5'!Y$10</f>
        <v>0</v>
      </c>
      <c r="Z556" s="69"/>
      <c r="AA556" s="69">
        <f>'Tabel 5'!AA565/'Tabel 5'!AA$10</f>
        <v>0</v>
      </c>
      <c r="AB556" s="69"/>
      <c r="AC556" s="69">
        <f>'Tabel 5'!AC565/'Tabel 5'!AC$10</f>
        <v>3.7503478885207188E-5</v>
      </c>
    </row>
    <row r="557" spans="2:29" outlineLevel="2" x14ac:dyDescent="0.2">
      <c r="B557" s="46">
        <v>2017</v>
      </c>
      <c r="C557" s="46">
        <v>5</v>
      </c>
      <c r="D557" s="22" t="s">
        <v>254</v>
      </c>
      <c r="E557" s="22" t="s">
        <v>622</v>
      </c>
      <c r="G557" s="69">
        <f>'Tabel 5'!G566/'Tabel 5'!G$10</f>
        <v>4.9767075989120635E-4</v>
      </c>
      <c r="H557" s="69"/>
      <c r="I557" s="69">
        <f>'Tabel 5'!I566/'Tabel 5'!I$10</f>
        <v>3.1590680749178993E-4</v>
      </c>
      <c r="J557" s="69">
        <f>'Tabel 5'!J566/'Tabel 5'!J$10</f>
        <v>3.9495311867760401E-4</v>
      </c>
      <c r="K557" s="69">
        <f>'Tabel 5'!K566/'Tabel 5'!K$10</f>
        <v>0</v>
      </c>
      <c r="L557" s="69">
        <f>'Tabel 5'!L566/'Tabel 5'!L$10</f>
        <v>0</v>
      </c>
      <c r="M557" s="69">
        <f>'Tabel 5'!M566/'Tabel 5'!M$10</f>
        <v>0</v>
      </c>
      <c r="N557" s="69">
        <f>'Tabel 5'!N566/'Tabel 5'!N$10</f>
        <v>5.6259355629451773E-4</v>
      </c>
      <c r="O557" s="69"/>
      <c r="P557" s="69">
        <f>'Tabel 5'!P566/'Tabel 5'!P$10</f>
        <v>8.7963641694766169E-5</v>
      </c>
      <c r="Q557" s="69">
        <f>'Tabel 5'!Q566/'Tabel 5'!Q$10</f>
        <v>1.0761731283555677E-4</v>
      </c>
      <c r="R557" s="69">
        <f>'Tabel 5'!R566/'Tabel 5'!R$10</f>
        <v>0</v>
      </c>
      <c r="S557" s="69"/>
      <c r="T557" s="69">
        <f>'Tabel 5'!T566/'Tabel 5'!T$10</f>
        <v>1.7390512610397887E-3</v>
      </c>
      <c r="U557" s="69"/>
      <c r="V557" s="69">
        <f>'Tabel 5'!V566/'Tabel 5'!V$10</f>
        <v>8.9819728997036412E-4</v>
      </c>
      <c r="W557" s="69">
        <f>'Tabel 5'!W566/'Tabel 5'!W$10</f>
        <v>7.3224188473563069E-4</v>
      </c>
      <c r="X557" s="69">
        <f>'Tabel 5'!X566/'Tabel 5'!X$10</f>
        <v>4.6338703593943641E-3</v>
      </c>
      <c r="Y557" s="69">
        <f>'Tabel 5'!Y566/'Tabel 5'!Y$10</f>
        <v>5.6670066870678911E-4</v>
      </c>
      <c r="Z557" s="69"/>
      <c r="AA557" s="69">
        <f>'Tabel 5'!AA566/'Tabel 5'!AA$10</f>
        <v>0</v>
      </c>
      <c r="AB557" s="69"/>
      <c r="AC557" s="69">
        <f>'Tabel 5'!AC566/'Tabel 5'!AC$10</f>
        <v>6.6256146030532705E-4</v>
      </c>
    </row>
    <row r="558" spans="2:29" outlineLevel="2" x14ac:dyDescent="0.2">
      <c r="B558" s="46">
        <v>2017</v>
      </c>
      <c r="C558" s="46">
        <v>5</v>
      </c>
      <c r="D558" s="22" t="s">
        <v>256</v>
      </c>
      <c r="E558" s="22" t="s">
        <v>624</v>
      </c>
      <c r="G558" s="69">
        <f>'Tabel 5'!G567/'Tabel 5'!G$10</f>
        <v>1.9809247893708801E-3</v>
      </c>
      <c r="H558" s="69"/>
      <c r="I558" s="69">
        <f>'Tabel 5'!I567/'Tabel 5'!I$10</f>
        <v>6.9679444563853664E-4</v>
      </c>
      <c r="J558" s="69">
        <f>'Tabel 5'!J567/'Tabel 5'!J$10</f>
        <v>4.8788326424880496E-4</v>
      </c>
      <c r="K558" s="69">
        <f>'Tabel 5'!K567/'Tabel 5'!K$10</f>
        <v>1.7013735046521932E-3</v>
      </c>
      <c r="L558" s="69">
        <f>'Tabel 5'!L567/'Tabel 5'!L$10</f>
        <v>1.1809152338065161E-3</v>
      </c>
      <c r="M558" s="69">
        <f>'Tabel 5'!M567/'Tabel 5'!M$10</f>
        <v>4.9594974375929903E-4</v>
      </c>
      <c r="N558" s="69">
        <f>'Tabel 5'!N567/'Tabel 5'!N$10</f>
        <v>4.8222304825244376E-4</v>
      </c>
      <c r="O558" s="69"/>
      <c r="P558" s="69">
        <f>'Tabel 5'!P567/'Tabel 5'!P$10</f>
        <v>5.672025932984737E-3</v>
      </c>
      <c r="Q558" s="69">
        <f>'Tabel 5'!Q567/'Tabel 5'!Q$10</f>
        <v>5.3569506833699371E-3</v>
      </c>
      <c r="R558" s="69">
        <f>'Tabel 5'!R567/'Tabel 5'!R$10</f>
        <v>7.0822035107749393E-3</v>
      </c>
      <c r="S558" s="69"/>
      <c r="T558" s="69">
        <f>'Tabel 5'!T567/'Tabel 5'!T$10</f>
        <v>3.5418373850496223E-3</v>
      </c>
      <c r="U558" s="69"/>
      <c r="V558" s="69">
        <f>'Tabel 5'!V567/'Tabel 5'!V$10</f>
        <v>1.9343988510559665E-3</v>
      </c>
      <c r="W558" s="69">
        <f>'Tabel 5'!W567/'Tabel 5'!W$10</f>
        <v>1.9992952484249303E-3</v>
      </c>
      <c r="X558" s="69">
        <f>'Tabel 5'!X567/'Tabel 5'!X$10</f>
        <v>1.4548197639959049E-3</v>
      </c>
      <c r="Y558" s="69">
        <f>'Tabel 5'!Y567/'Tabel 5'!Y$10</f>
        <v>0</v>
      </c>
      <c r="Z558" s="69"/>
      <c r="AA558" s="69">
        <f>'Tabel 5'!AA567/'Tabel 5'!AA$10</f>
        <v>0</v>
      </c>
      <c r="AB558" s="69"/>
      <c r="AC558" s="69">
        <f>'Tabel 5'!AC567/'Tabel 5'!AC$10</f>
        <v>2.5835729898698286E-3</v>
      </c>
    </row>
    <row r="559" spans="2:29" outlineLevel="2" x14ac:dyDescent="0.2">
      <c r="B559" s="46">
        <v>2017</v>
      </c>
      <c r="C559" s="46">
        <v>5</v>
      </c>
      <c r="D559" s="22" t="s">
        <v>257</v>
      </c>
      <c r="E559" s="22" t="s">
        <v>625</v>
      </c>
      <c r="G559" s="69">
        <f>'Tabel 5'!G568/'Tabel 5'!G$10</f>
        <v>5.3724588567776203E-4</v>
      </c>
      <c r="H559" s="69"/>
      <c r="I559" s="69">
        <f>'Tabel 5'!I568/'Tabel 5'!I$10</f>
        <v>3.5789442114576202E-4</v>
      </c>
      <c r="J559" s="69">
        <f>'Tabel 5'!J568/'Tabel 5'!J$10</f>
        <v>1.1422663726460117E-4</v>
      </c>
      <c r="K559" s="69">
        <f>'Tabel 5'!K568/'Tabel 5'!K$10</f>
        <v>4.9446167478954363E-3</v>
      </c>
      <c r="L559" s="69">
        <f>'Tabel 5'!L568/'Tabel 5'!L$10</f>
        <v>9.8001264216308391E-5</v>
      </c>
      <c r="M559" s="69">
        <f>'Tabel 5'!M568/'Tabel 5'!M$10</f>
        <v>0</v>
      </c>
      <c r="N559" s="69">
        <f>'Tabel 5'!N568/'Tabel 5'!N$10</f>
        <v>0</v>
      </c>
      <c r="O559" s="69"/>
      <c r="P559" s="69">
        <f>'Tabel 5'!P568/'Tabel 5'!P$10</f>
        <v>0</v>
      </c>
      <c r="Q559" s="69">
        <f>'Tabel 5'!Q568/'Tabel 5'!Q$10</f>
        <v>0</v>
      </c>
      <c r="R559" s="69">
        <f>'Tabel 5'!R568/'Tabel 5'!R$10</f>
        <v>0</v>
      </c>
      <c r="S559" s="69"/>
      <c r="T559" s="69">
        <f>'Tabel 5'!T568/'Tabel 5'!T$10</f>
        <v>1.3475371027952289E-3</v>
      </c>
      <c r="U559" s="69"/>
      <c r="V559" s="69">
        <f>'Tabel 5'!V568/'Tabel 5'!V$10</f>
        <v>1.1344418896761109E-3</v>
      </c>
      <c r="W559" s="69">
        <f>'Tabel 5'!W568/'Tabel 5'!W$10</f>
        <v>1.1695877203285843E-3</v>
      </c>
      <c r="X559" s="69">
        <f>'Tabel 5'!X568/'Tabel 5'!X$10</f>
        <v>9.1599762918260683E-4</v>
      </c>
      <c r="Y559" s="69">
        <f>'Tabel 5'!Y568/'Tabel 5'!Y$10</f>
        <v>0</v>
      </c>
      <c r="Z559" s="69"/>
      <c r="AA559" s="69">
        <f>'Tabel 5'!AA568/'Tabel 5'!AA$10</f>
        <v>0</v>
      </c>
      <c r="AB559" s="69"/>
      <c r="AC559" s="69">
        <f>'Tabel 5'!AC568/'Tabel 5'!AC$10</f>
        <v>1.0000927702721917E-4</v>
      </c>
    </row>
    <row r="560" spans="2:29" outlineLevel="2" x14ac:dyDescent="0.2">
      <c r="B560" s="46">
        <v>2017</v>
      </c>
      <c r="C560" s="46">
        <v>5</v>
      </c>
      <c r="D560" s="22" t="s">
        <v>258</v>
      </c>
      <c r="E560" s="22" t="s">
        <v>626</v>
      </c>
      <c r="G560" s="69">
        <f>'Tabel 5'!G569/'Tabel 5'!G$10</f>
        <v>4.141835082318972E-4</v>
      </c>
      <c r="H560" s="69"/>
      <c r="I560" s="69">
        <f>'Tabel 5'!I569/'Tabel 5'!I$10</f>
        <v>1.0296962396093153E-4</v>
      </c>
      <c r="J560" s="69">
        <f>'Tabel 5'!J569/'Tabel 5'!J$10</f>
        <v>1.9941260403820205E-4</v>
      </c>
      <c r="K560" s="69">
        <f>'Tabel 5'!K569/'Tabel 5'!K$10</f>
        <v>0</v>
      </c>
      <c r="L560" s="69">
        <f>'Tabel 5'!L569/'Tabel 5'!L$10</f>
        <v>0</v>
      </c>
      <c r="M560" s="69">
        <f>'Tabel 5'!M569/'Tabel 5'!M$10</f>
        <v>0</v>
      </c>
      <c r="N560" s="69">
        <f>'Tabel 5'!N569/'Tabel 5'!N$10</f>
        <v>0</v>
      </c>
      <c r="O560" s="69"/>
      <c r="P560" s="69">
        <f>'Tabel 5'!P569/'Tabel 5'!P$10</f>
        <v>4.9520272361497993E-4</v>
      </c>
      <c r="Q560" s="69">
        <f>'Tabel 5'!Q569/'Tabel 5'!Q$10</f>
        <v>6.0584561300017149E-4</v>
      </c>
      <c r="R560" s="69">
        <f>'Tabel 5'!R569/'Tabel 5'!R$10</f>
        <v>0</v>
      </c>
      <c r="S560" s="69"/>
      <c r="T560" s="69">
        <f>'Tabel 5'!T569/'Tabel 5'!T$10</f>
        <v>0</v>
      </c>
      <c r="U560" s="69"/>
      <c r="V560" s="69">
        <f>'Tabel 5'!V569/'Tabel 5'!V$10</f>
        <v>1.1905792202992589E-3</v>
      </c>
      <c r="W560" s="69">
        <f>'Tabel 5'!W569/'Tabel 5'!W$10</f>
        <v>1.2720516018103619E-3</v>
      </c>
      <c r="X560" s="69">
        <f>'Tabel 5'!X569/'Tabel 5'!X$10</f>
        <v>0</v>
      </c>
      <c r="Y560" s="69">
        <f>'Tabel 5'!Y569/'Tabel 5'!Y$10</f>
        <v>0</v>
      </c>
      <c r="Z560" s="69"/>
      <c r="AA560" s="69">
        <f>'Tabel 5'!AA569/'Tabel 5'!AA$10</f>
        <v>3.5523108394477994E-3</v>
      </c>
      <c r="AB560" s="69"/>
      <c r="AC560" s="69">
        <f>'Tabel 5'!AC569/'Tabel 5'!AC$10</f>
        <v>1.1667748986508904E-4</v>
      </c>
    </row>
    <row r="561" spans="2:29" outlineLevel="2" x14ac:dyDescent="0.2">
      <c r="B561" s="46">
        <v>2017</v>
      </c>
      <c r="C561" s="46">
        <v>5</v>
      </c>
      <c r="D561" s="22" t="s">
        <v>261</v>
      </c>
      <c r="E561" s="22" t="s">
        <v>629</v>
      </c>
      <c r="G561" s="69">
        <f>'Tabel 5'!G570/'Tabel 5'!G$10</f>
        <v>6.0555363703537854E-4</v>
      </c>
      <c r="H561" s="69"/>
      <c r="I561" s="69">
        <f>'Tabel 5'!I570/'Tabel 5'!I$10</f>
        <v>4.7485991632468421E-4</v>
      </c>
      <c r="J561" s="69">
        <f>'Tabel 5'!J570/'Tabel 5'!J$10</f>
        <v>0</v>
      </c>
      <c r="K561" s="69">
        <f>'Tabel 5'!K570/'Tabel 5'!K$10</f>
        <v>0</v>
      </c>
      <c r="L561" s="69">
        <f>'Tabel 5'!L570/'Tabel 5'!L$10</f>
        <v>0</v>
      </c>
      <c r="M561" s="69">
        <f>'Tabel 5'!M570/'Tabel 5'!M$10</f>
        <v>0</v>
      </c>
      <c r="N561" s="69">
        <f>'Tabel 5'!N570/'Tabel 5'!N$10</f>
        <v>2.3859994574990705E-3</v>
      </c>
      <c r="O561" s="69"/>
      <c r="P561" s="69">
        <f>'Tabel 5'!P570/'Tabel 5'!P$10</f>
        <v>3.2253335288080927E-4</v>
      </c>
      <c r="Q561" s="69">
        <f>'Tabel 5'!Q570/'Tabel 5'!Q$10</f>
        <v>3.9459681373037485E-4</v>
      </c>
      <c r="R561" s="69">
        <f>'Tabel 5'!R570/'Tabel 5'!R$10</f>
        <v>0</v>
      </c>
      <c r="S561" s="69"/>
      <c r="T561" s="69">
        <f>'Tabel 5'!T570/'Tabel 5'!T$10</f>
        <v>1.9120458891013384E-4</v>
      </c>
      <c r="U561" s="69"/>
      <c r="V561" s="69">
        <f>'Tabel 5'!V570/'Tabel 5'!V$10</f>
        <v>1.2209869410534637E-3</v>
      </c>
      <c r="W561" s="69">
        <f>'Tabel 5'!W570/'Tabel 5'!W$10</f>
        <v>1.3045401495972669E-3</v>
      </c>
      <c r="X561" s="69">
        <f>'Tabel 5'!X570/'Tabel 5'!X$10</f>
        <v>0</v>
      </c>
      <c r="Y561" s="69">
        <f>'Tabel 5'!Y570/'Tabel 5'!Y$10</f>
        <v>0</v>
      </c>
      <c r="Z561" s="69"/>
      <c r="AA561" s="69">
        <f>'Tabel 5'!AA570/'Tabel 5'!AA$10</f>
        <v>0</v>
      </c>
      <c r="AB561" s="69"/>
      <c r="AC561" s="69">
        <f>'Tabel 5'!AC570/'Tabel 5'!AC$10</f>
        <v>2.2502087331124313E-4</v>
      </c>
    </row>
    <row r="562" spans="2:29" outlineLevel="2" x14ac:dyDescent="0.2">
      <c r="B562" s="46">
        <v>2017</v>
      </c>
      <c r="C562" s="46">
        <v>5</v>
      </c>
      <c r="D562" s="22" t="s">
        <v>263</v>
      </c>
      <c r="E562" s="22" t="s">
        <v>631</v>
      </c>
      <c r="G562" s="69">
        <f>'Tabel 5'!G571/'Tabel 5'!G$10</f>
        <v>1.1823746484996961E-3</v>
      </c>
      <c r="H562" s="69"/>
      <c r="I562" s="69">
        <f>'Tabel 5'!I571/'Tabel 5'!I$10</f>
        <v>7.6377468646749206E-4</v>
      </c>
      <c r="J562" s="69">
        <f>'Tabel 5'!J571/'Tabel 5'!J$10</f>
        <v>1.1287140597502116E-3</v>
      </c>
      <c r="K562" s="69">
        <f>'Tabel 5'!K571/'Tabel 5'!K$10</f>
        <v>2.6583961010190517E-4</v>
      </c>
      <c r="L562" s="69">
        <f>'Tabel 5'!L571/'Tabel 5'!L$10</f>
        <v>5.1940670034643442E-4</v>
      </c>
      <c r="M562" s="69">
        <f>'Tabel 5'!M571/'Tabel 5'!M$10</f>
        <v>0</v>
      </c>
      <c r="N562" s="69">
        <f>'Tabel 5'!N571/'Tabel 5'!N$10</f>
        <v>3.0138940515777733E-4</v>
      </c>
      <c r="O562" s="69"/>
      <c r="P562" s="69">
        <f>'Tabel 5'!P571/'Tabel 5'!P$10</f>
        <v>3.0526641580739221E-3</v>
      </c>
      <c r="Q562" s="69">
        <f>'Tabel 5'!Q571/'Tabel 5'!Q$10</f>
        <v>3.7347193380339516E-3</v>
      </c>
      <c r="R562" s="69">
        <f>'Tabel 5'!R571/'Tabel 5'!R$10</f>
        <v>0</v>
      </c>
      <c r="S562" s="69"/>
      <c r="T562" s="69">
        <f>'Tabel 5'!T571/'Tabel 5'!T$10</f>
        <v>0</v>
      </c>
      <c r="U562" s="69"/>
      <c r="V562" s="69">
        <f>'Tabel 5'!V571/'Tabel 5'!V$10</f>
        <v>1.1227466124629551E-3</v>
      </c>
      <c r="W562" s="69">
        <f>'Tabel 5'!W571/'Tabel 5'!W$10</f>
        <v>1.1995771490549581E-3</v>
      </c>
      <c r="X562" s="69">
        <f>'Tabel 5'!X571/'Tabel 5'!X$10</f>
        <v>0</v>
      </c>
      <c r="Y562" s="69">
        <f>'Tabel 5'!Y571/'Tabel 5'!Y$10</f>
        <v>0</v>
      </c>
      <c r="Z562" s="69"/>
      <c r="AA562" s="69">
        <f>'Tabel 5'!AA571/'Tabel 5'!AA$10</f>
        <v>0</v>
      </c>
      <c r="AB562" s="69"/>
      <c r="AC562" s="69">
        <f>'Tabel 5'!AC571/'Tabel 5'!AC$10</f>
        <v>2.5294012981467513E-3</v>
      </c>
    </row>
    <row r="563" spans="2:29" outlineLevel="2" x14ac:dyDescent="0.2">
      <c r="B563" s="46">
        <v>2017</v>
      </c>
      <c r="C563" s="46">
        <v>5</v>
      </c>
      <c r="D563" s="22" t="s">
        <v>632</v>
      </c>
      <c r="E563" s="22" t="s">
        <v>633</v>
      </c>
      <c r="G563" s="69">
        <f>'Tabel 5'!G572/'Tabel 5'!G$10</f>
        <v>5.9091626174446066E-4</v>
      </c>
      <c r="H563" s="69"/>
      <c r="I563" s="69">
        <f>'Tabel 5'!I572/'Tabel 5'!I$10</f>
        <v>8.1975817133945483E-5</v>
      </c>
      <c r="J563" s="69">
        <f>'Tabel 5'!J572/'Tabel 5'!J$10</f>
        <v>3.8720893988000397E-5</v>
      </c>
      <c r="K563" s="69">
        <f>'Tabel 5'!K572/'Tabel 5'!K$10</f>
        <v>0</v>
      </c>
      <c r="L563" s="69">
        <f>'Tabel 5'!L572/'Tabel 5'!L$10</f>
        <v>1.0780139063793923E-4</v>
      </c>
      <c r="M563" s="69">
        <f>'Tabel 5'!M572/'Tabel 5'!M$10</f>
        <v>0</v>
      </c>
      <c r="N563" s="69">
        <f>'Tabel 5'!N572/'Tabel 5'!N$10</f>
        <v>2.0092627010518489E-4</v>
      </c>
      <c r="O563" s="69"/>
      <c r="P563" s="69">
        <f>'Tabel 5'!P572/'Tabel 5'!P$10</f>
        <v>2.0524849728778771E-4</v>
      </c>
      <c r="Q563" s="69">
        <f>'Tabel 5'!Q572/'Tabel 5'!Q$10</f>
        <v>2.5110706328296582E-4</v>
      </c>
      <c r="R563" s="69">
        <f>'Tabel 5'!R572/'Tabel 5'!R$10</f>
        <v>0</v>
      </c>
      <c r="S563" s="69"/>
      <c r="T563" s="69">
        <f>'Tabel 5'!T572/'Tabel 5'!T$10</f>
        <v>1.8209960848584176E-4</v>
      </c>
      <c r="U563" s="69"/>
      <c r="V563" s="69">
        <f>'Tabel 5'!V572/'Tabel 5'!V$10</f>
        <v>2.1636262844338199E-3</v>
      </c>
      <c r="W563" s="69">
        <f>'Tabel 5'!W572/'Tabel 5'!W$10</f>
        <v>1.7143956755243776E-3</v>
      </c>
      <c r="X563" s="69">
        <f>'Tabel 5'!X572/'Tabel 5'!X$10</f>
        <v>8.0823320221994717E-4</v>
      </c>
      <c r="Y563" s="69">
        <f>'Tabel 5'!Y572/'Tabel 5'!Y$10</f>
        <v>2.5388189958064151E-2</v>
      </c>
      <c r="Z563" s="69"/>
      <c r="AA563" s="69">
        <f>'Tabel 5'!AA572/'Tabel 5'!AA$10</f>
        <v>3.0623369305584479E-2</v>
      </c>
      <c r="AB563" s="69"/>
      <c r="AC563" s="69">
        <f>'Tabel 5'!AC572/'Tabel 5'!AC$10</f>
        <v>1.7501623479763354E-4</v>
      </c>
    </row>
    <row r="564" spans="2:29" outlineLevel="2" x14ac:dyDescent="0.2">
      <c r="B564" s="46">
        <v>2017</v>
      </c>
      <c r="C564" s="46">
        <v>5</v>
      </c>
      <c r="D564" s="22" t="s">
        <v>265</v>
      </c>
      <c r="E564" s="22" t="s">
        <v>637</v>
      </c>
      <c r="G564" s="69">
        <f>'Tabel 5'!G573/'Tabel 5'!G$10</f>
        <v>8.4192014173316277E-4</v>
      </c>
      <c r="H564" s="69"/>
      <c r="I564" s="69">
        <f>'Tabel 5'!I573/'Tabel 5'!I$10</f>
        <v>3.1690651257878925E-4</v>
      </c>
      <c r="J564" s="69">
        <f>'Tabel 5'!J573/'Tabel 5'!J$10</f>
        <v>4.5690654905840468E-4</v>
      </c>
      <c r="K564" s="69">
        <f>'Tabel 5'!K573/'Tabel 5'!K$10</f>
        <v>1.7722640673460346E-5</v>
      </c>
      <c r="L564" s="69">
        <f>'Tabel 5'!L573/'Tabel 5'!L$10</f>
        <v>3.8220493044360273E-4</v>
      </c>
      <c r="M564" s="69">
        <f>'Tabel 5'!M573/'Tabel 5'!M$10</f>
        <v>0</v>
      </c>
      <c r="N564" s="69">
        <f>'Tabel 5'!N573/'Tabel 5'!N$10</f>
        <v>1.0046313505259245E-5</v>
      </c>
      <c r="O564" s="69"/>
      <c r="P564" s="69">
        <f>'Tabel 5'!P573/'Tabel 5'!P$10</f>
        <v>0</v>
      </c>
      <c r="Q564" s="69">
        <f>'Tabel 5'!Q573/'Tabel 5'!Q$10</f>
        <v>0</v>
      </c>
      <c r="R564" s="69">
        <f>'Tabel 5'!R573/'Tabel 5'!R$10</f>
        <v>0</v>
      </c>
      <c r="S564" s="69"/>
      <c r="T564" s="69">
        <f>'Tabel 5'!T573/'Tabel 5'!T$10</f>
        <v>3.1412182463807703E-3</v>
      </c>
      <c r="U564" s="69"/>
      <c r="V564" s="69">
        <f>'Tabel 5'!V573/'Tabel 5'!V$10</f>
        <v>2.0840983993843606E-3</v>
      </c>
      <c r="W564" s="69">
        <f>'Tabel 5'!W573/'Tabel 5'!W$10</f>
        <v>2.1642371064199868E-3</v>
      </c>
      <c r="X564" s="69">
        <f>'Tabel 5'!X573/'Tabel 5'!X$10</f>
        <v>1.3470553370332453E-3</v>
      </c>
      <c r="Y564" s="69">
        <f>'Tabel 5'!Y573/'Tabel 5'!Y$10</f>
        <v>0</v>
      </c>
      <c r="Z564" s="69"/>
      <c r="AA564" s="69">
        <f>'Tabel 5'!AA573/'Tabel 5'!AA$10</f>
        <v>0</v>
      </c>
      <c r="AB564" s="69"/>
      <c r="AC564" s="69">
        <f>'Tabel 5'!AC573/'Tabel 5'!AC$10</f>
        <v>3.5419952280473459E-4</v>
      </c>
    </row>
    <row r="565" spans="2:29" outlineLevel="2" x14ac:dyDescent="0.2">
      <c r="B565" s="46">
        <v>2017</v>
      </c>
      <c r="C565" s="46">
        <v>5</v>
      </c>
      <c r="D565" s="22" t="s">
        <v>266</v>
      </c>
      <c r="E565" s="22" t="s">
        <v>638</v>
      </c>
      <c r="G565" s="69">
        <f>'Tabel 5'!G574/'Tabel 5'!G$10</f>
        <v>7.0530463901792974E-4</v>
      </c>
      <c r="H565" s="69"/>
      <c r="I565" s="69">
        <f>'Tabel 5'!I574/'Tabel 5'!I$10</f>
        <v>7.6877321190248877E-4</v>
      </c>
      <c r="J565" s="69">
        <f>'Tabel 5'!J574/'Tabel 5'!J$10</f>
        <v>5.459646052308056E-4</v>
      </c>
      <c r="K565" s="69">
        <f>'Tabel 5'!K574/'Tabel 5'!K$10</f>
        <v>0</v>
      </c>
      <c r="L565" s="69">
        <f>'Tabel 5'!L574/'Tabel 5'!L$10</f>
        <v>1.7150221237853969E-4</v>
      </c>
      <c r="M565" s="69">
        <f>'Tabel 5'!M574/'Tabel 5'!M$10</f>
        <v>0</v>
      </c>
      <c r="N565" s="69">
        <f>'Tabel 5'!N574/'Tabel 5'!N$10</f>
        <v>2.2704668521885893E-3</v>
      </c>
      <c r="O565" s="69"/>
      <c r="P565" s="69">
        <f>'Tabel 5'!P574/'Tabel 5'!P$10</f>
        <v>1.1402694293765985E-4</v>
      </c>
      <c r="Q565" s="69">
        <f>'Tabel 5'!Q574/'Tabel 5'!Q$10</f>
        <v>8.3702354427655267E-5</v>
      </c>
      <c r="R565" s="69">
        <f>'Tabel 5'!R574/'Tabel 5'!R$10</f>
        <v>2.4975024975024975E-4</v>
      </c>
      <c r="S565" s="69"/>
      <c r="T565" s="69">
        <f>'Tabel 5'!T574/'Tabel 5'!T$10</f>
        <v>1.9120458891013384E-4</v>
      </c>
      <c r="U565" s="69"/>
      <c r="V565" s="69">
        <f>'Tabel 5'!V574/'Tabel 5'!V$10</f>
        <v>1.1133903906924306E-3</v>
      </c>
      <c r="W565" s="69">
        <f>'Tabel 5'!W574/'Tabel 5'!W$10</f>
        <v>1.1420974106627413E-3</v>
      </c>
      <c r="X565" s="69">
        <f>'Tabel 5'!X574/'Tabel 5'!X$10</f>
        <v>5.9270434829462794E-4</v>
      </c>
      <c r="Y565" s="69">
        <f>'Tabel 5'!Y574/'Tabel 5'!Y$10</f>
        <v>9.0672106993086251E-4</v>
      </c>
      <c r="Z565" s="69"/>
      <c r="AA565" s="69">
        <f>'Tabel 5'!AA574/'Tabel 5'!AA$10</f>
        <v>0</v>
      </c>
      <c r="AB565" s="69"/>
      <c r="AC565" s="69">
        <f>'Tabel 5'!AC574/'Tabel 5'!AC$10</f>
        <v>4.4587469341301881E-4</v>
      </c>
    </row>
    <row r="566" spans="2:29" outlineLevel="2" x14ac:dyDescent="0.2">
      <c r="B566" s="46">
        <v>2017</v>
      </c>
      <c r="C566" s="46">
        <v>5</v>
      </c>
      <c r="D566" s="22" t="s">
        <v>267</v>
      </c>
      <c r="E566" s="22" t="s">
        <v>639</v>
      </c>
      <c r="G566" s="69">
        <f>'Tabel 5'!G575/'Tabel 5'!G$10</f>
        <v>1.3824187774755731E-3</v>
      </c>
      <c r="H566" s="69"/>
      <c r="I566" s="69">
        <f>'Tabel 5'!I575/'Tabel 5'!I$10</f>
        <v>9.6771452421535651E-4</v>
      </c>
      <c r="J566" s="69">
        <f>'Tabel 5'!J575/'Tabel 5'!J$10</f>
        <v>9.7963861789640994E-4</v>
      </c>
      <c r="K566" s="69">
        <f>'Tabel 5'!K575/'Tabel 5'!K$10</f>
        <v>2.7824545857332741E-3</v>
      </c>
      <c r="L566" s="69">
        <f>'Tabel 5'!L575/'Tabel 5'!L$10</f>
        <v>1.3328171933417942E-3</v>
      </c>
      <c r="M566" s="69">
        <f>'Tabel 5'!M575/'Tabel 5'!M$10</f>
        <v>9.5057034220532319E-4</v>
      </c>
      <c r="N566" s="69">
        <f>'Tabel 5'!N575/'Tabel 5'!N$10</f>
        <v>5.0231567526296222E-5</v>
      </c>
      <c r="O566" s="69"/>
      <c r="P566" s="69">
        <f>'Tabel 5'!P575/'Tabel 5'!P$10</f>
        <v>1.2477805470035349E-3</v>
      </c>
      <c r="Q566" s="69">
        <f>'Tabel 5'!Q575/'Tabel 5'!Q$10</f>
        <v>5.5004404338173459E-4</v>
      </c>
      <c r="R566" s="69">
        <f>'Tabel 5'!R575/'Tabel 5'!R$10</f>
        <v>4.370629370629371E-3</v>
      </c>
      <c r="S566" s="69"/>
      <c r="T566" s="69">
        <f>'Tabel 5'!T575/'Tabel 5'!T$10</f>
        <v>2.6586542838932898E-3</v>
      </c>
      <c r="U566" s="69"/>
      <c r="V566" s="69">
        <f>'Tabel 5'!V575/'Tabel 5'!V$10</f>
        <v>2.1215232864664592E-3</v>
      </c>
      <c r="W566" s="69">
        <f>'Tabel 5'!W575/'Tabel 5'!W$10</f>
        <v>2.0792670583619274E-3</v>
      </c>
      <c r="X566" s="69">
        <f>'Tabel 5'!X575/'Tabel 5'!X$10</f>
        <v>1.2392909100705856E-3</v>
      </c>
      <c r="Y566" s="69">
        <f>'Tabel 5'!Y575/'Tabel 5'!Y$10</f>
        <v>5.8936869545506065E-3</v>
      </c>
      <c r="Z566" s="69"/>
      <c r="AA566" s="69">
        <f>'Tabel 5'!AA575/'Tabel 5'!AA$10</f>
        <v>3.3563212758920588E-2</v>
      </c>
      <c r="AB566" s="69"/>
      <c r="AC566" s="69">
        <f>'Tabel 5'!AC575/'Tabel 5'!AC$10</f>
        <v>1.8335034121656849E-4</v>
      </c>
    </row>
    <row r="567" spans="2:29" outlineLevel="2" x14ac:dyDescent="0.2">
      <c r="B567" s="46">
        <v>2017</v>
      </c>
      <c r="C567" s="46">
        <v>5</v>
      </c>
      <c r="D567" s="22" t="s">
        <v>268</v>
      </c>
      <c r="E567" s="22" t="s">
        <v>640</v>
      </c>
      <c r="G567" s="69">
        <f>'Tabel 5'!G576/'Tabel 5'!G$10</f>
        <v>8.446307667870365E-4</v>
      </c>
      <c r="H567" s="69"/>
      <c r="I567" s="69">
        <f>'Tabel 5'!I576/'Tabel 5'!I$10</f>
        <v>3.4889707536276798E-4</v>
      </c>
      <c r="J567" s="69">
        <f>'Tabel 5'!J576/'Tabel 5'!J$10</f>
        <v>0</v>
      </c>
      <c r="K567" s="69">
        <f>'Tabel 5'!K576/'Tabel 5'!K$10</f>
        <v>3.0128489144882586E-4</v>
      </c>
      <c r="L567" s="69">
        <f>'Tabel 5'!L576/'Tabel 5'!L$10</f>
        <v>1.1025142224334694E-3</v>
      </c>
      <c r="M567" s="69">
        <f>'Tabel 5'!M576/'Tabel 5'!M$10</f>
        <v>0</v>
      </c>
      <c r="N567" s="69">
        <f>'Tabel 5'!N576/'Tabel 5'!N$10</f>
        <v>5.3747777253136957E-4</v>
      </c>
      <c r="O567" s="69"/>
      <c r="P567" s="69">
        <f>'Tabel 5'!P576/'Tabel 5'!P$10</f>
        <v>5.5384515141149068E-5</v>
      </c>
      <c r="Q567" s="69">
        <f>'Tabel 5'!Q576/'Tabel 5'!Q$10</f>
        <v>6.7759048822387593E-5</v>
      </c>
      <c r="R567" s="69">
        <f>'Tabel 5'!R576/'Tabel 5'!R$10</f>
        <v>0</v>
      </c>
      <c r="S567" s="69"/>
      <c r="T567" s="69">
        <f>'Tabel 5'!T576/'Tabel 5'!T$10</f>
        <v>3.6419921697168349E-3</v>
      </c>
      <c r="U567" s="69"/>
      <c r="V567" s="69">
        <f>'Tabel 5'!V576/'Tabel 5'!V$10</f>
        <v>1.8525319105638762E-3</v>
      </c>
      <c r="W567" s="69">
        <f>'Tabel 5'!W576/'Tabel 5'!W$10</f>
        <v>1.9793022959406809E-3</v>
      </c>
      <c r="X567" s="69">
        <f>'Tabel 5'!X576/'Tabel 5'!X$10</f>
        <v>0</v>
      </c>
      <c r="Y567" s="69">
        <f>'Tabel 5'!Y576/'Tabel 5'!Y$10</f>
        <v>0</v>
      </c>
      <c r="Z567" s="69"/>
      <c r="AA567" s="69">
        <f>'Tabel 5'!AA576/'Tabel 5'!AA$10</f>
        <v>0</v>
      </c>
      <c r="AB567" s="69"/>
      <c r="AC567" s="69">
        <f>'Tabel 5'!AC576/'Tabel 5'!AC$10</f>
        <v>2.8335961824378766E-4</v>
      </c>
    </row>
    <row r="568" spans="2:29" outlineLevel="2" x14ac:dyDescent="0.2">
      <c r="B568" s="46">
        <v>2017</v>
      </c>
      <c r="C568" s="46">
        <v>5</v>
      </c>
      <c r="D568" s="22" t="s">
        <v>269</v>
      </c>
      <c r="E568" s="22" t="s">
        <v>641</v>
      </c>
      <c r="G568" s="69">
        <f>'Tabel 5'!G577/'Tabel 5'!G$10</f>
        <v>7.7144389033244733E-4</v>
      </c>
      <c r="H568" s="69"/>
      <c r="I568" s="69">
        <f>'Tabel 5'!I577/'Tabel 5'!I$10</f>
        <v>4.0687997040872941E-4</v>
      </c>
      <c r="J568" s="69">
        <f>'Tabel 5'!J577/'Tabel 5'!J$10</f>
        <v>3.4848804589200355E-5</v>
      </c>
      <c r="K568" s="69">
        <f>'Tabel 5'!K577/'Tabel 5'!K$10</f>
        <v>3.5445281346920693E-4</v>
      </c>
      <c r="L568" s="69">
        <f>'Tabel 5'!L577/'Tabel 5'!L$10</f>
        <v>8.0851042978454424E-4</v>
      </c>
      <c r="M568" s="69">
        <f>'Tabel 5'!M577/'Tabel 5'!M$10</f>
        <v>0</v>
      </c>
      <c r="N568" s="69">
        <f>'Tabel 5'!N577/'Tabel 5'!N$10</f>
        <v>1.024723977536443E-3</v>
      </c>
      <c r="O568" s="69"/>
      <c r="P568" s="69">
        <f>'Tabel 5'!P577/'Tabel 5'!P$10</f>
        <v>8.6660476632621482E-4</v>
      </c>
      <c r="Q568" s="69">
        <f>'Tabel 5'!Q577/'Tabel 5'!Q$10</f>
        <v>1.0602298227503E-3</v>
      </c>
      <c r="R568" s="69">
        <f>'Tabel 5'!R577/'Tabel 5'!R$10</f>
        <v>0</v>
      </c>
      <c r="S568" s="69"/>
      <c r="T568" s="69">
        <f>'Tabel 5'!T577/'Tabel 5'!T$10</f>
        <v>7.6481835564053537E-4</v>
      </c>
      <c r="U568" s="69"/>
      <c r="V568" s="69">
        <f>'Tabel 5'!V577/'Tabel 5'!V$10</f>
        <v>1.5578109247923503E-3</v>
      </c>
      <c r="W568" s="69">
        <f>'Tabel 5'!W577/'Tabel 5'!W$10</f>
        <v>1.6194291512241935E-3</v>
      </c>
      <c r="X568" s="69">
        <f>'Tabel 5'!X577/'Tabel 5'!X$10</f>
        <v>9.6987984266393666E-4</v>
      </c>
      <c r="Y568" s="69">
        <f>'Tabel 5'!Y577/'Tabel 5'!Y$10</f>
        <v>0</v>
      </c>
      <c r="Z568" s="69"/>
      <c r="AA568" s="69">
        <f>'Tabel 5'!AA577/'Tabel 5'!AA$10</f>
        <v>0</v>
      </c>
      <c r="AB568" s="69"/>
      <c r="AC568" s="69">
        <f>'Tabel 5'!AC577/'Tabel 5'!AC$10</f>
        <v>8.0840832263668835E-4</v>
      </c>
    </row>
    <row r="569" spans="2:29" outlineLevel="2" x14ac:dyDescent="0.2">
      <c r="B569" s="46">
        <v>2017</v>
      </c>
      <c r="C569" s="46">
        <v>5</v>
      </c>
      <c r="D569" s="22" t="s">
        <v>270</v>
      </c>
      <c r="E569" s="22" t="s">
        <v>642</v>
      </c>
      <c r="G569" s="69">
        <f>'Tabel 5'!G578/'Tabel 5'!G$10</f>
        <v>1.0820815215063701E-3</v>
      </c>
      <c r="H569" s="69"/>
      <c r="I569" s="69">
        <f>'Tabel 5'!I578/'Tabel 5'!I$10</f>
        <v>5.4683868258863634E-4</v>
      </c>
      <c r="J569" s="69">
        <f>'Tabel 5'!J578/'Tabel 5'!J$10</f>
        <v>6.1759825910860633E-4</v>
      </c>
      <c r="K569" s="69">
        <f>'Tabel 5'!K578/'Tabel 5'!K$10</f>
        <v>7.2662826761187417E-4</v>
      </c>
      <c r="L569" s="69">
        <f>'Tabel 5'!L578/'Tabel 5'!L$10</f>
        <v>6.321081541951891E-4</v>
      </c>
      <c r="M569" s="69">
        <f>'Tabel 5'!M578/'Tabel 5'!M$10</f>
        <v>2.3970904281699454E-3</v>
      </c>
      <c r="N569" s="69">
        <f>'Tabel 5'!N578/'Tabel 5'!N$10</f>
        <v>0</v>
      </c>
      <c r="O569" s="69"/>
      <c r="P569" s="69">
        <f>'Tabel 5'!P578/'Tabel 5'!P$10</f>
        <v>1.8602681262115362E-3</v>
      </c>
      <c r="Q569" s="69">
        <f>'Tabel 5'!Q578/'Tabel 5'!Q$10</f>
        <v>1.9012391934281696E-3</v>
      </c>
      <c r="R569" s="69">
        <f>'Tabel 5'!R578/'Tabel 5'!R$10</f>
        <v>1.6768945340373911E-3</v>
      </c>
      <c r="S569" s="69"/>
      <c r="T569" s="69">
        <f>'Tabel 5'!T578/'Tabel 5'!T$10</f>
        <v>3.5691523263224985E-3</v>
      </c>
      <c r="U569" s="69"/>
      <c r="V569" s="69">
        <f>'Tabel 5'!V578/'Tabel 5'!V$10</f>
        <v>1.1367809451187422E-3</v>
      </c>
      <c r="W569" s="69">
        <f>'Tabel 5'!W578/'Tabel 5'!W$10</f>
        <v>1.0496300054230884E-3</v>
      </c>
      <c r="X569" s="69">
        <f>'Tabel 5'!X578/'Tabel 5'!X$10</f>
        <v>2.7479928875478203E-3</v>
      </c>
      <c r="Y569" s="69">
        <f>'Tabel 5'!Y578/'Tabel 5'!Y$10</f>
        <v>1.7001020061203672E-3</v>
      </c>
      <c r="Z569" s="69"/>
      <c r="AA569" s="69">
        <f>'Tabel 5'!AA578/'Tabel 5'!AA$10</f>
        <v>0</v>
      </c>
      <c r="AB569" s="69"/>
      <c r="AC569" s="69">
        <f>'Tabel 5'!AC578/'Tabel 5'!AC$10</f>
        <v>4.1253826773727907E-4</v>
      </c>
    </row>
    <row r="570" spans="2:29" outlineLevel="2" x14ac:dyDescent="0.2">
      <c r="B570" s="46">
        <v>2017</v>
      </c>
      <c r="C570" s="46">
        <v>5</v>
      </c>
      <c r="D570" s="22" t="s">
        <v>271</v>
      </c>
      <c r="E570" s="22" t="s">
        <v>643</v>
      </c>
      <c r="G570" s="69">
        <f>'Tabel 5'!G579/'Tabel 5'!G$10</f>
        <v>2.8461563065673565E-4</v>
      </c>
      <c r="H570" s="69"/>
      <c r="I570" s="69">
        <f>'Tabel 5'!I579/'Tabel 5'!I$10</f>
        <v>6.8979651002954131E-5</v>
      </c>
      <c r="J570" s="69">
        <f>'Tabel 5'!J579/'Tabel 5'!J$10</f>
        <v>0</v>
      </c>
      <c r="K570" s="69">
        <f>'Tabel 5'!K579/'Tabel 5'!K$10</f>
        <v>1.2228622064687639E-3</v>
      </c>
      <c r="L570" s="69">
        <f>'Tabel 5'!L579/'Tabel 5'!L$10</f>
        <v>0</v>
      </c>
      <c r="M570" s="69">
        <f>'Tabel 5'!M579/'Tabel 5'!M$10</f>
        <v>0</v>
      </c>
      <c r="N570" s="69">
        <f>'Tabel 5'!N579/'Tabel 5'!N$10</f>
        <v>0</v>
      </c>
      <c r="O570" s="69"/>
      <c r="P570" s="69">
        <f>'Tabel 5'!P579/'Tabel 5'!P$10</f>
        <v>3.9094951864340517E-5</v>
      </c>
      <c r="Q570" s="69">
        <f>'Tabel 5'!Q579/'Tabel 5'!Q$10</f>
        <v>0</v>
      </c>
      <c r="R570" s="69">
        <f>'Tabel 5'!R579/'Tabel 5'!R$10</f>
        <v>2.1407164264307122E-4</v>
      </c>
      <c r="S570" s="69"/>
      <c r="T570" s="69">
        <f>'Tabel 5'!T579/'Tabel 5'!T$10</f>
        <v>3.4598925612309934E-4</v>
      </c>
      <c r="U570" s="69"/>
      <c r="V570" s="69">
        <f>'Tabel 5'!V579/'Tabel 5'!V$10</f>
        <v>9.4965650970824957E-4</v>
      </c>
      <c r="W570" s="69">
        <f>'Tabel 5'!W579/'Tabel 5'!W$10</f>
        <v>9.7215731454662233E-4</v>
      </c>
      <c r="X570" s="69">
        <f>'Tabel 5'!X579/'Tabel 5'!X$10</f>
        <v>9.1599762918260683E-4</v>
      </c>
      <c r="Y570" s="69">
        <f>'Tabel 5'!Y579/'Tabel 5'!Y$10</f>
        <v>0</v>
      </c>
      <c r="Z570" s="69"/>
      <c r="AA570" s="69">
        <f>'Tabel 5'!AA579/'Tabel 5'!AA$10</f>
        <v>1.7149086811127307E-3</v>
      </c>
      <c r="AB570" s="69"/>
      <c r="AC570" s="69">
        <f>'Tabel 5'!AC579/'Tabel 5'!AC$10</f>
        <v>5.0004638513609584E-5</v>
      </c>
    </row>
    <row r="571" spans="2:29" outlineLevel="2" x14ac:dyDescent="0.2">
      <c r="B571" s="46">
        <v>2017</v>
      </c>
      <c r="C571" s="46">
        <v>5</v>
      </c>
      <c r="D571" s="22" t="s">
        <v>272</v>
      </c>
      <c r="E571" s="22" t="s">
        <v>644</v>
      </c>
      <c r="G571" s="69">
        <f>'Tabel 5'!G580/'Tabel 5'!G$10</f>
        <v>6.8687238865158871E-4</v>
      </c>
      <c r="H571" s="69"/>
      <c r="I571" s="69">
        <f>'Tabel 5'!I580/'Tabel 5'!I$10</f>
        <v>4.038808551477314E-4</v>
      </c>
      <c r="J571" s="69">
        <f>'Tabel 5'!J580/'Tabel 5'!J$10</f>
        <v>5.2466811353740533E-4</v>
      </c>
      <c r="K571" s="69">
        <f>'Tabel 5'!K580/'Tabel 5'!K$10</f>
        <v>0</v>
      </c>
      <c r="L571" s="69">
        <f>'Tabel 5'!L580/'Tabel 5'!L$10</f>
        <v>1.9600252843261678E-4</v>
      </c>
      <c r="M571" s="69">
        <f>'Tabel 5'!M580/'Tabel 5'!M$10</f>
        <v>8.2658290626549838E-4</v>
      </c>
      <c r="N571" s="69">
        <f>'Tabel 5'!N580/'Tabel 5'!N$10</f>
        <v>3.6669044294196243E-4</v>
      </c>
      <c r="O571" s="69"/>
      <c r="P571" s="69">
        <f>'Tabel 5'!P580/'Tabel 5'!P$10</f>
        <v>5.8642427796510773E-5</v>
      </c>
      <c r="Q571" s="69">
        <f>'Tabel 5'!Q580/'Tabel 5'!Q$10</f>
        <v>7.1744875223704515E-5</v>
      </c>
      <c r="R571" s="69">
        <f>'Tabel 5'!R580/'Tabel 5'!R$10</f>
        <v>0</v>
      </c>
      <c r="S571" s="69"/>
      <c r="T571" s="69">
        <f>'Tabel 5'!T580/'Tabel 5'!T$10</f>
        <v>1.0106528270964216E-3</v>
      </c>
      <c r="U571" s="69"/>
      <c r="V571" s="69">
        <f>'Tabel 5'!V580/'Tabel 5'!V$10</f>
        <v>1.7168666948912689E-3</v>
      </c>
      <c r="W571" s="69">
        <f>'Tabel 5'!W580/'Tabel 5'!W$10</f>
        <v>1.6544168180716297E-3</v>
      </c>
      <c r="X571" s="69">
        <f>'Tabel 5'!X580/'Tabel 5'!X$10</f>
        <v>3.7717549436930868E-3</v>
      </c>
      <c r="Y571" s="69">
        <f>'Tabel 5'!Y580/'Tabel 5'!Y$10</f>
        <v>2.2668026748271563E-4</v>
      </c>
      <c r="Z571" s="69"/>
      <c r="AA571" s="69">
        <f>'Tabel 5'!AA580/'Tabel 5'!AA$10</f>
        <v>0</v>
      </c>
      <c r="AB571" s="69"/>
      <c r="AC571" s="69">
        <f>'Tabel 5'!AC580/'Tabel 5'!AC$10</f>
        <v>1.708491815881661E-4</v>
      </c>
    </row>
    <row r="572" spans="2:29" outlineLevel="2" x14ac:dyDescent="0.2">
      <c r="B572" s="46">
        <v>2017</v>
      </c>
      <c r="C572" s="46">
        <v>5</v>
      </c>
      <c r="D572" s="22" t="s">
        <v>275</v>
      </c>
      <c r="E572" s="22" t="s">
        <v>647</v>
      </c>
      <c r="G572" s="69">
        <f>'Tabel 5'!G581/'Tabel 5'!G$10</f>
        <v>4.7273300939556855E-4</v>
      </c>
      <c r="H572" s="69"/>
      <c r="I572" s="69">
        <f>'Tabel 5'!I581/'Tabel 5'!I$10</f>
        <v>2.5292538701083178E-4</v>
      </c>
      <c r="J572" s="69">
        <f>'Tabel 5'!J581/'Tabel 5'!J$10</f>
        <v>0</v>
      </c>
      <c r="K572" s="69">
        <f>'Tabel 5'!K581/'Tabel 5'!K$10</f>
        <v>4.2179884802835618E-3</v>
      </c>
      <c r="L572" s="69">
        <f>'Tabel 5'!L581/'Tabel 5'!L$10</f>
        <v>0</v>
      </c>
      <c r="M572" s="69">
        <f>'Tabel 5'!M581/'Tabel 5'!M$10</f>
        <v>0</v>
      </c>
      <c r="N572" s="69">
        <f>'Tabel 5'!N581/'Tabel 5'!N$10</f>
        <v>7.5347351289444333E-5</v>
      </c>
      <c r="O572" s="69"/>
      <c r="P572" s="69">
        <f>'Tabel 5'!P581/'Tabel 5'!P$10</f>
        <v>2.6063301242893678E-5</v>
      </c>
      <c r="Q572" s="69">
        <f>'Tabel 5'!Q581/'Tabel 5'!Q$10</f>
        <v>3.1886611210535342E-5</v>
      </c>
      <c r="R572" s="69">
        <f>'Tabel 5'!R581/'Tabel 5'!R$10</f>
        <v>0</v>
      </c>
      <c r="S572" s="69"/>
      <c r="T572" s="69">
        <f>'Tabel 5'!T581/'Tabel 5'!T$10</f>
        <v>4.6435400163889648E-4</v>
      </c>
      <c r="U572" s="69"/>
      <c r="V572" s="69">
        <f>'Tabel 5'!V581/'Tabel 5'!V$10</f>
        <v>1.3098710478734478E-3</v>
      </c>
      <c r="W572" s="69">
        <f>'Tabel 5'!W581/'Tabel 5'!W$10</f>
        <v>1.3995066738974511E-3</v>
      </c>
      <c r="X572" s="69">
        <f>'Tabel 5'!X581/'Tabel 5'!X$10</f>
        <v>0</v>
      </c>
      <c r="Y572" s="69">
        <f>'Tabel 5'!Y581/'Tabel 5'!Y$10</f>
        <v>0</v>
      </c>
      <c r="Z572" s="69"/>
      <c r="AA572" s="69">
        <f>'Tabel 5'!AA581/'Tabel 5'!AA$10</f>
        <v>0</v>
      </c>
      <c r="AB572" s="69"/>
      <c r="AC572" s="69">
        <f>'Tabel 5'!AC581/'Tabel 5'!AC$10</f>
        <v>4.7504406587929105E-4</v>
      </c>
    </row>
    <row r="573" spans="2:29" outlineLevel="2" x14ac:dyDescent="0.2">
      <c r="B573" s="46">
        <v>2017</v>
      </c>
      <c r="C573" s="46">
        <v>5</v>
      </c>
      <c r="D573" s="22" t="s">
        <v>277</v>
      </c>
      <c r="E573" s="22" t="s">
        <v>649</v>
      </c>
      <c r="G573" s="69">
        <f>'Tabel 5'!G582/'Tabel 5'!G$10</f>
        <v>7.6005926510617789E-4</v>
      </c>
      <c r="H573" s="69"/>
      <c r="I573" s="69">
        <f>'Tabel 5'!I582/'Tabel 5'!I$10</f>
        <v>7.1079031685652733E-4</v>
      </c>
      <c r="J573" s="69">
        <f>'Tabel 5'!J582/'Tabel 5'!J$10</f>
        <v>1.9941260403820205E-4</v>
      </c>
      <c r="K573" s="69">
        <f>'Tabel 5'!K582/'Tabel 5'!K$10</f>
        <v>6.3801506424457247E-4</v>
      </c>
      <c r="L573" s="69">
        <f>'Tabel 5'!L582/'Tabel 5'!L$10</f>
        <v>1.0535135903253152E-3</v>
      </c>
      <c r="M573" s="69">
        <f>'Tabel 5'!M582/'Tabel 5'!M$10</f>
        <v>0</v>
      </c>
      <c r="N573" s="69">
        <f>'Tabel 5'!N582/'Tabel 5'!N$10</f>
        <v>1.7932669606887752E-3</v>
      </c>
      <c r="O573" s="69"/>
      <c r="P573" s="69">
        <f>'Tabel 5'!P582/'Tabel 5'!P$10</f>
        <v>9.773737966085129E-5</v>
      </c>
      <c r="Q573" s="69">
        <f>'Tabel 5'!Q582/'Tabel 5'!Q$10</f>
        <v>1.1957479203950752E-4</v>
      </c>
      <c r="R573" s="69">
        <f>'Tabel 5'!R582/'Tabel 5'!R$10</f>
        <v>0</v>
      </c>
      <c r="S573" s="69"/>
      <c r="T573" s="69">
        <f>'Tabel 5'!T582/'Tabel 5'!T$10</f>
        <v>8.831831011563325E-4</v>
      </c>
      <c r="U573" s="69"/>
      <c r="V573" s="69">
        <f>'Tabel 5'!V582/'Tabel 5'!V$10</f>
        <v>1.3192272696439724E-3</v>
      </c>
      <c r="W573" s="69">
        <f>'Tabel 5'!W582/'Tabel 5'!W$10</f>
        <v>1.3645190070500149E-3</v>
      </c>
      <c r="X573" s="69">
        <f>'Tabel 5'!X582/'Tabel 5'!X$10</f>
        <v>9.6987984266393666E-4</v>
      </c>
      <c r="Y573" s="69">
        <f>'Tabel 5'!Y582/'Tabel 5'!Y$10</f>
        <v>0</v>
      </c>
      <c r="Z573" s="69"/>
      <c r="AA573" s="69">
        <f>'Tabel 5'!AA582/'Tabel 5'!AA$10</f>
        <v>0</v>
      </c>
      <c r="AB573" s="69"/>
      <c r="AC573" s="69">
        <f>'Tabel 5'!AC582/'Tabel 5'!AC$10</f>
        <v>7.0423199240000163E-4</v>
      </c>
    </row>
    <row r="574" spans="2:29" outlineLevel="2" x14ac:dyDescent="0.2">
      <c r="B574" s="46">
        <v>2017</v>
      </c>
      <c r="C574" s="46">
        <v>5</v>
      </c>
      <c r="D574" s="22" t="s">
        <v>278</v>
      </c>
      <c r="E574" s="22" t="s">
        <v>650</v>
      </c>
      <c r="G574" s="69">
        <f>'Tabel 5'!G583/'Tabel 5'!G$10</f>
        <v>4.6134838416929912E-4</v>
      </c>
      <c r="H574" s="69"/>
      <c r="I574" s="69">
        <f>'Tabel 5'!I583/'Tabel 5'!I$10</f>
        <v>2.0993806826986039E-4</v>
      </c>
      <c r="J574" s="69">
        <f>'Tabel 5'!J583/'Tabel 5'!J$10</f>
        <v>1.2390686076160125E-4</v>
      </c>
      <c r="K574" s="69">
        <f>'Tabel 5'!K583/'Tabel 5'!K$10</f>
        <v>0</v>
      </c>
      <c r="L574" s="69">
        <f>'Tabel 5'!L583/'Tabel 5'!L$10</f>
        <v>5.8800758529785032E-4</v>
      </c>
      <c r="M574" s="69">
        <f>'Tabel 5'!M583/'Tabel 5'!M$10</f>
        <v>0</v>
      </c>
      <c r="N574" s="69">
        <f>'Tabel 5'!N583/'Tabel 5'!N$10</f>
        <v>1.306020755683702E-4</v>
      </c>
      <c r="O574" s="69"/>
      <c r="P574" s="69">
        <f>'Tabel 5'!P583/'Tabel 5'!P$10</f>
        <v>2.5085927446285168E-4</v>
      </c>
      <c r="Q574" s="69">
        <f>'Tabel 5'!Q583/'Tabel 5'!Q$10</f>
        <v>3.0690863290140267E-4</v>
      </c>
      <c r="R574" s="69">
        <f>'Tabel 5'!R583/'Tabel 5'!R$10</f>
        <v>0</v>
      </c>
      <c r="S574" s="69"/>
      <c r="T574" s="69">
        <f>'Tabel 5'!T583/'Tabel 5'!T$10</f>
        <v>0</v>
      </c>
      <c r="U574" s="69"/>
      <c r="V574" s="69">
        <f>'Tabel 5'!V583/'Tabel 5'!V$10</f>
        <v>1.3192272696439724E-3</v>
      </c>
      <c r="W574" s="69">
        <f>'Tabel 5'!W583/'Tabel 5'!W$10</f>
        <v>1.4095031501395758E-3</v>
      </c>
      <c r="X574" s="69">
        <f>'Tabel 5'!X583/'Tabel 5'!X$10</f>
        <v>0</v>
      </c>
      <c r="Y574" s="69">
        <f>'Tabel 5'!Y583/'Tabel 5'!Y$10</f>
        <v>0</v>
      </c>
      <c r="Z574" s="69"/>
      <c r="AA574" s="69">
        <f>'Tabel 5'!AA583/'Tabel 5'!AA$10</f>
        <v>0</v>
      </c>
      <c r="AB574" s="69"/>
      <c r="AC574" s="69">
        <f>'Tabel 5'!AC583/'Tabel 5'!AC$10</f>
        <v>2.0835266047337328E-5</v>
      </c>
    </row>
    <row r="575" spans="2:29" outlineLevel="2" x14ac:dyDescent="0.2">
      <c r="B575" s="46">
        <v>2017</v>
      </c>
      <c r="C575" s="46">
        <v>5</v>
      </c>
      <c r="D575" s="22" t="s">
        <v>279</v>
      </c>
      <c r="E575" s="22" t="s">
        <v>651</v>
      </c>
      <c r="G575" s="69">
        <f>'Tabel 5'!G584/'Tabel 5'!G$10</f>
        <v>6.1476976221854906E-4</v>
      </c>
      <c r="H575" s="69"/>
      <c r="I575" s="69">
        <f>'Tabel 5'!I584/'Tabel 5'!I$10</f>
        <v>2.7391919383781783E-4</v>
      </c>
      <c r="J575" s="69">
        <f>'Tabel 5'!J584/'Tabel 5'!J$10</f>
        <v>0</v>
      </c>
      <c r="K575" s="69">
        <f>'Tabel 5'!K584/'Tabel 5'!K$10</f>
        <v>0</v>
      </c>
      <c r="L575" s="69">
        <f>'Tabel 5'!L584/'Tabel 5'!L$10</f>
        <v>0</v>
      </c>
      <c r="M575" s="69">
        <f>'Tabel 5'!M584/'Tabel 5'!M$10</f>
        <v>0</v>
      </c>
      <c r="N575" s="69">
        <f>'Tabel 5'!N584/'Tabel 5'!N$10</f>
        <v>1.3763449502205167E-3</v>
      </c>
      <c r="O575" s="69"/>
      <c r="P575" s="69">
        <f>'Tabel 5'!P584/'Tabel 5'!P$10</f>
        <v>0</v>
      </c>
      <c r="Q575" s="69">
        <f>'Tabel 5'!Q584/'Tabel 5'!Q$10</f>
        <v>0</v>
      </c>
      <c r="R575" s="69">
        <f>'Tabel 5'!R584/'Tabel 5'!R$10</f>
        <v>0</v>
      </c>
      <c r="S575" s="69"/>
      <c r="T575" s="69">
        <f>'Tabel 5'!T584/'Tabel 5'!T$10</f>
        <v>5.1898388418464899E-4</v>
      </c>
      <c r="U575" s="69"/>
      <c r="V575" s="69">
        <f>'Tabel 5'!V584/'Tabel 5'!V$10</f>
        <v>1.8782615204328188E-3</v>
      </c>
      <c r="W575" s="69">
        <f>'Tabel 5'!W584/'Tabel 5'!W$10</f>
        <v>1.9818014150012123E-3</v>
      </c>
      <c r="X575" s="69">
        <f>'Tabel 5'!X584/'Tabel 5'!X$10</f>
        <v>0</v>
      </c>
      <c r="Y575" s="69">
        <f>'Tabel 5'!Y584/'Tabel 5'!Y$10</f>
        <v>1.1334013374135782E-3</v>
      </c>
      <c r="Z575" s="69"/>
      <c r="AA575" s="69">
        <f>'Tabel 5'!AA584/'Tabel 5'!AA$10</f>
        <v>0</v>
      </c>
      <c r="AB575" s="69"/>
      <c r="AC575" s="69">
        <f>'Tabel 5'!AC584/'Tabel 5'!AC$10</f>
        <v>1.5001391554082875E-4</v>
      </c>
    </row>
    <row r="576" spans="2:29" outlineLevel="2" x14ac:dyDescent="0.2">
      <c r="B576" s="46">
        <v>2017</v>
      </c>
      <c r="C576" s="46">
        <v>5</v>
      </c>
      <c r="D576" s="22" t="s">
        <v>652</v>
      </c>
      <c r="E576" s="22" t="s">
        <v>653</v>
      </c>
      <c r="G576" s="69">
        <f>'Tabel 5'!G585/'Tabel 5'!G$10</f>
        <v>1.5179500301692567E-3</v>
      </c>
      <c r="H576" s="69"/>
      <c r="I576" s="69">
        <f>'Tabel 5'!I585/'Tabel 5'!I$10</f>
        <v>1.279622511359149E-3</v>
      </c>
      <c r="J576" s="69">
        <f>'Tabel 5'!J585/'Tabel 5'!J$10</f>
        <v>9.2930145571200947E-4</v>
      </c>
      <c r="K576" s="69">
        <f>'Tabel 5'!K585/'Tabel 5'!K$10</f>
        <v>9.198050509525919E-3</v>
      </c>
      <c r="L576" s="69">
        <f>'Tabel 5'!L585/'Tabel 5'!L$10</f>
        <v>8.5751106189269847E-4</v>
      </c>
      <c r="M576" s="69">
        <f>'Tabel 5'!M585/'Tabel 5'!M$10</f>
        <v>0</v>
      </c>
      <c r="N576" s="69">
        <f>'Tabel 5'!N585/'Tabel 5'!N$10</f>
        <v>5.3245461577873998E-4</v>
      </c>
      <c r="O576" s="69"/>
      <c r="P576" s="69">
        <f>'Tabel 5'!P585/'Tabel 5'!P$10</f>
        <v>1.5963772011272378E-4</v>
      </c>
      <c r="Q576" s="69">
        <f>'Tabel 5'!Q585/'Tabel 5'!Q$10</f>
        <v>1.9530549366452896E-4</v>
      </c>
      <c r="R576" s="69">
        <f>'Tabel 5'!R585/'Tabel 5'!R$10</f>
        <v>0</v>
      </c>
      <c r="S576" s="69"/>
      <c r="T576" s="69">
        <f>'Tabel 5'!T585/'Tabel 5'!T$10</f>
        <v>1.256487298552308E-3</v>
      </c>
      <c r="U576" s="69"/>
      <c r="V576" s="69">
        <f>'Tabel 5'!V585/'Tabel 5'!V$10</f>
        <v>3.1179609050273321E-3</v>
      </c>
      <c r="W576" s="69">
        <f>'Tabel 5'!W585/'Tabel 5'!W$10</f>
        <v>1.8443498666719982E-3</v>
      </c>
      <c r="X576" s="69">
        <f>'Tabel 5'!X585/'Tabel 5'!X$10</f>
        <v>0</v>
      </c>
      <c r="Y576" s="69">
        <f>'Tabel 5'!Y585/'Tabel 5'!Y$10</f>
        <v>6.7437379576107903E-2</v>
      </c>
      <c r="Z576" s="69"/>
      <c r="AA576" s="69">
        <f>'Tabel 5'!AA585/'Tabel 5'!AA$10</f>
        <v>0</v>
      </c>
      <c r="AB576" s="69"/>
      <c r="AC576" s="69">
        <f>'Tabel 5'!AC585/'Tabel 5'!AC$10</f>
        <v>7.8757305658935101E-4</v>
      </c>
    </row>
    <row r="577" spans="2:29" outlineLevel="2" x14ac:dyDescent="0.2">
      <c r="B577" s="46">
        <v>2017</v>
      </c>
      <c r="C577" s="46">
        <v>5</v>
      </c>
      <c r="D577" s="22" t="s">
        <v>280</v>
      </c>
      <c r="E577" s="22" t="s">
        <v>654</v>
      </c>
      <c r="G577" s="69">
        <f>'Tabel 5'!G586/'Tabel 5'!G$10</f>
        <v>4.2177325838274349E-4</v>
      </c>
      <c r="H577" s="69"/>
      <c r="I577" s="69">
        <f>'Tabel 5'!I586/'Tabel 5'!I$10</f>
        <v>3.5689471605876265E-4</v>
      </c>
      <c r="J577" s="69">
        <f>'Tabel 5'!J586/'Tabel 5'!J$10</f>
        <v>0</v>
      </c>
      <c r="K577" s="69">
        <f>'Tabel 5'!K586/'Tabel 5'!K$10</f>
        <v>0</v>
      </c>
      <c r="L577" s="69">
        <f>'Tabel 5'!L586/'Tabel 5'!L$10</f>
        <v>1.7493225662611048E-3</v>
      </c>
      <c r="M577" s="69">
        <f>'Tabel 5'!M586/'Tabel 5'!M$10</f>
        <v>0</v>
      </c>
      <c r="N577" s="69">
        <f>'Tabel 5'!N586/'Tabel 5'!N$10</f>
        <v>0</v>
      </c>
      <c r="O577" s="69"/>
      <c r="P577" s="69">
        <f>'Tabel 5'!P586/'Tabel 5'!P$10</f>
        <v>0</v>
      </c>
      <c r="Q577" s="69">
        <f>'Tabel 5'!Q586/'Tabel 5'!Q$10</f>
        <v>0</v>
      </c>
      <c r="R577" s="69">
        <f>'Tabel 5'!R586/'Tabel 5'!R$10</f>
        <v>0</v>
      </c>
      <c r="S577" s="69"/>
      <c r="T577" s="69">
        <f>'Tabel 5'!T586/'Tabel 5'!T$10</f>
        <v>5.8271874715469366E-4</v>
      </c>
      <c r="U577" s="69"/>
      <c r="V577" s="69">
        <f>'Tabel 5'!V586/'Tabel 5'!V$10</f>
        <v>8.3504279301932298E-4</v>
      </c>
      <c r="W577" s="69">
        <f>'Tabel 5'!W586/'Tabel 5'!W$10</f>
        <v>8.9218550460962512E-4</v>
      </c>
      <c r="X577" s="69">
        <f>'Tabel 5'!X586/'Tabel 5'!X$10</f>
        <v>0</v>
      </c>
      <c r="Y577" s="69">
        <f>'Tabel 5'!Y586/'Tabel 5'!Y$10</f>
        <v>0</v>
      </c>
      <c r="Z577" s="69"/>
      <c r="AA577" s="69">
        <f>'Tabel 5'!AA586/'Tabel 5'!AA$10</f>
        <v>0</v>
      </c>
      <c r="AB577" s="69"/>
      <c r="AC577" s="69">
        <f>'Tabel 5'!AC586/'Tabel 5'!AC$10</f>
        <v>1.1834431114887602E-3</v>
      </c>
    </row>
    <row r="578" spans="2:29" outlineLevel="2" x14ac:dyDescent="0.2">
      <c r="B578" s="46">
        <v>2017</v>
      </c>
      <c r="C578" s="46">
        <v>5</v>
      </c>
      <c r="D578" s="22" t="s">
        <v>281</v>
      </c>
      <c r="E578" s="22" t="s">
        <v>655</v>
      </c>
      <c r="G578" s="69">
        <f>'Tabel 5'!G587/'Tabel 5'!G$10</f>
        <v>1.5667412811389829E-3</v>
      </c>
      <c r="H578" s="69"/>
      <c r="I578" s="69">
        <f>'Tabel 5'!I587/'Tabel 5'!I$10</f>
        <v>1.6885018919418771E-3</v>
      </c>
      <c r="J578" s="69">
        <f>'Tabel 5'!J587/'Tabel 5'!J$10</f>
        <v>3.2699794972866334E-3</v>
      </c>
      <c r="K578" s="69">
        <f>'Tabel 5'!K587/'Tabel 5'!K$10</f>
        <v>0</v>
      </c>
      <c r="L578" s="69">
        <f>'Tabel 5'!L587/'Tabel 5'!L$10</f>
        <v>0</v>
      </c>
      <c r="M578" s="69">
        <f>'Tabel 5'!M587/'Tabel 5'!M$10</f>
        <v>0</v>
      </c>
      <c r="N578" s="69">
        <f>'Tabel 5'!N587/'Tabel 5'!N$10</f>
        <v>0</v>
      </c>
      <c r="O578" s="69"/>
      <c r="P578" s="69">
        <f>'Tabel 5'!P587/'Tabel 5'!P$10</f>
        <v>6.3529296779553336E-4</v>
      </c>
      <c r="Q578" s="69">
        <f>'Tabel 5'!Q587/'Tabel 5'!Q$10</f>
        <v>6.0185978659885457E-4</v>
      </c>
      <c r="R578" s="69">
        <f>'Tabel 5'!R587/'Tabel 5'!R$10</f>
        <v>7.8492935635792783E-4</v>
      </c>
      <c r="S578" s="69"/>
      <c r="T578" s="69">
        <f>'Tabel 5'!T587/'Tabel 5'!T$10</f>
        <v>1.6206865155239916E-3</v>
      </c>
      <c r="U578" s="69"/>
      <c r="V578" s="69">
        <f>'Tabel 5'!V587/'Tabel 5'!V$10</f>
        <v>1.9367379064985978E-3</v>
      </c>
      <c r="W578" s="69">
        <f>'Tabel 5'!W587/'Tabel 5'!W$10</f>
        <v>2.0167890818486483E-3</v>
      </c>
      <c r="X578" s="69">
        <f>'Tabel 5'!X587/'Tabel 5'!X$10</f>
        <v>1.1315264831079262E-3</v>
      </c>
      <c r="Y578" s="69">
        <f>'Tabel 5'!Y587/'Tabel 5'!Y$10</f>
        <v>0</v>
      </c>
      <c r="Z578" s="69"/>
      <c r="AA578" s="69">
        <f>'Tabel 5'!AA587/'Tabel 5'!AA$10</f>
        <v>0</v>
      </c>
      <c r="AB578" s="69"/>
      <c r="AC578" s="69">
        <f>'Tabel 5'!AC587/'Tabel 5'!AC$10</f>
        <v>2.6752481604781129E-3</v>
      </c>
    </row>
    <row r="579" spans="2:29" outlineLevel="2" x14ac:dyDescent="0.2">
      <c r="B579" s="46">
        <v>2017</v>
      </c>
      <c r="C579" s="46">
        <v>5</v>
      </c>
      <c r="D579" s="22" t="s">
        <v>282</v>
      </c>
      <c r="E579" s="22" t="s">
        <v>656</v>
      </c>
      <c r="G579" s="69">
        <f>'Tabel 5'!G588/'Tabel 5'!G$10</f>
        <v>1.4680745291779814E-3</v>
      </c>
      <c r="H579" s="69"/>
      <c r="I579" s="69">
        <f>'Tabel 5'!I588/'Tabel 5'!I$10</f>
        <v>1.5525420001099677E-3</v>
      </c>
      <c r="J579" s="69">
        <f>'Tabel 5'!J588/'Tabel 5'!J$10</f>
        <v>1.568196206514016E-3</v>
      </c>
      <c r="K579" s="69">
        <f>'Tabel 5'!K588/'Tabel 5'!K$10</f>
        <v>3.2432432432432431E-3</v>
      </c>
      <c r="L579" s="69">
        <f>'Tabel 5'!L588/'Tabel 5'!L$10</f>
        <v>2.4059310365103712E-3</v>
      </c>
      <c r="M579" s="69">
        <f>'Tabel 5'!M588/'Tabel 5'!M$10</f>
        <v>0</v>
      </c>
      <c r="N579" s="69">
        <f>'Tabel 5'!N588/'Tabel 5'!N$10</f>
        <v>3.4659781593144397E-4</v>
      </c>
      <c r="O579" s="69"/>
      <c r="P579" s="69">
        <f>'Tabel 5'!P588/'Tabel 5'!P$10</f>
        <v>2.6389092508429847E-4</v>
      </c>
      <c r="Q579" s="69">
        <f>'Tabel 5'!Q588/'Tabel 5'!Q$10</f>
        <v>2.5907871608559966E-4</v>
      </c>
      <c r="R579" s="69">
        <f>'Tabel 5'!R588/'Tabel 5'!R$10</f>
        <v>2.8542885685742828E-4</v>
      </c>
      <c r="S579" s="69"/>
      <c r="T579" s="69">
        <f>'Tabel 5'!T588/'Tabel 5'!T$10</f>
        <v>2.6131293817718291E-3</v>
      </c>
      <c r="U579" s="69"/>
      <c r="V579" s="69">
        <f>'Tabel 5'!V588/'Tabel 5'!V$10</f>
        <v>1.8408366333507204E-3</v>
      </c>
      <c r="W579" s="69">
        <f>'Tabel 5'!W588/'Tabel 5'!W$10</f>
        <v>1.9143252003668706E-3</v>
      </c>
      <c r="X579" s="69">
        <f>'Tabel 5'!X588/'Tabel 5'!X$10</f>
        <v>1.1315264831079262E-3</v>
      </c>
      <c r="Y579" s="69">
        <f>'Tabel 5'!Y588/'Tabel 5'!Y$10</f>
        <v>0</v>
      </c>
      <c r="Z579" s="69"/>
      <c r="AA579" s="69">
        <f>'Tabel 5'!AA588/'Tabel 5'!AA$10</f>
        <v>0</v>
      </c>
      <c r="AB579" s="69"/>
      <c r="AC579" s="69">
        <f>'Tabel 5'!AC588/'Tabel 5'!AC$10</f>
        <v>3.2628026630130255E-3</v>
      </c>
    </row>
    <row r="580" spans="2:29" outlineLevel="2" x14ac:dyDescent="0.2">
      <c r="B580" s="46">
        <v>2017</v>
      </c>
      <c r="C580" s="46">
        <v>5</v>
      </c>
      <c r="D580" s="22" t="s">
        <v>284</v>
      </c>
      <c r="E580" s="22" t="s">
        <v>658</v>
      </c>
      <c r="G580" s="69">
        <f>'Tabel 5'!G589/'Tabel 5'!G$10</f>
        <v>4.8357550961106323E-4</v>
      </c>
      <c r="H580" s="69"/>
      <c r="I580" s="69">
        <f>'Tabel 5'!I589/'Tabel 5'!I$10</f>
        <v>1.81946325833879E-4</v>
      </c>
      <c r="J580" s="69">
        <f>'Tabel 5'!J589/'Tabel 5'!J$10</f>
        <v>2.2070909573160226E-4</v>
      </c>
      <c r="K580" s="69">
        <f>'Tabel 5'!K589/'Tabel 5'!K$10</f>
        <v>0</v>
      </c>
      <c r="L580" s="69">
        <f>'Tabel 5'!L589/'Tabel 5'!L$10</f>
        <v>2.8420366622729432E-4</v>
      </c>
      <c r="M580" s="69">
        <f>'Tabel 5'!M589/'Tabel 5'!M$10</f>
        <v>0</v>
      </c>
      <c r="N580" s="69">
        <f>'Tabel 5'!N589/'Tabel 5'!N$10</f>
        <v>5.0231567526296222E-5</v>
      </c>
      <c r="O580" s="69"/>
      <c r="P580" s="69">
        <f>'Tabel 5'!P589/'Tabel 5'!P$10</f>
        <v>5.4407141344540555E-4</v>
      </c>
      <c r="Q580" s="69">
        <f>'Tabel 5'!Q589/'Tabel 5'!Q$10</f>
        <v>6.6563300901992522E-4</v>
      </c>
      <c r="R580" s="69">
        <f>'Tabel 5'!R589/'Tabel 5'!R$10</f>
        <v>0</v>
      </c>
      <c r="S580" s="69"/>
      <c r="T580" s="69">
        <f>'Tabel 5'!T589/'Tabel 5'!T$10</f>
        <v>7.4660839479195125E-4</v>
      </c>
      <c r="U580" s="69"/>
      <c r="V580" s="69">
        <f>'Tabel 5'!V589/'Tabel 5'!V$10</f>
        <v>1.0783045590529632E-3</v>
      </c>
      <c r="W580" s="69">
        <f>'Tabel 5'!W589/'Tabel 5'!W$10</f>
        <v>1.1171062200574298E-3</v>
      </c>
      <c r="X580" s="69">
        <f>'Tabel 5'!X589/'Tabel 5'!X$10</f>
        <v>7.5435098873861733E-4</v>
      </c>
      <c r="Y580" s="69">
        <f>'Tabel 5'!Y589/'Tabel 5'!Y$10</f>
        <v>0</v>
      </c>
      <c r="Z580" s="69"/>
      <c r="AA580" s="69">
        <f>'Tabel 5'!AA589/'Tabel 5'!AA$10</f>
        <v>0</v>
      </c>
      <c r="AB580" s="69"/>
      <c r="AC580" s="69">
        <f>'Tabel 5'!AC589/'Tabel 5'!AC$10</f>
        <v>3.291972035479298E-4</v>
      </c>
    </row>
    <row r="581" spans="2:29" outlineLevel="2" x14ac:dyDescent="0.2">
      <c r="B581" s="46">
        <v>2017</v>
      </c>
      <c r="C581" s="46">
        <v>5</v>
      </c>
      <c r="D581" s="22" t="s">
        <v>287</v>
      </c>
      <c r="E581" s="22" t="s">
        <v>661</v>
      </c>
      <c r="G581" s="69">
        <f>'Tabel 5'!G590/'Tabel 5'!G$10</f>
        <v>9.9479939477163789E-4</v>
      </c>
      <c r="H581" s="69"/>
      <c r="I581" s="69">
        <f>'Tabel 5'!I590/'Tabel 5'!I$10</f>
        <v>4.6186375019369289E-4</v>
      </c>
      <c r="J581" s="69">
        <f>'Tabel 5'!J590/'Tabel 5'!J$10</f>
        <v>6.8148773418880691E-4</v>
      </c>
      <c r="K581" s="69">
        <f>'Tabel 5'!K590/'Tabel 5'!K$10</f>
        <v>1.5950376606114312E-4</v>
      </c>
      <c r="L581" s="69">
        <f>'Tabel 5'!L590/'Tabel 5'!L$10</f>
        <v>0</v>
      </c>
      <c r="M581" s="69">
        <f>'Tabel 5'!M590/'Tabel 5'!M$10</f>
        <v>0</v>
      </c>
      <c r="N581" s="69">
        <f>'Tabel 5'!N590/'Tabel 5'!N$10</f>
        <v>5.0733883201559192E-4</v>
      </c>
      <c r="O581" s="69"/>
      <c r="P581" s="69">
        <f>'Tabel 5'!P590/'Tabel 5'!P$10</f>
        <v>1.8407206502793661E-3</v>
      </c>
      <c r="Q581" s="69">
        <f>'Tabel 5'!Q590/'Tabel 5'!Q$10</f>
        <v>1.3312660180398504E-3</v>
      </c>
      <c r="R581" s="69">
        <f>'Tabel 5'!R590/'Tabel 5'!R$10</f>
        <v>4.120879120879121E-3</v>
      </c>
      <c r="S581" s="69"/>
      <c r="T581" s="69">
        <f>'Tabel 5'!T590/'Tabel 5'!T$10</f>
        <v>1.547846672129655E-3</v>
      </c>
      <c r="U581" s="69"/>
      <c r="V581" s="69">
        <f>'Tabel 5'!V590/'Tabel 5'!V$10</f>
        <v>1.492317372398678E-3</v>
      </c>
      <c r="W581" s="69">
        <f>'Tabel 5'!W590/'Tabel 5'!W$10</f>
        <v>1.5369582222266652E-3</v>
      </c>
      <c r="X581" s="69">
        <f>'Tabel 5'!X590/'Tabel 5'!X$10</f>
        <v>1.2392909100705856E-3</v>
      </c>
      <c r="Y581" s="69">
        <f>'Tabel 5'!Y590/'Tabel 5'!Y$10</f>
        <v>0</v>
      </c>
      <c r="Z581" s="69"/>
      <c r="AA581" s="69">
        <f>'Tabel 5'!AA590/'Tabel 5'!AA$10</f>
        <v>0</v>
      </c>
      <c r="AB581" s="69"/>
      <c r="AC581" s="69">
        <f>'Tabel 5'!AC590/'Tabel 5'!AC$10</f>
        <v>5.0421343834556329E-4</v>
      </c>
    </row>
    <row r="582" spans="2:29" outlineLevel="2" x14ac:dyDescent="0.2">
      <c r="B582" s="46">
        <v>2017</v>
      </c>
      <c r="C582" s="46">
        <v>5</v>
      </c>
      <c r="D582" s="22" t="s">
        <v>288</v>
      </c>
      <c r="E582" s="22" t="s">
        <v>662</v>
      </c>
      <c r="G582" s="69">
        <f>'Tabel 5'!G591/'Tabel 5'!G$10</f>
        <v>6.8253538856539087E-4</v>
      </c>
      <c r="H582" s="69"/>
      <c r="I582" s="69">
        <f>'Tabel 5'!I591/'Tabel 5'!I$10</f>
        <v>1.6895015970288765E-4</v>
      </c>
      <c r="J582" s="69">
        <f>'Tabel 5'!J591/'Tabel 5'!J$10</f>
        <v>1.5101148655320153E-4</v>
      </c>
      <c r="K582" s="69">
        <f>'Tabel 5'!K591/'Tabel 5'!K$10</f>
        <v>2.4811696942844485E-4</v>
      </c>
      <c r="L582" s="69">
        <f>'Tabel 5'!L591/'Tabel 5'!L$10</f>
        <v>3.7730486723278728E-4</v>
      </c>
      <c r="M582" s="69">
        <f>'Tabel 5'!M591/'Tabel 5'!M$10</f>
        <v>0</v>
      </c>
      <c r="N582" s="69">
        <f>'Tabel 5'!N591/'Tabel 5'!N$10</f>
        <v>0</v>
      </c>
      <c r="O582" s="69"/>
      <c r="P582" s="69">
        <f>'Tabel 5'!P591/'Tabel 5'!P$10</f>
        <v>4.5610777175063934E-5</v>
      </c>
      <c r="Q582" s="69">
        <f>'Tabel 5'!Q591/'Tabel 5'!Q$10</f>
        <v>0</v>
      </c>
      <c r="R582" s="69">
        <f>'Tabel 5'!R591/'Tabel 5'!R$10</f>
        <v>2.4975024975024975E-4</v>
      </c>
      <c r="S582" s="69"/>
      <c r="T582" s="69">
        <f>'Tabel 5'!T591/'Tabel 5'!T$10</f>
        <v>3.3506327961394882E-3</v>
      </c>
      <c r="U582" s="69"/>
      <c r="V582" s="69">
        <f>'Tabel 5'!V591/'Tabel 5'!V$10</f>
        <v>1.6560512533828589E-3</v>
      </c>
      <c r="W582" s="69">
        <f>'Tabel 5'!W591/'Tabel 5'!W$10</f>
        <v>1.7068983183427841E-3</v>
      </c>
      <c r="X582" s="69">
        <f>'Tabel 5'!X591/'Tabel 5'!X$10</f>
        <v>1.3470553370332453E-3</v>
      </c>
      <c r="Y582" s="69">
        <f>'Tabel 5'!Y591/'Tabel 5'!Y$10</f>
        <v>0</v>
      </c>
      <c r="Z582" s="69"/>
      <c r="AA582" s="69">
        <f>'Tabel 5'!AA591/'Tabel 5'!AA$10</f>
        <v>0</v>
      </c>
      <c r="AB582" s="69"/>
      <c r="AC582" s="69">
        <f>'Tabel 5'!AC591/'Tabel 5'!AC$10</f>
        <v>4.708770126698236E-4</v>
      </c>
    </row>
    <row r="583" spans="2:29" outlineLevel="2" x14ac:dyDescent="0.2">
      <c r="B583" s="46">
        <v>2017</v>
      </c>
      <c r="C583" s="46">
        <v>5</v>
      </c>
      <c r="D583" s="22" t="s">
        <v>290</v>
      </c>
      <c r="E583" s="22" t="s">
        <v>664</v>
      </c>
      <c r="G583" s="69">
        <f>'Tabel 5'!G592/'Tabel 5'!G$10</f>
        <v>1.7835912854488768E-4</v>
      </c>
      <c r="H583" s="69"/>
      <c r="I583" s="69">
        <f>'Tabel 5'!I592/'Tabel 5'!I$10</f>
        <v>5.1984664523965432E-5</v>
      </c>
      <c r="J583" s="69">
        <f>'Tabel 5'!J592/'Tabel 5'!J$10</f>
        <v>9.2930145571200947E-5</v>
      </c>
      <c r="K583" s="69">
        <f>'Tabel 5'!K592/'Tabel 5'!K$10</f>
        <v>0</v>
      </c>
      <c r="L583" s="69">
        <f>'Tabel 5'!L592/'Tabel 5'!L$10</f>
        <v>0</v>
      </c>
      <c r="M583" s="69">
        <f>'Tabel 5'!M592/'Tabel 5'!M$10</f>
        <v>0</v>
      </c>
      <c r="N583" s="69">
        <f>'Tabel 5'!N592/'Tabel 5'!N$10</f>
        <v>2.0092627010518491E-5</v>
      </c>
      <c r="O583" s="69"/>
      <c r="P583" s="69">
        <f>'Tabel 5'!P592/'Tabel 5'!P$10</f>
        <v>0</v>
      </c>
      <c r="Q583" s="69">
        <f>'Tabel 5'!Q592/'Tabel 5'!Q$10</f>
        <v>0</v>
      </c>
      <c r="R583" s="69">
        <f>'Tabel 5'!R592/'Tabel 5'!R$10</f>
        <v>0</v>
      </c>
      <c r="S583" s="69"/>
      <c r="T583" s="69">
        <f>'Tabel 5'!T592/'Tabel 5'!T$10</f>
        <v>4.8256396248748065E-4</v>
      </c>
      <c r="U583" s="69"/>
      <c r="V583" s="69">
        <f>'Tabel 5'!V592/'Tabel 5'!V$10</f>
        <v>5.2394841914937915E-4</v>
      </c>
      <c r="W583" s="69">
        <f>'Tabel 5'!W592/'Tabel 5'!W$10</f>
        <v>5.2731412177207536E-4</v>
      </c>
      <c r="X583" s="69">
        <f>'Tabel 5'!X592/'Tabel 5'!X$10</f>
        <v>7.0046877525728761E-4</v>
      </c>
      <c r="Y583" s="69">
        <f>'Tabel 5'!Y592/'Tabel 5'!Y$10</f>
        <v>0</v>
      </c>
      <c r="Z583" s="69"/>
      <c r="AA583" s="69">
        <f>'Tabel 5'!AA592/'Tabel 5'!AA$10</f>
        <v>0</v>
      </c>
      <c r="AB583" s="69"/>
      <c r="AC583" s="69">
        <f>'Tabel 5'!AC592/'Tabel 5'!AC$10</f>
        <v>1.2917864949349143E-4</v>
      </c>
    </row>
    <row r="584" spans="2:29" outlineLevel="2" x14ac:dyDescent="0.2">
      <c r="B584" s="46">
        <v>2017</v>
      </c>
      <c r="C584" s="46">
        <v>5</v>
      </c>
      <c r="D584" s="22" t="s">
        <v>292</v>
      </c>
      <c r="E584" s="22" t="s">
        <v>666</v>
      </c>
      <c r="G584" s="69">
        <f>'Tabel 5'!G593/'Tabel 5'!G$10</f>
        <v>5.8115801155051545E-4</v>
      </c>
      <c r="H584" s="69"/>
      <c r="I584" s="69">
        <f>'Tabel 5'!I593/'Tabel 5'!I$10</f>
        <v>2.959127057518032E-4</v>
      </c>
      <c r="J584" s="69">
        <f>'Tabel 5'!J593/'Tabel 5'!J$10</f>
        <v>5.0143557714460516E-4</v>
      </c>
      <c r="K584" s="69">
        <f>'Tabel 5'!K593/'Tabel 5'!K$10</f>
        <v>0</v>
      </c>
      <c r="L584" s="69">
        <f>'Tabel 5'!L593/'Tabel 5'!L$10</f>
        <v>1.0780139063793923E-4</v>
      </c>
      <c r="M584" s="69">
        <f>'Tabel 5'!M593/'Tabel 5'!M$10</f>
        <v>0</v>
      </c>
      <c r="N584" s="69">
        <f>'Tabel 5'!N593/'Tabel 5'!N$10</f>
        <v>7.5347351289444333E-5</v>
      </c>
      <c r="O584" s="69"/>
      <c r="P584" s="69">
        <f>'Tabel 5'!P593/'Tabel 5'!P$10</f>
        <v>3.5837039208978806E-5</v>
      </c>
      <c r="Q584" s="69">
        <f>'Tabel 5'!Q593/'Tabel 5'!Q$10</f>
        <v>4.3844090414486095E-5</v>
      </c>
      <c r="R584" s="69">
        <f>'Tabel 5'!R593/'Tabel 5'!R$10</f>
        <v>0</v>
      </c>
      <c r="S584" s="69"/>
      <c r="T584" s="69">
        <f>'Tabel 5'!T593/'Tabel 5'!T$10</f>
        <v>1.666211417645452E-3</v>
      </c>
      <c r="U584" s="69"/>
      <c r="V584" s="69">
        <f>'Tabel 5'!V593/'Tabel 5'!V$10</f>
        <v>1.3613302676113333E-3</v>
      </c>
      <c r="W584" s="69">
        <f>'Tabel 5'!W593/'Tabel 5'!W$10</f>
        <v>1.3820128404737331E-3</v>
      </c>
      <c r="X584" s="69">
        <f>'Tabel 5'!X593/'Tabel 5'!X$10</f>
        <v>1.4009375505145752E-3</v>
      </c>
      <c r="Y584" s="69">
        <f>'Tabel 5'!Y593/'Tabel 5'!Y$10</f>
        <v>3.4002040122407346E-4</v>
      </c>
      <c r="Z584" s="69"/>
      <c r="AA584" s="69">
        <f>'Tabel 5'!AA593/'Tabel 5'!AA$10</f>
        <v>1.3106802062790157E-2</v>
      </c>
      <c r="AB584" s="69"/>
      <c r="AC584" s="69">
        <f>'Tabel 5'!AC593/'Tabel 5'!AC$10</f>
        <v>2.7502551182485271E-4</v>
      </c>
    </row>
    <row r="585" spans="2:29" outlineLevel="2" x14ac:dyDescent="0.2">
      <c r="B585" s="46">
        <v>2017</v>
      </c>
      <c r="C585" s="46">
        <v>5</v>
      </c>
      <c r="D585" s="22" t="s">
        <v>293</v>
      </c>
      <c r="E585" s="22" t="s">
        <v>667</v>
      </c>
      <c r="G585" s="69">
        <f>'Tabel 5'!G594/'Tabel 5'!G$10</f>
        <v>1.574873156300604E-3</v>
      </c>
      <c r="H585" s="69"/>
      <c r="I585" s="69">
        <f>'Tabel 5'!I594/'Tabel 5'!I$10</f>
        <v>1.7794750548588167E-3</v>
      </c>
      <c r="J585" s="69">
        <f>'Tabel 5'!J594/'Tabel 5'!J$10</f>
        <v>1.2197081606220123E-3</v>
      </c>
      <c r="K585" s="69">
        <f>'Tabel 5'!K594/'Tabel 5'!K$10</f>
        <v>1.075764288879043E-2</v>
      </c>
      <c r="L585" s="69">
        <f>'Tabel 5'!L594/'Tabel 5'!L$10</f>
        <v>1.7738228823151818E-3</v>
      </c>
      <c r="M585" s="69">
        <f>'Tabel 5'!M594/'Tabel 5'!M$10</f>
        <v>9.9189948751859805E-4</v>
      </c>
      <c r="N585" s="69">
        <f>'Tabel 5'!N594/'Tabel 5'!N$10</f>
        <v>7.8863561016285079E-4</v>
      </c>
      <c r="O585" s="69"/>
      <c r="P585" s="69">
        <f>'Tabel 5'!P594/'Tabel 5'!P$10</f>
        <v>4.0398116926485201E-4</v>
      </c>
      <c r="Q585" s="69">
        <f>'Tabel 5'!Q594/'Tabel 5'!Q$10</f>
        <v>4.9424247376329779E-4</v>
      </c>
      <c r="R585" s="69">
        <f>'Tabel 5'!R594/'Tabel 5'!R$10</f>
        <v>0</v>
      </c>
      <c r="S585" s="69"/>
      <c r="T585" s="69">
        <f>'Tabel 5'!T594/'Tabel 5'!T$10</f>
        <v>9.1049804242920885E-6</v>
      </c>
      <c r="U585" s="69"/>
      <c r="V585" s="69">
        <f>'Tabel 5'!V594/'Tabel 5'!V$10</f>
        <v>2.3390554426311566E-3</v>
      </c>
      <c r="W585" s="69">
        <f>'Tabel 5'!W594/'Tabel 5'!W$10</f>
        <v>2.4991190605311627E-3</v>
      </c>
      <c r="X585" s="69">
        <f>'Tabel 5'!X594/'Tabel 5'!X$10</f>
        <v>0</v>
      </c>
      <c r="Y585" s="69">
        <f>'Tabel 5'!Y594/'Tabel 5'!Y$10</f>
        <v>0</v>
      </c>
      <c r="Z585" s="69"/>
      <c r="AA585" s="69">
        <f>'Tabel 5'!AA594/'Tabel 5'!AA$10</f>
        <v>0</v>
      </c>
      <c r="AB585" s="69"/>
      <c r="AC585" s="69">
        <f>'Tabel 5'!AC594/'Tabel 5'!AC$10</f>
        <v>1.3792946123337311E-3</v>
      </c>
    </row>
    <row r="586" spans="2:29" outlineLevel="2" x14ac:dyDescent="0.2">
      <c r="B586" s="46">
        <v>2017</v>
      </c>
      <c r="C586" s="46">
        <v>5</v>
      </c>
      <c r="D586" s="22" t="s">
        <v>294</v>
      </c>
      <c r="E586" s="22" t="s">
        <v>668</v>
      </c>
      <c r="G586" s="69">
        <f>'Tabel 5'!G595/'Tabel 5'!G$10</f>
        <v>2.6488228026453533E-3</v>
      </c>
      <c r="H586" s="69"/>
      <c r="I586" s="69">
        <f>'Tabel 5'!I595/'Tabel 5'!I$10</f>
        <v>2.5152579988903276E-3</v>
      </c>
      <c r="J586" s="69">
        <f>'Tabel 5'!J595/'Tabel 5'!J$10</f>
        <v>2.2225793149112227E-3</v>
      </c>
      <c r="K586" s="69">
        <f>'Tabel 5'!K595/'Tabel 5'!K$10</f>
        <v>1.7545414266725743E-3</v>
      </c>
      <c r="L586" s="69">
        <f>'Tabel 5'!L595/'Tabel 5'!L$10</f>
        <v>1.8620240201098595E-4</v>
      </c>
      <c r="M586" s="69">
        <f>'Tabel 5'!M595/'Tabel 5'!M$10</f>
        <v>2.4880145478591503E-2</v>
      </c>
      <c r="N586" s="69">
        <f>'Tabel 5'!N595/'Tabel 5'!N$10</f>
        <v>3.1595655974040325E-3</v>
      </c>
      <c r="O586" s="69"/>
      <c r="P586" s="69">
        <f>'Tabel 5'!P595/'Tabel 5'!P$10</f>
        <v>6.7764583231523566E-4</v>
      </c>
      <c r="Q586" s="69">
        <f>'Tabel 5'!Q595/'Tabel 5'!Q$10</f>
        <v>7.5332118984889739E-4</v>
      </c>
      <c r="R586" s="69">
        <f>'Tabel 5'!R595/'Tabel 5'!R$10</f>
        <v>3.389467675181961E-4</v>
      </c>
      <c r="S586" s="69"/>
      <c r="T586" s="69">
        <f>'Tabel 5'!T595/'Tabel 5'!T$10</f>
        <v>5.2444687243922428E-3</v>
      </c>
      <c r="U586" s="69"/>
      <c r="V586" s="69">
        <f>'Tabel 5'!V595/'Tabel 5'!V$10</f>
        <v>3.7097419320130144E-3</v>
      </c>
      <c r="W586" s="69">
        <f>'Tabel 5'!W595/'Tabel 5'!W$10</f>
        <v>3.8761336628838333E-3</v>
      </c>
      <c r="X586" s="69">
        <f>'Tabel 5'!X595/'Tabel 5'!X$10</f>
        <v>1.6164664044398943E-3</v>
      </c>
      <c r="Y586" s="69">
        <f>'Tabel 5'!Y595/'Tabel 5'!Y$10</f>
        <v>5.6670066870678911E-4</v>
      </c>
      <c r="Z586" s="69"/>
      <c r="AA586" s="69">
        <f>'Tabel 5'!AA595/'Tabel 5'!AA$10</f>
        <v>0</v>
      </c>
      <c r="AB586" s="69"/>
      <c r="AC586" s="69">
        <f>'Tabel 5'!AC595/'Tabel 5'!AC$10</f>
        <v>1.6834894966248561E-3</v>
      </c>
    </row>
    <row r="587" spans="2:29" outlineLevel="2" x14ac:dyDescent="0.2">
      <c r="B587" s="46">
        <v>2017</v>
      </c>
      <c r="C587" s="46">
        <v>5</v>
      </c>
      <c r="D587" s="22" t="s">
        <v>295</v>
      </c>
      <c r="E587" s="22" t="s">
        <v>669</v>
      </c>
      <c r="G587" s="69">
        <f>'Tabel 5'!G596/'Tabel 5'!G$10</f>
        <v>4.2394175842584247E-4</v>
      </c>
      <c r="H587" s="69"/>
      <c r="I587" s="69">
        <f>'Tabel 5'!I596/'Tabel 5'!I$10</f>
        <v>1.4395753252790426E-4</v>
      </c>
      <c r="J587" s="69">
        <f>'Tabel 5'!J596/'Tabel 5'!J$10</f>
        <v>0</v>
      </c>
      <c r="K587" s="69">
        <f>'Tabel 5'!K596/'Tabel 5'!K$10</f>
        <v>1.7722640673460346E-4</v>
      </c>
      <c r="L587" s="69">
        <f>'Tabel 5'!L596/'Tabel 5'!L$10</f>
        <v>2.1560278127587845E-4</v>
      </c>
      <c r="M587" s="69">
        <f>'Tabel 5'!M596/'Tabel 5'!M$10</f>
        <v>0</v>
      </c>
      <c r="N587" s="69">
        <f>'Tabel 5'!N596/'Tabel 5'!N$10</f>
        <v>4.5208410773666605E-4</v>
      </c>
      <c r="O587" s="69"/>
      <c r="P587" s="69">
        <f>'Tabel 5'!P596/'Tabel 5'!P$10</f>
        <v>2.9647005163791558E-4</v>
      </c>
      <c r="Q587" s="69">
        <f>'Tabel 5'!Q596/'Tabel 5'!Q$10</f>
        <v>3.6271020251983947E-4</v>
      </c>
      <c r="R587" s="69">
        <f>'Tabel 5'!R596/'Tabel 5'!R$10</f>
        <v>0</v>
      </c>
      <c r="S587" s="69"/>
      <c r="T587" s="69">
        <f>'Tabel 5'!T596/'Tabel 5'!T$10</f>
        <v>1.0197578075207138E-3</v>
      </c>
      <c r="U587" s="69"/>
      <c r="V587" s="69">
        <f>'Tabel 5'!V596/'Tabel 5'!V$10</f>
        <v>1.0174891175445532E-3</v>
      </c>
      <c r="W587" s="69">
        <f>'Tabel 5'!W596/'Tabel 5'!W$10</f>
        <v>1.0421326482414949E-3</v>
      </c>
      <c r="X587" s="69">
        <f>'Tabel 5'!X596/'Tabel 5'!X$10</f>
        <v>9.6987984266393666E-4</v>
      </c>
      <c r="Y587" s="69">
        <f>'Tabel 5'!Y596/'Tabel 5'!Y$10</f>
        <v>0</v>
      </c>
      <c r="Z587" s="69"/>
      <c r="AA587" s="69">
        <f>'Tabel 5'!AA596/'Tabel 5'!AA$10</f>
        <v>0</v>
      </c>
      <c r="AB587" s="69"/>
      <c r="AC587" s="69">
        <f>'Tabel 5'!AC596/'Tabel 5'!AC$10</f>
        <v>1.8751739442603594E-4</v>
      </c>
    </row>
    <row r="588" spans="2:29" outlineLevel="2" x14ac:dyDescent="0.2">
      <c r="B588" s="46">
        <v>2017</v>
      </c>
      <c r="C588" s="46">
        <v>5</v>
      </c>
      <c r="D588" s="22" t="s">
        <v>297</v>
      </c>
      <c r="E588" s="22" t="s">
        <v>671</v>
      </c>
      <c r="G588" s="69">
        <f>'Tabel 5'!G597/'Tabel 5'!G$10</f>
        <v>3.3123838158336281E-4</v>
      </c>
      <c r="H588" s="69"/>
      <c r="I588" s="69">
        <f>'Tabel 5'!I597/'Tabel 5'!I$10</f>
        <v>3.798879330597474E-5</v>
      </c>
      <c r="J588" s="69">
        <f>'Tabel 5'!J597/'Tabel 5'!J$10</f>
        <v>0</v>
      </c>
      <c r="K588" s="69">
        <f>'Tabel 5'!K597/'Tabel 5'!K$10</f>
        <v>0</v>
      </c>
      <c r="L588" s="69">
        <f>'Tabel 5'!L597/'Tabel 5'!L$10</f>
        <v>1.8130233880017053E-4</v>
      </c>
      <c r="M588" s="69">
        <f>'Tabel 5'!M597/'Tabel 5'!M$10</f>
        <v>0</v>
      </c>
      <c r="N588" s="69">
        <f>'Tabel 5'!N597/'Tabel 5'!N$10</f>
        <v>5.0231567526296227E-6</v>
      </c>
      <c r="O588" s="69"/>
      <c r="P588" s="69">
        <f>'Tabel 5'!P597/'Tabel 5'!P$10</f>
        <v>2.6389092508429847E-4</v>
      </c>
      <c r="Q588" s="69">
        <f>'Tabel 5'!Q597/'Tabel 5'!Q$10</f>
        <v>2.7502202169086729E-4</v>
      </c>
      <c r="R588" s="69">
        <f>'Tabel 5'!R597/'Tabel 5'!R$10</f>
        <v>2.1407164264307122E-4</v>
      </c>
      <c r="S588" s="69"/>
      <c r="T588" s="69">
        <f>'Tabel 5'!T597/'Tabel 5'!T$10</f>
        <v>6.9197851224619869E-4</v>
      </c>
      <c r="U588" s="69"/>
      <c r="V588" s="69">
        <f>'Tabel 5'!V597/'Tabel 5'!V$10</f>
        <v>9.7304706413456116E-4</v>
      </c>
      <c r="W588" s="69">
        <f>'Tabel 5'!W597/'Tabel 5'!W$10</f>
        <v>9.5466348112290423E-4</v>
      </c>
      <c r="X588" s="69">
        <f>'Tabel 5'!X597/'Tabel 5'!X$10</f>
        <v>9.1599762918260683E-4</v>
      </c>
      <c r="Y588" s="69">
        <f>'Tabel 5'!Y597/'Tabel 5'!Y$10</f>
        <v>1.9267822736030828E-3</v>
      </c>
      <c r="Z588" s="69"/>
      <c r="AA588" s="69">
        <f>'Tabel 5'!AA597/'Tabel 5'!AA$10</f>
        <v>0</v>
      </c>
      <c r="AB588" s="69"/>
      <c r="AC588" s="69">
        <f>'Tabel 5'!AC597/'Tabel 5'!AC$10</f>
        <v>4.5837585304142123E-5</v>
      </c>
    </row>
    <row r="589" spans="2:29" outlineLevel="2" x14ac:dyDescent="0.2">
      <c r="B589" s="46">
        <v>2017</v>
      </c>
      <c r="C589" s="46">
        <v>5</v>
      </c>
      <c r="D589" s="22" t="s">
        <v>298</v>
      </c>
      <c r="E589" s="22" t="s">
        <v>672</v>
      </c>
      <c r="G589" s="69">
        <f>'Tabel 5'!G598/'Tabel 5'!G$10</f>
        <v>4.7056450935246963E-4</v>
      </c>
      <c r="H589" s="69"/>
      <c r="I589" s="69">
        <f>'Tabel 5'!I598/'Tabel 5'!I$10</f>
        <v>4.3187259758371279E-4</v>
      </c>
      <c r="J589" s="69">
        <f>'Tabel 5'!J598/'Tabel 5'!J$10</f>
        <v>4.8981930894820497E-4</v>
      </c>
      <c r="K589" s="69">
        <f>'Tabel 5'!K598/'Tabel 5'!K$10</f>
        <v>8.1524147097917588E-4</v>
      </c>
      <c r="L589" s="69">
        <f>'Tabel 5'!L598/'Tabel 5'!L$10</f>
        <v>0</v>
      </c>
      <c r="M589" s="69">
        <f>'Tabel 5'!M598/'Tabel 5'!M$10</f>
        <v>0</v>
      </c>
      <c r="N589" s="69">
        <f>'Tabel 5'!N598/'Tabel 5'!N$10</f>
        <v>6.6807984809973977E-4</v>
      </c>
      <c r="O589" s="69"/>
      <c r="P589" s="69">
        <f>'Tabel 5'!P598/'Tabel 5'!P$10</f>
        <v>1.6289563276808547E-5</v>
      </c>
      <c r="Q589" s="69">
        <f>'Tabel 5'!Q598/'Tabel 5'!Q$10</f>
        <v>0</v>
      </c>
      <c r="R589" s="69">
        <f>'Tabel 5'!R598/'Tabel 5'!R$10</f>
        <v>8.9196517767946333E-5</v>
      </c>
      <c r="S589" s="69"/>
      <c r="T589" s="69">
        <f>'Tabel 5'!T598/'Tabel 5'!T$10</f>
        <v>5.5540380588181733E-4</v>
      </c>
      <c r="U589" s="69"/>
      <c r="V589" s="69">
        <f>'Tabel 5'!V598/'Tabel 5'!V$10</f>
        <v>8.6545051377352798E-4</v>
      </c>
      <c r="W589" s="69">
        <f>'Tabel 5'!W598/'Tabel 5'!W$10</f>
        <v>8.8968638554909395E-4</v>
      </c>
      <c r="X589" s="69">
        <f>'Tabel 5'!X598/'Tabel 5'!X$10</f>
        <v>7.5435098873861733E-4</v>
      </c>
      <c r="Y589" s="69">
        <f>'Tabel 5'!Y598/'Tabel 5'!Y$10</f>
        <v>0</v>
      </c>
      <c r="Z589" s="69"/>
      <c r="AA589" s="69">
        <f>'Tabel 5'!AA598/'Tabel 5'!AA$10</f>
        <v>1.4576723789458212E-2</v>
      </c>
      <c r="AB589" s="69"/>
      <c r="AC589" s="69">
        <f>'Tabel 5'!AC598/'Tabel 5'!AC$10</f>
        <v>4.1670532094674659E-6</v>
      </c>
    </row>
    <row r="590" spans="2:29" outlineLevel="2" x14ac:dyDescent="0.2">
      <c r="B590" s="46">
        <v>2017</v>
      </c>
      <c r="C590" s="46">
        <v>5</v>
      </c>
      <c r="D590" s="22" t="s">
        <v>299</v>
      </c>
      <c r="E590" s="22" t="s">
        <v>675</v>
      </c>
      <c r="G590" s="69">
        <f>'Tabel 5'!G599/'Tabel 5'!G$10</f>
        <v>4.9604438485888213E-4</v>
      </c>
      <c r="H590" s="69"/>
      <c r="I590" s="69">
        <f>'Tabel 5'!I599/'Tabel 5'!I$10</f>
        <v>3.0491005153479724E-4</v>
      </c>
      <c r="J590" s="69">
        <f>'Tabel 5'!J599/'Tabel 5'!J$10</f>
        <v>1.1616268196400118E-4</v>
      </c>
      <c r="K590" s="69">
        <f>'Tabel 5'!K599/'Tabel 5'!K$10</f>
        <v>4.3420469649977844E-3</v>
      </c>
      <c r="L590" s="69">
        <f>'Tabel 5'!L599/'Tabel 5'!L$10</f>
        <v>0</v>
      </c>
      <c r="M590" s="69">
        <f>'Tabel 5'!M599/'Tabel 5'!M$10</f>
        <v>0</v>
      </c>
      <c r="N590" s="69">
        <f>'Tabel 5'!N599/'Tabel 5'!N$10</f>
        <v>0</v>
      </c>
      <c r="O590" s="69"/>
      <c r="P590" s="69">
        <f>'Tabel 5'!P599/'Tabel 5'!P$10</f>
        <v>1.00995292316213E-4</v>
      </c>
      <c r="Q590" s="69">
        <f>'Tabel 5'!Q599/'Tabel 5'!Q$10</f>
        <v>1.2356061844082445E-4</v>
      </c>
      <c r="R590" s="69">
        <f>'Tabel 5'!R599/'Tabel 5'!R$10</f>
        <v>0</v>
      </c>
      <c r="S590" s="69"/>
      <c r="T590" s="69">
        <f>'Tabel 5'!T599/'Tabel 5'!T$10</f>
        <v>2.7314941272876261E-4</v>
      </c>
      <c r="U590" s="69"/>
      <c r="V590" s="69">
        <f>'Tabel 5'!V599/'Tabel 5'!V$10</f>
        <v>1.284141438004505E-3</v>
      </c>
      <c r="W590" s="69">
        <f>'Tabel 5'!W599/'Tabel 5'!W$10</f>
        <v>1.3070392686577981E-3</v>
      </c>
      <c r="X590" s="69">
        <f>'Tabel 5'!X599/'Tabel 5'!X$10</f>
        <v>1.4009375505145752E-3</v>
      </c>
      <c r="Y590" s="69">
        <f>'Tabel 5'!Y599/'Tabel 5'!Y$10</f>
        <v>0</v>
      </c>
      <c r="Z590" s="69"/>
      <c r="AA590" s="69">
        <f>'Tabel 5'!AA599/'Tabel 5'!AA$10</f>
        <v>0</v>
      </c>
      <c r="AB590" s="69"/>
      <c r="AC590" s="69">
        <f>'Tabel 5'!AC599/'Tabel 5'!AC$10</f>
        <v>1.4167980912189383E-4</v>
      </c>
    </row>
    <row r="591" spans="2:29" outlineLevel="2" x14ac:dyDescent="0.2">
      <c r="B591" s="46">
        <v>2017</v>
      </c>
      <c r="C591" s="46">
        <v>5</v>
      </c>
      <c r="D591" s="22" t="s">
        <v>301</v>
      </c>
      <c r="E591" s="22" t="s">
        <v>677</v>
      </c>
      <c r="G591" s="69">
        <f>'Tabel 5'!G600/'Tabel 5'!G$10</f>
        <v>1.0360008955905178E-3</v>
      </c>
      <c r="H591" s="69"/>
      <c r="I591" s="69">
        <f>'Tabel 5'!I600/'Tabel 5'!I$10</f>
        <v>4.2387495688771812E-4</v>
      </c>
      <c r="J591" s="69">
        <f>'Tabel 5'!J600/'Tabel 5'!J$10</f>
        <v>3.8914498457940397E-4</v>
      </c>
      <c r="K591" s="69">
        <f>'Tabel 5'!K600/'Tabel 5'!K$10</f>
        <v>0</v>
      </c>
      <c r="L591" s="69">
        <f>'Tabel 5'!L600/'Tabel 5'!L$10</f>
        <v>1.0927140960118385E-3</v>
      </c>
      <c r="M591" s="69">
        <f>'Tabel 5'!M600/'Tabel 5'!M$10</f>
        <v>0</v>
      </c>
      <c r="N591" s="69">
        <f>'Tabel 5'!N600/'Tabel 5'!N$10</f>
        <v>0</v>
      </c>
      <c r="O591" s="69"/>
      <c r="P591" s="69">
        <f>'Tabel 5'!P600/'Tabel 5'!P$10</f>
        <v>1.1598169053087686E-3</v>
      </c>
      <c r="Q591" s="69">
        <f>'Tabel 5'!Q600/'Tabel 5'!Q$10</f>
        <v>6.7759048822387598E-4</v>
      </c>
      <c r="R591" s="69">
        <f>'Tabel 5'!R600/'Tabel 5'!R$10</f>
        <v>3.3181104609676039E-3</v>
      </c>
      <c r="S591" s="69"/>
      <c r="T591" s="69">
        <f>'Tabel 5'!T600/'Tabel 5'!T$10</f>
        <v>5.2171537831193666E-3</v>
      </c>
      <c r="U591" s="69"/>
      <c r="V591" s="69">
        <f>'Tabel 5'!V600/'Tabel 5'!V$10</f>
        <v>1.3051929369881853E-3</v>
      </c>
      <c r="W591" s="69">
        <f>'Tabel 5'!W600/'Tabel 5'!W$10</f>
        <v>1.3945084357763887E-3</v>
      </c>
      <c r="X591" s="69">
        <f>'Tabel 5'!X600/'Tabel 5'!X$10</f>
        <v>0</v>
      </c>
      <c r="Y591" s="69">
        <f>'Tabel 5'!Y600/'Tabel 5'!Y$10</f>
        <v>0</v>
      </c>
      <c r="Z591" s="69"/>
      <c r="AA591" s="69">
        <f>'Tabel 5'!AA600/'Tabel 5'!AA$10</f>
        <v>0</v>
      </c>
      <c r="AB591" s="69"/>
      <c r="AC591" s="69">
        <f>'Tabel 5'!AC600/'Tabel 5'!AC$10</f>
        <v>8.8341528040710273E-4</v>
      </c>
    </row>
    <row r="592" spans="2:29" outlineLevel="2" x14ac:dyDescent="0.2">
      <c r="B592" s="46">
        <v>2017</v>
      </c>
      <c r="C592" s="46">
        <v>5</v>
      </c>
      <c r="D592" s="22" t="s">
        <v>307</v>
      </c>
      <c r="E592" s="22" t="s">
        <v>683</v>
      </c>
      <c r="G592" s="69">
        <f>'Tabel 5'!G601/'Tabel 5'!G$10</f>
        <v>9.2052826829549931E-4</v>
      </c>
      <c r="H592" s="69"/>
      <c r="I592" s="69">
        <f>'Tabel 5'!I601/'Tabel 5'!I$10</f>
        <v>5.2584487576165029E-4</v>
      </c>
      <c r="J592" s="69">
        <f>'Tabel 5'!J601/'Tabel 5'!J$10</f>
        <v>4.0076125277580411E-4</v>
      </c>
      <c r="K592" s="69">
        <f>'Tabel 5'!K601/'Tabel 5'!K$10</f>
        <v>1.8608772707133362E-3</v>
      </c>
      <c r="L592" s="69">
        <f>'Tabel 5'!L601/'Tabel 5'!L$10</f>
        <v>0</v>
      </c>
      <c r="M592" s="69">
        <f>'Tabel 5'!M601/'Tabel 5'!M$10</f>
        <v>0</v>
      </c>
      <c r="N592" s="69">
        <f>'Tabel 5'!N601/'Tabel 5'!N$10</f>
        <v>1.0749555450627391E-3</v>
      </c>
      <c r="O592" s="69"/>
      <c r="P592" s="69">
        <f>'Tabel 5'!P601/'Tabel 5'!P$10</f>
        <v>6.6787209434915047E-4</v>
      </c>
      <c r="Q592" s="69">
        <f>'Tabel 5'!Q601/'Tabel 5'!Q$10</f>
        <v>8.1709441226996804E-4</v>
      </c>
      <c r="R592" s="69">
        <f>'Tabel 5'!R601/'Tabel 5'!R$10</f>
        <v>0</v>
      </c>
      <c r="S592" s="69"/>
      <c r="T592" s="69">
        <f>'Tabel 5'!T601/'Tabel 5'!T$10</f>
        <v>1.7208413001912047E-3</v>
      </c>
      <c r="U592" s="69"/>
      <c r="V592" s="69">
        <f>'Tabel 5'!V601/'Tabel 5'!V$10</f>
        <v>1.8197851343670398E-3</v>
      </c>
      <c r="W592" s="69">
        <f>'Tabel 5'!W601/'Tabel 5'!W$10</f>
        <v>1.8693410572773097E-3</v>
      </c>
      <c r="X592" s="69">
        <f>'Tabel 5'!X601/'Tabel 5'!X$10</f>
        <v>1.6164664044398943E-3</v>
      </c>
      <c r="Y592" s="69">
        <f>'Tabel 5'!Y601/'Tabel 5'!Y$10</f>
        <v>0</v>
      </c>
      <c r="Z592" s="69"/>
      <c r="AA592" s="69">
        <f>'Tabel 5'!AA601/'Tabel 5'!AA$10</f>
        <v>0</v>
      </c>
      <c r="AB592" s="69"/>
      <c r="AC592" s="69">
        <f>'Tabel 5'!AC601/'Tabel 5'!AC$10</f>
        <v>4.0003710810887667E-4</v>
      </c>
    </row>
    <row r="593" spans="2:29" outlineLevel="2" x14ac:dyDescent="0.2">
      <c r="B593" s="46">
        <v>2017</v>
      </c>
      <c r="C593" s="46">
        <v>5</v>
      </c>
      <c r="D593" s="22" t="s">
        <v>685</v>
      </c>
      <c r="E593" s="22" t="s">
        <v>686</v>
      </c>
      <c r="G593" s="69">
        <f>'Tabel 5'!G602/'Tabel 5'!G$10</f>
        <v>1.0515789590144254E-3</v>
      </c>
      <c r="H593" s="69"/>
      <c r="I593" s="69">
        <f>'Tabel 5'!I602/'Tabel 5'!I$10</f>
        <v>8.5355808522865977E-4</v>
      </c>
      <c r="J593" s="69">
        <f>'Tabel 5'!J602/'Tabel 5'!J$10</f>
        <v>1.0810773564318373E-3</v>
      </c>
      <c r="K593" s="69">
        <f>'Tabel 5'!K602/'Tabel 5'!K$10</f>
        <v>0</v>
      </c>
      <c r="L593" s="69">
        <f>'Tabel 5'!L602/'Tabel 5'!L$10</f>
        <v>1.4458296312640237E-3</v>
      </c>
      <c r="M593" s="69">
        <f>'Tabel 5'!M602/'Tabel 5'!M$10</f>
        <v>0</v>
      </c>
      <c r="N593" s="69">
        <f>'Tabel 5'!N602/'Tabel 5'!N$10</f>
        <v>1.7660747695288649E-6</v>
      </c>
      <c r="O593" s="69"/>
      <c r="P593" s="69">
        <f>'Tabel 5'!P602/'Tabel 5'!P$10</f>
        <v>1.5584276878039007E-3</v>
      </c>
      <c r="Q593" s="69">
        <f>'Tabel 5'!Q602/'Tabel 5'!Q$10</f>
        <v>1.9066263831135216E-3</v>
      </c>
      <c r="R593" s="69">
        <f>'Tabel 5'!R602/'Tabel 5'!R$10</f>
        <v>0</v>
      </c>
      <c r="S593" s="69"/>
      <c r="T593" s="69">
        <f>'Tabel 5'!T602/'Tabel 5'!T$10</f>
        <v>1.2931961454918089E-3</v>
      </c>
      <c r="U593" s="69"/>
      <c r="V593" s="69">
        <f>'Tabel 5'!V602/'Tabel 5'!V$10</f>
        <v>1.0889285081484748E-3</v>
      </c>
      <c r="W593" s="69">
        <f>'Tabel 5'!W602/'Tabel 5'!W$10</f>
        <v>1.1384536515607257E-3</v>
      </c>
      <c r="X593" s="69">
        <f>'Tabel 5'!X602/'Tabel 5'!X$10</f>
        <v>5.3882213481329811E-4</v>
      </c>
      <c r="Y593" s="69">
        <f>'Tabel 5'!Y602/'Tabel 5'!Y$10</f>
        <v>0</v>
      </c>
      <c r="Z593" s="69"/>
      <c r="AA593" s="69">
        <f>'Tabel 5'!AA602/'Tabel 5'!AA$10</f>
        <v>0</v>
      </c>
      <c r="AB593" s="69"/>
      <c r="AC593" s="69">
        <f>'Tabel 5'!AC602/'Tabel 5'!AC$10</f>
        <v>6.8339672635266439E-4</v>
      </c>
    </row>
    <row r="594" spans="2:29" outlineLevel="2" x14ac:dyDescent="0.2">
      <c r="B594" s="46">
        <v>2017</v>
      </c>
      <c r="C594" s="46">
        <v>5</v>
      </c>
      <c r="D594" s="22" t="s">
        <v>309</v>
      </c>
      <c r="E594" s="22" t="s">
        <v>687</v>
      </c>
      <c r="G594" s="69">
        <f>'Tabel 5'!G603/'Tabel 5'!G$10</f>
        <v>1.0099788950733305E-3</v>
      </c>
      <c r="H594" s="69"/>
      <c r="I594" s="69">
        <f>'Tabel 5'!I603/'Tabel 5'!I$10</f>
        <v>5.118490045436596E-4</v>
      </c>
      <c r="J594" s="69">
        <f>'Tabel 5'!J603/'Tabel 5'!J$10</f>
        <v>4.1237752097220419E-4</v>
      </c>
      <c r="K594" s="69">
        <f>'Tabel 5'!K603/'Tabel 5'!K$10</f>
        <v>1.7722640673460346E-5</v>
      </c>
      <c r="L594" s="69">
        <f>'Tabel 5'!L603/'Tabel 5'!L$10</f>
        <v>3.1360404549218683E-4</v>
      </c>
      <c r="M594" s="69">
        <f>'Tabel 5'!M603/'Tabel 5'!M$10</f>
        <v>4.1329145313274919E-5</v>
      </c>
      <c r="N594" s="69">
        <f>'Tabel 5'!N603/'Tabel 5'!N$10</f>
        <v>1.170395523362702E-3</v>
      </c>
      <c r="O594" s="69"/>
      <c r="P594" s="69">
        <f>'Tabel 5'!P603/'Tabel 5'!P$10</f>
        <v>1.9123947286973236E-3</v>
      </c>
      <c r="Q594" s="69">
        <f>'Tabel 5'!Q603/'Tabel 5'!Q$10</f>
        <v>2.3396800975730306E-3</v>
      </c>
      <c r="R594" s="69">
        <f>'Tabel 5'!R603/'Tabel 5'!R$10</f>
        <v>0</v>
      </c>
      <c r="S594" s="69"/>
      <c r="T594" s="69">
        <f>'Tabel 5'!T603/'Tabel 5'!T$10</f>
        <v>3.6419921697168351E-4</v>
      </c>
      <c r="U594" s="69"/>
      <c r="V594" s="69">
        <f>'Tabel 5'!V603/'Tabel 5'!V$10</f>
        <v>1.6934761404649573E-3</v>
      </c>
      <c r="W594" s="69">
        <f>'Tabel 5'!W603/'Tabel 5'!W$10</f>
        <v>1.5169652697424158E-3</v>
      </c>
      <c r="X594" s="69">
        <f>'Tabel 5'!X603/'Tabel 5'!X$10</f>
        <v>0</v>
      </c>
      <c r="Y594" s="69">
        <f>'Tabel 5'!Y603/'Tabel 5'!Y$10</f>
        <v>1.3260795647738865E-2</v>
      </c>
      <c r="Z594" s="69"/>
      <c r="AA594" s="69">
        <f>'Tabel 5'!AA603/'Tabel 5'!AA$10</f>
        <v>0</v>
      </c>
      <c r="AB594" s="69"/>
      <c r="AC594" s="69">
        <f>'Tabel 5'!AC603/'Tabel 5'!AC$10</f>
        <v>1.1959442711171626E-3</v>
      </c>
    </row>
    <row r="595" spans="2:29" outlineLevel="2" x14ac:dyDescent="0.2">
      <c r="B595" s="46">
        <v>2017</v>
      </c>
      <c r="C595" s="46">
        <v>5</v>
      </c>
      <c r="D595" s="22" t="s">
        <v>310</v>
      </c>
      <c r="E595" s="22" t="s">
        <v>690</v>
      </c>
      <c r="G595" s="69">
        <f>'Tabel 5'!G604/'Tabel 5'!G$10</f>
        <v>6.3591263763876371E-4</v>
      </c>
      <c r="H595" s="69"/>
      <c r="I595" s="69">
        <f>'Tabel 5'!I604/'Tabel 5'!I$10</f>
        <v>2.6792096331582186E-4</v>
      </c>
      <c r="J595" s="69">
        <f>'Tabel 5'!J604/'Tabel 5'!J$10</f>
        <v>8.9058056172400905E-5</v>
      </c>
      <c r="K595" s="69">
        <f>'Tabel 5'!K604/'Tabel 5'!K$10</f>
        <v>1.7190961453256535E-3</v>
      </c>
      <c r="L595" s="69">
        <f>'Tabel 5'!L604/'Tabel 5'!L$10</f>
        <v>4.2630549934094151E-4</v>
      </c>
      <c r="M595" s="69">
        <f>'Tabel 5'!M604/'Tabel 5'!M$10</f>
        <v>0</v>
      </c>
      <c r="N595" s="69">
        <f>'Tabel 5'!N604/'Tabel 5'!N$10</f>
        <v>1.9087995659992566E-4</v>
      </c>
      <c r="O595" s="69"/>
      <c r="P595" s="69">
        <f>'Tabel 5'!P604/'Tabel 5'!P$10</f>
        <v>0</v>
      </c>
      <c r="Q595" s="69">
        <f>'Tabel 5'!Q604/'Tabel 5'!Q$10</f>
        <v>0</v>
      </c>
      <c r="R595" s="69">
        <f>'Tabel 5'!R604/'Tabel 5'!R$10</f>
        <v>0</v>
      </c>
      <c r="S595" s="69"/>
      <c r="T595" s="69">
        <f>'Tabel 5'!T604/'Tabel 5'!T$10</f>
        <v>2.512974597104616E-3</v>
      </c>
      <c r="U595" s="69"/>
      <c r="V595" s="69">
        <f>'Tabel 5'!V604/'Tabel 5'!V$10</f>
        <v>1.4712658734149975E-3</v>
      </c>
      <c r="W595" s="69">
        <f>'Tabel 5'!W604/'Tabel 5'!W$10</f>
        <v>1.5494538175293208E-3</v>
      </c>
      <c r="X595" s="69">
        <f>'Tabel 5'!X604/'Tabel 5'!X$10</f>
        <v>4.8493992133196833E-4</v>
      </c>
      <c r="Y595" s="69">
        <f>'Tabel 5'!Y604/'Tabel 5'!Y$10</f>
        <v>0</v>
      </c>
      <c r="Z595" s="69"/>
      <c r="AA595" s="69">
        <f>'Tabel 5'!AA604/'Tabel 5'!AA$10</f>
        <v>4.8997390888935169E-3</v>
      </c>
      <c r="AB595" s="69"/>
      <c r="AC595" s="69">
        <f>'Tabel 5'!AC604/'Tabel 5'!AC$10</f>
        <v>2.3752203293964553E-4</v>
      </c>
    </row>
    <row r="596" spans="2:29" outlineLevel="2" x14ac:dyDescent="0.2">
      <c r="B596" s="46">
        <v>2017</v>
      </c>
      <c r="C596" s="46">
        <v>5</v>
      </c>
      <c r="D596" s="22" t="s">
        <v>311</v>
      </c>
      <c r="E596" s="22" t="s">
        <v>691</v>
      </c>
      <c r="G596" s="69">
        <f>'Tabel 5'!G605/'Tabel 5'!G$10</f>
        <v>9.0751726803690565E-4</v>
      </c>
      <c r="H596" s="69"/>
      <c r="I596" s="69">
        <f>'Tabel 5'!I605/'Tabel 5'!I$10</f>
        <v>4.5286640441069884E-4</v>
      </c>
      <c r="J596" s="69">
        <f>'Tabel 5'!J605/'Tabel 5'!J$10</f>
        <v>7.9765041615280819E-4</v>
      </c>
      <c r="K596" s="69">
        <f>'Tabel 5'!K605/'Tabel 5'!K$10</f>
        <v>2.6583961010190517E-4</v>
      </c>
      <c r="L596" s="69">
        <f>'Tabel 5'!L605/'Tabel 5'!L$10</f>
        <v>2.9400379264892519E-5</v>
      </c>
      <c r="M596" s="69">
        <f>'Tabel 5'!M605/'Tabel 5'!M$10</f>
        <v>2.0664572656637459E-4</v>
      </c>
      <c r="N596" s="69">
        <f>'Tabel 5'!N605/'Tabel 5'!N$10</f>
        <v>7.5347351289444333E-5</v>
      </c>
      <c r="O596" s="69"/>
      <c r="P596" s="69">
        <f>'Tabel 5'!P605/'Tabel 5'!P$10</f>
        <v>5.0497646158106501E-4</v>
      </c>
      <c r="Q596" s="69">
        <f>'Tabel 5'!Q605/'Tabel 5'!Q$10</f>
        <v>7.9716528026338355E-6</v>
      </c>
      <c r="R596" s="69">
        <f>'Tabel 5'!R605/'Tabel 5'!R$10</f>
        <v>2.7294134436991581E-3</v>
      </c>
      <c r="S596" s="69"/>
      <c r="T596" s="69">
        <f>'Tabel 5'!T605/'Tabel 5'!T$10</f>
        <v>1.1927524355822634E-3</v>
      </c>
      <c r="U596" s="69"/>
      <c r="V596" s="69">
        <f>'Tabel 5'!V605/'Tabel 5'!V$10</f>
        <v>2.1870168388601315E-3</v>
      </c>
      <c r="W596" s="69">
        <f>'Tabel 5'!W605/'Tabel 5'!W$10</f>
        <v>2.2866939403860141E-3</v>
      </c>
      <c r="X596" s="69">
        <f>'Tabel 5'!X605/'Tabel 5'!X$10</f>
        <v>1.0776442696265962E-3</v>
      </c>
      <c r="Y596" s="69">
        <f>'Tabel 5'!Y605/'Tabel 5'!Y$10</f>
        <v>0</v>
      </c>
      <c r="Z596" s="69"/>
      <c r="AA596" s="69">
        <f>'Tabel 5'!AA605/'Tabel 5'!AA$10</f>
        <v>0</v>
      </c>
      <c r="AB596" s="69"/>
      <c r="AC596" s="69">
        <f>'Tabel 5'!AC605/'Tabel 5'!AC$10</f>
        <v>4.9171227871716095E-4</v>
      </c>
    </row>
    <row r="597" spans="2:29" outlineLevel="2" x14ac:dyDescent="0.2">
      <c r="B597" s="46">
        <v>2017</v>
      </c>
      <c r="C597" s="46">
        <v>5</v>
      </c>
      <c r="D597" s="22" t="s">
        <v>315</v>
      </c>
      <c r="E597" s="22" t="s">
        <v>697</v>
      </c>
      <c r="G597" s="69">
        <f>'Tabel 5'!G606/'Tabel 5'!G$10</f>
        <v>1.1746040160609155E-3</v>
      </c>
      <c r="H597" s="69"/>
      <c r="I597" s="69">
        <f>'Tabel 5'!I606/'Tabel 5'!I$10</f>
        <v>6.3489134459499572E-4</v>
      </c>
      <c r="J597" s="69">
        <f>'Tabel 5'!J606/'Tabel 5'!J$10</f>
        <v>5.775402685703427E-4</v>
      </c>
      <c r="K597" s="69">
        <f>'Tabel 5'!K606/'Tabel 5'!K$10</f>
        <v>3.5445281346920693E-5</v>
      </c>
      <c r="L597" s="69">
        <f>'Tabel 5'!L606/'Tabel 5'!L$10</f>
        <v>1.0241132110604227E-3</v>
      </c>
      <c r="M597" s="69">
        <f>'Tabel 5'!M606/'Tabel 5'!M$10</f>
        <v>1.9710987933970562E-4</v>
      </c>
      <c r="N597" s="69">
        <f>'Tabel 5'!N606/'Tabel 5'!N$10</f>
        <v>6.0780196706818437E-4</v>
      </c>
      <c r="O597" s="69"/>
      <c r="P597" s="69">
        <f>'Tabel 5'!P606/'Tabel 5'!P$10</f>
        <v>1.0736179160445074E-3</v>
      </c>
      <c r="Q597" s="69">
        <f>'Tabel 5'!Q606/'Tabel 5'!Q$10</f>
        <v>1.3134958138470852E-3</v>
      </c>
      <c r="R597" s="69">
        <f>'Tabel 5'!R606/'Tabel 5'!R$10</f>
        <v>0</v>
      </c>
      <c r="S597" s="69"/>
      <c r="T597" s="69">
        <f>'Tabel 5'!T606/'Tabel 5'!T$10</f>
        <v>2.0899533636902345E-3</v>
      </c>
      <c r="U597" s="69"/>
      <c r="V597" s="69">
        <f>'Tabel 5'!V606/'Tabel 5'!V$10</f>
        <v>2.2747465728903977E-3</v>
      </c>
      <c r="W597" s="69">
        <f>'Tabel 5'!W606/'Tabel 5'!W$10</f>
        <v>2.4054182877581193E-3</v>
      </c>
      <c r="X597" s="69">
        <f>'Tabel 5'!X606/'Tabel 5'!X$10</f>
        <v>0</v>
      </c>
      <c r="Y597" s="69">
        <f>'Tabel 5'!Y606/'Tabel 5'!Y$10</f>
        <v>1.1334013374135782E-3</v>
      </c>
      <c r="Z597" s="69"/>
      <c r="AA597" s="69">
        <f>'Tabel 5'!AA606/'Tabel 5'!AA$10</f>
        <v>0</v>
      </c>
      <c r="AB597" s="69"/>
      <c r="AC597" s="69">
        <f>'Tabel 5'!AC606/'Tabel 5'!AC$10</f>
        <v>7.1513791581271008E-4</v>
      </c>
    </row>
    <row r="598" spans="2:29" outlineLevel="2" x14ac:dyDescent="0.2">
      <c r="B598" s="46">
        <v>2017</v>
      </c>
      <c r="C598" s="46">
        <v>5</v>
      </c>
      <c r="D598" s="22" t="s">
        <v>317</v>
      </c>
      <c r="E598" s="22" t="s">
        <v>699</v>
      </c>
      <c r="G598" s="69">
        <f>'Tabel 5'!G607/'Tabel 5'!G$10</f>
        <v>1.8085290359445146E-3</v>
      </c>
      <c r="H598" s="69"/>
      <c r="I598" s="69">
        <f>'Tabel 5'!I607/'Tabel 5'!I$10</f>
        <v>1.3016160232731345E-3</v>
      </c>
      <c r="J598" s="69">
        <f>'Tabel 5'!J607/'Tabel 5'!J$10</f>
        <v>1.8121378386384184E-3</v>
      </c>
      <c r="K598" s="69">
        <f>'Tabel 5'!K607/'Tabel 5'!K$10</f>
        <v>0</v>
      </c>
      <c r="L598" s="69">
        <f>'Tabel 5'!L607/'Tabel 5'!L$10</f>
        <v>1.6219209227799039E-3</v>
      </c>
      <c r="M598" s="69">
        <f>'Tabel 5'!M607/'Tabel 5'!M$10</f>
        <v>0</v>
      </c>
      <c r="N598" s="69">
        <f>'Tabel 5'!N607/'Tabel 5'!N$10</f>
        <v>1.7581048634203678E-4</v>
      </c>
      <c r="O598" s="69"/>
      <c r="P598" s="69">
        <f>'Tabel 5'!P607/'Tabel 5'!P$10</f>
        <v>1.6615354542344719E-3</v>
      </c>
      <c r="Q598" s="69">
        <f>'Tabel 5'!Q607/'Tabel 5'!Q$10</f>
        <v>1.7338344845728591E-3</v>
      </c>
      <c r="R598" s="69">
        <f>'Tabel 5'!R607/'Tabel 5'!R$10</f>
        <v>1.337947766519195E-3</v>
      </c>
      <c r="S598" s="69"/>
      <c r="T598" s="69">
        <f>'Tabel 5'!T607/'Tabel 5'!T$10</f>
        <v>4.7345898206318853E-3</v>
      </c>
      <c r="U598" s="69"/>
      <c r="V598" s="69">
        <f>'Tabel 5'!V607/'Tabel 5'!V$10</f>
        <v>2.3484116644016811E-3</v>
      </c>
      <c r="W598" s="69">
        <f>'Tabel 5'!W607/'Tabel 5'!W$10</f>
        <v>2.0667714630592717E-3</v>
      </c>
      <c r="X598" s="69">
        <f>'Tabel 5'!X607/'Tabel 5'!X$10</f>
        <v>1.0776442696265962E-3</v>
      </c>
      <c r="Y598" s="69">
        <f>'Tabel 5'!Y607/'Tabel 5'!Y$10</f>
        <v>1.7794400997393177E-2</v>
      </c>
      <c r="Z598" s="69"/>
      <c r="AA598" s="69">
        <f>'Tabel 5'!AA607/'Tabel 5'!AA$10</f>
        <v>0</v>
      </c>
      <c r="AB598" s="69"/>
      <c r="AC598" s="69">
        <f>'Tabel 5'!AC607/'Tabel 5'!AC$10</f>
        <v>8.7508117398816772E-4</v>
      </c>
    </row>
    <row r="599" spans="2:29" outlineLevel="2" x14ac:dyDescent="0.2">
      <c r="B599" s="46">
        <v>2017</v>
      </c>
      <c r="C599" s="46">
        <v>5</v>
      </c>
      <c r="D599" s="22" t="s">
        <v>318</v>
      </c>
      <c r="E599" s="22" t="s">
        <v>700</v>
      </c>
      <c r="G599" s="69">
        <f>'Tabel 5'!G608/'Tabel 5'!G$10</f>
        <v>9.3733414362951611E-4</v>
      </c>
      <c r="H599" s="69"/>
      <c r="I599" s="69">
        <f>'Tabel 5'!I608/'Tabel 5'!I$10</f>
        <v>1.049690341349302E-4</v>
      </c>
      <c r="J599" s="69">
        <f>'Tabel 5'!J608/'Tabel 5'!J$10</f>
        <v>5.2273206883800536E-5</v>
      </c>
      <c r="K599" s="69">
        <f>'Tabel 5'!K608/'Tabel 5'!K$10</f>
        <v>0</v>
      </c>
      <c r="L599" s="69">
        <f>'Tabel 5'!L608/'Tabel 5'!L$10</f>
        <v>0</v>
      </c>
      <c r="M599" s="69">
        <f>'Tabel 5'!M608/'Tabel 5'!M$10</f>
        <v>0</v>
      </c>
      <c r="N599" s="69">
        <f>'Tabel 5'!N608/'Tabel 5'!N$10</f>
        <v>3.9180622670511054E-4</v>
      </c>
      <c r="O599" s="69"/>
      <c r="P599" s="69">
        <f>'Tabel 5'!P608/'Tabel 5'!P$10</f>
        <v>1.5637980745736207E-4</v>
      </c>
      <c r="Q599" s="69">
        <f>'Tabel 5'!Q608/'Tabel 5'!Q$10</f>
        <v>1.9131966726321204E-4</v>
      </c>
      <c r="R599" s="69">
        <f>'Tabel 5'!R608/'Tabel 5'!R$10</f>
        <v>0</v>
      </c>
      <c r="S599" s="69"/>
      <c r="T599" s="69">
        <f>'Tabel 5'!T608/'Tabel 5'!T$10</f>
        <v>9.6148593280524445E-3</v>
      </c>
      <c r="U599" s="69"/>
      <c r="V599" s="69">
        <f>'Tabel 5'!V608/'Tabel 5'!V$10</f>
        <v>1.2163088301682015E-3</v>
      </c>
      <c r="W599" s="69">
        <f>'Tabel 5'!W608/'Tabel 5'!W$10</f>
        <v>1.2995419114762046E-3</v>
      </c>
      <c r="X599" s="69">
        <f>'Tabel 5'!X608/'Tabel 5'!X$10</f>
        <v>0</v>
      </c>
      <c r="Y599" s="69">
        <f>'Tabel 5'!Y608/'Tabel 5'!Y$10</f>
        <v>0</v>
      </c>
      <c r="Z599" s="69"/>
      <c r="AA599" s="69">
        <f>'Tabel 5'!AA608/'Tabel 5'!AA$10</f>
        <v>0</v>
      </c>
      <c r="AB599" s="69"/>
      <c r="AC599" s="69">
        <f>'Tabel 5'!AC608/'Tabel 5'!AC$10</f>
        <v>7.3340136486627397E-4</v>
      </c>
    </row>
    <row r="600" spans="2:29" outlineLevel="2" x14ac:dyDescent="0.2">
      <c r="B600" s="46">
        <v>2017</v>
      </c>
      <c r="C600" s="46">
        <v>5</v>
      </c>
      <c r="E600" s="22" t="s">
        <v>804</v>
      </c>
      <c r="G600" s="69">
        <f>'Tabel 5'!G609/'Tabel 5'!G$10</f>
        <v>1.7511722098045478E-2</v>
      </c>
      <c r="H600" s="69"/>
      <c r="I600" s="69">
        <f>'Tabel 5'!I609/'Tabel 5'!I$10</f>
        <v>1.2077437156038968E-2</v>
      </c>
      <c r="J600" s="69">
        <f>'Tabel 5'!J609/'Tabel 5'!J$10</f>
        <v>1.182536102393532E-2</v>
      </c>
      <c r="K600" s="69">
        <f>'Tabel 5'!K609/'Tabel 5'!K$10</f>
        <v>2.2224191404519273E-2</v>
      </c>
      <c r="L600" s="69">
        <f>'Tabel 5'!L609/'Tabel 5'!L$10</f>
        <v>1.300966782471494E-2</v>
      </c>
      <c r="M600" s="69">
        <f>'Tabel 5'!M609/'Tabel 5'!M$10</f>
        <v>9.7123491486196065E-3</v>
      </c>
      <c r="N600" s="69">
        <f>'Tabel 5'!N609/'Tabel 5'!N$10</f>
        <v>9.1873537005595796E-3</v>
      </c>
      <c r="O600" s="69"/>
      <c r="P600" s="69">
        <f>'Tabel 5'!P609/'Tabel 5'!P$10</f>
        <v>1.0744595937382919E-2</v>
      </c>
      <c r="Q600" s="69">
        <f>'Tabel 5'!Q609/'Tabel 5'!Q$10</f>
        <v>9.7732463360290824E-3</v>
      </c>
      <c r="R600" s="69">
        <f>'Tabel 5'!R609/'Tabel 5'!R$10</f>
        <v>1.5092050806336521E-2</v>
      </c>
      <c r="S600" s="69"/>
      <c r="T600" s="69">
        <f>'Tabel 5'!T609/'Tabel 5'!T$10</f>
        <v>1.3275061458617864E-2</v>
      </c>
      <c r="U600" s="69"/>
      <c r="V600" s="69">
        <f>'Tabel 5'!V609/'Tabel 5'!V$10</f>
        <v>3.6173492420290838E-2</v>
      </c>
      <c r="W600" s="69">
        <f>'Tabel 5'!W609/'Tabel 5'!W$10</f>
        <v>3.6404667354757447E-2</v>
      </c>
      <c r="X600" s="69">
        <f>'Tabel 5'!X609/'Tabel 5'!X$10</f>
        <v>2.9527452987768738E-2</v>
      </c>
      <c r="Y600" s="69">
        <f>'Tabel 5'!Y609/'Tabel 5'!Y$10</f>
        <v>3.9669046809475236E-2</v>
      </c>
      <c r="Z600" s="69"/>
      <c r="AA600" s="69">
        <f>'Tabel 5'!AA609/'Tabel 5'!AA$10</f>
        <v>0</v>
      </c>
      <c r="AB600" s="69"/>
      <c r="AC600" s="69">
        <f>'Tabel 5'!AC609/'Tabel 5'!AC$10</f>
        <v>1.0546811673162156E-2</v>
      </c>
    </row>
    <row r="601" spans="2:29" outlineLevel="1" x14ac:dyDescent="0.2">
      <c r="B601" s="46">
        <v>2017</v>
      </c>
      <c r="C601" s="47" t="s">
        <v>704</v>
      </c>
      <c r="G601" s="69">
        <f>'Tabel 5'!G610/'Tabel 5'!G$10</f>
        <v>0.18713038677504637</v>
      </c>
      <c r="H601" s="69"/>
      <c r="I601" s="69">
        <f>'Tabel 5'!I610/'Tabel 5'!I$10</f>
        <v>0.15367055570847143</v>
      </c>
      <c r="J601" s="69">
        <f>'Tabel 5'!J610/'Tabel 5'!J$10</f>
        <v>0.1508695826077617</v>
      </c>
      <c r="K601" s="69">
        <f>'Tabel 5'!K610/'Tabel 5'!K$10</f>
        <v>0.27253876827647322</v>
      </c>
      <c r="L601" s="69">
        <f>'Tabel 5'!L610/'Tabel 5'!L$10</f>
        <v>0.16438273151729835</v>
      </c>
      <c r="M601" s="69">
        <f>'Tabel 5'!M610/'Tabel 5'!M$10</f>
        <v>0.12356460863946535</v>
      </c>
      <c r="N601" s="69">
        <f>'Tabel 5'!N610/'Tabel 5'!N$10</f>
        <v>0.11992461038704914</v>
      </c>
      <c r="O601" s="69"/>
      <c r="P601" s="69">
        <f>'Tabel 5'!P610/'Tabel 5'!P$10</f>
        <v>0.1054485110944086</v>
      </c>
      <c r="Q601" s="69">
        <f>'Tabel 5'!Q610/'Tabel 5'!Q$10</f>
        <v>9.6922915065520018E-2</v>
      </c>
      <c r="R601" s="69">
        <f>'Tabel 5'!R610/'Tabel 5'!R$10</f>
        <v>0.1436063936063936</v>
      </c>
      <c r="S601" s="69"/>
      <c r="T601" s="69">
        <f>'Tabel 5'!T610/'Tabel 5'!T$10</f>
        <v>0.29158309487929951</v>
      </c>
      <c r="U601" s="69"/>
      <c r="V601" s="69">
        <f>'Tabel 5'!V610/'Tabel 5'!V$10</f>
        <v>0.29722856656056162</v>
      </c>
      <c r="W601" s="69">
        <f>'Tabel 5'!W610/'Tabel 5'!W$10</f>
        <v>0.30106399609555379</v>
      </c>
      <c r="X601" s="69">
        <f>'Tabel 5'!X610/'Tabel 5'!X$10</f>
        <v>0.18303787919607736</v>
      </c>
      <c r="Y601" s="69">
        <f>'Tabel 5'!Y610/'Tabel 5'!Y$10</f>
        <v>0.36348180890853449</v>
      </c>
      <c r="Z601" s="69"/>
      <c r="AA601" s="69">
        <f>'Tabel 5'!AA610/'Tabel 5'!AA$10</f>
        <v>0.20787143084630744</v>
      </c>
      <c r="AB601" s="69"/>
      <c r="AC601" s="69">
        <f>'Tabel 5'!AC610/'Tabel 5'!AC$10</f>
        <v>0.18295054029212943</v>
      </c>
    </row>
    <row r="602" spans="2:29" outlineLevel="2" x14ac:dyDescent="0.2">
      <c r="B602" s="46">
        <v>2017</v>
      </c>
      <c r="C602" s="46">
        <v>6</v>
      </c>
      <c r="D602" s="22" t="s">
        <v>322</v>
      </c>
      <c r="E602" s="22" t="s">
        <v>323</v>
      </c>
      <c r="G602" s="69">
        <f>'Tabel 5'!G611/'Tabel 5'!G$10</f>
        <v>2.7919438054898829E-4</v>
      </c>
      <c r="H602" s="69"/>
      <c r="I602" s="69">
        <f>'Tabel 5'!I611/'Tabel 5'!I$10</f>
        <v>1.8294603092087835E-4</v>
      </c>
      <c r="J602" s="69">
        <f>'Tabel 5'!J611/'Tabel 5'!J$10</f>
        <v>4.4529028086200453E-5</v>
      </c>
      <c r="K602" s="69">
        <f>'Tabel 5'!K611/'Tabel 5'!K$10</f>
        <v>1.0633584404076208E-4</v>
      </c>
      <c r="L602" s="69">
        <f>'Tabel 5'!L611/'Tabel 5'!L$10</f>
        <v>4.5080581539501857E-4</v>
      </c>
      <c r="M602" s="69">
        <f>'Tabel 5'!M611/'Tabel 5'!M$10</f>
        <v>8.6791205157877335E-4</v>
      </c>
      <c r="N602" s="69">
        <f>'Tabel 5'!N611/'Tabel 5'!N$10</f>
        <v>2.0594942685781453E-4</v>
      </c>
      <c r="O602" s="69"/>
      <c r="P602" s="69">
        <f>'Tabel 5'!P611/'Tabel 5'!P$10</f>
        <v>2.1176432259851114E-4</v>
      </c>
      <c r="Q602" s="69">
        <f>'Tabel 5'!Q611/'Tabel 5'!Q$10</f>
        <v>2.5907871608559966E-4</v>
      </c>
      <c r="R602" s="69">
        <f>'Tabel 5'!R611/'Tabel 5'!R$10</f>
        <v>0</v>
      </c>
      <c r="S602" s="69"/>
      <c r="T602" s="69">
        <f>'Tabel 5'!T611/'Tabel 5'!T$10</f>
        <v>2.2762451060730218E-4</v>
      </c>
      <c r="U602" s="69"/>
      <c r="V602" s="69">
        <f>'Tabel 5'!V611/'Tabel 5'!V$10</f>
        <v>5.6605141711673994E-4</v>
      </c>
      <c r="W602" s="69">
        <f>'Tabel 5'!W611/'Tabel 5'!W$10</f>
        <v>5.872929792248233E-4</v>
      </c>
      <c r="X602" s="69">
        <f>'Tabel 5'!X611/'Tabel 5'!X$10</f>
        <v>3.7717549436930867E-4</v>
      </c>
      <c r="Y602" s="69">
        <f>'Tabel 5'!Y611/'Tabel 5'!Y$10</f>
        <v>0</v>
      </c>
      <c r="Z602" s="69"/>
      <c r="AA602" s="69">
        <f>'Tabel 5'!AA611/'Tabel 5'!AA$10</f>
        <v>0</v>
      </c>
      <c r="AB602" s="69"/>
      <c r="AC602" s="69">
        <f>'Tabel 5'!AC611/'Tabel 5'!AC$10</f>
        <v>3.291972035479298E-4</v>
      </c>
    </row>
    <row r="603" spans="2:29" outlineLevel="2" x14ac:dyDescent="0.2">
      <c r="B603" s="46">
        <v>2017</v>
      </c>
      <c r="C603" s="46">
        <v>6</v>
      </c>
      <c r="D603" s="22" t="s">
        <v>11</v>
      </c>
      <c r="E603" s="22" t="s">
        <v>335</v>
      </c>
      <c r="G603" s="69">
        <f>'Tabel 5'!G612/'Tabel 5'!G$10</f>
        <v>7.4867463987990845E-4</v>
      </c>
      <c r="H603" s="69"/>
      <c r="I603" s="69">
        <f>'Tabel 5'!I612/'Tabel 5'!I$10</f>
        <v>3.63892651667758E-4</v>
      </c>
      <c r="J603" s="69">
        <f>'Tabel 5'!J612/'Tabel 5'!J$10</f>
        <v>3.5236013529080359E-4</v>
      </c>
      <c r="K603" s="69">
        <f>'Tabel 5'!K612/'Tabel 5'!K$10</f>
        <v>0</v>
      </c>
      <c r="L603" s="69">
        <f>'Tabel 5'!L612/'Tabel 5'!L$10</f>
        <v>0</v>
      </c>
      <c r="M603" s="69">
        <f>'Tabel 5'!M612/'Tabel 5'!M$10</f>
        <v>4.1329145313274919E-5</v>
      </c>
      <c r="N603" s="69">
        <f>'Tabel 5'!N612/'Tabel 5'!N$10</f>
        <v>9.091913722259617E-4</v>
      </c>
      <c r="O603" s="69"/>
      <c r="P603" s="69">
        <f>'Tabel 5'!P612/'Tabel 5'!P$10</f>
        <v>1.2477805470035349E-3</v>
      </c>
      <c r="Q603" s="69">
        <f>'Tabel 5'!Q612/'Tabel 5'!Q$10</f>
        <v>1.5265715117043794E-3</v>
      </c>
      <c r="R603" s="69">
        <f>'Tabel 5'!R612/'Tabel 5'!R$10</f>
        <v>0</v>
      </c>
      <c r="S603" s="69"/>
      <c r="T603" s="69">
        <f>'Tabel 5'!T612/'Tabel 5'!T$10</f>
        <v>1.6297914959482838E-3</v>
      </c>
      <c r="U603" s="69"/>
      <c r="V603" s="69">
        <f>'Tabel 5'!V612/'Tabel 5'!V$10</f>
        <v>1.0642702263971764E-3</v>
      </c>
      <c r="W603" s="69">
        <f>'Tabel 5'!W612/'Tabel 5'!W$10</f>
        <v>1.0796194341494622E-3</v>
      </c>
      <c r="X603" s="69">
        <f>'Tabel 5'!X612/'Tabel 5'!X$10</f>
        <v>5.9270434829462794E-4</v>
      </c>
      <c r="Y603" s="69">
        <f>'Tabel 5'!Y612/'Tabel 5'!Y$10</f>
        <v>1.3600816048962938E-3</v>
      </c>
      <c r="Z603" s="69"/>
      <c r="AA603" s="69">
        <f>'Tabel 5'!AA612/'Tabel 5'!AA$10</f>
        <v>0</v>
      </c>
      <c r="AB603" s="69"/>
      <c r="AC603" s="69">
        <f>'Tabel 5'!AC612/'Tabel 5'!AC$10</f>
        <v>4.6670995946035616E-4</v>
      </c>
    </row>
    <row r="604" spans="2:29" outlineLevel="2" x14ac:dyDescent="0.2">
      <c r="B604" s="46">
        <v>2017</v>
      </c>
      <c r="C604" s="46">
        <v>6</v>
      </c>
      <c r="D604" s="22" t="s">
        <v>366</v>
      </c>
      <c r="E604" s="22" t="s">
        <v>367</v>
      </c>
      <c r="G604" s="69">
        <f>'Tabel 5'!G613/'Tabel 5'!G$10</f>
        <v>4.3749488369521083E-4</v>
      </c>
      <c r="H604" s="69"/>
      <c r="I604" s="69">
        <f>'Tabel 5'!I613/'Tabel 5'!I$10</f>
        <v>1.7294898005088498E-4</v>
      </c>
      <c r="J604" s="69">
        <f>'Tabel 5'!J613/'Tabel 5'!J$10</f>
        <v>1.5488357595200159E-4</v>
      </c>
      <c r="K604" s="69">
        <f>'Tabel 5'!K613/'Tabel 5'!K$10</f>
        <v>0</v>
      </c>
      <c r="L604" s="69">
        <f>'Tabel 5'!L613/'Tabel 5'!L$10</f>
        <v>3.6260467760034106E-4</v>
      </c>
      <c r="M604" s="69">
        <f>'Tabel 5'!M613/'Tabel 5'!M$10</f>
        <v>0</v>
      </c>
      <c r="N604" s="69">
        <f>'Tabel 5'!N613/'Tabel 5'!N$10</f>
        <v>9.5439978299962828E-5</v>
      </c>
      <c r="O604" s="69"/>
      <c r="P604" s="69">
        <f>'Tabel 5'!P613/'Tabel 5'!P$10</f>
        <v>7.8189903728681035E-5</v>
      </c>
      <c r="Q604" s="69">
        <f>'Tabel 5'!Q613/'Tabel 5'!Q$10</f>
        <v>9.565983363160602E-5</v>
      </c>
      <c r="R604" s="69">
        <f>'Tabel 5'!R613/'Tabel 5'!R$10</f>
        <v>0</v>
      </c>
      <c r="S604" s="69"/>
      <c r="T604" s="69">
        <f>'Tabel 5'!T613/'Tabel 5'!T$10</f>
        <v>2.3581899298916508E-3</v>
      </c>
      <c r="U604" s="69"/>
      <c r="V604" s="69">
        <f>'Tabel 5'!V613/'Tabel 5'!V$10</f>
        <v>8.2100846036353595E-4</v>
      </c>
      <c r="W604" s="69">
        <f>'Tabel 5'!W613/'Tabel 5'!W$10</f>
        <v>8.7219255212537584E-4</v>
      </c>
      <c r="X604" s="69">
        <f>'Tabel 5'!X613/'Tabel 5'!X$10</f>
        <v>0</v>
      </c>
      <c r="Y604" s="69">
        <f>'Tabel 5'!Y613/'Tabel 5'!Y$10</f>
        <v>2.2668026748271563E-4</v>
      </c>
      <c r="Z604" s="69"/>
      <c r="AA604" s="69">
        <f>'Tabel 5'!AA613/'Tabel 5'!AA$10</f>
        <v>2.4498695444467584E-4</v>
      </c>
      <c r="AB604" s="69"/>
      <c r="AC604" s="69">
        <f>'Tabel 5'!AC613/'Tabel 5'!AC$10</f>
        <v>1.441800410475743E-3</v>
      </c>
    </row>
    <row r="605" spans="2:29" outlineLevel="2" x14ac:dyDescent="0.2">
      <c r="B605" s="46">
        <v>2017</v>
      </c>
      <c r="C605" s="46">
        <v>6</v>
      </c>
      <c r="D605" s="22" t="s">
        <v>39</v>
      </c>
      <c r="E605" s="22" t="s">
        <v>369</v>
      </c>
      <c r="G605" s="69">
        <f>'Tabel 5'!G614/'Tabel 5'!G$10</f>
        <v>3.2744350650793972E-4</v>
      </c>
      <c r="H605" s="69"/>
      <c r="I605" s="69">
        <f>'Tabel 5'!I614/'Tabel 5'!I$10</f>
        <v>8.7974047655941498E-5</v>
      </c>
      <c r="J605" s="69">
        <f>'Tabel 5'!J614/'Tabel 5'!J$10</f>
        <v>9.6802234970000989E-5</v>
      </c>
      <c r="K605" s="69">
        <f>'Tabel 5'!K614/'Tabel 5'!K$10</f>
        <v>0</v>
      </c>
      <c r="L605" s="69">
        <f>'Tabel 5'!L614/'Tabel 5'!L$10</f>
        <v>7.8401011373046707E-5</v>
      </c>
      <c r="M605" s="69">
        <f>'Tabel 5'!M614/'Tabel 5'!M$10</f>
        <v>0</v>
      </c>
      <c r="N605" s="69">
        <f>'Tabel 5'!N614/'Tabel 5'!N$10</f>
        <v>1.1050944855785169E-4</v>
      </c>
      <c r="O605" s="69"/>
      <c r="P605" s="69">
        <f>'Tabel 5'!P614/'Tabel 5'!P$10</f>
        <v>1.6289563276808549E-4</v>
      </c>
      <c r="Q605" s="69">
        <f>'Tabel 5'!Q614/'Tabel 5'!Q$10</f>
        <v>1.9929132006584588E-4</v>
      </c>
      <c r="R605" s="69">
        <f>'Tabel 5'!R614/'Tabel 5'!R$10</f>
        <v>0</v>
      </c>
      <c r="S605" s="69"/>
      <c r="T605" s="69">
        <f>'Tabel 5'!T614/'Tabel 5'!T$10</f>
        <v>3.3688427569880723E-4</v>
      </c>
      <c r="U605" s="69"/>
      <c r="V605" s="69">
        <f>'Tabel 5'!V614/'Tabel 5'!V$10</f>
        <v>1.0034547848887662E-3</v>
      </c>
      <c r="W605" s="69">
        <f>'Tabel 5'!W614/'Tabel 5'!W$10</f>
        <v>1.044631767302026E-3</v>
      </c>
      <c r="X605" s="69">
        <f>'Tabel 5'!X614/'Tabel 5'!X$10</f>
        <v>3.7717549436930867E-4</v>
      </c>
      <c r="Y605" s="69">
        <f>'Tabel 5'!Y614/'Tabel 5'!Y$10</f>
        <v>4.5336053496543126E-4</v>
      </c>
      <c r="Z605" s="69"/>
      <c r="AA605" s="69">
        <f>'Tabel 5'!AA614/'Tabel 5'!AA$10</f>
        <v>0</v>
      </c>
      <c r="AB605" s="69"/>
      <c r="AC605" s="69">
        <f>'Tabel 5'!AC614/'Tabel 5'!AC$10</f>
        <v>7.0839904560946916E-5</v>
      </c>
    </row>
    <row r="606" spans="2:29" outlineLevel="2" x14ac:dyDescent="0.2">
      <c r="B606" s="46">
        <v>2017</v>
      </c>
      <c r="C606" s="46">
        <v>6</v>
      </c>
      <c r="D606" s="22" t="s">
        <v>51</v>
      </c>
      <c r="E606" s="22" t="s">
        <v>384</v>
      </c>
      <c r="G606" s="69">
        <f>'Tabel 5'!G615/'Tabel 5'!G$10</f>
        <v>6.5542913802665414E-4</v>
      </c>
      <c r="H606" s="69"/>
      <c r="I606" s="69">
        <f>'Tabel 5'!I615/'Tabel 5'!I$10</f>
        <v>3.1790621766578857E-4</v>
      </c>
      <c r="J606" s="69">
        <f>'Tabel 5'!J615/'Tabel 5'!J$10</f>
        <v>4.6465072785600473E-5</v>
      </c>
      <c r="K606" s="69">
        <f>'Tabel 5'!K615/'Tabel 5'!K$10</f>
        <v>0</v>
      </c>
      <c r="L606" s="69">
        <f>'Tabel 5'!L615/'Tabel 5'!L$10</f>
        <v>9.8001264216308391E-5</v>
      </c>
      <c r="M606" s="69">
        <f>'Tabel 5'!M615/'Tabel 5'!M$10</f>
        <v>1.6531658125309968E-4</v>
      </c>
      <c r="N606" s="69">
        <f>'Tabel 5'!N615/'Tabel 5'!N$10</f>
        <v>1.3562523232099981E-3</v>
      </c>
      <c r="O606" s="69"/>
      <c r="P606" s="69">
        <f>'Tabel 5'!P615/'Tabel 5'!P$10</f>
        <v>4.8217107299353303E-4</v>
      </c>
      <c r="Q606" s="69">
        <f>'Tabel 5'!Q615/'Tabel 5'!Q$10</f>
        <v>5.1815743217119925E-5</v>
      </c>
      <c r="R606" s="69">
        <f>'Tabel 5'!R615/'Tabel 5'!R$10</f>
        <v>2.4083059797345512E-3</v>
      </c>
      <c r="S606" s="69"/>
      <c r="T606" s="69">
        <f>'Tabel 5'!T615/'Tabel 5'!T$10</f>
        <v>4.0517162888099789E-3</v>
      </c>
      <c r="U606" s="69"/>
      <c r="V606" s="69">
        <f>'Tabel 5'!V615/'Tabel 5'!V$10</f>
        <v>6.970385219040847E-4</v>
      </c>
      <c r="W606" s="69">
        <f>'Tabel 5'!W615/'Tabel 5'!W$10</f>
        <v>7.2974276567509952E-4</v>
      </c>
      <c r="X606" s="69">
        <f>'Tabel 5'!X615/'Tabel 5'!X$10</f>
        <v>3.2329328088797889E-4</v>
      </c>
      <c r="Y606" s="69">
        <f>'Tabel 5'!Y615/'Tabel 5'!Y$10</f>
        <v>0</v>
      </c>
      <c r="Z606" s="69"/>
      <c r="AA606" s="69">
        <f>'Tabel 5'!AA615/'Tabel 5'!AA$10</f>
        <v>0</v>
      </c>
      <c r="AB606" s="69"/>
      <c r="AC606" s="69">
        <f>'Tabel 5'!AC615/'Tabel 5'!AC$10</f>
        <v>2.13769829645681E-3</v>
      </c>
    </row>
    <row r="607" spans="2:29" outlineLevel="2" x14ac:dyDescent="0.2">
      <c r="B607" s="46">
        <v>2017</v>
      </c>
      <c r="C607" s="46">
        <v>6</v>
      </c>
      <c r="D607" s="22" t="s">
        <v>52</v>
      </c>
      <c r="E607" s="22" t="s">
        <v>387</v>
      </c>
      <c r="G607" s="69">
        <f>'Tabel 5'!G616/'Tabel 5'!G$10</f>
        <v>4.1093075816724881E-4</v>
      </c>
      <c r="H607" s="69"/>
      <c r="I607" s="69">
        <f>'Tabel 5'!I616/'Tabel 5'!I$10</f>
        <v>3.8388675340774472E-4</v>
      </c>
      <c r="J607" s="69">
        <f>'Tabel 5'!J616/'Tabel 5'!J$10</f>
        <v>7.1440049407860725E-4</v>
      </c>
      <c r="K607" s="69">
        <f>'Tabel 5'!K616/'Tabel 5'!K$10</f>
        <v>2.303943287549845E-4</v>
      </c>
      <c r="L607" s="69">
        <f>'Tabel 5'!L616/'Tabel 5'!L$10</f>
        <v>0</v>
      </c>
      <c r="M607" s="69">
        <f>'Tabel 5'!M616/'Tabel 5'!M$10</f>
        <v>8.2658290626549838E-5</v>
      </c>
      <c r="N607" s="69">
        <f>'Tabel 5'!N616/'Tabel 5'!N$10</f>
        <v>0</v>
      </c>
      <c r="O607" s="69"/>
      <c r="P607" s="69">
        <f>'Tabel 5'!P616/'Tabel 5'!P$10</f>
        <v>0</v>
      </c>
      <c r="Q607" s="69">
        <f>'Tabel 5'!Q616/'Tabel 5'!Q$10</f>
        <v>0</v>
      </c>
      <c r="R607" s="69">
        <f>'Tabel 5'!R616/'Tabel 5'!R$10</f>
        <v>0</v>
      </c>
      <c r="S607" s="69"/>
      <c r="T607" s="69">
        <f>'Tabel 5'!T616/'Tabel 5'!T$10</f>
        <v>9.6512792497496129E-4</v>
      </c>
      <c r="U607" s="69"/>
      <c r="V607" s="69">
        <f>'Tabel 5'!V616/'Tabel 5'!V$10</f>
        <v>6.2686685862514994E-4</v>
      </c>
      <c r="W607" s="69">
        <f>'Tabel 5'!W616/'Tabel 5'!W$10</f>
        <v>6.4227359855650878E-4</v>
      </c>
      <c r="X607" s="69">
        <f>'Tabel 5'!X616/'Tabel 5'!X$10</f>
        <v>5.9270434829462794E-4</v>
      </c>
      <c r="Y607" s="69">
        <f>'Tabel 5'!Y616/'Tabel 5'!Y$10</f>
        <v>0</v>
      </c>
      <c r="Z607" s="69"/>
      <c r="AA607" s="69">
        <f>'Tabel 5'!AA616/'Tabel 5'!AA$10</f>
        <v>0</v>
      </c>
      <c r="AB607" s="69"/>
      <c r="AC607" s="69">
        <f>'Tabel 5'!AC616/'Tabel 5'!AC$10</f>
        <v>1.6668212837869862E-4</v>
      </c>
    </row>
    <row r="608" spans="2:29" outlineLevel="2" x14ac:dyDescent="0.2">
      <c r="B608" s="46">
        <v>2017</v>
      </c>
      <c r="C608" s="46">
        <v>6</v>
      </c>
      <c r="D608" s="22" t="s">
        <v>58</v>
      </c>
      <c r="E608" s="22" t="s">
        <v>395</v>
      </c>
      <c r="G608" s="69">
        <f>'Tabel 5'!G617/'Tabel 5'!G$10</f>
        <v>2.9383175583990617E-4</v>
      </c>
      <c r="H608" s="69"/>
      <c r="I608" s="69">
        <f>'Tabel 5'!I617/'Tabel 5'!I$10</f>
        <v>1.219640206139189E-4</v>
      </c>
      <c r="J608" s="69">
        <f>'Tabel 5'!J617/'Tabel 5'!J$10</f>
        <v>3.8720893988000397E-5</v>
      </c>
      <c r="K608" s="69">
        <f>'Tabel 5'!K617/'Tabel 5'!K$10</f>
        <v>1.0633584404076208E-4</v>
      </c>
      <c r="L608" s="69">
        <f>'Tabel 5'!L617/'Tabel 5'!L$10</f>
        <v>4.5570587860583402E-4</v>
      </c>
      <c r="M608" s="69">
        <f>'Tabel 5'!M617/'Tabel 5'!M$10</f>
        <v>4.1329145313274919E-5</v>
      </c>
      <c r="N608" s="69">
        <f>'Tabel 5'!N617/'Tabel 5'!N$10</f>
        <v>1.0046313505259245E-5</v>
      </c>
      <c r="O608" s="69"/>
      <c r="P608" s="69">
        <f>'Tabel 5'!P617/'Tabel 5'!P$10</f>
        <v>2.6063301242893676E-4</v>
      </c>
      <c r="Q608" s="69">
        <f>'Tabel 5'!Q617/'Tabel 5'!Q$10</f>
        <v>3.1886611210535338E-4</v>
      </c>
      <c r="R608" s="69">
        <f>'Tabel 5'!R617/'Tabel 5'!R$10</f>
        <v>0</v>
      </c>
      <c r="S608" s="69"/>
      <c r="T608" s="69">
        <f>'Tabel 5'!T617/'Tabel 5'!T$10</f>
        <v>1.1017026313393425E-3</v>
      </c>
      <c r="U608" s="69"/>
      <c r="V608" s="69">
        <f>'Tabel 5'!V617/'Tabel 5'!V$10</f>
        <v>5.1225314193622336E-4</v>
      </c>
      <c r="W608" s="69">
        <f>'Tabel 5'!W617/'Tabel 5'!W$10</f>
        <v>5.2731412177207536E-4</v>
      </c>
      <c r="X608" s="69">
        <f>'Tabel 5'!X617/'Tabel 5'!X$10</f>
        <v>4.310577078506385E-4</v>
      </c>
      <c r="Y608" s="69">
        <f>'Tabel 5'!Y617/'Tabel 5'!Y$10</f>
        <v>0</v>
      </c>
      <c r="Z608" s="69"/>
      <c r="AA608" s="69">
        <f>'Tabel 5'!AA617/'Tabel 5'!AA$10</f>
        <v>0</v>
      </c>
      <c r="AB608" s="69"/>
      <c r="AC608" s="69">
        <f>'Tabel 5'!AC617/'Tabel 5'!AC$10</f>
        <v>2.3335497973017808E-4</v>
      </c>
    </row>
    <row r="609" spans="2:29" outlineLevel="2" x14ac:dyDescent="0.2">
      <c r="B609" s="46">
        <v>2017</v>
      </c>
      <c r="C609" s="46">
        <v>6</v>
      </c>
      <c r="D609" s="22" t="s">
        <v>59</v>
      </c>
      <c r="E609" s="22" t="s">
        <v>396</v>
      </c>
      <c r="G609" s="69">
        <f>'Tabel 5'!G618/'Tabel 5'!G$10</f>
        <v>2.4070350478398215E-4</v>
      </c>
      <c r="H609" s="69"/>
      <c r="I609" s="69">
        <f>'Tabel 5'!I618/'Tabel 5'!I$10</f>
        <v>4.0987908566972741E-5</v>
      </c>
      <c r="J609" s="69">
        <f>'Tabel 5'!J618/'Tabel 5'!J$10</f>
        <v>0</v>
      </c>
      <c r="K609" s="69">
        <f>'Tabel 5'!K618/'Tabel 5'!K$10</f>
        <v>0</v>
      </c>
      <c r="L609" s="69">
        <f>'Tabel 5'!L618/'Tabel 5'!L$10</f>
        <v>2.009025916434322E-4</v>
      </c>
      <c r="M609" s="69">
        <f>'Tabel 5'!M618/'Tabel 5'!M$10</f>
        <v>0</v>
      </c>
      <c r="N609" s="69">
        <f>'Tabel 5'!N618/'Tabel 5'!N$10</f>
        <v>0</v>
      </c>
      <c r="O609" s="69"/>
      <c r="P609" s="69">
        <f>'Tabel 5'!P618/'Tabel 5'!P$10</f>
        <v>1.2380068090374498E-4</v>
      </c>
      <c r="Q609" s="69">
        <f>'Tabel 5'!Q618/'Tabel 5'!Q$10</f>
        <v>1.5146140325004287E-4</v>
      </c>
      <c r="R609" s="69">
        <f>'Tabel 5'!R618/'Tabel 5'!R$10</f>
        <v>0</v>
      </c>
      <c r="S609" s="69"/>
      <c r="T609" s="69">
        <f>'Tabel 5'!T618/'Tabel 5'!T$10</f>
        <v>3.4598925612309934E-4</v>
      </c>
      <c r="U609" s="69"/>
      <c r="V609" s="69">
        <f>'Tabel 5'!V618/'Tabel 5'!V$10</f>
        <v>7.6487112974038822E-4</v>
      </c>
      <c r="W609" s="69">
        <f>'Tabel 5'!W618/'Tabel 5'!W$10</f>
        <v>7.8722250406731628E-4</v>
      </c>
      <c r="X609" s="69">
        <f>'Tabel 5'!X618/'Tabel 5'!X$10</f>
        <v>6.4658656177595778E-4</v>
      </c>
      <c r="Y609" s="69">
        <f>'Tabel 5'!Y618/'Tabel 5'!Y$10</f>
        <v>0</v>
      </c>
      <c r="Z609" s="69"/>
      <c r="AA609" s="69">
        <f>'Tabel 5'!AA618/'Tabel 5'!AA$10</f>
        <v>0</v>
      </c>
      <c r="AB609" s="69"/>
      <c r="AC609" s="69">
        <f>'Tabel 5'!AC618/'Tabel 5'!AC$10</f>
        <v>1.20011132432663E-3</v>
      </c>
    </row>
    <row r="610" spans="2:29" outlineLevel="2" x14ac:dyDescent="0.2">
      <c r="B610" s="46">
        <v>2017</v>
      </c>
      <c r="C610" s="46">
        <v>6</v>
      </c>
      <c r="D610" s="22" t="s">
        <v>73</v>
      </c>
      <c r="E610" s="22" t="s">
        <v>410</v>
      </c>
      <c r="G610" s="69">
        <f>'Tabel 5'!G619/'Tabel 5'!G$10</f>
        <v>2.1847637934221804E-4</v>
      </c>
      <c r="H610" s="69"/>
      <c r="I610" s="69">
        <f>'Tabel 5'!I619/'Tabel 5'!I$10</f>
        <v>1.2396343078791756E-4</v>
      </c>
      <c r="J610" s="69">
        <f>'Tabel 5'!J619/'Tabel 5'!J$10</f>
        <v>2.9040670491000296E-5</v>
      </c>
      <c r="K610" s="69">
        <f>'Tabel 5'!K619/'Tabel 5'!K$10</f>
        <v>1.2405848471422242E-4</v>
      </c>
      <c r="L610" s="69">
        <f>'Tabel 5'!L619/'Tabel 5'!L$10</f>
        <v>7.350094816223129E-5</v>
      </c>
      <c r="M610" s="69">
        <f>'Tabel 5'!M619/'Tabel 5'!M$10</f>
        <v>0</v>
      </c>
      <c r="N610" s="69">
        <f>'Tabel 5'!N619/'Tabel 5'!N$10</f>
        <v>4.3701463747877718E-4</v>
      </c>
      <c r="O610" s="69"/>
      <c r="P610" s="69">
        <f>'Tabel 5'!P619/'Tabel 5'!P$10</f>
        <v>1.2054276824838326E-4</v>
      </c>
      <c r="Q610" s="69">
        <f>'Tabel 5'!Q619/'Tabel 5'!Q$10</f>
        <v>0</v>
      </c>
      <c r="R610" s="69">
        <f>'Tabel 5'!R619/'Tabel 5'!R$10</f>
        <v>6.6005423148280296E-4</v>
      </c>
      <c r="S610" s="69"/>
      <c r="T610" s="69">
        <f>'Tabel 5'!T619/'Tabel 5'!T$10</f>
        <v>0</v>
      </c>
      <c r="U610" s="69"/>
      <c r="V610" s="69">
        <f>'Tabel 5'!V619/'Tabel 5'!V$10</f>
        <v>5.6605141711673994E-4</v>
      </c>
      <c r="W610" s="69">
        <f>'Tabel 5'!W619/'Tabel 5'!W$10</f>
        <v>5.8479386016429213E-4</v>
      </c>
      <c r="X610" s="69">
        <f>'Tabel 5'!X619/'Tabel 5'!X$10</f>
        <v>4.310577078506385E-4</v>
      </c>
      <c r="Y610" s="69">
        <f>'Tabel 5'!Y619/'Tabel 5'!Y$10</f>
        <v>0</v>
      </c>
      <c r="Z610" s="69"/>
      <c r="AA610" s="69">
        <f>'Tabel 5'!AA619/'Tabel 5'!AA$10</f>
        <v>0</v>
      </c>
      <c r="AB610" s="69"/>
      <c r="AC610" s="69">
        <f>'Tabel 5'!AC619/'Tabel 5'!AC$10</f>
        <v>0</v>
      </c>
    </row>
    <row r="611" spans="2:29" outlineLevel="2" x14ac:dyDescent="0.2">
      <c r="B611" s="46">
        <v>2017</v>
      </c>
      <c r="C611" s="46">
        <v>6</v>
      </c>
      <c r="D611" s="22" t="s">
        <v>84</v>
      </c>
      <c r="E611" s="22" t="s">
        <v>422</v>
      </c>
      <c r="G611" s="69">
        <f>'Tabel 5'!G620/'Tabel 5'!G$10</f>
        <v>2.7431525545201568E-4</v>
      </c>
      <c r="H611" s="69"/>
      <c r="I611" s="69">
        <f>'Tabel 5'!I620/'Tabel 5'!I$10</f>
        <v>1.8794455635587503E-4</v>
      </c>
      <c r="J611" s="69">
        <f>'Tabel 5'!J620/'Tabel 5'!J$10</f>
        <v>0</v>
      </c>
      <c r="K611" s="69">
        <f>'Tabel 5'!K620/'Tabel 5'!K$10</f>
        <v>0</v>
      </c>
      <c r="L611" s="69">
        <f>'Tabel 5'!L620/'Tabel 5'!L$10</f>
        <v>4.3610562576257235E-4</v>
      </c>
      <c r="M611" s="69">
        <f>'Tabel 5'!M620/'Tabel 5'!M$10</f>
        <v>0</v>
      </c>
      <c r="N611" s="69">
        <f>'Tabel 5'!N620/'Tabel 5'!N$10</f>
        <v>4.9729251851033263E-4</v>
      </c>
      <c r="O611" s="69"/>
      <c r="P611" s="69">
        <f>'Tabel 5'!P620/'Tabel 5'!P$10</f>
        <v>9.1221554350127867E-5</v>
      </c>
      <c r="Q611" s="69">
        <f>'Tabel 5'!Q620/'Tabel 5'!Q$10</f>
        <v>1.1160313923687369E-4</v>
      </c>
      <c r="R611" s="69">
        <f>'Tabel 5'!R620/'Tabel 5'!R$10</f>
        <v>0</v>
      </c>
      <c r="S611" s="69"/>
      <c r="T611" s="69">
        <f>'Tabel 5'!T620/'Tabel 5'!T$10</f>
        <v>1.8209960848584177E-5</v>
      </c>
      <c r="U611" s="69"/>
      <c r="V611" s="69">
        <f>'Tabel 5'!V620/'Tabel 5'!V$10</f>
        <v>6.7364796747777312E-4</v>
      </c>
      <c r="W611" s="69">
        <f>'Tabel 5'!W620/'Tabel 5'!W$10</f>
        <v>7.1974628943297482E-4</v>
      </c>
      <c r="X611" s="69">
        <f>'Tabel 5'!X620/'Tabel 5'!X$10</f>
        <v>0</v>
      </c>
      <c r="Y611" s="69">
        <f>'Tabel 5'!Y620/'Tabel 5'!Y$10</f>
        <v>0</v>
      </c>
      <c r="Z611" s="69"/>
      <c r="AA611" s="69">
        <f>'Tabel 5'!AA620/'Tabel 5'!AA$10</f>
        <v>0</v>
      </c>
      <c r="AB611" s="69"/>
      <c r="AC611" s="69">
        <f>'Tabel 5'!AC620/'Tabel 5'!AC$10</f>
        <v>2.1668676689230821E-4</v>
      </c>
    </row>
    <row r="612" spans="2:29" outlineLevel="2" x14ac:dyDescent="0.2">
      <c r="B612" s="46">
        <v>2017</v>
      </c>
      <c r="C612" s="46">
        <v>6</v>
      </c>
      <c r="D612" s="22" t="s">
        <v>89</v>
      </c>
      <c r="E612" s="22" t="s">
        <v>427</v>
      </c>
      <c r="G612" s="69">
        <f>'Tabel 5'!G621/'Tabel 5'!G$10</f>
        <v>1.6643237830784352E-4</v>
      </c>
      <c r="H612" s="69"/>
      <c r="I612" s="69">
        <f>'Tabel 5'!I621/'Tabel 5'!I$10</f>
        <v>2.699203734898205E-5</v>
      </c>
      <c r="J612" s="69">
        <f>'Tabel 5'!J621/'Tabel 5'!J$10</f>
        <v>0</v>
      </c>
      <c r="K612" s="69">
        <f>'Tabel 5'!K621/'Tabel 5'!K$10</f>
        <v>0</v>
      </c>
      <c r="L612" s="69">
        <f>'Tabel 5'!L621/'Tabel 5'!L$10</f>
        <v>0</v>
      </c>
      <c r="M612" s="69">
        <f>'Tabel 5'!M621/'Tabel 5'!M$10</f>
        <v>0</v>
      </c>
      <c r="N612" s="69">
        <f>'Tabel 5'!N621/'Tabel 5'!N$10</f>
        <v>1.3562523232099982E-4</v>
      </c>
      <c r="O612" s="69"/>
      <c r="P612" s="69">
        <f>'Tabel 5'!P621/'Tabel 5'!P$10</f>
        <v>1.3357441886983009E-4</v>
      </c>
      <c r="Q612" s="69">
        <f>'Tabel 5'!Q621/'Tabel 5'!Q$10</f>
        <v>0</v>
      </c>
      <c r="R612" s="69">
        <f>'Tabel 5'!R621/'Tabel 5'!R$10</f>
        <v>7.3141144569716001E-4</v>
      </c>
      <c r="S612" s="69"/>
      <c r="T612" s="69">
        <f>'Tabel 5'!T621/'Tabel 5'!T$10</f>
        <v>6.1913866885186201E-4</v>
      </c>
      <c r="U612" s="69"/>
      <c r="V612" s="69">
        <f>'Tabel 5'!V621/'Tabel 5'!V$10</f>
        <v>3.999784806899278E-4</v>
      </c>
      <c r="W612" s="69">
        <f>'Tabel 5'!W621/'Tabel 5'!W$10</f>
        <v>3.2488547786905115E-4</v>
      </c>
      <c r="X612" s="69">
        <f>'Tabel 5'!X621/'Tabel 5'!X$10</f>
        <v>0</v>
      </c>
      <c r="Y612" s="69">
        <f>'Tabel 5'!Y621/'Tabel 5'!Y$10</f>
        <v>4.6469454833956703E-3</v>
      </c>
      <c r="Z612" s="69"/>
      <c r="AA612" s="69">
        <f>'Tabel 5'!AA621/'Tabel 5'!AA$10</f>
        <v>0</v>
      </c>
      <c r="AB612" s="69"/>
      <c r="AC612" s="69">
        <f>'Tabel 5'!AC621/'Tabel 5'!AC$10</f>
        <v>2.0835266047337328E-5</v>
      </c>
    </row>
    <row r="613" spans="2:29" outlineLevel="2" x14ac:dyDescent="0.2">
      <c r="B613" s="46">
        <v>2017</v>
      </c>
      <c r="C613" s="46">
        <v>6</v>
      </c>
      <c r="D613" s="22" t="s">
        <v>428</v>
      </c>
      <c r="E613" s="22" t="s">
        <v>429</v>
      </c>
      <c r="G613" s="69">
        <f>'Tabel 5'!G622/'Tabel 5'!G$10</f>
        <v>4.9875500991275584E-5</v>
      </c>
      <c r="H613" s="69"/>
      <c r="I613" s="69">
        <f>'Tabel 5'!I622/'Tabel 5'!I$10</f>
        <v>3.3989972957977399E-5</v>
      </c>
      <c r="J613" s="69">
        <f>'Tabel 5'!J622/'Tabel 5'!J$10</f>
        <v>2.7104625791600275E-5</v>
      </c>
      <c r="K613" s="69">
        <f>'Tabel 5'!K622/'Tabel 5'!K$10</f>
        <v>3.5445281346920693E-4</v>
      </c>
      <c r="L613" s="69">
        <f>'Tabel 5'!L622/'Tabel 5'!L$10</f>
        <v>0</v>
      </c>
      <c r="M613" s="69">
        <f>'Tabel 5'!M622/'Tabel 5'!M$10</f>
        <v>0</v>
      </c>
      <c r="N613" s="69">
        <f>'Tabel 5'!N622/'Tabel 5'!N$10</f>
        <v>0</v>
      </c>
      <c r="O613" s="69"/>
      <c r="P613" s="69">
        <f>'Tabel 5'!P622/'Tabel 5'!P$10</f>
        <v>3.2579126553617098E-6</v>
      </c>
      <c r="Q613" s="69">
        <f>'Tabel 5'!Q622/'Tabel 5'!Q$10</f>
        <v>3.9858264013169178E-6</v>
      </c>
      <c r="R613" s="69">
        <f>'Tabel 5'!R622/'Tabel 5'!R$10</f>
        <v>0</v>
      </c>
      <c r="S613" s="69"/>
      <c r="T613" s="69">
        <f>'Tabel 5'!T622/'Tabel 5'!T$10</f>
        <v>2.7314941272876262E-5</v>
      </c>
      <c r="U613" s="69"/>
      <c r="V613" s="69">
        <f>'Tabel 5'!V622/'Tabel 5'!V$10</f>
        <v>1.2630899390208246E-4</v>
      </c>
      <c r="W613" s="69">
        <f>'Tabel 5'!W622/'Tabel 5'!W$10</f>
        <v>1.1745859584496465E-4</v>
      </c>
      <c r="X613" s="69">
        <f>'Tabel 5'!X622/'Tabel 5'!X$10</f>
        <v>3.7717549436930867E-4</v>
      </c>
      <c r="Y613" s="69">
        <f>'Tabel 5'!Y622/'Tabel 5'!Y$10</f>
        <v>0</v>
      </c>
      <c r="Z613" s="69"/>
      <c r="AA613" s="69">
        <f>'Tabel 5'!AA622/'Tabel 5'!AA$10</f>
        <v>0</v>
      </c>
      <c r="AB613" s="69"/>
      <c r="AC613" s="69">
        <f>'Tabel 5'!AC622/'Tabel 5'!AC$10</f>
        <v>0</v>
      </c>
    </row>
    <row r="614" spans="2:29" outlineLevel="2" x14ac:dyDescent="0.2">
      <c r="B614" s="46">
        <v>2017</v>
      </c>
      <c r="C614" s="46">
        <v>6</v>
      </c>
      <c r="D614" s="22" t="s">
        <v>94</v>
      </c>
      <c r="E614" s="22" t="s">
        <v>433</v>
      </c>
      <c r="G614" s="69">
        <f>'Tabel 5'!G623/'Tabel 5'!G$10</f>
        <v>3.7352413242379212E-4</v>
      </c>
      <c r="H614" s="69"/>
      <c r="I614" s="69">
        <f>'Tabel 5'!I623/'Tabel 5'!I$10</f>
        <v>4.1487761110472408E-4</v>
      </c>
      <c r="J614" s="69">
        <f>'Tabel 5'!J623/'Tabel 5'!J$10</f>
        <v>0</v>
      </c>
      <c r="K614" s="69">
        <f>'Tabel 5'!K623/'Tabel 5'!K$10</f>
        <v>0</v>
      </c>
      <c r="L614" s="69">
        <f>'Tabel 5'!L623/'Tabel 5'!L$10</f>
        <v>8.6731118831432925E-4</v>
      </c>
      <c r="M614" s="69">
        <f>'Tabel 5'!M623/'Tabel 5'!M$10</f>
        <v>0</v>
      </c>
      <c r="N614" s="69">
        <f>'Tabel 5'!N623/'Tabel 5'!N$10</f>
        <v>1.1955113071258502E-3</v>
      </c>
      <c r="O614" s="69"/>
      <c r="P614" s="69">
        <f>'Tabel 5'!P623/'Tabel 5'!P$10</f>
        <v>1.2380068090374498E-4</v>
      </c>
      <c r="Q614" s="69">
        <f>'Tabel 5'!Q623/'Tabel 5'!Q$10</f>
        <v>1.5146140325004287E-4</v>
      </c>
      <c r="R614" s="69">
        <f>'Tabel 5'!R623/'Tabel 5'!R$10</f>
        <v>0</v>
      </c>
      <c r="S614" s="69"/>
      <c r="T614" s="69">
        <f>'Tabel 5'!T623/'Tabel 5'!T$10</f>
        <v>2.7314941272876262E-5</v>
      </c>
      <c r="U614" s="69"/>
      <c r="V614" s="69">
        <f>'Tabel 5'!V623/'Tabel 5'!V$10</f>
        <v>5.4499991813305949E-4</v>
      </c>
      <c r="W614" s="69">
        <f>'Tabel 5'!W623/'Tabel 5'!W$10</f>
        <v>5.8229474110376095E-4</v>
      </c>
      <c r="X614" s="69">
        <f>'Tabel 5'!X623/'Tabel 5'!X$10</f>
        <v>0</v>
      </c>
      <c r="Y614" s="69">
        <f>'Tabel 5'!Y623/'Tabel 5'!Y$10</f>
        <v>0</v>
      </c>
      <c r="Z614" s="69"/>
      <c r="AA614" s="69">
        <f>'Tabel 5'!AA623/'Tabel 5'!AA$10</f>
        <v>0</v>
      </c>
      <c r="AB614" s="69"/>
      <c r="AC614" s="69">
        <f>'Tabel 5'!AC623/'Tabel 5'!AC$10</f>
        <v>6.9589788598106673E-4</v>
      </c>
    </row>
    <row r="615" spans="2:29" outlineLevel="2" x14ac:dyDescent="0.2">
      <c r="B615" s="46">
        <v>2017</v>
      </c>
      <c r="C615" s="46">
        <v>6</v>
      </c>
      <c r="D615" s="22" t="s">
        <v>105</v>
      </c>
      <c r="E615" s="22" t="s">
        <v>447</v>
      </c>
      <c r="G615" s="69">
        <f>'Tabel 5'!G624/'Tabel 5'!G$10</f>
        <v>9.4871876885578547E-5</v>
      </c>
      <c r="H615" s="69"/>
      <c r="I615" s="69">
        <f>'Tabel 5'!I624/'Tabel 5'!I$10</f>
        <v>4.5986434001969416E-5</v>
      </c>
      <c r="J615" s="69">
        <f>'Tabel 5'!J624/'Tabel 5'!J$10</f>
        <v>0</v>
      </c>
      <c r="K615" s="69">
        <f>'Tabel 5'!K624/'Tabel 5'!K$10</f>
        <v>0</v>
      </c>
      <c r="L615" s="69">
        <f>'Tabel 5'!L624/'Tabel 5'!L$10</f>
        <v>0</v>
      </c>
      <c r="M615" s="69">
        <f>'Tabel 5'!M624/'Tabel 5'!M$10</f>
        <v>1.9011406844106464E-3</v>
      </c>
      <c r="N615" s="69">
        <f>'Tabel 5'!N624/'Tabel 5'!N$10</f>
        <v>0</v>
      </c>
      <c r="O615" s="69"/>
      <c r="P615" s="69">
        <f>'Tabel 5'!P624/'Tabel 5'!P$10</f>
        <v>1.6289563276808547E-5</v>
      </c>
      <c r="Q615" s="69">
        <f>'Tabel 5'!Q624/'Tabel 5'!Q$10</f>
        <v>1.9929132006584586E-5</v>
      </c>
      <c r="R615" s="69">
        <f>'Tabel 5'!R624/'Tabel 5'!R$10</f>
        <v>0</v>
      </c>
      <c r="S615" s="69"/>
      <c r="T615" s="69">
        <f>'Tabel 5'!T624/'Tabel 5'!T$10</f>
        <v>4.5524902121460439E-5</v>
      </c>
      <c r="U615" s="69"/>
      <c r="V615" s="69">
        <f>'Tabel 5'!V624/'Tabel 5'!V$10</f>
        <v>2.7834759767310764E-4</v>
      </c>
      <c r="W615" s="69">
        <f>'Tabel 5'!W624/'Tabel 5'!W$10</f>
        <v>2.9739516820320835E-4</v>
      </c>
      <c r="X615" s="69">
        <f>'Tabel 5'!X624/'Tabel 5'!X$10</f>
        <v>0</v>
      </c>
      <c r="Y615" s="69">
        <f>'Tabel 5'!Y624/'Tabel 5'!Y$10</f>
        <v>0</v>
      </c>
      <c r="Z615" s="69"/>
      <c r="AA615" s="69">
        <f>'Tabel 5'!AA624/'Tabel 5'!AA$10</f>
        <v>0</v>
      </c>
      <c r="AB615" s="69"/>
      <c r="AC615" s="69">
        <f>'Tabel 5'!AC624/'Tabel 5'!AC$10</f>
        <v>3.7503478885207188E-5</v>
      </c>
    </row>
    <row r="616" spans="2:29" outlineLevel="2" x14ac:dyDescent="0.2">
      <c r="B616" s="46">
        <v>2017</v>
      </c>
      <c r="C616" s="46">
        <v>6</v>
      </c>
      <c r="D616" s="22" t="s">
        <v>109</v>
      </c>
      <c r="E616" s="22" t="s">
        <v>451</v>
      </c>
      <c r="G616" s="69">
        <f>'Tabel 5'!G625/'Tabel 5'!G$10</f>
        <v>5.26945510473042E-4</v>
      </c>
      <c r="H616" s="69"/>
      <c r="I616" s="69">
        <f>'Tabel 5'!I625/'Tabel 5'!I$10</f>
        <v>3.8588616358174336E-4</v>
      </c>
      <c r="J616" s="69">
        <f>'Tabel 5'!J625/'Tabel 5'!J$10</f>
        <v>0</v>
      </c>
      <c r="K616" s="69">
        <f>'Tabel 5'!K625/'Tabel 5'!K$10</f>
        <v>1.5064244572441294E-3</v>
      </c>
      <c r="L616" s="69">
        <f>'Tabel 5'!L625/'Tabel 5'!L$10</f>
        <v>1.2544161819687473E-3</v>
      </c>
      <c r="M616" s="69">
        <f>'Tabel 5'!M625/'Tabel 5'!M$10</f>
        <v>0</v>
      </c>
      <c r="N616" s="69">
        <f>'Tabel 5'!N625/'Tabel 5'!N$10</f>
        <v>2.2604205386833303E-4</v>
      </c>
      <c r="O616" s="69"/>
      <c r="P616" s="69">
        <f>'Tabel 5'!P625/'Tabel 5'!P$10</f>
        <v>7.4931991073319323E-5</v>
      </c>
      <c r="Q616" s="69">
        <f>'Tabel 5'!Q625/'Tabel 5'!Q$10</f>
        <v>7.1744875223704515E-5</v>
      </c>
      <c r="R616" s="69">
        <f>'Tabel 5'!R625/'Tabel 5'!R$10</f>
        <v>8.9196517767946333E-5</v>
      </c>
      <c r="S616" s="69"/>
      <c r="T616" s="69">
        <f>'Tabel 5'!T625/'Tabel 5'!T$10</f>
        <v>1.9575707912227987E-3</v>
      </c>
      <c r="U616" s="69"/>
      <c r="V616" s="69">
        <f>'Tabel 5'!V625/'Tabel 5'!V$10</f>
        <v>8.1399129403564253E-4</v>
      </c>
      <c r="W616" s="69">
        <f>'Tabel 5'!W625/'Tabel 5'!W$10</f>
        <v>7.7722602782519159E-4</v>
      </c>
      <c r="X616" s="69">
        <f>'Tabel 5'!X625/'Tabel 5'!X$10</f>
        <v>5.9270434829462794E-4</v>
      </c>
      <c r="Y616" s="69">
        <f>'Tabel 5'!Y625/'Tabel 5'!Y$10</f>
        <v>2.9468434772753033E-3</v>
      </c>
      <c r="Z616" s="69"/>
      <c r="AA616" s="69">
        <f>'Tabel 5'!AA625/'Tabel 5'!AA$10</f>
        <v>0</v>
      </c>
      <c r="AB616" s="69"/>
      <c r="AC616" s="69">
        <f>'Tabel 5'!AC625/'Tabel 5'!AC$10</f>
        <v>3.291972035479298E-4</v>
      </c>
    </row>
    <row r="617" spans="2:29" outlineLevel="2" x14ac:dyDescent="0.2">
      <c r="B617" s="46">
        <v>2017</v>
      </c>
      <c r="C617" s="46">
        <v>6</v>
      </c>
      <c r="D617" s="22" t="s">
        <v>119</v>
      </c>
      <c r="E617" s="22" t="s">
        <v>463</v>
      </c>
      <c r="G617" s="69">
        <f>'Tabel 5'!G626/'Tabel 5'!G$10</f>
        <v>4.0713588309182567E-4</v>
      </c>
      <c r="H617" s="69"/>
      <c r="I617" s="69">
        <f>'Tabel 5'!I626/'Tabel 5'!I$10</f>
        <v>8.1975817133945483E-5</v>
      </c>
      <c r="J617" s="69">
        <f>'Tabel 5'!J626/'Tabel 5'!J$10</f>
        <v>0</v>
      </c>
      <c r="K617" s="69">
        <f>'Tabel 5'!K626/'Tabel 5'!K$10</f>
        <v>1.4178112538768277E-4</v>
      </c>
      <c r="L617" s="69">
        <f>'Tabel 5'!L626/'Tabel 5'!L$10</f>
        <v>3.6260467760034106E-4</v>
      </c>
      <c r="M617" s="69">
        <f>'Tabel 5'!M626/'Tabel 5'!M$10</f>
        <v>0</v>
      </c>
      <c r="N617" s="69">
        <f>'Tabel 5'!N626/'Tabel 5'!N$10</f>
        <v>0</v>
      </c>
      <c r="O617" s="69"/>
      <c r="P617" s="69">
        <f>'Tabel 5'!P626/'Tabel 5'!P$10</f>
        <v>0</v>
      </c>
      <c r="Q617" s="69">
        <f>'Tabel 5'!Q626/'Tabel 5'!Q$10</f>
        <v>0</v>
      </c>
      <c r="R617" s="69">
        <f>'Tabel 5'!R626/'Tabel 5'!R$10</f>
        <v>0</v>
      </c>
      <c r="S617" s="69"/>
      <c r="T617" s="69">
        <f>'Tabel 5'!T626/'Tabel 5'!T$10</f>
        <v>1.6388964763725759E-4</v>
      </c>
      <c r="U617" s="69"/>
      <c r="V617" s="69">
        <f>'Tabel 5'!V626/'Tabel 5'!V$10</f>
        <v>1.5227250931528829E-3</v>
      </c>
      <c r="W617" s="69">
        <f>'Tabel 5'!W626/'Tabel 5'!W$10</f>
        <v>1.2795489589919554E-3</v>
      </c>
      <c r="X617" s="69">
        <f>'Tabel 5'!X626/'Tabel 5'!X$10</f>
        <v>1.8319952583652137E-3</v>
      </c>
      <c r="Y617" s="69">
        <f>'Tabel 5'!Y626/'Tabel 5'!Y$10</f>
        <v>1.1900714042842571E-2</v>
      </c>
      <c r="Z617" s="69"/>
      <c r="AA617" s="69">
        <f>'Tabel 5'!AA626/'Tabel 5'!AA$10</f>
        <v>0</v>
      </c>
      <c r="AB617" s="69"/>
      <c r="AC617" s="69">
        <f>'Tabel 5'!AC626/'Tabel 5'!AC$10</f>
        <v>2.0835266047337328E-5</v>
      </c>
    </row>
    <row r="618" spans="2:29" outlineLevel="2" x14ac:dyDescent="0.2">
      <c r="B618" s="46">
        <v>2017</v>
      </c>
      <c r="C618" s="46">
        <v>6</v>
      </c>
      <c r="D618" s="22" t="s">
        <v>121</v>
      </c>
      <c r="E618" s="22" t="s">
        <v>465</v>
      </c>
      <c r="G618" s="69">
        <f>'Tabel 5'!G627/'Tabel 5'!G$10</f>
        <v>8.0180289093583249E-4</v>
      </c>
      <c r="H618" s="69"/>
      <c r="I618" s="69">
        <f>'Tabel 5'!I627/'Tabel 5'!I$10</f>
        <v>6.0982010306959448E-5</v>
      </c>
      <c r="J618" s="69">
        <f>'Tabel 5'!J627/'Tabel 5'!J$10</f>
        <v>0</v>
      </c>
      <c r="K618" s="69">
        <f>'Tabel 5'!K627/'Tabel 5'!K$10</f>
        <v>0</v>
      </c>
      <c r="L618" s="69">
        <f>'Tabel 5'!L627/'Tabel 5'!L$10</f>
        <v>0</v>
      </c>
      <c r="M618" s="69">
        <f>'Tabel 5'!M627/'Tabel 5'!M$10</f>
        <v>0</v>
      </c>
      <c r="N618" s="69">
        <f>'Tabel 5'!N627/'Tabel 5'!N$10</f>
        <v>3.0641256191040698E-4</v>
      </c>
      <c r="O618" s="69"/>
      <c r="P618" s="69">
        <f>'Tabel 5'!P627/'Tabel 5'!P$10</f>
        <v>3.8313052827053705E-3</v>
      </c>
      <c r="Q618" s="69">
        <f>'Tabel 5'!Q627/'Tabel 5'!Q$10</f>
        <v>4.6873318479486951E-3</v>
      </c>
      <c r="R618" s="69">
        <f>'Tabel 5'!R627/'Tabel 5'!R$10</f>
        <v>0</v>
      </c>
      <c r="S618" s="69"/>
      <c r="T618" s="69">
        <f>'Tabel 5'!T627/'Tabel 5'!T$10</f>
        <v>9.1049804242920878E-5</v>
      </c>
      <c r="U618" s="69"/>
      <c r="V618" s="69">
        <f>'Tabel 5'!V627/'Tabel 5'!V$10</f>
        <v>5.4266086269042836E-4</v>
      </c>
      <c r="W618" s="69">
        <f>'Tabel 5'!W627/'Tabel 5'!W$10</f>
        <v>5.6230178861951168E-4</v>
      </c>
      <c r="X618" s="69">
        <f>'Tabel 5'!X627/'Tabel 5'!X$10</f>
        <v>3.7717549436930867E-4</v>
      </c>
      <c r="Y618" s="69">
        <f>'Tabel 5'!Y627/'Tabel 5'!Y$10</f>
        <v>0</v>
      </c>
      <c r="Z618" s="69"/>
      <c r="AA618" s="69">
        <f>'Tabel 5'!AA627/'Tabel 5'!AA$10</f>
        <v>0</v>
      </c>
      <c r="AB618" s="69"/>
      <c r="AC618" s="69">
        <f>'Tabel 5'!AC627/'Tabel 5'!AC$10</f>
        <v>4.0420416131834418E-4</v>
      </c>
    </row>
    <row r="619" spans="2:29" outlineLevel="2" x14ac:dyDescent="0.2">
      <c r="B619" s="46">
        <v>2017</v>
      </c>
      <c r="C619" s="46">
        <v>6</v>
      </c>
      <c r="D619" s="22" t="s">
        <v>124</v>
      </c>
      <c r="E619" s="22" t="s">
        <v>468</v>
      </c>
      <c r="G619" s="69">
        <f>'Tabel 5'!G628/'Tabel 5'!G$10</f>
        <v>6.0718001206770276E-4</v>
      </c>
      <c r="H619" s="69"/>
      <c r="I619" s="69">
        <f>'Tabel 5'!I628/'Tabel 5'!I$10</f>
        <v>6.6580358794155728E-4</v>
      </c>
      <c r="J619" s="69">
        <f>'Tabel 5'!J628/'Tabel 5'!J$10</f>
        <v>1.2003477136280122E-3</v>
      </c>
      <c r="K619" s="69">
        <f>'Tabel 5'!K628/'Tabel 5'!K$10</f>
        <v>1.7722640673460346E-5</v>
      </c>
      <c r="L619" s="69">
        <f>'Tabel 5'!L628/'Tabel 5'!L$10</f>
        <v>0</v>
      </c>
      <c r="M619" s="69">
        <f>'Tabel 5'!M628/'Tabel 5'!M$10</f>
        <v>0</v>
      </c>
      <c r="N619" s="69">
        <f>'Tabel 5'!N628/'Tabel 5'!N$10</f>
        <v>2.2604205386833303E-4</v>
      </c>
      <c r="O619" s="69"/>
      <c r="P619" s="69">
        <f>'Tabel 5'!P628/'Tabel 5'!P$10</f>
        <v>3.5837039208978806E-5</v>
      </c>
      <c r="Q619" s="69">
        <f>'Tabel 5'!Q628/'Tabel 5'!Q$10</f>
        <v>0</v>
      </c>
      <c r="R619" s="69">
        <f>'Tabel 5'!R628/'Tabel 5'!R$10</f>
        <v>1.9623233908948196E-4</v>
      </c>
      <c r="S619" s="69"/>
      <c r="T619" s="69">
        <f>'Tabel 5'!T628/'Tabel 5'!T$10</f>
        <v>1.0652827096421743E-3</v>
      </c>
      <c r="U619" s="69"/>
      <c r="V619" s="69">
        <f>'Tabel 5'!V628/'Tabel 5'!V$10</f>
        <v>7.6253207429775708E-4</v>
      </c>
      <c r="W619" s="69">
        <f>'Tabel 5'!W628/'Tabel 5'!W$10</f>
        <v>8.1471281373315908E-4</v>
      </c>
      <c r="X619" s="69">
        <f>'Tabel 5'!X628/'Tabel 5'!X$10</f>
        <v>0</v>
      </c>
      <c r="Y619" s="69">
        <f>'Tabel 5'!Y628/'Tabel 5'!Y$10</f>
        <v>0</v>
      </c>
      <c r="Z619" s="69"/>
      <c r="AA619" s="69">
        <f>'Tabel 5'!AA628/'Tabel 5'!AA$10</f>
        <v>0</v>
      </c>
      <c r="AB619" s="69"/>
      <c r="AC619" s="69">
        <f>'Tabel 5'!AC628/'Tabel 5'!AC$10</f>
        <v>6.500603006769246E-4</v>
      </c>
    </row>
    <row r="620" spans="2:29" outlineLevel="2" x14ac:dyDescent="0.2">
      <c r="B620" s="46">
        <v>2017</v>
      </c>
      <c r="C620" s="46">
        <v>6</v>
      </c>
      <c r="D620" s="22" t="s">
        <v>127</v>
      </c>
      <c r="E620" s="22" t="s">
        <v>471</v>
      </c>
      <c r="G620" s="69">
        <f>'Tabel 5'!G629/'Tabel 5'!G$10</f>
        <v>9.443817687695877E-4</v>
      </c>
      <c r="H620" s="69"/>
      <c r="I620" s="69">
        <f>'Tabel 5'!I629/'Tabel 5'!I$10</f>
        <v>4.7885873667268154E-4</v>
      </c>
      <c r="J620" s="69">
        <f>'Tabel 5'!J629/'Tabel 5'!J$10</f>
        <v>1.3552312895800138E-5</v>
      </c>
      <c r="K620" s="69">
        <f>'Tabel 5'!K629/'Tabel 5'!K$10</f>
        <v>1.5950376606114312E-4</v>
      </c>
      <c r="L620" s="69">
        <f>'Tabel 5'!L629/'Tabel 5'!L$10</f>
        <v>1.7444225030502894E-3</v>
      </c>
      <c r="M620" s="69">
        <f>'Tabel 5'!M629/'Tabel 5'!M$10</f>
        <v>0</v>
      </c>
      <c r="N620" s="69">
        <f>'Tabel 5'!N629/'Tabel 5'!N$10</f>
        <v>5.3747777253136957E-4</v>
      </c>
      <c r="O620" s="69"/>
      <c r="P620" s="69">
        <f>'Tabel 5'!P629/'Tabel 5'!P$10</f>
        <v>1.5768297251950675E-3</v>
      </c>
      <c r="Q620" s="69">
        <f>'Tabel 5'!Q629/'Tabel 5'!Q$10</f>
        <v>1.9291399782373881E-3</v>
      </c>
      <c r="R620" s="69">
        <f>'Tabel 5'!R629/'Tabel 5'!R$10</f>
        <v>0</v>
      </c>
      <c r="S620" s="69"/>
      <c r="T620" s="69">
        <f>'Tabel 5'!T629/'Tabel 5'!T$10</f>
        <v>4.4432304470545386E-3</v>
      </c>
      <c r="U620" s="69"/>
      <c r="V620" s="69">
        <f>'Tabel 5'!V629/'Tabel 5'!V$10</f>
        <v>6.8066513380566664E-4</v>
      </c>
      <c r="W620" s="69">
        <f>'Tabel 5'!W629/'Tabel 5'!W$10</f>
        <v>6.7476214634341392E-4</v>
      </c>
      <c r="X620" s="69">
        <f>'Tabel 5'!X629/'Tabel 5'!X$10</f>
        <v>0</v>
      </c>
      <c r="Y620" s="69">
        <f>'Tabel 5'!Y629/'Tabel 5'!Y$10</f>
        <v>2.3801428085685142E-3</v>
      </c>
      <c r="Z620" s="69"/>
      <c r="AA620" s="69">
        <f>'Tabel 5'!AA629/'Tabel 5'!AA$10</f>
        <v>0</v>
      </c>
      <c r="AB620" s="69"/>
      <c r="AC620" s="69">
        <f>'Tabel 5'!AC629/'Tabel 5'!AC$10</f>
        <v>8.4591180152189548E-4</v>
      </c>
    </row>
    <row r="621" spans="2:29" outlineLevel="2" x14ac:dyDescent="0.2">
      <c r="B621" s="46">
        <v>2017</v>
      </c>
      <c r="C621" s="46">
        <v>6</v>
      </c>
      <c r="D621" s="22" t="s">
        <v>129</v>
      </c>
      <c r="E621" s="22" t="s">
        <v>473</v>
      </c>
      <c r="G621" s="69">
        <f>'Tabel 5'!G630/'Tabel 5'!G$10</f>
        <v>5.8115801155051545E-4</v>
      </c>
      <c r="H621" s="69"/>
      <c r="I621" s="69">
        <f>'Tabel 5'!I630/'Tabel 5'!I$10</f>
        <v>3.7988793305974739E-4</v>
      </c>
      <c r="J621" s="69">
        <f>'Tabel 5'!J630/'Tabel 5'!J$10</f>
        <v>2.7104625791600275E-5</v>
      </c>
      <c r="K621" s="69">
        <f>'Tabel 5'!K630/'Tabel 5'!K$10</f>
        <v>7.0890562693841385E-5</v>
      </c>
      <c r="L621" s="69">
        <f>'Tabel 5'!L630/'Tabel 5'!L$10</f>
        <v>1.7150221237853969E-4</v>
      </c>
      <c r="M621" s="69">
        <f>'Tabel 5'!M630/'Tabel 5'!M$10</f>
        <v>2.5624070094230453E-3</v>
      </c>
      <c r="N621" s="69">
        <f>'Tabel 5'!N630/'Tabel 5'!N$10</f>
        <v>1.3311365394468499E-3</v>
      </c>
      <c r="O621" s="69"/>
      <c r="P621" s="69">
        <f>'Tabel 5'!P630/'Tabel 5'!P$10</f>
        <v>5.5058723875612897E-4</v>
      </c>
      <c r="Q621" s="69">
        <f>'Tabel 5'!Q630/'Tabel 5'!Q$10</f>
        <v>6.7360466182255906E-4</v>
      </c>
      <c r="R621" s="69">
        <f>'Tabel 5'!R630/'Tabel 5'!R$10</f>
        <v>0</v>
      </c>
      <c r="S621" s="69"/>
      <c r="T621" s="69">
        <f>'Tabel 5'!T630/'Tabel 5'!T$10</f>
        <v>1.6571064372211599E-3</v>
      </c>
      <c r="U621" s="69"/>
      <c r="V621" s="69">
        <f>'Tabel 5'!V630/'Tabel 5'!V$10</f>
        <v>7.9761790593722447E-4</v>
      </c>
      <c r="W621" s="69">
        <f>'Tabel 5'!W630/'Tabel 5'!W$10</f>
        <v>8.5219959964112646E-4</v>
      </c>
      <c r="X621" s="69">
        <f>'Tabel 5'!X630/'Tabel 5'!X$10</f>
        <v>0</v>
      </c>
      <c r="Y621" s="69">
        <f>'Tabel 5'!Y630/'Tabel 5'!Y$10</f>
        <v>0</v>
      </c>
      <c r="Z621" s="69"/>
      <c r="AA621" s="69">
        <f>'Tabel 5'!AA630/'Tabel 5'!AA$10</f>
        <v>0</v>
      </c>
      <c r="AB621" s="69"/>
      <c r="AC621" s="69">
        <f>'Tabel 5'!AC630/'Tabel 5'!AC$10</f>
        <v>7.9161634831849729E-4</v>
      </c>
    </row>
    <row r="622" spans="2:29" outlineLevel="2" x14ac:dyDescent="0.2">
      <c r="B622" s="46">
        <v>2017</v>
      </c>
      <c r="C622" s="46">
        <v>6</v>
      </c>
      <c r="D622" s="22" t="s">
        <v>130</v>
      </c>
      <c r="E622" s="22" t="s">
        <v>474</v>
      </c>
      <c r="G622" s="69">
        <f>'Tabel 5'!G631/'Tabel 5'!G$10</f>
        <v>4.141835082318972E-4</v>
      </c>
      <c r="H622" s="69"/>
      <c r="I622" s="69">
        <f>'Tabel 5'!I631/'Tabel 5'!I$10</f>
        <v>4.8985549262967424E-5</v>
      </c>
      <c r="J622" s="69">
        <f>'Tabel 5'!J631/'Tabel 5'!J$10</f>
        <v>0</v>
      </c>
      <c r="K622" s="69">
        <f>'Tabel 5'!K631/'Tabel 5'!K$10</f>
        <v>0</v>
      </c>
      <c r="L622" s="69">
        <f>'Tabel 5'!L631/'Tabel 5'!L$10</f>
        <v>1.1760151705957007E-4</v>
      </c>
      <c r="M622" s="69">
        <f>'Tabel 5'!M631/'Tabel 5'!M$10</f>
        <v>0</v>
      </c>
      <c r="N622" s="69">
        <f>'Tabel 5'!N631/'Tabel 5'!N$10</f>
        <v>1.2557891881574056E-4</v>
      </c>
      <c r="O622" s="69"/>
      <c r="P622" s="69">
        <f>'Tabel 5'!P631/'Tabel 5'!P$10</f>
        <v>5.9945592858655459E-4</v>
      </c>
      <c r="Q622" s="69">
        <f>'Tabel 5'!Q631/'Tabel 5'!Q$10</f>
        <v>7.3339205784231278E-4</v>
      </c>
      <c r="R622" s="69">
        <f>'Tabel 5'!R631/'Tabel 5'!R$10</f>
        <v>0</v>
      </c>
      <c r="S622" s="69"/>
      <c r="T622" s="69">
        <f>'Tabel 5'!T631/'Tabel 5'!T$10</f>
        <v>0</v>
      </c>
      <c r="U622" s="69"/>
      <c r="V622" s="69">
        <f>'Tabel 5'!V631/'Tabel 5'!V$10</f>
        <v>1.2420384400371443E-3</v>
      </c>
      <c r="W622" s="69">
        <f>'Tabel 5'!W631/'Tabel 5'!W$10</f>
        <v>1.2070745062365516E-3</v>
      </c>
      <c r="X622" s="69">
        <f>'Tabel 5'!X631/'Tabel 5'!X$10</f>
        <v>2.5863462471038311E-3</v>
      </c>
      <c r="Y622" s="69">
        <f>'Tabel 5'!Y631/'Tabel 5'!Y$10</f>
        <v>0</v>
      </c>
      <c r="Z622" s="69"/>
      <c r="AA622" s="69">
        <f>'Tabel 5'!AA631/'Tabel 5'!AA$10</f>
        <v>0</v>
      </c>
      <c r="AB622" s="69"/>
      <c r="AC622" s="69">
        <f>'Tabel 5'!AC631/'Tabel 5'!AC$10</f>
        <v>2.0763009344685162E-4</v>
      </c>
    </row>
    <row r="623" spans="2:29" outlineLevel="2" x14ac:dyDescent="0.2">
      <c r="B623" s="46">
        <v>2017</v>
      </c>
      <c r="C623" s="46">
        <v>6</v>
      </c>
      <c r="D623" s="22" t="s">
        <v>135</v>
      </c>
      <c r="E623" s="22" t="s">
        <v>480</v>
      </c>
      <c r="G623" s="69">
        <f>'Tabel 5'!G632/'Tabel 5'!G$10</f>
        <v>5.3074038554846515E-4</v>
      </c>
      <c r="H623" s="69"/>
      <c r="I623" s="69">
        <f>'Tabel 5'!I632/'Tabel 5'!I$10</f>
        <v>2.159362987918564E-4</v>
      </c>
      <c r="J623" s="69">
        <f>'Tabel 5'!J632/'Tabel 5'!J$10</f>
        <v>0</v>
      </c>
      <c r="K623" s="69">
        <f>'Tabel 5'!K632/'Tabel 5'!K$10</f>
        <v>0</v>
      </c>
      <c r="L623" s="69">
        <f>'Tabel 5'!L632/'Tabel 5'!L$10</f>
        <v>7.3010941841149756E-4</v>
      </c>
      <c r="M623" s="69">
        <f>'Tabel 5'!M632/'Tabel 5'!M$10</f>
        <v>0</v>
      </c>
      <c r="N623" s="69">
        <f>'Tabel 5'!N632/'Tabel 5'!N$10</f>
        <v>3.3655150242618473E-4</v>
      </c>
      <c r="O623" s="69"/>
      <c r="P623" s="69">
        <f>'Tabel 5'!P632/'Tabel 5'!P$10</f>
        <v>4.8868689830425645E-5</v>
      </c>
      <c r="Q623" s="69">
        <f>'Tabel 5'!Q632/'Tabel 5'!Q$10</f>
        <v>5.9787396019753762E-5</v>
      </c>
      <c r="R623" s="69">
        <f>'Tabel 5'!R632/'Tabel 5'!R$10</f>
        <v>0</v>
      </c>
      <c r="S623" s="69"/>
      <c r="T623" s="69">
        <f>'Tabel 5'!T632/'Tabel 5'!T$10</f>
        <v>1.7481562414640808E-3</v>
      </c>
      <c r="U623" s="69"/>
      <c r="V623" s="69">
        <f>'Tabel 5'!V632/'Tabel 5'!V$10</f>
        <v>1.3005148261029231E-3</v>
      </c>
      <c r="W623" s="69">
        <f>'Tabel 5'!W632/'Tabel 5'!W$10</f>
        <v>1.3045401495972669E-3</v>
      </c>
      <c r="X623" s="69">
        <f>'Tabel 5'!X632/'Tabel 5'!X$10</f>
        <v>5.3882213481329811E-4</v>
      </c>
      <c r="Y623" s="69">
        <f>'Tabel 5'!Y632/'Tabel 5'!Y$10</f>
        <v>2.7201632097925877E-3</v>
      </c>
      <c r="Z623" s="69"/>
      <c r="AA623" s="69">
        <f>'Tabel 5'!AA632/'Tabel 5'!AA$10</f>
        <v>0</v>
      </c>
      <c r="AB623" s="69"/>
      <c r="AC623" s="69">
        <f>'Tabel 5'!AC632/'Tabel 5'!AC$10</f>
        <v>4.6254290625088865E-4</v>
      </c>
    </row>
    <row r="624" spans="2:29" outlineLevel="2" x14ac:dyDescent="0.2">
      <c r="B624" s="46">
        <v>2017</v>
      </c>
      <c r="C624" s="46">
        <v>6</v>
      </c>
      <c r="D624" s="22" t="s">
        <v>136</v>
      </c>
      <c r="E624" s="22" t="s">
        <v>481</v>
      </c>
      <c r="G624" s="69">
        <f>'Tabel 5'!G633/'Tabel 5'!G$10</f>
        <v>1.2604406500512579E-3</v>
      </c>
      <c r="H624" s="69"/>
      <c r="I624" s="69">
        <f>'Tabel 5'!I633/'Tabel 5'!I$10</f>
        <v>1.0117015480433271E-3</v>
      </c>
      <c r="J624" s="69">
        <f>'Tabel 5'!J633/'Tabel 5'!J$10</f>
        <v>6.9697609178400713E-4</v>
      </c>
      <c r="K624" s="69">
        <f>'Tabel 5'!K633/'Tabel 5'!K$10</f>
        <v>0</v>
      </c>
      <c r="L624" s="69">
        <f>'Tabel 5'!L633/'Tabel 5'!L$10</f>
        <v>0</v>
      </c>
      <c r="M624" s="69">
        <f>'Tabel 5'!M633/'Tabel 5'!M$10</f>
        <v>0</v>
      </c>
      <c r="N624" s="69">
        <f>'Tabel 5'!N633/'Tabel 5'!N$10</f>
        <v>3.2750982027145137E-3</v>
      </c>
      <c r="O624" s="69"/>
      <c r="P624" s="69">
        <f>'Tabel 5'!P633/'Tabel 5'!P$10</f>
        <v>2.0101321083581748E-3</v>
      </c>
      <c r="Q624" s="69">
        <f>'Tabel 5'!Q633/'Tabel 5'!Q$10</f>
        <v>2.1204596455005999E-3</v>
      </c>
      <c r="R624" s="69">
        <f>'Tabel 5'!R633/'Tabel 5'!R$10</f>
        <v>1.5163408020550878E-3</v>
      </c>
      <c r="S624" s="69"/>
      <c r="T624" s="69">
        <f>'Tabel 5'!T633/'Tabel 5'!T$10</f>
        <v>2.9591186378949285E-3</v>
      </c>
      <c r="U624" s="69"/>
      <c r="V624" s="69">
        <f>'Tabel 5'!V633/'Tabel 5'!V$10</f>
        <v>8.6778956921615912E-4</v>
      </c>
      <c r="W624" s="69">
        <f>'Tabel 5'!W633/'Tabel 5'!W$10</f>
        <v>9.0218198085174981E-4</v>
      </c>
      <c r="X624" s="69">
        <f>'Tabel 5'!X633/'Tabel 5'!X$10</f>
        <v>5.3882213481329811E-4</v>
      </c>
      <c r="Y624" s="69">
        <f>'Tabel 5'!Y633/'Tabel 5'!Y$10</f>
        <v>0</v>
      </c>
      <c r="Z624" s="69"/>
      <c r="AA624" s="69">
        <f>'Tabel 5'!AA633/'Tabel 5'!AA$10</f>
        <v>2.2048825900020824E-3</v>
      </c>
      <c r="AB624" s="69"/>
      <c r="AC624" s="69">
        <f>'Tabel 5'!AC633/'Tabel 5'!AC$10</f>
        <v>6.0422271537278246E-4</v>
      </c>
    </row>
    <row r="625" spans="2:29" outlineLevel="2" x14ac:dyDescent="0.2">
      <c r="B625" s="46">
        <v>2017</v>
      </c>
      <c r="C625" s="46">
        <v>6</v>
      </c>
      <c r="D625" s="22" t="s">
        <v>155</v>
      </c>
      <c r="E625" s="22" t="s">
        <v>500</v>
      </c>
      <c r="G625" s="69">
        <f>'Tabel 5'!G634/'Tabel 5'!G$10</f>
        <v>1.3282062763980996E-4</v>
      </c>
      <c r="H625" s="69"/>
      <c r="I625" s="69">
        <f>'Tabel 5'!I634/'Tabel 5'!I$10</f>
        <v>0</v>
      </c>
      <c r="J625" s="69">
        <f>'Tabel 5'!J634/'Tabel 5'!J$10</f>
        <v>0</v>
      </c>
      <c r="K625" s="69">
        <f>'Tabel 5'!K634/'Tabel 5'!K$10</f>
        <v>0</v>
      </c>
      <c r="L625" s="69">
        <f>'Tabel 5'!L634/'Tabel 5'!L$10</f>
        <v>0</v>
      </c>
      <c r="M625" s="69">
        <f>'Tabel 5'!M634/'Tabel 5'!M$10</f>
        <v>0</v>
      </c>
      <c r="N625" s="69">
        <f>'Tabel 5'!N634/'Tabel 5'!N$10</f>
        <v>0</v>
      </c>
      <c r="O625" s="69"/>
      <c r="P625" s="69">
        <f>'Tabel 5'!P634/'Tabel 5'!P$10</f>
        <v>3.9094951864340517E-5</v>
      </c>
      <c r="Q625" s="69">
        <f>'Tabel 5'!Q634/'Tabel 5'!Q$10</f>
        <v>4.782991681580301E-5</v>
      </c>
      <c r="R625" s="69">
        <f>'Tabel 5'!R634/'Tabel 5'!R$10</f>
        <v>0</v>
      </c>
      <c r="S625" s="69"/>
      <c r="T625" s="69">
        <f>'Tabel 5'!T634/'Tabel 5'!T$10</f>
        <v>3.915141582445598E-4</v>
      </c>
      <c r="U625" s="69"/>
      <c r="V625" s="69">
        <f>'Tabel 5'!V634/'Tabel 5'!V$10</f>
        <v>4.4442053409991979E-4</v>
      </c>
      <c r="W625" s="69">
        <f>'Tabel 5'!W634/'Tabel 5'!W$10</f>
        <v>4.4734231183507815E-4</v>
      </c>
      <c r="X625" s="69">
        <f>'Tabel 5'!X634/'Tabel 5'!X$10</f>
        <v>2.1552885392531925E-4</v>
      </c>
      <c r="Y625" s="69">
        <f>'Tabel 5'!Y634/'Tabel 5'!Y$10</f>
        <v>7.9338093618950471E-4</v>
      </c>
      <c r="Z625" s="69"/>
      <c r="AA625" s="69">
        <f>'Tabel 5'!AA634/'Tabel 5'!AA$10</f>
        <v>0</v>
      </c>
      <c r="AB625" s="69"/>
      <c r="AC625" s="69">
        <f>'Tabel 5'!AC634/'Tabel 5'!AC$10</f>
        <v>2.6669140540591782E-4</v>
      </c>
    </row>
    <row r="626" spans="2:29" outlineLevel="2" x14ac:dyDescent="0.2">
      <c r="B626" s="46">
        <v>2017</v>
      </c>
      <c r="C626" s="46">
        <v>6</v>
      </c>
      <c r="D626" s="22" t="s">
        <v>162</v>
      </c>
      <c r="E626" s="22" t="s">
        <v>509</v>
      </c>
      <c r="G626" s="69">
        <f>'Tabel 5'!G635/'Tabel 5'!G$10</f>
        <v>5.5730451107642717E-4</v>
      </c>
      <c r="H626" s="69"/>
      <c r="I626" s="69">
        <f>'Tabel 5'!I635/'Tabel 5'!I$10</f>
        <v>8.2375699168745224E-4</v>
      </c>
      <c r="J626" s="69">
        <f>'Tabel 5'!J635/'Tabel 5'!J$10</f>
        <v>7.3569698577200752E-5</v>
      </c>
      <c r="K626" s="69">
        <f>'Tabel 5'!K635/'Tabel 5'!K$10</f>
        <v>0</v>
      </c>
      <c r="L626" s="69">
        <f>'Tabel 5'!L635/'Tabel 5'!L$10</f>
        <v>0</v>
      </c>
      <c r="M626" s="69">
        <f>'Tabel 5'!M635/'Tabel 5'!M$10</f>
        <v>0</v>
      </c>
      <c r="N626" s="69">
        <f>'Tabel 5'!N635/'Tabel 5'!N$10</f>
        <v>3.9482012075668831E-3</v>
      </c>
      <c r="O626" s="69"/>
      <c r="P626" s="69">
        <f>'Tabel 5'!P635/'Tabel 5'!P$10</f>
        <v>2.2805388587531967E-5</v>
      </c>
      <c r="Q626" s="69">
        <f>'Tabel 5'!Q635/'Tabel 5'!Q$10</f>
        <v>2.7900784809218424E-5</v>
      </c>
      <c r="R626" s="69">
        <f>'Tabel 5'!R635/'Tabel 5'!R$10</f>
        <v>0</v>
      </c>
      <c r="S626" s="69"/>
      <c r="T626" s="69">
        <f>'Tabel 5'!T635/'Tabel 5'!T$10</f>
        <v>1.8209960848584177E-5</v>
      </c>
      <c r="U626" s="69"/>
      <c r="V626" s="69">
        <f>'Tabel 5'!V635/'Tabel 5'!V$10</f>
        <v>4.5611581131307558E-4</v>
      </c>
      <c r="W626" s="69">
        <f>'Tabel 5'!W635/'Tabel 5'!W$10</f>
        <v>4.4984143089560932E-4</v>
      </c>
      <c r="X626" s="69">
        <f>'Tabel 5'!X635/'Tabel 5'!X$10</f>
        <v>0</v>
      </c>
      <c r="Y626" s="69">
        <f>'Tabel 5'!Y635/'Tabel 5'!Y$10</f>
        <v>1.7001020061203672E-3</v>
      </c>
      <c r="Z626" s="69"/>
      <c r="AA626" s="69">
        <f>'Tabel 5'!AA635/'Tabel 5'!AA$10</f>
        <v>0</v>
      </c>
      <c r="AB626" s="69"/>
      <c r="AC626" s="69">
        <f>'Tabel 5'!AC635/'Tabel 5'!AC$10</f>
        <v>7.2923431165680642E-4</v>
      </c>
    </row>
    <row r="627" spans="2:29" outlineLevel="2" x14ac:dyDescent="0.2">
      <c r="B627" s="46">
        <v>2017</v>
      </c>
      <c r="C627" s="46">
        <v>6</v>
      </c>
      <c r="D627" s="22" t="s">
        <v>172</v>
      </c>
      <c r="E627" s="22" t="s">
        <v>522</v>
      </c>
      <c r="G627" s="69">
        <f>'Tabel 5'!G636/'Tabel 5'!G$10</f>
        <v>2.4504050487018003E-4</v>
      </c>
      <c r="H627" s="69"/>
      <c r="I627" s="69">
        <f>'Tabel 5'!I636/'Tabel 5'!I$10</f>
        <v>8.8973752742940832E-5</v>
      </c>
      <c r="J627" s="69">
        <f>'Tabel 5'!J636/'Tabel 5'!J$10</f>
        <v>0</v>
      </c>
      <c r="K627" s="69">
        <f>'Tabel 5'!K636/'Tabel 5'!K$10</f>
        <v>0</v>
      </c>
      <c r="L627" s="69">
        <f>'Tabel 5'!L636/'Tabel 5'!L$10</f>
        <v>0</v>
      </c>
      <c r="M627" s="69">
        <f>'Tabel 5'!M636/'Tabel 5'!M$10</f>
        <v>0</v>
      </c>
      <c r="N627" s="69">
        <f>'Tabel 5'!N636/'Tabel 5'!N$10</f>
        <v>4.4706095098403641E-4</v>
      </c>
      <c r="O627" s="69"/>
      <c r="P627" s="69">
        <f>'Tabel 5'!P636/'Tabel 5'!P$10</f>
        <v>9.773737966085129E-5</v>
      </c>
      <c r="Q627" s="69">
        <f>'Tabel 5'!Q636/'Tabel 5'!Q$10</f>
        <v>1.1957479203950752E-4</v>
      </c>
      <c r="R627" s="69">
        <f>'Tabel 5'!R636/'Tabel 5'!R$10</f>
        <v>0</v>
      </c>
      <c r="S627" s="69"/>
      <c r="T627" s="69">
        <f>'Tabel 5'!T636/'Tabel 5'!T$10</f>
        <v>4.6435400163889648E-4</v>
      </c>
      <c r="U627" s="69"/>
      <c r="V627" s="69">
        <f>'Tabel 5'!V636/'Tabel 5'!V$10</f>
        <v>6.5961363482198619E-4</v>
      </c>
      <c r="W627" s="69">
        <f>'Tabel 5'!W636/'Tabel 5'!W$10</f>
        <v>6.8225950352500744E-4</v>
      </c>
      <c r="X627" s="69">
        <f>'Tabel 5'!X636/'Tabel 5'!X$10</f>
        <v>4.8493992133196833E-4</v>
      </c>
      <c r="Y627" s="69">
        <f>'Tabel 5'!Y636/'Tabel 5'!Y$10</f>
        <v>0</v>
      </c>
      <c r="Z627" s="69"/>
      <c r="AA627" s="69">
        <f>'Tabel 5'!AA636/'Tabel 5'!AA$10</f>
        <v>0</v>
      </c>
      <c r="AB627" s="69"/>
      <c r="AC627" s="69">
        <f>'Tabel 5'!AC636/'Tabel 5'!AC$10</f>
        <v>1.6668212837869862E-4</v>
      </c>
    </row>
    <row r="628" spans="2:29" outlineLevel="2" x14ac:dyDescent="0.2">
      <c r="B628" s="46">
        <v>2017</v>
      </c>
      <c r="C628" s="46">
        <v>6</v>
      </c>
      <c r="D628" s="22" t="s">
        <v>174</v>
      </c>
      <c r="E628" s="22" t="s">
        <v>524</v>
      </c>
      <c r="G628" s="69">
        <f>'Tabel 5'!G637/'Tabel 5'!G$10</f>
        <v>4.2448388343661718E-4</v>
      </c>
      <c r="H628" s="69"/>
      <c r="I628" s="69">
        <f>'Tabel 5'!I637/'Tabel 5'!I$10</f>
        <v>1.6095251900689298E-4</v>
      </c>
      <c r="J628" s="69">
        <f>'Tabel 5'!J637/'Tabel 5'!J$10</f>
        <v>3.8720893988000392E-6</v>
      </c>
      <c r="K628" s="69">
        <f>'Tabel 5'!K637/'Tabel 5'!K$10</f>
        <v>5.3167922020381039E-5</v>
      </c>
      <c r="L628" s="69">
        <f>'Tabel 5'!L637/'Tabel 5'!L$10</f>
        <v>5.7820745887621954E-4</v>
      </c>
      <c r="M628" s="69">
        <f>'Tabel 5'!M637/'Tabel 5'!M$10</f>
        <v>0</v>
      </c>
      <c r="N628" s="69">
        <f>'Tabel 5'!N637/'Tabel 5'!N$10</f>
        <v>1.9087995659992566E-4</v>
      </c>
      <c r="O628" s="69"/>
      <c r="P628" s="69">
        <f>'Tabel 5'!P637/'Tabel 5'!P$10</f>
        <v>4.1701281988629885E-4</v>
      </c>
      <c r="Q628" s="69">
        <f>'Tabel 5'!Q637/'Tabel 5'!Q$10</f>
        <v>3.7466768172379024E-4</v>
      </c>
      <c r="R628" s="69">
        <f>'Tabel 5'!R637/'Tabel 5'!R$10</f>
        <v>6.0653632082203514E-4</v>
      </c>
      <c r="S628" s="69"/>
      <c r="T628" s="69">
        <f>'Tabel 5'!T637/'Tabel 5'!T$10</f>
        <v>8.6497314030774838E-4</v>
      </c>
      <c r="U628" s="69"/>
      <c r="V628" s="69">
        <f>'Tabel 5'!V637/'Tabel 5'!V$10</f>
        <v>9.332831216098315E-4</v>
      </c>
      <c r="W628" s="69">
        <f>'Tabel 5'!W637/'Tabel 5'!W$10</f>
        <v>9.9464938609140278E-4</v>
      </c>
      <c r="X628" s="69">
        <f>'Tabel 5'!X637/'Tabel 5'!X$10</f>
        <v>5.3882213481329812E-5</v>
      </c>
      <c r="Y628" s="69">
        <f>'Tabel 5'!Y637/'Tabel 5'!Y$10</f>
        <v>0</v>
      </c>
      <c r="Z628" s="69"/>
      <c r="AA628" s="69">
        <f>'Tabel 5'!AA637/'Tabel 5'!AA$10</f>
        <v>3.160331712336318E-2</v>
      </c>
      <c r="AB628" s="69"/>
      <c r="AC628" s="69">
        <f>'Tabel 5'!AC637/'Tabel 5'!AC$10</f>
        <v>3.3336425675739725E-4</v>
      </c>
    </row>
    <row r="629" spans="2:29" outlineLevel="2" x14ac:dyDescent="0.2">
      <c r="B629" s="46">
        <v>2017</v>
      </c>
      <c r="C629" s="46">
        <v>6</v>
      </c>
      <c r="D629" s="22" t="s">
        <v>183</v>
      </c>
      <c r="E629" s="22" t="s">
        <v>533</v>
      </c>
      <c r="G629" s="69">
        <f>'Tabel 5'!G638/'Tabel 5'!G$10</f>
        <v>4.0605163307027621E-4</v>
      </c>
      <c r="H629" s="69"/>
      <c r="I629" s="69">
        <f>'Tabel 5'!I638/'Tabel 5'!I$10</f>
        <v>1.8594514618187636E-4</v>
      </c>
      <c r="J629" s="69">
        <f>'Tabel 5'!J638/'Tabel 5'!J$10</f>
        <v>2.6136603441900266E-4</v>
      </c>
      <c r="K629" s="69">
        <f>'Tabel 5'!K638/'Tabel 5'!K$10</f>
        <v>0</v>
      </c>
      <c r="L629" s="69">
        <f>'Tabel 5'!L638/'Tabel 5'!L$10</f>
        <v>4.4100568897338778E-5</v>
      </c>
      <c r="M629" s="69">
        <f>'Tabel 5'!M638/'Tabel 5'!M$10</f>
        <v>0</v>
      </c>
      <c r="N629" s="69">
        <f>'Tabel 5'!N638/'Tabel 5'!N$10</f>
        <v>2.1097258361044415E-4</v>
      </c>
      <c r="O629" s="69"/>
      <c r="P629" s="69">
        <f>'Tabel 5'!P638/'Tabel 5'!P$10</f>
        <v>1.0685953509586407E-3</v>
      </c>
      <c r="Q629" s="69">
        <f>'Tabel 5'!Q638/'Tabel 5'!Q$10</f>
        <v>1.3073510596319489E-3</v>
      </c>
      <c r="R629" s="69">
        <f>'Tabel 5'!R638/'Tabel 5'!R$10</f>
        <v>0</v>
      </c>
      <c r="S629" s="69"/>
      <c r="T629" s="69">
        <f>'Tabel 5'!T638/'Tabel 5'!T$10</f>
        <v>5.4629882545752524E-5</v>
      </c>
      <c r="U629" s="69"/>
      <c r="V629" s="69">
        <f>'Tabel 5'!V638/'Tabel 5'!V$10</f>
        <v>5.3564369636253484E-4</v>
      </c>
      <c r="W629" s="69">
        <f>'Tabel 5'!W638/'Tabel 5'!W$10</f>
        <v>5.7229826486163626E-4</v>
      </c>
      <c r="X629" s="69">
        <f>'Tabel 5'!X638/'Tabel 5'!X$10</f>
        <v>0</v>
      </c>
      <c r="Y629" s="69">
        <f>'Tabel 5'!Y638/'Tabel 5'!Y$10</f>
        <v>0</v>
      </c>
      <c r="Z629" s="69"/>
      <c r="AA629" s="69">
        <f>'Tabel 5'!AA638/'Tabel 5'!AA$10</f>
        <v>0</v>
      </c>
      <c r="AB629" s="69"/>
      <c r="AC629" s="69">
        <f>'Tabel 5'!AC638/'Tabel 5'!AC$10</f>
        <v>1.4167980912189383E-4</v>
      </c>
    </row>
    <row r="630" spans="2:29" outlineLevel="2" x14ac:dyDescent="0.2">
      <c r="B630" s="46">
        <v>2017</v>
      </c>
      <c r="C630" s="46">
        <v>6</v>
      </c>
      <c r="D630" s="22" t="s">
        <v>186</v>
      </c>
      <c r="E630" s="22" t="s">
        <v>537</v>
      </c>
      <c r="G630" s="69">
        <f>'Tabel 5'!G639/'Tabel 5'!G$10</f>
        <v>1.4041037779065625E-4</v>
      </c>
      <c r="H630" s="69"/>
      <c r="I630" s="69">
        <f>'Tabel 5'!I639/'Tabel 5'!I$10</f>
        <v>7.0979061176952799E-5</v>
      </c>
      <c r="J630" s="69">
        <f>'Tabel 5'!J639/'Tabel 5'!J$10</f>
        <v>1.1422663726460117E-4</v>
      </c>
      <c r="K630" s="69">
        <f>'Tabel 5'!K639/'Tabel 5'!K$10</f>
        <v>0</v>
      </c>
      <c r="L630" s="69">
        <f>'Tabel 5'!L639/'Tabel 5'!L$10</f>
        <v>4.9000632108154195E-5</v>
      </c>
      <c r="M630" s="69">
        <f>'Tabel 5'!M639/'Tabel 5'!M$10</f>
        <v>0</v>
      </c>
      <c r="N630" s="69">
        <f>'Tabel 5'!N639/'Tabel 5'!N$10</f>
        <v>1.0046313505259245E-5</v>
      </c>
      <c r="O630" s="69"/>
      <c r="P630" s="69">
        <f>'Tabel 5'!P639/'Tabel 5'!P$10</f>
        <v>5.8642427796510773E-5</v>
      </c>
      <c r="Q630" s="69">
        <f>'Tabel 5'!Q639/'Tabel 5'!Q$10</f>
        <v>0</v>
      </c>
      <c r="R630" s="69">
        <f>'Tabel 5'!R639/'Tabel 5'!R$10</f>
        <v>3.2110746396460681E-4</v>
      </c>
      <c r="S630" s="69"/>
      <c r="T630" s="69">
        <f>'Tabel 5'!T639/'Tabel 5'!T$10</f>
        <v>8.1944823818628793E-5</v>
      </c>
      <c r="U630" s="69"/>
      <c r="V630" s="69">
        <f>'Tabel 5'!V639/'Tabel 5'!V$10</f>
        <v>3.7658792626361621E-4</v>
      </c>
      <c r="W630" s="69">
        <f>'Tabel 5'!W639/'Tabel 5'!W$10</f>
        <v>3.8986257344286138E-4</v>
      </c>
      <c r="X630" s="69">
        <f>'Tabel 5'!X639/'Tabel 5'!X$10</f>
        <v>2.6941106740664906E-4</v>
      </c>
      <c r="Y630" s="69">
        <f>'Tabel 5'!Y639/'Tabel 5'!Y$10</f>
        <v>0</v>
      </c>
      <c r="Z630" s="69"/>
      <c r="AA630" s="69">
        <f>'Tabel 5'!AA639/'Tabel 5'!AA$10</f>
        <v>0</v>
      </c>
      <c r="AB630" s="69"/>
      <c r="AC630" s="69">
        <f>'Tabel 5'!AC639/'Tabel 5'!AC$10</f>
        <v>3.7503478885207188E-5</v>
      </c>
    </row>
    <row r="631" spans="2:29" outlineLevel="2" x14ac:dyDescent="0.2">
      <c r="B631" s="46">
        <v>2017</v>
      </c>
      <c r="C631" s="46">
        <v>6</v>
      </c>
      <c r="D631" s="22" t="s">
        <v>191</v>
      </c>
      <c r="E631" s="22" t="s">
        <v>542</v>
      </c>
      <c r="G631" s="69">
        <f>'Tabel 5'!G640/'Tabel 5'!G$10</f>
        <v>2.4829325493482842E-4</v>
      </c>
      <c r="H631" s="69"/>
      <c r="I631" s="69">
        <f>'Tabel 5'!I640/'Tabel 5'!I$10</f>
        <v>1.1596579009192288E-4</v>
      </c>
      <c r="J631" s="69">
        <f>'Tabel 5'!J640/'Tabel 5'!J$10</f>
        <v>2.2264514043100227E-4</v>
      </c>
      <c r="K631" s="69">
        <f>'Tabel 5'!K640/'Tabel 5'!K$10</f>
        <v>0</v>
      </c>
      <c r="L631" s="69">
        <f>'Tabel 5'!L640/'Tabel 5'!L$10</f>
        <v>0</v>
      </c>
      <c r="M631" s="69">
        <f>'Tabel 5'!M640/'Tabel 5'!M$10</f>
        <v>0</v>
      </c>
      <c r="N631" s="69">
        <f>'Tabel 5'!N640/'Tabel 5'!N$10</f>
        <v>5.0231567526296227E-6</v>
      </c>
      <c r="O631" s="69"/>
      <c r="P631" s="69">
        <f>'Tabel 5'!P640/'Tabel 5'!P$10</f>
        <v>9.773737966085129E-5</v>
      </c>
      <c r="Q631" s="69">
        <f>'Tabel 5'!Q640/'Tabel 5'!Q$10</f>
        <v>1.1957479203950752E-4</v>
      </c>
      <c r="R631" s="69">
        <f>'Tabel 5'!R640/'Tabel 5'!R$10</f>
        <v>0</v>
      </c>
      <c r="S631" s="69"/>
      <c r="T631" s="69">
        <f>'Tabel 5'!T640/'Tabel 5'!T$10</f>
        <v>2.0030956933442593E-4</v>
      </c>
      <c r="U631" s="69"/>
      <c r="V631" s="69">
        <f>'Tabel 5'!V640/'Tabel 5'!V$10</f>
        <v>6.7832607836303539E-4</v>
      </c>
      <c r="W631" s="69">
        <f>'Tabel 5'!W640/'Tabel 5'!W$10</f>
        <v>6.7976038446447627E-4</v>
      </c>
      <c r="X631" s="69">
        <f>'Tabel 5'!X640/'Tabel 5'!X$10</f>
        <v>9.6987984266393666E-4</v>
      </c>
      <c r="Y631" s="69">
        <f>'Tabel 5'!Y640/'Tabel 5'!Y$10</f>
        <v>0</v>
      </c>
      <c r="Z631" s="69"/>
      <c r="AA631" s="69">
        <f>'Tabel 5'!AA640/'Tabel 5'!AA$10</f>
        <v>0</v>
      </c>
      <c r="AB631" s="69"/>
      <c r="AC631" s="69">
        <f>'Tabel 5'!AC640/'Tabel 5'!AC$10</f>
        <v>8.3341064189349318E-6</v>
      </c>
    </row>
    <row r="632" spans="2:29" outlineLevel="2" x14ac:dyDescent="0.2">
      <c r="B632" s="46">
        <v>2017</v>
      </c>
      <c r="C632" s="46">
        <v>6</v>
      </c>
      <c r="D632" s="22" t="s">
        <v>192</v>
      </c>
      <c r="E632" s="22" t="s">
        <v>543</v>
      </c>
      <c r="G632" s="69">
        <f>'Tabel 5'!G641/'Tabel 5'!G$10</f>
        <v>3.6268163220829744E-4</v>
      </c>
      <c r="H632" s="69"/>
      <c r="I632" s="69">
        <f>'Tabel 5'!I641/'Tabel 5'!I$10</f>
        <v>5.5383661819763169E-4</v>
      </c>
      <c r="J632" s="69">
        <f>'Tabel 5'!J641/'Tabel 5'!J$10</f>
        <v>3.9495311867760401E-4</v>
      </c>
      <c r="K632" s="69">
        <f>'Tabel 5'!K641/'Tabel 5'!K$10</f>
        <v>5.4408506867523257E-3</v>
      </c>
      <c r="L632" s="69">
        <f>'Tabel 5'!L641/'Tabel 5'!L$10</f>
        <v>1.9600252843261677E-5</v>
      </c>
      <c r="M632" s="69">
        <f>'Tabel 5'!M641/'Tabel 5'!M$10</f>
        <v>1.611836667217722E-3</v>
      </c>
      <c r="N632" s="69">
        <f>'Tabel 5'!N641/'Tabel 5'!N$10</f>
        <v>0</v>
      </c>
      <c r="O632" s="69"/>
      <c r="P632" s="69">
        <f>'Tabel 5'!P641/'Tabel 5'!P$10</f>
        <v>6.5158253107234189E-5</v>
      </c>
      <c r="Q632" s="69">
        <f>'Tabel 5'!Q641/'Tabel 5'!Q$10</f>
        <v>7.9716528026338345E-5</v>
      </c>
      <c r="R632" s="69">
        <f>'Tabel 5'!R641/'Tabel 5'!R$10</f>
        <v>0</v>
      </c>
      <c r="S632" s="69"/>
      <c r="T632" s="69">
        <f>'Tabel 5'!T641/'Tabel 5'!T$10</f>
        <v>8.3765819903487205E-4</v>
      </c>
      <c r="U632" s="69"/>
      <c r="V632" s="69">
        <f>'Tabel 5'!V641/'Tabel 5'!V$10</f>
        <v>7.0171663278934697E-6</v>
      </c>
      <c r="W632" s="69">
        <f>'Tabel 5'!W641/'Tabel 5'!W$10</f>
        <v>0</v>
      </c>
      <c r="X632" s="69">
        <f>'Tabel 5'!X641/'Tabel 5'!X$10</f>
        <v>1.6164664044398944E-4</v>
      </c>
      <c r="Y632" s="69">
        <f>'Tabel 5'!Y641/'Tabel 5'!Y$10</f>
        <v>0</v>
      </c>
      <c r="Z632" s="69"/>
      <c r="AA632" s="69">
        <f>'Tabel 5'!AA641/'Tabel 5'!AA$10</f>
        <v>0</v>
      </c>
      <c r="AB632" s="69"/>
      <c r="AC632" s="69">
        <f>'Tabel 5'!AC641/'Tabel 5'!AC$10</f>
        <v>9.1675170608284247E-5</v>
      </c>
    </row>
    <row r="633" spans="2:29" outlineLevel="2" x14ac:dyDescent="0.2">
      <c r="B633" s="46">
        <v>2017</v>
      </c>
      <c r="C633" s="46">
        <v>6</v>
      </c>
      <c r="D633" s="22" t="s">
        <v>199</v>
      </c>
      <c r="E633" s="22" t="s">
        <v>550</v>
      </c>
      <c r="G633" s="69">
        <f>'Tabel 5'!G642/'Tabel 5'!G$10</f>
        <v>3.4696000689583015E-5</v>
      </c>
      <c r="H633" s="69"/>
      <c r="I633" s="69">
        <f>'Tabel 5'!I642/'Tabel 5'!I$10</f>
        <v>3.9988203479973408E-5</v>
      </c>
      <c r="J633" s="69">
        <f>'Tabel 5'!J642/'Tabel 5'!J$10</f>
        <v>1.9360446994000196E-6</v>
      </c>
      <c r="K633" s="69">
        <f>'Tabel 5'!K642/'Tabel 5'!K$10</f>
        <v>0</v>
      </c>
      <c r="L633" s="69">
        <f>'Tabel 5'!L642/'Tabel 5'!L$10</f>
        <v>9.3101201005492973E-5</v>
      </c>
      <c r="M633" s="69">
        <f>'Tabel 5'!M642/'Tabel 5'!M$10</f>
        <v>0</v>
      </c>
      <c r="N633" s="69">
        <f>'Tabel 5'!N642/'Tabel 5'!N$10</f>
        <v>1.0046313505259244E-4</v>
      </c>
      <c r="O633" s="69"/>
      <c r="P633" s="69">
        <f>'Tabel 5'!P642/'Tabel 5'!P$10</f>
        <v>0</v>
      </c>
      <c r="Q633" s="69">
        <f>'Tabel 5'!Q642/'Tabel 5'!Q$10</f>
        <v>0</v>
      </c>
      <c r="R633" s="69">
        <f>'Tabel 5'!R642/'Tabel 5'!R$10</f>
        <v>0</v>
      </c>
      <c r="S633" s="69"/>
      <c r="T633" s="69">
        <f>'Tabel 5'!T642/'Tabel 5'!T$10</f>
        <v>1.547846672129655E-4</v>
      </c>
      <c r="U633" s="69"/>
      <c r="V633" s="69">
        <f>'Tabel 5'!V642/'Tabel 5'!V$10</f>
        <v>1.6373388098418098E-5</v>
      </c>
      <c r="W633" s="69">
        <f>'Tabel 5'!W642/'Tabel 5'!W$10</f>
        <v>0</v>
      </c>
      <c r="X633" s="69">
        <f>'Tabel 5'!X642/'Tabel 5'!X$10</f>
        <v>3.7717549436930867E-4</v>
      </c>
      <c r="Y633" s="69">
        <f>'Tabel 5'!Y642/'Tabel 5'!Y$10</f>
        <v>0</v>
      </c>
      <c r="Z633" s="69"/>
      <c r="AA633" s="69">
        <f>'Tabel 5'!AA642/'Tabel 5'!AA$10</f>
        <v>4.0422847483371511E-3</v>
      </c>
      <c r="AB633" s="69"/>
      <c r="AC633" s="69">
        <f>'Tabel 5'!AC642/'Tabel 5'!AC$10</f>
        <v>8.3341064189349318E-6</v>
      </c>
    </row>
    <row r="634" spans="2:29" outlineLevel="2" x14ac:dyDescent="0.2">
      <c r="B634" s="46">
        <v>2017</v>
      </c>
      <c r="C634" s="46">
        <v>6</v>
      </c>
      <c r="D634" s="22" t="s">
        <v>203</v>
      </c>
      <c r="E634" s="22" t="s">
        <v>554</v>
      </c>
      <c r="G634" s="69">
        <f>'Tabel 5'!G643/'Tabel 5'!G$10</f>
        <v>7.8282851555871676E-4</v>
      </c>
      <c r="H634" s="69"/>
      <c r="I634" s="69">
        <f>'Tabel 5'!I643/'Tabel 5'!I$10</f>
        <v>9.6471540895435844E-4</v>
      </c>
      <c r="J634" s="69">
        <f>'Tabel 5'!J643/'Tabel 5'!J$10</f>
        <v>8.7315615942940895E-4</v>
      </c>
      <c r="K634" s="69">
        <f>'Tabel 5'!K643/'Tabel 5'!K$10</f>
        <v>1.1342490031014622E-3</v>
      </c>
      <c r="L634" s="69">
        <f>'Tabel 5'!L643/'Tabel 5'!L$10</f>
        <v>8.5261099868188302E-4</v>
      </c>
      <c r="M634" s="69">
        <f>'Tabel 5'!M643/'Tabel 5'!M$10</f>
        <v>3.182344189122169E-3</v>
      </c>
      <c r="N634" s="69">
        <f>'Tabel 5'!N643/'Tabel 5'!N$10</f>
        <v>9.9960819377329486E-4</v>
      </c>
      <c r="O634" s="69"/>
      <c r="P634" s="69">
        <f>'Tabel 5'!P643/'Tabel 5'!P$10</f>
        <v>1.0425320497157471E-4</v>
      </c>
      <c r="Q634" s="69">
        <f>'Tabel 5'!Q643/'Tabel 5'!Q$10</f>
        <v>1.2754644484214137E-4</v>
      </c>
      <c r="R634" s="69">
        <f>'Tabel 5'!R643/'Tabel 5'!R$10</f>
        <v>0</v>
      </c>
      <c r="S634" s="69"/>
      <c r="T634" s="69">
        <f>'Tabel 5'!T643/'Tabel 5'!T$10</f>
        <v>1.6297914959482838E-3</v>
      </c>
      <c r="U634" s="69"/>
      <c r="V634" s="69">
        <f>'Tabel 5'!V643/'Tabel 5'!V$10</f>
        <v>6.2686685862514994E-4</v>
      </c>
      <c r="W634" s="69">
        <f>'Tabel 5'!W643/'Tabel 5'!W$10</f>
        <v>6.672647891618204E-4</v>
      </c>
      <c r="X634" s="69">
        <f>'Tabel 5'!X643/'Tabel 5'!X$10</f>
        <v>5.3882213481329812E-5</v>
      </c>
      <c r="Y634" s="69">
        <f>'Tabel 5'!Y643/'Tabel 5'!Y$10</f>
        <v>0</v>
      </c>
      <c r="Z634" s="69"/>
      <c r="AA634" s="69">
        <f>'Tabel 5'!AA643/'Tabel 5'!AA$10</f>
        <v>0</v>
      </c>
      <c r="AB634" s="69"/>
      <c r="AC634" s="69">
        <f>'Tabel 5'!AC643/'Tabel 5'!AC$10</f>
        <v>3.3628119400402447E-3</v>
      </c>
    </row>
    <row r="635" spans="2:29" outlineLevel="2" x14ac:dyDescent="0.2">
      <c r="B635" s="46">
        <v>2017</v>
      </c>
      <c r="C635" s="46">
        <v>6</v>
      </c>
      <c r="D635" s="22" t="s">
        <v>206</v>
      </c>
      <c r="E635" s="22" t="s">
        <v>559</v>
      </c>
      <c r="G635" s="69">
        <f>'Tabel 5'!G644/'Tabel 5'!G$10</f>
        <v>4.5375863401845283E-4</v>
      </c>
      <c r="H635" s="69"/>
      <c r="I635" s="69">
        <f>'Tabel 5'!I644/'Tabel 5'!I$10</f>
        <v>1.1096726465692621E-4</v>
      </c>
      <c r="J635" s="69">
        <f>'Tabel 5'!J644/'Tabel 5'!J$10</f>
        <v>2.7104625791600275E-5</v>
      </c>
      <c r="K635" s="69">
        <f>'Tabel 5'!K644/'Tabel 5'!K$10</f>
        <v>1.9494904740806381E-4</v>
      </c>
      <c r="L635" s="69">
        <f>'Tabel 5'!L644/'Tabel 5'!L$10</f>
        <v>3.5770461438952561E-4</v>
      </c>
      <c r="M635" s="69">
        <f>'Tabel 5'!M644/'Tabel 5'!M$10</f>
        <v>0</v>
      </c>
      <c r="N635" s="69">
        <f>'Tabel 5'!N644/'Tabel 5'!N$10</f>
        <v>6.53010377841851E-5</v>
      </c>
      <c r="O635" s="69"/>
      <c r="P635" s="69">
        <f>'Tabel 5'!P644/'Tabel 5'!P$10</f>
        <v>6.320350551401717E-4</v>
      </c>
      <c r="Q635" s="69">
        <f>'Tabel 5'!Q644/'Tabel 5'!Q$10</f>
        <v>4.3844090414486093E-4</v>
      </c>
      <c r="R635" s="69">
        <f>'Tabel 5'!R644/'Tabel 5'!R$10</f>
        <v>1.4985014985014985E-3</v>
      </c>
      <c r="S635" s="69"/>
      <c r="T635" s="69">
        <f>'Tabel 5'!T644/'Tabel 5'!T$10</f>
        <v>1.238277337703724E-3</v>
      </c>
      <c r="U635" s="69"/>
      <c r="V635" s="69">
        <f>'Tabel 5'!V644/'Tabel 5'!V$10</f>
        <v>9.2626595528193809E-4</v>
      </c>
      <c r="W635" s="69">
        <f>'Tabel 5'!W644/'Tabel 5'!W$10</f>
        <v>9.6715907642555999E-4</v>
      </c>
      <c r="X635" s="69">
        <f>'Tabel 5'!X644/'Tabel 5'!X$10</f>
        <v>4.8493992133196833E-4</v>
      </c>
      <c r="Y635" s="69">
        <f>'Tabel 5'!Y644/'Tabel 5'!Y$10</f>
        <v>0</v>
      </c>
      <c r="Z635" s="69"/>
      <c r="AA635" s="69">
        <f>'Tabel 5'!AA644/'Tabel 5'!AA$10</f>
        <v>0</v>
      </c>
      <c r="AB635" s="69"/>
      <c r="AC635" s="69">
        <f>'Tabel 5'!AC644/'Tabel 5'!AC$10</f>
        <v>2.916937246627226E-5</v>
      </c>
    </row>
    <row r="636" spans="2:29" outlineLevel="2" x14ac:dyDescent="0.2">
      <c r="B636" s="46">
        <v>2017</v>
      </c>
      <c r="C636" s="46">
        <v>6</v>
      </c>
      <c r="D636" s="22" t="s">
        <v>210</v>
      </c>
      <c r="E636" s="22" t="s">
        <v>565</v>
      </c>
      <c r="G636" s="69">
        <f>'Tabel 5'!G645/'Tabel 5'!G$10</f>
        <v>4.2936300853358978E-4</v>
      </c>
      <c r="H636" s="69"/>
      <c r="I636" s="69">
        <f>'Tabel 5'!I645/'Tabel 5'!I$10</f>
        <v>3.0191093627379923E-4</v>
      </c>
      <c r="J636" s="69">
        <f>'Tabel 5'!J645/'Tabel 5'!J$10</f>
        <v>5.3628438173380542E-4</v>
      </c>
      <c r="K636" s="69">
        <f>'Tabel 5'!K645/'Tabel 5'!K$10</f>
        <v>0</v>
      </c>
      <c r="L636" s="69">
        <f>'Tabel 5'!L645/'Tabel 5'!L$10</f>
        <v>8.3301074583862138E-5</v>
      </c>
      <c r="M636" s="69">
        <f>'Tabel 5'!M645/'Tabel 5'!M$10</f>
        <v>0</v>
      </c>
      <c r="N636" s="69">
        <f>'Tabel 5'!N645/'Tabel 5'!N$10</f>
        <v>4.0185254021036982E-5</v>
      </c>
      <c r="O636" s="69"/>
      <c r="P636" s="69">
        <f>'Tabel 5'!P645/'Tabel 5'!P$10</f>
        <v>5.8642427796510773E-5</v>
      </c>
      <c r="Q636" s="69">
        <f>'Tabel 5'!Q645/'Tabel 5'!Q$10</f>
        <v>5.1815743217119925E-5</v>
      </c>
      <c r="R636" s="69">
        <f>'Tabel 5'!R645/'Tabel 5'!R$10</f>
        <v>8.9196517767946333E-5</v>
      </c>
      <c r="S636" s="69"/>
      <c r="T636" s="69">
        <f>'Tabel 5'!T645/'Tabel 5'!T$10</f>
        <v>9.1049804242920873E-4</v>
      </c>
      <c r="U636" s="69"/>
      <c r="V636" s="69">
        <f>'Tabel 5'!V645/'Tabel 5'!V$10</f>
        <v>8.7012862465879026E-4</v>
      </c>
      <c r="W636" s="69">
        <f>'Tabel 5'!W645/'Tabel 5'!W$10</f>
        <v>8.6469519494378232E-4</v>
      </c>
      <c r="X636" s="69">
        <f>'Tabel 5'!X645/'Tabel 5'!X$10</f>
        <v>1.4009375505145752E-3</v>
      </c>
      <c r="Y636" s="69">
        <f>'Tabel 5'!Y645/'Tabel 5'!Y$10</f>
        <v>0</v>
      </c>
      <c r="Z636" s="69"/>
      <c r="AA636" s="69">
        <f>'Tabel 5'!AA645/'Tabel 5'!AA$10</f>
        <v>0</v>
      </c>
      <c r="AB636" s="69"/>
      <c r="AC636" s="69">
        <f>'Tabel 5'!AC645/'Tabel 5'!AC$10</f>
        <v>2.9169372466272261E-4</v>
      </c>
    </row>
    <row r="637" spans="2:29" outlineLevel="2" x14ac:dyDescent="0.2">
      <c r="B637" s="46">
        <v>2017</v>
      </c>
      <c r="C637" s="46">
        <v>6</v>
      </c>
      <c r="D637" s="22" t="s">
        <v>211</v>
      </c>
      <c r="E637" s="22" t="s">
        <v>566</v>
      </c>
      <c r="G637" s="69">
        <f>'Tabel 5'!G646/'Tabel 5'!G$10</f>
        <v>5.0851326010670109E-4</v>
      </c>
      <c r="H637" s="69"/>
      <c r="I637" s="69">
        <f>'Tabel 5'!I646/'Tabel 5'!I$10</f>
        <v>4.0887938058272811E-4</v>
      </c>
      <c r="J637" s="69">
        <f>'Tabel 5'!J646/'Tabel 5'!J$10</f>
        <v>4.0656938687400415E-4</v>
      </c>
      <c r="K637" s="69">
        <f>'Tabel 5'!K646/'Tabel 5'!K$10</f>
        <v>5.6712450155073108E-4</v>
      </c>
      <c r="L637" s="69">
        <f>'Tabel 5'!L646/'Tabel 5'!L$10</f>
        <v>5.5860720603295787E-4</v>
      </c>
      <c r="M637" s="69">
        <f>'Tabel 5'!M646/'Tabel 5'!M$10</f>
        <v>0</v>
      </c>
      <c r="N637" s="69">
        <f>'Tabel 5'!N646/'Tabel 5'!N$10</f>
        <v>2.6622730788936999E-4</v>
      </c>
      <c r="O637" s="69"/>
      <c r="P637" s="69">
        <f>'Tabel 5'!P646/'Tabel 5'!P$10</f>
        <v>0</v>
      </c>
      <c r="Q637" s="69">
        <f>'Tabel 5'!Q646/'Tabel 5'!Q$10</f>
        <v>0</v>
      </c>
      <c r="R637" s="69">
        <f>'Tabel 5'!R646/'Tabel 5'!R$10</f>
        <v>0</v>
      </c>
      <c r="S637" s="69"/>
      <c r="T637" s="69">
        <f>'Tabel 5'!T646/'Tabel 5'!T$10</f>
        <v>5.7361376673040155E-4</v>
      </c>
      <c r="U637" s="69"/>
      <c r="V637" s="69">
        <f>'Tabel 5'!V646/'Tabel 5'!V$10</f>
        <v>1.089999836266119E-3</v>
      </c>
      <c r="W637" s="69">
        <f>'Tabel 5'!W646/'Tabel 5'!W$10</f>
        <v>1.1445965297232725E-3</v>
      </c>
      <c r="X637" s="69">
        <f>'Tabel 5'!X646/'Tabel 5'!X$10</f>
        <v>4.310577078506385E-4</v>
      </c>
      <c r="Y637" s="69">
        <f>'Tabel 5'!Y646/'Tabel 5'!Y$10</f>
        <v>0</v>
      </c>
      <c r="Z637" s="69"/>
      <c r="AA637" s="69">
        <f>'Tabel 5'!AA646/'Tabel 5'!AA$10</f>
        <v>0</v>
      </c>
      <c r="AB637" s="69"/>
      <c r="AC637" s="69">
        <f>'Tabel 5'!AC646/'Tabel 5'!AC$10</f>
        <v>4.0420416131834418E-4</v>
      </c>
    </row>
    <row r="638" spans="2:29" outlineLevel="2" x14ac:dyDescent="0.2">
      <c r="B638" s="46">
        <v>2017</v>
      </c>
      <c r="C638" s="46">
        <v>6</v>
      </c>
      <c r="D638" s="22" t="s">
        <v>213</v>
      </c>
      <c r="E638" s="22" t="s">
        <v>568</v>
      </c>
      <c r="G638" s="69">
        <f>'Tabel 5'!G647/'Tabel 5'!G$10</f>
        <v>3.1443250624934606E-4</v>
      </c>
      <c r="H638" s="69"/>
      <c r="I638" s="69">
        <f>'Tabel 5'!I647/'Tabel 5'!I$10</f>
        <v>1.4495723761490361E-4</v>
      </c>
      <c r="J638" s="69">
        <f>'Tabel 5'!J647/'Tabel 5'!J$10</f>
        <v>2.7104625791600278E-4</v>
      </c>
      <c r="K638" s="69">
        <f>'Tabel 5'!K647/'Tabel 5'!K$10</f>
        <v>0</v>
      </c>
      <c r="L638" s="69">
        <f>'Tabel 5'!L647/'Tabel 5'!L$10</f>
        <v>0</v>
      </c>
      <c r="M638" s="69">
        <f>'Tabel 5'!M647/'Tabel 5'!M$10</f>
        <v>0</v>
      </c>
      <c r="N638" s="69">
        <f>'Tabel 5'!N647/'Tabel 5'!N$10</f>
        <v>2.5115783763148111E-5</v>
      </c>
      <c r="O638" s="69"/>
      <c r="P638" s="69">
        <f>'Tabel 5'!P647/'Tabel 5'!P$10</f>
        <v>3.9094951864340517E-5</v>
      </c>
      <c r="Q638" s="69">
        <f>'Tabel 5'!Q647/'Tabel 5'!Q$10</f>
        <v>4.782991681580301E-5</v>
      </c>
      <c r="R638" s="69">
        <f>'Tabel 5'!R647/'Tabel 5'!R$10</f>
        <v>0</v>
      </c>
      <c r="S638" s="69"/>
      <c r="T638" s="69">
        <f>'Tabel 5'!T647/'Tabel 5'!T$10</f>
        <v>1.648001456796868E-3</v>
      </c>
      <c r="U638" s="69"/>
      <c r="V638" s="69">
        <f>'Tabel 5'!V647/'Tabel 5'!V$10</f>
        <v>5.6605141711673994E-4</v>
      </c>
      <c r="W638" s="69">
        <f>'Tabel 5'!W647/'Tabel 5'!W$10</f>
        <v>6.047868126485414E-4</v>
      </c>
      <c r="X638" s="69">
        <f>'Tabel 5'!X647/'Tabel 5'!X$10</f>
        <v>0</v>
      </c>
      <c r="Y638" s="69">
        <f>'Tabel 5'!Y647/'Tabel 5'!Y$10</f>
        <v>0</v>
      </c>
      <c r="Z638" s="69"/>
      <c r="AA638" s="69">
        <f>'Tabel 5'!AA647/'Tabel 5'!AA$10</f>
        <v>3.0623369305584477E-3</v>
      </c>
      <c r="AB638" s="69"/>
      <c r="AC638" s="69">
        <f>'Tabel 5'!AC647/'Tabel 5'!AC$10</f>
        <v>4.0420416131834418E-4</v>
      </c>
    </row>
    <row r="639" spans="2:29" outlineLevel="2" x14ac:dyDescent="0.2">
      <c r="B639" s="46">
        <v>2017</v>
      </c>
      <c r="C639" s="46">
        <v>6</v>
      </c>
      <c r="D639" s="22" t="s">
        <v>217</v>
      </c>
      <c r="E639" s="22" t="s">
        <v>576</v>
      </c>
      <c r="G639" s="69">
        <f>'Tabel 5'!G648/'Tabel 5'!G$10</f>
        <v>1.7456425346946454E-4</v>
      </c>
      <c r="H639" s="69"/>
      <c r="I639" s="69">
        <f>'Tabel 5'!I648/'Tabel 5'!I$10</f>
        <v>4.3987023827970749E-5</v>
      </c>
      <c r="J639" s="69">
        <f>'Tabel 5'!J648/'Tabel 5'!J$10</f>
        <v>0</v>
      </c>
      <c r="K639" s="69">
        <f>'Tabel 5'!K648/'Tabel 5'!K$10</f>
        <v>0</v>
      </c>
      <c r="L639" s="69">
        <f>'Tabel 5'!L648/'Tabel 5'!L$10</f>
        <v>2.1560278127587845E-4</v>
      </c>
      <c r="M639" s="69">
        <f>'Tabel 5'!M648/'Tabel 5'!M$10</f>
        <v>0</v>
      </c>
      <c r="N639" s="69">
        <f>'Tabel 5'!N648/'Tabel 5'!N$10</f>
        <v>0</v>
      </c>
      <c r="O639" s="69"/>
      <c r="P639" s="69">
        <f>'Tabel 5'!P648/'Tabel 5'!P$10</f>
        <v>0</v>
      </c>
      <c r="Q639" s="69">
        <f>'Tabel 5'!Q648/'Tabel 5'!Q$10</f>
        <v>0</v>
      </c>
      <c r="R639" s="69">
        <f>'Tabel 5'!R648/'Tabel 5'!R$10</f>
        <v>0</v>
      </c>
      <c r="S639" s="69"/>
      <c r="T639" s="69">
        <f>'Tabel 5'!T648/'Tabel 5'!T$10</f>
        <v>1.547846672129655E-4</v>
      </c>
      <c r="U639" s="69"/>
      <c r="V639" s="69">
        <f>'Tabel 5'!V648/'Tabel 5'!V$10</f>
        <v>6.1049347052673187E-4</v>
      </c>
      <c r="W639" s="69">
        <f>'Tabel 5'!W648/'Tabel 5'!W$10</f>
        <v>6.5227007479863347E-4</v>
      </c>
      <c r="X639" s="69">
        <f>'Tabel 5'!X648/'Tabel 5'!X$10</f>
        <v>0</v>
      </c>
      <c r="Y639" s="69">
        <f>'Tabel 5'!Y648/'Tabel 5'!Y$10</f>
        <v>0</v>
      </c>
      <c r="Z639" s="69"/>
      <c r="AA639" s="69">
        <f>'Tabel 5'!AA648/'Tabel 5'!AA$10</f>
        <v>0</v>
      </c>
      <c r="AB639" s="69"/>
      <c r="AC639" s="69">
        <f>'Tabel 5'!AC648/'Tabel 5'!AC$10</f>
        <v>0</v>
      </c>
    </row>
    <row r="640" spans="2:29" outlineLevel="2" x14ac:dyDescent="0.2">
      <c r="B640" s="46">
        <v>2017</v>
      </c>
      <c r="C640" s="46">
        <v>6</v>
      </c>
      <c r="D640" s="22" t="s">
        <v>221</v>
      </c>
      <c r="E640" s="22" t="s">
        <v>580</v>
      </c>
      <c r="G640" s="69">
        <f>'Tabel 5'!G649/'Tabel 5'!G$10</f>
        <v>6.5922401310207729E-4</v>
      </c>
      <c r="H640" s="69"/>
      <c r="I640" s="69">
        <f>'Tabel 5'!I649/'Tabel 5'!I$10</f>
        <v>8.0876141538246222E-4</v>
      </c>
      <c r="J640" s="69">
        <f>'Tabel 5'!J649/'Tabel 5'!J$10</f>
        <v>8.266910866438084E-4</v>
      </c>
      <c r="K640" s="69">
        <f>'Tabel 5'!K649/'Tabel 5'!K$10</f>
        <v>8.8613203367301732E-5</v>
      </c>
      <c r="L640" s="69">
        <f>'Tabel 5'!L649/'Tabel 5'!L$10</f>
        <v>1.7003219341529506E-3</v>
      </c>
      <c r="M640" s="69">
        <f>'Tabel 5'!M649/'Tabel 5'!M$10</f>
        <v>0</v>
      </c>
      <c r="N640" s="69">
        <f>'Tabel 5'!N649/'Tabel 5'!N$10</f>
        <v>1.5069470257888867E-4</v>
      </c>
      <c r="O640" s="69"/>
      <c r="P640" s="69">
        <f>'Tabel 5'!P649/'Tabel 5'!P$10</f>
        <v>0</v>
      </c>
      <c r="Q640" s="69">
        <f>'Tabel 5'!Q649/'Tabel 5'!Q$10</f>
        <v>0</v>
      </c>
      <c r="R640" s="69">
        <f>'Tabel 5'!R649/'Tabel 5'!R$10</f>
        <v>0</v>
      </c>
      <c r="S640" s="69"/>
      <c r="T640" s="69">
        <f>'Tabel 5'!T649/'Tabel 5'!T$10</f>
        <v>1.3202221615223528E-3</v>
      </c>
      <c r="U640" s="69"/>
      <c r="V640" s="69">
        <f>'Tabel 5'!V649/'Tabel 5'!V$10</f>
        <v>6.1283252596936301E-4</v>
      </c>
      <c r="W640" s="69">
        <f>'Tabel 5'!W649/'Tabel 5'!W$10</f>
        <v>6.3977447949597772E-4</v>
      </c>
      <c r="X640" s="69">
        <f>'Tabel 5'!X649/'Tabel 5'!X$10</f>
        <v>3.2329328088797889E-4</v>
      </c>
      <c r="Y640" s="69">
        <f>'Tabel 5'!Y649/'Tabel 5'!Y$10</f>
        <v>0</v>
      </c>
      <c r="Z640" s="69"/>
      <c r="AA640" s="69">
        <f>'Tabel 5'!AA649/'Tabel 5'!AA$10</f>
        <v>0</v>
      </c>
      <c r="AB640" s="69"/>
      <c r="AC640" s="69">
        <f>'Tabel 5'!AC649/'Tabel 5'!AC$10</f>
        <v>1.9251785827739691E-3</v>
      </c>
    </row>
    <row r="641" spans="2:29" outlineLevel="2" x14ac:dyDescent="0.2">
      <c r="B641" s="46">
        <v>2017</v>
      </c>
      <c r="C641" s="46">
        <v>6</v>
      </c>
      <c r="D641" s="22" t="s">
        <v>223</v>
      </c>
      <c r="E641" s="22" t="s">
        <v>583</v>
      </c>
      <c r="G641" s="69">
        <f>'Tabel 5'!G650/'Tabel 5'!G$10</f>
        <v>4.1689413328577089E-4</v>
      </c>
      <c r="H641" s="69"/>
      <c r="I641" s="69">
        <f>'Tabel 5'!I650/'Tabel 5'!I$10</f>
        <v>4.5186669932369952E-4</v>
      </c>
      <c r="J641" s="69">
        <f>'Tabel 5'!J650/'Tabel 5'!J$10</f>
        <v>0</v>
      </c>
      <c r="K641" s="69">
        <f>'Tabel 5'!K650/'Tabel 5'!K$10</f>
        <v>4.2534337616304831E-4</v>
      </c>
      <c r="L641" s="69">
        <f>'Tabel 5'!L650/'Tabel 5'!L$10</f>
        <v>1.9061245890071982E-3</v>
      </c>
      <c r="M641" s="69">
        <f>'Tabel 5'!M650/'Tabel 5'!M$10</f>
        <v>0</v>
      </c>
      <c r="N641" s="69">
        <f>'Tabel 5'!N650/'Tabel 5'!N$10</f>
        <v>1.9590311335255527E-4</v>
      </c>
      <c r="O641" s="69"/>
      <c r="P641" s="69">
        <f>'Tabel 5'!P650/'Tabel 5'!P$10</f>
        <v>8.1447816384042746E-5</v>
      </c>
      <c r="Q641" s="69">
        <f>'Tabel 5'!Q650/'Tabel 5'!Q$10</f>
        <v>0</v>
      </c>
      <c r="R641" s="69">
        <f>'Tabel 5'!R650/'Tabel 5'!R$10</f>
        <v>4.4598258883973168E-4</v>
      </c>
      <c r="S641" s="69"/>
      <c r="T641" s="69">
        <f>'Tabel 5'!T650/'Tabel 5'!T$10</f>
        <v>1.6388964763725759E-4</v>
      </c>
      <c r="U641" s="69"/>
      <c r="V641" s="69">
        <f>'Tabel 5'!V650/'Tabel 5'!V$10</f>
        <v>6.4090119128093698E-4</v>
      </c>
      <c r="W641" s="69">
        <f>'Tabel 5'!W650/'Tabel 5'!W$10</f>
        <v>6.8475862258553862E-4</v>
      </c>
      <c r="X641" s="69">
        <f>'Tabel 5'!X650/'Tabel 5'!X$10</f>
        <v>0</v>
      </c>
      <c r="Y641" s="69">
        <f>'Tabel 5'!Y650/'Tabel 5'!Y$10</f>
        <v>0</v>
      </c>
      <c r="Z641" s="69"/>
      <c r="AA641" s="69">
        <f>'Tabel 5'!AA650/'Tabel 5'!AA$10</f>
        <v>4.0422847483371511E-3</v>
      </c>
      <c r="AB641" s="69"/>
      <c r="AC641" s="69">
        <f>'Tabel 5'!AC650/'Tabel 5'!AC$10</f>
        <v>4.2920648057514897E-4</v>
      </c>
    </row>
    <row r="642" spans="2:29" outlineLevel="2" x14ac:dyDescent="0.2">
      <c r="B642" s="46">
        <v>2017</v>
      </c>
      <c r="C642" s="46">
        <v>6</v>
      </c>
      <c r="D642" s="22" t="s">
        <v>224</v>
      </c>
      <c r="E642" s="22" t="s">
        <v>584</v>
      </c>
      <c r="G642" s="69">
        <f>'Tabel 5'!G651/'Tabel 5'!G$10</f>
        <v>2.9871088093687877E-4</v>
      </c>
      <c r="H642" s="69"/>
      <c r="I642" s="69">
        <f>'Tabel 5'!I651/'Tabel 5'!I$10</f>
        <v>2.0893836318286105E-4</v>
      </c>
      <c r="J642" s="69">
        <f>'Tabel 5'!J651/'Tabel 5'!J$10</f>
        <v>5.8081340982000592E-6</v>
      </c>
      <c r="K642" s="69">
        <f>'Tabel 5'!K651/'Tabel 5'!K$10</f>
        <v>4.0762073548958794E-4</v>
      </c>
      <c r="L642" s="69">
        <f>'Tabel 5'!L651/'Tabel 5'!L$10</f>
        <v>1.8130233880017053E-4</v>
      </c>
      <c r="M642" s="69">
        <f>'Tabel 5'!M651/'Tabel 5'!M$10</f>
        <v>0</v>
      </c>
      <c r="N642" s="69">
        <f>'Tabel 5'!N651/'Tabel 5'!N$10</f>
        <v>7.3338088588392487E-4</v>
      </c>
      <c r="O642" s="69"/>
      <c r="P642" s="69">
        <f>'Tabel 5'!P651/'Tabel 5'!P$10</f>
        <v>0</v>
      </c>
      <c r="Q642" s="69">
        <f>'Tabel 5'!Q651/'Tabel 5'!Q$10</f>
        <v>0</v>
      </c>
      <c r="R642" s="69">
        <f>'Tabel 5'!R651/'Tabel 5'!R$10</f>
        <v>0</v>
      </c>
      <c r="S642" s="69"/>
      <c r="T642" s="69">
        <f>'Tabel 5'!T651/'Tabel 5'!T$10</f>
        <v>7.1929345351907491E-4</v>
      </c>
      <c r="U642" s="69"/>
      <c r="V642" s="69">
        <f>'Tabel 5'!V651/'Tabel 5'!V$10</f>
        <v>6.1517158141199426E-4</v>
      </c>
      <c r="W642" s="69">
        <f>'Tabel 5'!W651/'Tabel 5'!W$10</f>
        <v>6.5726831291969582E-4</v>
      </c>
      <c r="X642" s="69">
        <f>'Tabel 5'!X651/'Tabel 5'!X$10</f>
        <v>0</v>
      </c>
      <c r="Y642" s="69">
        <f>'Tabel 5'!Y651/'Tabel 5'!Y$10</f>
        <v>0</v>
      </c>
      <c r="Z642" s="69"/>
      <c r="AA642" s="69">
        <f>'Tabel 5'!AA651/'Tabel 5'!AA$10</f>
        <v>0</v>
      </c>
      <c r="AB642" s="69"/>
      <c r="AC642" s="69">
        <f>'Tabel 5'!AC651/'Tabel 5'!AC$10</f>
        <v>2.0835266047337329E-4</v>
      </c>
    </row>
    <row r="643" spans="2:29" outlineLevel="2" x14ac:dyDescent="0.2">
      <c r="B643" s="46">
        <v>2017</v>
      </c>
      <c r="C643" s="46">
        <v>6</v>
      </c>
      <c r="D643" s="22" t="s">
        <v>585</v>
      </c>
      <c r="E643" s="22" t="s">
        <v>586</v>
      </c>
      <c r="G643" s="69">
        <f>'Tabel 5'!G652/'Tabel 5'!G$10</f>
        <v>1.816118786095361E-4</v>
      </c>
      <c r="H643" s="69"/>
      <c r="I643" s="69">
        <f>'Tabel 5'!I652/'Tabel 5'!I$10</f>
        <v>8.0976112046946149E-5</v>
      </c>
      <c r="J643" s="69">
        <f>'Tabel 5'!J652/'Tabel 5'!J$10</f>
        <v>1.2003477136280123E-4</v>
      </c>
      <c r="K643" s="69">
        <f>'Tabel 5'!K652/'Tabel 5'!K$10</f>
        <v>0</v>
      </c>
      <c r="L643" s="69">
        <f>'Tabel 5'!L652/'Tabel 5'!L$10</f>
        <v>4.9000632108154192E-6</v>
      </c>
      <c r="M643" s="69">
        <f>'Tabel 5'!M652/'Tabel 5'!M$10</f>
        <v>0</v>
      </c>
      <c r="N643" s="69">
        <f>'Tabel 5'!N652/'Tabel 5'!N$10</f>
        <v>9.0416821547333211E-5</v>
      </c>
      <c r="O643" s="69"/>
      <c r="P643" s="69">
        <f>'Tabel 5'!P652/'Tabel 5'!P$10</f>
        <v>0</v>
      </c>
      <c r="Q643" s="69">
        <f>'Tabel 5'!Q652/'Tabel 5'!Q$10</f>
        <v>0</v>
      </c>
      <c r="R643" s="69">
        <f>'Tabel 5'!R652/'Tabel 5'!R$10</f>
        <v>0</v>
      </c>
      <c r="S643" s="69"/>
      <c r="T643" s="69">
        <f>'Tabel 5'!T652/'Tabel 5'!T$10</f>
        <v>3.7330419739597563E-4</v>
      </c>
      <c r="U643" s="69"/>
      <c r="V643" s="69">
        <f>'Tabel 5'!V652/'Tabel 5'!V$10</f>
        <v>4.9821880928043643E-4</v>
      </c>
      <c r="W643" s="69">
        <f>'Tabel 5'!W652/'Tabel 5'!W$10</f>
        <v>5.3231235989313771E-4</v>
      </c>
      <c r="X643" s="69">
        <f>'Tabel 5'!X652/'Tabel 5'!X$10</f>
        <v>0</v>
      </c>
      <c r="Y643" s="69">
        <f>'Tabel 5'!Y652/'Tabel 5'!Y$10</f>
        <v>0</v>
      </c>
      <c r="Z643" s="69"/>
      <c r="AA643" s="69">
        <f>'Tabel 5'!AA652/'Tabel 5'!AA$10</f>
        <v>0</v>
      </c>
      <c r="AB643" s="69"/>
      <c r="AC643" s="69">
        <f>'Tabel 5'!AC652/'Tabel 5'!AC$10</f>
        <v>4.1670532094674659E-6</v>
      </c>
    </row>
    <row r="644" spans="2:29" outlineLevel="2" x14ac:dyDescent="0.2">
      <c r="B644" s="46">
        <v>2017</v>
      </c>
      <c r="C644" s="46">
        <v>6</v>
      </c>
      <c r="D644" s="22" t="s">
        <v>226</v>
      </c>
      <c r="E644" s="22" t="s">
        <v>588</v>
      </c>
      <c r="G644" s="69">
        <f>'Tabel 5'!G653/'Tabel 5'!G$10</f>
        <v>4.1635200827499618E-4</v>
      </c>
      <c r="H644" s="69"/>
      <c r="I644" s="69">
        <f>'Tabel 5'!I653/'Tabel 5'!I$10</f>
        <v>2.1393688861785773E-4</v>
      </c>
      <c r="J644" s="69">
        <f>'Tabel 5'!J653/'Tabel 5'!J$10</f>
        <v>2.4781372152320251E-4</v>
      </c>
      <c r="K644" s="69">
        <f>'Tabel 5'!K653/'Tabel 5'!K$10</f>
        <v>0</v>
      </c>
      <c r="L644" s="69">
        <f>'Tabel 5'!L653/'Tabel 5'!L$10</f>
        <v>3.1850410870300227E-4</v>
      </c>
      <c r="M644" s="69">
        <f>'Tabel 5'!M653/'Tabel 5'!M$10</f>
        <v>0</v>
      </c>
      <c r="N644" s="69">
        <f>'Tabel 5'!N653/'Tabel 5'!N$10</f>
        <v>1.0548629180522207E-4</v>
      </c>
      <c r="O644" s="69"/>
      <c r="P644" s="69">
        <f>'Tabel 5'!P653/'Tabel 5'!P$10</f>
        <v>1.0425320497157471E-4</v>
      </c>
      <c r="Q644" s="69">
        <f>'Tabel 5'!Q653/'Tabel 5'!Q$10</f>
        <v>1.2754644484214137E-4</v>
      </c>
      <c r="R644" s="69">
        <f>'Tabel 5'!R653/'Tabel 5'!R$10</f>
        <v>0</v>
      </c>
      <c r="S644" s="69"/>
      <c r="T644" s="69">
        <f>'Tabel 5'!T653/'Tabel 5'!T$10</f>
        <v>6.8287353182190657E-4</v>
      </c>
      <c r="U644" s="69"/>
      <c r="V644" s="69">
        <f>'Tabel 5'!V653/'Tabel 5'!V$10</f>
        <v>1.0455577828561271E-3</v>
      </c>
      <c r="W644" s="69">
        <f>'Tabel 5'!W653/'Tabel 5'!W$10</f>
        <v>1.0896159103915869E-3</v>
      </c>
      <c r="X644" s="69">
        <f>'Tabel 5'!X653/'Tabel 5'!X$10</f>
        <v>5.9270434829462794E-4</v>
      </c>
      <c r="Y644" s="69">
        <f>'Tabel 5'!Y653/'Tabel 5'!Y$10</f>
        <v>0</v>
      </c>
      <c r="Z644" s="69"/>
      <c r="AA644" s="69">
        <f>'Tabel 5'!AA653/'Tabel 5'!AA$10</f>
        <v>0</v>
      </c>
      <c r="AB644" s="69"/>
      <c r="AC644" s="69">
        <f>'Tabel 5'!AC653/'Tabel 5'!AC$10</f>
        <v>1.4167980912189383E-4</v>
      </c>
    </row>
    <row r="645" spans="2:29" outlineLevel="2" x14ac:dyDescent="0.2">
      <c r="B645" s="46">
        <v>2017</v>
      </c>
      <c r="C645" s="46">
        <v>6</v>
      </c>
      <c r="D645" s="22" t="s">
        <v>229</v>
      </c>
      <c r="E645" s="22" t="s">
        <v>593</v>
      </c>
      <c r="G645" s="69">
        <f>'Tabel 5'!G654/'Tabel 5'!G$10</f>
        <v>2.9979513095842824E-4</v>
      </c>
      <c r="H645" s="69"/>
      <c r="I645" s="69">
        <f>'Tabel 5'!I654/'Tabel 5'!I$10</f>
        <v>1.3196107148391223E-4</v>
      </c>
      <c r="J645" s="69">
        <f>'Tabel 5'!J654/'Tabel 5'!J$10</f>
        <v>0</v>
      </c>
      <c r="K645" s="69">
        <f>'Tabel 5'!K654/'Tabel 5'!K$10</f>
        <v>2.3393885688967656E-3</v>
      </c>
      <c r="L645" s="69">
        <f>'Tabel 5'!L654/'Tabel 5'!L$10</f>
        <v>0</v>
      </c>
      <c r="M645" s="69">
        <f>'Tabel 5'!M654/'Tabel 5'!M$10</f>
        <v>0</v>
      </c>
      <c r="N645" s="69">
        <f>'Tabel 5'!N654/'Tabel 5'!N$10</f>
        <v>0</v>
      </c>
      <c r="O645" s="69"/>
      <c r="P645" s="69">
        <f>'Tabel 5'!P654/'Tabel 5'!P$10</f>
        <v>5.8642427796510773E-5</v>
      </c>
      <c r="Q645" s="69">
        <f>'Tabel 5'!Q654/'Tabel 5'!Q$10</f>
        <v>7.1744875223704515E-5</v>
      </c>
      <c r="R645" s="69">
        <f>'Tabel 5'!R654/'Tabel 5'!R$10</f>
        <v>0</v>
      </c>
      <c r="S645" s="69"/>
      <c r="T645" s="69">
        <f>'Tabel 5'!T654/'Tabel 5'!T$10</f>
        <v>9.1049804242920878E-5</v>
      </c>
      <c r="U645" s="69"/>
      <c r="V645" s="69">
        <f>'Tabel 5'!V654/'Tabel 5'!V$10</f>
        <v>9.1924878895404457E-4</v>
      </c>
      <c r="W645" s="69">
        <f>'Tabel 5'!W654/'Tabel 5'!W$10</f>
        <v>9.3217140957812367E-4</v>
      </c>
      <c r="X645" s="69">
        <f>'Tabel 5'!X654/'Tabel 5'!X$10</f>
        <v>1.0776442696265962E-3</v>
      </c>
      <c r="Y645" s="69">
        <f>'Tabel 5'!Y654/'Tabel 5'!Y$10</f>
        <v>0</v>
      </c>
      <c r="Z645" s="69"/>
      <c r="AA645" s="69">
        <f>'Tabel 5'!AA654/'Tabel 5'!AA$10</f>
        <v>0</v>
      </c>
      <c r="AB645" s="69"/>
      <c r="AC645" s="69">
        <f>'Tabel 5'!AC654/'Tabel 5'!AC$10</f>
        <v>7.5006957770414376E-5</v>
      </c>
    </row>
    <row r="646" spans="2:29" outlineLevel="2" x14ac:dyDescent="0.2">
      <c r="B646" s="46">
        <v>2017</v>
      </c>
      <c r="C646" s="46">
        <v>6</v>
      </c>
      <c r="D646" s="22" t="s">
        <v>231</v>
      </c>
      <c r="E646" s="22" t="s">
        <v>595</v>
      </c>
      <c r="G646" s="69">
        <f>'Tabel 5'!G655/'Tabel 5'!G$10</f>
        <v>4.0713588309182567E-4</v>
      </c>
      <c r="H646" s="69"/>
      <c r="I646" s="69">
        <f>'Tabel 5'!I655/'Tabel 5'!I$10</f>
        <v>2.6692125822882248E-4</v>
      </c>
      <c r="J646" s="69">
        <f>'Tabel 5'!J655/'Tabel 5'!J$10</f>
        <v>3.4848804589200356E-4</v>
      </c>
      <c r="K646" s="69">
        <f>'Tabel 5'!K655/'Tabel 5'!K$10</f>
        <v>0</v>
      </c>
      <c r="L646" s="69">
        <f>'Tabel 5'!L655/'Tabel 5'!L$10</f>
        <v>4.2630549934094151E-4</v>
      </c>
      <c r="M646" s="69">
        <f>'Tabel 5'!M655/'Tabel 5'!M$10</f>
        <v>0</v>
      </c>
      <c r="N646" s="69">
        <f>'Tabel 5'!N655/'Tabel 5'!N$10</f>
        <v>0</v>
      </c>
      <c r="O646" s="69"/>
      <c r="P646" s="69">
        <f>'Tabel 5'!P655/'Tabel 5'!P$10</f>
        <v>0</v>
      </c>
      <c r="Q646" s="69">
        <f>'Tabel 5'!Q655/'Tabel 5'!Q$10</f>
        <v>0</v>
      </c>
      <c r="R646" s="69">
        <f>'Tabel 5'!R655/'Tabel 5'!R$10</f>
        <v>0</v>
      </c>
      <c r="S646" s="69"/>
      <c r="T646" s="69">
        <f>'Tabel 5'!T655/'Tabel 5'!T$10</f>
        <v>2.0850405171628883E-3</v>
      </c>
      <c r="U646" s="69"/>
      <c r="V646" s="69">
        <f>'Tabel 5'!V655/'Tabel 5'!V$10</f>
        <v>5.9645913787094494E-4</v>
      </c>
      <c r="W646" s="69">
        <f>'Tabel 5'!W655/'Tabel 5'!W$10</f>
        <v>6.1728240795119716E-4</v>
      </c>
      <c r="X646" s="69">
        <f>'Tabel 5'!X655/'Tabel 5'!X$10</f>
        <v>4.310577078506385E-4</v>
      </c>
      <c r="Y646" s="69">
        <f>'Tabel 5'!Y655/'Tabel 5'!Y$10</f>
        <v>0</v>
      </c>
      <c r="Z646" s="69"/>
      <c r="AA646" s="69">
        <f>'Tabel 5'!AA655/'Tabel 5'!AA$10</f>
        <v>0</v>
      </c>
      <c r="AB646" s="69"/>
      <c r="AC646" s="69">
        <f>'Tabel 5'!AC655/'Tabel 5'!AC$10</f>
        <v>1.2917864949349143E-4</v>
      </c>
    </row>
    <row r="647" spans="2:29" outlineLevel="2" x14ac:dyDescent="0.2">
      <c r="B647" s="46">
        <v>2017</v>
      </c>
      <c r="C647" s="46">
        <v>6</v>
      </c>
      <c r="D647" s="22" t="s">
        <v>233</v>
      </c>
      <c r="E647" s="22" t="s">
        <v>597</v>
      </c>
      <c r="G647" s="69">
        <f>'Tabel 5'!G656/'Tabel 5'!G$10</f>
        <v>1.5125287800615096E-4</v>
      </c>
      <c r="H647" s="69"/>
      <c r="I647" s="69">
        <f>'Tabel 5'!I656/'Tabel 5'!I$10</f>
        <v>1.3695959691890892E-4</v>
      </c>
      <c r="J647" s="69">
        <f>'Tabel 5'!J656/'Tabel 5'!J$10</f>
        <v>2.3619745332680242E-4</v>
      </c>
      <c r="K647" s="69">
        <f>'Tabel 5'!K656/'Tabel 5'!K$10</f>
        <v>2.6583961010190517E-4</v>
      </c>
      <c r="L647" s="69">
        <f>'Tabel 5'!L656/'Tabel 5'!L$10</f>
        <v>0</v>
      </c>
      <c r="M647" s="69">
        <f>'Tabel 5'!M656/'Tabel 5'!M$10</f>
        <v>0</v>
      </c>
      <c r="N647" s="69">
        <f>'Tabel 5'!N656/'Tabel 5'!N$10</f>
        <v>0</v>
      </c>
      <c r="O647" s="69"/>
      <c r="P647" s="69">
        <f>'Tabel 5'!P656/'Tabel 5'!P$10</f>
        <v>0</v>
      </c>
      <c r="Q647" s="69">
        <f>'Tabel 5'!Q656/'Tabel 5'!Q$10</f>
        <v>0</v>
      </c>
      <c r="R647" s="69">
        <f>'Tabel 5'!R656/'Tabel 5'!R$10</f>
        <v>0</v>
      </c>
      <c r="S647" s="69"/>
      <c r="T647" s="69">
        <f>'Tabel 5'!T656/'Tabel 5'!T$10</f>
        <v>0</v>
      </c>
      <c r="U647" s="69"/>
      <c r="V647" s="69">
        <f>'Tabel 5'!V656/'Tabel 5'!V$10</f>
        <v>3.3214587285362423E-4</v>
      </c>
      <c r="W647" s="69">
        <f>'Tabel 5'!W656/'Tabel 5'!W$10</f>
        <v>3.5487490659542512E-4</v>
      </c>
      <c r="X647" s="69">
        <f>'Tabel 5'!X656/'Tabel 5'!X$10</f>
        <v>0</v>
      </c>
      <c r="Y647" s="69">
        <f>'Tabel 5'!Y656/'Tabel 5'!Y$10</f>
        <v>0</v>
      </c>
      <c r="Z647" s="69"/>
      <c r="AA647" s="69">
        <f>'Tabel 5'!AA656/'Tabel 5'!AA$10</f>
        <v>0</v>
      </c>
      <c r="AB647" s="69"/>
      <c r="AC647" s="69">
        <f>'Tabel 5'!AC656/'Tabel 5'!AC$10</f>
        <v>0</v>
      </c>
    </row>
    <row r="648" spans="2:29" outlineLevel="2" x14ac:dyDescent="0.2">
      <c r="B648" s="46">
        <v>2017</v>
      </c>
      <c r="C648" s="46">
        <v>6</v>
      </c>
      <c r="D648" s="22" t="s">
        <v>235</v>
      </c>
      <c r="E648" s="22" t="s">
        <v>599</v>
      </c>
      <c r="G648" s="69">
        <f>'Tabel 5'!G657/'Tabel 5'!G$10</f>
        <v>3.7894538253153948E-4</v>
      </c>
      <c r="H648" s="69"/>
      <c r="I648" s="69">
        <f>'Tabel 5'!I657/'Tabel 5'!I$10</f>
        <v>4.3187259758371279E-4</v>
      </c>
      <c r="J648" s="69">
        <f>'Tabel 5'!J657/'Tabel 5'!J$10</f>
        <v>5.8081340982000596E-4</v>
      </c>
      <c r="K648" s="69">
        <f>'Tabel 5'!K657/'Tabel 5'!K$10</f>
        <v>0</v>
      </c>
      <c r="L648" s="69">
        <f>'Tabel 5'!L657/'Tabel 5'!L$10</f>
        <v>2.4990322375158637E-4</v>
      </c>
      <c r="M648" s="69">
        <f>'Tabel 5'!M657/'Tabel 5'!M$10</f>
        <v>0</v>
      </c>
      <c r="N648" s="69">
        <f>'Tabel 5'!N657/'Tabel 5'!N$10</f>
        <v>4.0687569696299942E-4</v>
      </c>
      <c r="O648" s="69"/>
      <c r="P648" s="69">
        <f>'Tabel 5'!P657/'Tabel 5'!P$10</f>
        <v>2.1828014790923456E-4</v>
      </c>
      <c r="Q648" s="69">
        <f>'Tabel 5'!Q657/'Tabel 5'!Q$10</f>
        <v>2.6705036888823345E-4</v>
      </c>
      <c r="R648" s="69">
        <f>'Tabel 5'!R657/'Tabel 5'!R$10</f>
        <v>0</v>
      </c>
      <c r="S648" s="69"/>
      <c r="T648" s="69">
        <f>'Tabel 5'!T657/'Tabel 5'!T$10</f>
        <v>4.0061913866885185E-4</v>
      </c>
      <c r="U648" s="69"/>
      <c r="V648" s="69">
        <f>'Tabel 5'!V657/'Tabel 5'!V$10</f>
        <v>3.6489264905046042E-4</v>
      </c>
      <c r="W648" s="69">
        <f>'Tabel 5'!W657/'Tabel 5'!W$10</f>
        <v>3.8986257344286138E-4</v>
      </c>
      <c r="X648" s="69">
        <f>'Tabel 5'!X657/'Tabel 5'!X$10</f>
        <v>0</v>
      </c>
      <c r="Y648" s="69">
        <f>'Tabel 5'!Y657/'Tabel 5'!Y$10</f>
        <v>0</v>
      </c>
      <c r="Z648" s="69"/>
      <c r="AA648" s="69">
        <f>'Tabel 5'!AA657/'Tabel 5'!AA$10</f>
        <v>0</v>
      </c>
      <c r="AB648" s="69"/>
      <c r="AC648" s="69">
        <f>'Tabel 5'!AC657/'Tabel 5'!AC$10</f>
        <v>3.0419488429112501E-4</v>
      </c>
    </row>
    <row r="649" spans="2:29" outlineLevel="2" x14ac:dyDescent="0.2">
      <c r="B649" s="46">
        <v>2017</v>
      </c>
      <c r="C649" s="46">
        <v>6</v>
      </c>
      <c r="D649" s="22" t="s">
        <v>237</v>
      </c>
      <c r="E649" s="22" t="s">
        <v>603</v>
      </c>
      <c r="G649" s="69">
        <f>'Tabel 5'!G658/'Tabel 5'!G$10</f>
        <v>3.0304788102307662E-4</v>
      </c>
      <c r="H649" s="69"/>
      <c r="I649" s="69">
        <f>'Tabel 5'!I658/'Tabel 5'!I$10</f>
        <v>2.2293423440085175E-4</v>
      </c>
      <c r="J649" s="69">
        <f>'Tabel 5'!J658/'Tabel 5'!J$10</f>
        <v>1.0648245846700109E-4</v>
      </c>
      <c r="K649" s="69">
        <f>'Tabel 5'!K658/'Tabel 5'!K$10</f>
        <v>0</v>
      </c>
      <c r="L649" s="69">
        <f>'Tabel 5'!L658/'Tabel 5'!L$10</f>
        <v>0</v>
      </c>
      <c r="M649" s="69">
        <f>'Tabel 5'!M658/'Tabel 5'!M$10</f>
        <v>0</v>
      </c>
      <c r="N649" s="69">
        <f>'Tabel 5'!N658/'Tabel 5'!N$10</f>
        <v>8.438903344417766E-4</v>
      </c>
      <c r="O649" s="69"/>
      <c r="P649" s="69">
        <f>'Tabel 5'!P658/'Tabel 5'!P$10</f>
        <v>0</v>
      </c>
      <c r="Q649" s="69">
        <f>'Tabel 5'!Q658/'Tabel 5'!Q$10</f>
        <v>0</v>
      </c>
      <c r="R649" s="69">
        <f>'Tabel 5'!R658/'Tabel 5'!R$10</f>
        <v>0</v>
      </c>
      <c r="S649" s="69"/>
      <c r="T649" s="69">
        <f>'Tabel 5'!T658/'Tabel 5'!T$10</f>
        <v>2.0030956933442593E-4</v>
      </c>
      <c r="U649" s="69"/>
      <c r="V649" s="69">
        <f>'Tabel 5'!V658/'Tabel 5'!V$10</f>
        <v>7.3446340898618322E-4</v>
      </c>
      <c r="W649" s="69">
        <f>'Tabel 5'!W658/'Tabel 5'!W$10</f>
        <v>7.8472338500678511E-4</v>
      </c>
      <c r="X649" s="69">
        <f>'Tabel 5'!X658/'Tabel 5'!X$10</f>
        <v>0</v>
      </c>
      <c r="Y649" s="69">
        <f>'Tabel 5'!Y658/'Tabel 5'!Y$10</f>
        <v>0</v>
      </c>
      <c r="Z649" s="69"/>
      <c r="AA649" s="69">
        <f>'Tabel 5'!AA658/'Tabel 5'!AA$10</f>
        <v>0</v>
      </c>
      <c r="AB649" s="69"/>
      <c r="AC649" s="69">
        <f>'Tabel 5'!AC658/'Tabel 5'!AC$10</f>
        <v>8.3341064189349312E-5</v>
      </c>
    </row>
    <row r="650" spans="2:29" outlineLevel="2" x14ac:dyDescent="0.2">
      <c r="B650" s="46">
        <v>2017</v>
      </c>
      <c r="C650" s="46">
        <v>6</v>
      </c>
      <c r="D650" s="22" t="s">
        <v>239</v>
      </c>
      <c r="E650" s="22" t="s">
        <v>605</v>
      </c>
      <c r="G650" s="69">
        <f>'Tabel 5'!G659/'Tabel 5'!G$10</f>
        <v>4.6568538425549702E-4</v>
      </c>
      <c r="H650" s="69"/>
      <c r="I650" s="69">
        <f>'Tabel 5'!I659/'Tabel 5'!I$10</f>
        <v>1.7894721057288101E-4</v>
      </c>
      <c r="J650" s="69">
        <f>'Tabel 5'!J659/'Tabel 5'!J$10</f>
        <v>1.9360446994000196E-6</v>
      </c>
      <c r="K650" s="69">
        <f>'Tabel 5'!K659/'Tabel 5'!K$10</f>
        <v>1.6127603012848915E-3</v>
      </c>
      <c r="L650" s="69">
        <f>'Tabel 5'!L659/'Tabel 5'!L$10</f>
        <v>0</v>
      </c>
      <c r="M650" s="69">
        <f>'Tabel 5'!M659/'Tabel 5'!M$10</f>
        <v>0</v>
      </c>
      <c r="N650" s="69">
        <f>'Tabel 5'!N659/'Tabel 5'!N$10</f>
        <v>4.3701463747877718E-4</v>
      </c>
      <c r="O650" s="69"/>
      <c r="P650" s="69">
        <f>'Tabel 5'!P659/'Tabel 5'!P$10</f>
        <v>1.661535454234472E-4</v>
      </c>
      <c r="Q650" s="69">
        <f>'Tabel 5'!Q659/'Tabel 5'!Q$10</f>
        <v>2.0327714646716281E-4</v>
      </c>
      <c r="R650" s="69">
        <f>'Tabel 5'!R659/'Tabel 5'!R$10</f>
        <v>0</v>
      </c>
      <c r="S650" s="69"/>
      <c r="T650" s="69">
        <f>'Tabel 5'!T659/'Tabel 5'!T$10</f>
        <v>3.2504780114722752E-3</v>
      </c>
      <c r="U650" s="69"/>
      <c r="V650" s="69">
        <f>'Tabel 5'!V659/'Tabel 5'!V$10</f>
        <v>6.362230803956746E-4</v>
      </c>
      <c r="W650" s="69">
        <f>'Tabel 5'!W659/'Tabel 5'!W$10</f>
        <v>6.7976038446447627E-4</v>
      </c>
      <c r="X650" s="69">
        <f>'Tabel 5'!X659/'Tabel 5'!X$10</f>
        <v>0</v>
      </c>
      <c r="Y650" s="69">
        <f>'Tabel 5'!Y659/'Tabel 5'!Y$10</f>
        <v>0</v>
      </c>
      <c r="Z650" s="69"/>
      <c r="AA650" s="69">
        <f>'Tabel 5'!AA659/'Tabel 5'!AA$10</f>
        <v>0.11085659688621581</v>
      </c>
      <c r="AB650" s="69"/>
      <c r="AC650" s="69">
        <f>'Tabel 5'!AC659/'Tabel 5'!AC$10</f>
        <v>7.1256609881893663E-4</v>
      </c>
    </row>
    <row r="651" spans="2:29" outlineLevel="2" x14ac:dyDescent="0.2">
      <c r="B651" s="46">
        <v>2017</v>
      </c>
      <c r="C651" s="46">
        <v>6</v>
      </c>
      <c r="D651" s="22" t="s">
        <v>251</v>
      </c>
      <c r="E651" s="22" t="s">
        <v>619</v>
      </c>
      <c r="G651" s="69">
        <f>'Tabel 5'!G660/'Tabel 5'!G$10</f>
        <v>2.7160463039814205E-4</v>
      </c>
      <c r="H651" s="69"/>
      <c r="I651" s="69">
        <f>'Tabel 5'!I660/'Tabel 5'!I$10</f>
        <v>1.2696254604891558E-4</v>
      </c>
      <c r="J651" s="69">
        <f>'Tabel 5'!J660/'Tabel 5'!J$10</f>
        <v>2.4587767682380249E-4</v>
      </c>
      <c r="K651" s="69">
        <f>'Tabel 5'!K660/'Tabel 5'!K$10</f>
        <v>0</v>
      </c>
      <c r="L651" s="69">
        <f>'Tabel 5'!L660/'Tabel 5'!L$10</f>
        <v>0</v>
      </c>
      <c r="M651" s="69">
        <f>'Tabel 5'!M660/'Tabel 5'!M$10</f>
        <v>0</v>
      </c>
      <c r="N651" s="69">
        <f>'Tabel 5'!N660/'Tabel 5'!N$10</f>
        <v>0</v>
      </c>
      <c r="O651" s="69"/>
      <c r="P651" s="69">
        <f>'Tabel 5'!P660/'Tabel 5'!P$10</f>
        <v>1.9873267197706429E-4</v>
      </c>
      <c r="Q651" s="69">
        <f>'Tabel 5'!Q660/'Tabel 5'!Q$10</f>
        <v>0</v>
      </c>
      <c r="R651" s="69">
        <f>'Tabel 5'!R660/'Tabel 5'!R$10</f>
        <v>1.0881975167689453E-3</v>
      </c>
      <c r="S651" s="69"/>
      <c r="T651" s="69">
        <f>'Tabel 5'!T660/'Tabel 5'!T$10</f>
        <v>6.1913866885186201E-4</v>
      </c>
      <c r="U651" s="69"/>
      <c r="V651" s="69">
        <f>'Tabel 5'!V660/'Tabel 5'!V$10</f>
        <v>5.7306858344463335E-4</v>
      </c>
      <c r="W651" s="69">
        <f>'Tabel 5'!W660/'Tabel 5'!W$10</f>
        <v>6.1228416983013492E-4</v>
      </c>
      <c r="X651" s="69">
        <f>'Tabel 5'!X660/'Tabel 5'!X$10</f>
        <v>0</v>
      </c>
      <c r="Y651" s="69">
        <f>'Tabel 5'!Y660/'Tabel 5'!Y$10</f>
        <v>0</v>
      </c>
      <c r="Z651" s="69"/>
      <c r="AA651" s="69">
        <f>'Tabel 5'!AA660/'Tabel 5'!AA$10</f>
        <v>0</v>
      </c>
      <c r="AB651" s="69"/>
      <c r="AC651" s="69">
        <f>'Tabel 5'!AC660/'Tabel 5'!AC$10</f>
        <v>8.3341064189349318E-6</v>
      </c>
    </row>
    <row r="652" spans="2:29" outlineLevel="2" x14ac:dyDescent="0.2">
      <c r="B652" s="46">
        <v>2017</v>
      </c>
      <c r="C652" s="46">
        <v>6</v>
      </c>
      <c r="D652" s="22" t="s">
        <v>253</v>
      </c>
      <c r="E652" s="22" t="s">
        <v>621</v>
      </c>
      <c r="G652" s="69">
        <f>'Tabel 5'!G661/'Tabel 5'!G$10</f>
        <v>2.379928797301085E-4</v>
      </c>
      <c r="H652" s="69"/>
      <c r="I652" s="69">
        <f>'Tabel 5'!I661/'Tabel 5'!I$10</f>
        <v>1.1896490535292088E-4</v>
      </c>
      <c r="J652" s="69">
        <f>'Tabel 5'!J661/'Tabel 5'!J$10</f>
        <v>1.3165103955920134E-4</v>
      </c>
      <c r="K652" s="69">
        <f>'Tabel 5'!K661/'Tabel 5'!K$10</f>
        <v>0</v>
      </c>
      <c r="L652" s="69">
        <f>'Tabel 5'!L661/'Tabel 5'!L$10</f>
        <v>2.4010309732995557E-4</v>
      </c>
      <c r="M652" s="69">
        <f>'Tabel 5'!M661/'Tabel 5'!M$10</f>
        <v>0</v>
      </c>
      <c r="N652" s="69">
        <f>'Tabel 5'!N661/'Tabel 5'!N$10</f>
        <v>1.0046313505259245E-5</v>
      </c>
      <c r="O652" s="69"/>
      <c r="P652" s="69">
        <f>'Tabel 5'!P661/'Tabel 5'!P$10</f>
        <v>1.7592728338953234E-4</v>
      </c>
      <c r="Q652" s="69">
        <f>'Tabel 5'!Q661/'Tabel 5'!Q$10</f>
        <v>1.9929132006584586E-5</v>
      </c>
      <c r="R652" s="69">
        <f>'Tabel 5'!R661/'Tabel 5'!R$10</f>
        <v>8.7412587412587413E-4</v>
      </c>
      <c r="S652" s="69"/>
      <c r="T652" s="69">
        <f>'Tabel 5'!T661/'Tabel 5'!T$10</f>
        <v>2.0030956933442593E-4</v>
      </c>
      <c r="U652" s="69"/>
      <c r="V652" s="69">
        <f>'Tabel 5'!V661/'Tabel 5'!V$10</f>
        <v>5.7072952800200222E-4</v>
      </c>
      <c r="W652" s="69">
        <f>'Tabel 5'!W661/'Tabel 5'!W$10</f>
        <v>6.047868126485414E-4</v>
      </c>
      <c r="X652" s="69">
        <f>'Tabel 5'!X661/'Tabel 5'!X$10</f>
        <v>1.0776442696265962E-4</v>
      </c>
      <c r="Y652" s="69">
        <f>'Tabel 5'!Y661/'Tabel 5'!Y$10</f>
        <v>0</v>
      </c>
      <c r="Z652" s="69"/>
      <c r="AA652" s="69">
        <f>'Tabel 5'!AA661/'Tabel 5'!AA$10</f>
        <v>0</v>
      </c>
      <c r="AB652" s="69"/>
      <c r="AC652" s="69">
        <f>'Tabel 5'!AC661/'Tabel 5'!AC$10</f>
        <v>1.0417633023668664E-4</v>
      </c>
    </row>
    <row r="653" spans="2:29" outlineLevel="2" x14ac:dyDescent="0.2">
      <c r="B653" s="46">
        <v>2017</v>
      </c>
      <c r="C653" s="46">
        <v>6</v>
      </c>
      <c r="D653" s="22" t="s">
        <v>260</v>
      </c>
      <c r="E653" s="22" t="s">
        <v>628</v>
      </c>
      <c r="G653" s="69">
        <f>'Tabel 5'!G662/'Tabel 5'!G$10</f>
        <v>3.6647650728372058E-4</v>
      </c>
      <c r="H653" s="69"/>
      <c r="I653" s="69">
        <f>'Tabel 5'!I662/'Tabel 5'!I$10</f>
        <v>2.0593924792186306E-4</v>
      </c>
      <c r="J653" s="69">
        <f>'Tabel 5'!J662/'Tabel 5'!J$10</f>
        <v>3.6591244818660374E-4</v>
      </c>
      <c r="K653" s="69">
        <f>'Tabel 5'!K662/'Tabel 5'!K$10</f>
        <v>0</v>
      </c>
      <c r="L653" s="69">
        <f>'Tabel 5'!L662/'Tabel 5'!L$10</f>
        <v>0</v>
      </c>
      <c r="M653" s="69">
        <f>'Tabel 5'!M662/'Tabel 5'!M$10</f>
        <v>0</v>
      </c>
      <c r="N653" s="69">
        <f>'Tabel 5'!N662/'Tabel 5'!N$10</f>
        <v>8.5393664794703581E-5</v>
      </c>
      <c r="O653" s="69"/>
      <c r="P653" s="69">
        <f>'Tabel 5'!P662/'Tabel 5'!P$10</f>
        <v>4.8868689830425645E-5</v>
      </c>
      <c r="Q653" s="69">
        <f>'Tabel 5'!Q662/'Tabel 5'!Q$10</f>
        <v>0</v>
      </c>
      <c r="R653" s="69">
        <f>'Tabel 5'!R662/'Tabel 5'!R$10</f>
        <v>2.6758955330383904E-4</v>
      </c>
      <c r="S653" s="69"/>
      <c r="T653" s="69">
        <f>'Tabel 5'!T662/'Tabel 5'!T$10</f>
        <v>6.0092870800327778E-4</v>
      </c>
      <c r="U653" s="69"/>
      <c r="V653" s="69">
        <f>'Tabel 5'!V662/'Tabel 5'!V$10</f>
        <v>9.0989256718351991E-4</v>
      </c>
      <c r="W653" s="69">
        <f>'Tabel 5'!W662/'Tabel 5'!W$10</f>
        <v>9.2467405239653026E-4</v>
      </c>
      <c r="X653" s="69">
        <f>'Tabel 5'!X662/'Tabel 5'!X$10</f>
        <v>1.0237620561452665E-3</v>
      </c>
      <c r="Y653" s="69">
        <f>'Tabel 5'!Y662/'Tabel 5'!Y$10</f>
        <v>0</v>
      </c>
      <c r="Z653" s="69"/>
      <c r="AA653" s="69">
        <f>'Tabel 5'!AA662/'Tabel 5'!AA$10</f>
        <v>3.3073238850031241E-4</v>
      </c>
      <c r="AB653" s="69"/>
      <c r="AC653" s="69">
        <f>'Tabel 5'!AC662/'Tabel 5'!AC$10</f>
        <v>6.250579814201198E-5</v>
      </c>
    </row>
    <row r="654" spans="2:29" outlineLevel="2" x14ac:dyDescent="0.2">
      <c r="B654" s="46">
        <v>2017</v>
      </c>
      <c r="C654" s="46">
        <v>6</v>
      </c>
      <c r="D654" s="22" t="s">
        <v>634</v>
      </c>
      <c r="E654" s="22" t="s">
        <v>635</v>
      </c>
      <c r="G654" s="69">
        <f>'Tabel 5'!G663/'Tabel 5'!G$10</f>
        <v>5.0309200999895372E-4</v>
      </c>
      <c r="H654" s="69"/>
      <c r="I654" s="69">
        <f>'Tabel 5'!I663/'Tabel 5'!I$10</f>
        <v>2.6892066840282118E-4</v>
      </c>
      <c r="J654" s="69">
        <f>'Tabel 5'!J663/'Tabel 5'!J$10</f>
        <v>9.6802234970000992E-6</v>
      </c>
      <c r="K654" s="69">
        <f>'Tabel 5'!K663/'Tabel 5'!K$10</f>
        <v>3.1900753212228623E-4</v>
      </c>
      <c r="L654" s="69">
        <f>'Tabel 5'!L663/'Tabel 5'!L$10</f>
        <v>5.5860720603295787E-4</v>
      </c>
      <c r="M654" s="69">
        <f>'Tabel 5'!M663/'Tabel 5'!M$10</f>
        <v>0</v>
      </c>
      <c r="N654" s="69">
        <f>'Tabel 5'!N663/'Tabel 5'!N$10</f>
        <v>6.6305669134711018E-4</v>
      </c>
      <c r="O654" s="69"/>
      <c r="P654" s="69">
        <f>'Tabel 5'!P663/'Tabel 5'!P$10</f>
        <v>0</v>
      </c>
      <c r="Q654" s="69">
        <f>'Tabel 5'!Q663/'Tabel 5'!Q$10</f>
        <v>0</v>
      </c>
      <c r="R654" s="69">
        <f>'Tabel 5'!R663/'Tabel 5'!R$10</f>
        <v>0</v>
      </c>
      <c r="S654" s="69"/>
      <c r="T654" s="69">
        <f>'Tabel 5'!T663/'Tabel 5'!T$10</f>
        <v>2.476554675407448E-3</v>
      </c>
      <c r="U654" s="69"/>
      <c r="V654" s="69">
        <f>'Tabel 5'!V663/'Tabel 5'!V$10</f>
        <v>9.0521445629825764E-4</v>
      </c>
      <c r="W654" s="69">
        <f>'Tabel 5'!W663/'Tabel 5'!W$10</f>
        <v>0</v>
      </c>
      <c r="X654" s="69">
        <f>'Tabel 5'!X663/'Tabel 5'!X$10</f>
        <v>2.0044183415054692E-2</v>
      </c>
      <c r="Y654" s="69">
        <f>'Tabel 5'!Y663/'Tabel 5'!Y$10</f>
        <v>1.7001020061203672E-3</v>
      </c>
      <c r="Z654" s="69"/>
      <c r="AA654" s="69">
        <f>'Tabel 5'!AA663/'Tabel 5'!AA$10</f>
        <v>0</v>
      </c>
      <c r="AB654" s="69"/>
      <c r="AC654" s="69">
        <f>'Tabel 5'!AC663/'Tabel 5'!AC$10</f>
        <v>1.0000927702721917E-4</v>
      </c>
    </row>
    <row r="655" spans="2:29" outlineLevel="2" x14ac:dyDescent="0.2">
      <c r="B655" s="46">
        <v>2017</v>
      </c>
      <c r="C655" s="46">
        <v>6</v>
      </c>
      <c r="D655" s="22" t="s">
        <v>264</v>
      </c>
      <c r="E655" s="22" t="s">
        <v>636</v>
      </c>
      <c r="G655" s="69">
        <f>'Tabel 5'!G664/'Tabel 5'!G$10</f>
        <v>1.7510637848023927E-4</v>
      </c>
      <c r="H655" s="69"/>
      <c r="I655" s="69">
        <f>'Tabel 5'!I664/'Tabel 5'!I$10</f>
        <v>8.8973752742940832E-5</v>
      </c>
      <c r="J655" s="69">
        <f>'Tabel 5'!J664/'Tabel 5'!J$10</f>
        <v>1.5101148655320153E-4</v>
      </c>
      <c r="K655" s="69">
        <f>'Tabel 5'!K664/'Tabel 5'!K$10</f>
        <v>0</v>
      </c>
      <c r="L655" s="69">
        <f>'Tabel 5'!L664/'Tabel 5'!L$10</f>
        <v>0</v>
      </c>
      <c r="M655" s="69">
        <f>'Tabel 5'!M664/'Tabel 5'!M$10</f>
        <v>0</v>
      </c>
      <c r="N655" s="69">
        <f>'Tabel 5'!N664/'Tabel 5'!N$10</f>
        <v>5.5254724278925846E-5</v>
      </c>
      <c r="O655" s="69"/>
      <c r="P655" s="69">
        <f>'Tabel 5'!P664/'Tabel 5'!P$10</f>
        <v>0</v>
      </c>
      <c r="Q655" s="69">
        <f>'Tabel 5'!Q664/'Tabel 5'!Q$10</f>
        <v>0</v>
      </c>
      <c r="R655" s="69">
        <f>'Tabel 5'!R664/'Tabel 5'!R$10</f>
        <v>0</v>
      </c>
      <c r="S655" s="69"/>
      <c r="T655" s="69">
        <f>'Tabel 5'!T664/'Tabel 5'!T$10</f>
        <v>2.0304106346171356E-3</v>
      </c>
      <c r="U655" s="69"/>
      <c r="V655" s="69">
        <f>'Tabel 5'!V664/'Tabel 5'!V$10</f>
        <v>2.5729609868942725E-5</v>
      </c>
      <c r="W655" s="69">
        <f>'Tabel 5'!W664/'Tabel 5'!W$10</f>
        <v>0</v>
      </c>
      <c r="X655" s="69">
        <f>'Tabel 5'!X664/'Tabel 5'!X$10</f>
        <v>5.9270434829462794E-4</v>
      </c>
      <c r="Y655" s="69">
        <f>'Tabel 5'!Y664/'Tabel 5'!Y$10</f>
        <v>0</v>
      </c>
      <c r="Z655" s="69"/>
      <c r="AA655" s="69">
        <f>'Tabel 5'!AA664/'Tabel 5'!AA$10</f>
        <v>0</v>
      </c>
      <c r="AB655" s="69"/>
      <c r="AC655" s="69">
        <f>'Tabel 5'!AC664/'Tabel 5'!AC$10</f>
        <v>5.0004638513609584E-5</v>
      </c>
    </row>
    <row r="656" spans="2:29" outlineLevel="2" x14ac:dyDescent="0.2">
      <c r="B656" s="46">
        <v>2017</v>
      </c>
      <c r="C656" s="46">
        <v>6</v>
      </c>
      <c r="D656" s="22" t="s">
        <v>273</v>
      </c>
      <c r="E656" s="22" t="s">
        <v>645</v>
      </c>
      <c r="G656" s="69">
        <f>'Tabel 5'!G665/'Tabel 5'!G$10</f>
        <v>7.6439626519237577E-5</v>
      </c>
      <c r="H656" s="69"/>
      <c r="I656" s="69">
        <f>'Tabel 5'!I665/'Tabel 5'!I$10</f>
        <v>6.3981125567957449E-5</v>
      </c>
      <c r="J656" s="69">
        <f>'Tabel 5'!J665/'Tabel 5'!J$10</f>
        <v>0</v>
      </c>
      <c r="K656" s="69">
        <f>'Tabel 5'!K665/'Tabel 5'!K$10</f>
        <v>1.2405848471422242E-4</v>
      </c>
      <c r="L656" s="69">
        <f>'Tabel 5'!L665/'Tabel 5'!L$10</f>
        <v>2.009025916434322E-4</v>
      </c>
      <c r="M656" s="69">
        <f>'Tabel 5'!M665/'Tabel 5'!M$10</f>
        <v>0</v>
      </c>
      <c r="N656" s="69">
        <f>'Tabel 5'!N665/'Tabel 5'!N$10</f>
        <v>8.0370508042073964E-5</v>
      </c>
      <c r="O656" s="69"/>
      <c r="P656" s="69">
        <f>'Tabel 5'!P665/'Tabel 5'!P$10</f>
        <v>2.9321213898255386E-5</v>
      </c>
      <c r="Q656" s="69">
        <f>'Tabel 5'!Q665/'Tabel 5'!Q$10</f>
        <v>2.3914958407901505E-5</v>
      </c>
      <c r="R656" s="69">
        <f>'Tabel 5'!R665/'Tabel 5'!R$10</f>
        <v>5.3517910660767806E-5</v>
      </c>
      <c r="S656" s="69"/>
      <c r="T656" s="69">
        <f>'Tabel 5'!T665/'Tabel 5'!T$10</f>
        <v>4.5524902121460439E-5</v>
      </c>
      <c r="U656" s="69"/>
      <c r="V656" s="69">
        <f>'Tabel 5'!V665/'Tabel 5'!V$10</f>
        <v>1.4736049288576288E-4</v>
      </c>
      <c r="W656" s="69">
        <f>'Tabel 5'!W665/'Tabel 5'!W$10</f>
        <v>1.5744450081346326E-4</v>
      </c>
      <c r="X656" s="69">
        <f>'Tabel 5'!X665/'Tabel 5'!X$10</f>
        <v>0</v>
      </c>
      <c r="Y656" s="69">
        <f>'Tabel 5'!Y665/'Tabel 5'!Y$10</f>
        <v>0</v>
      </c>
      <c r="Z656" s="69"/>
      <c r="AA656" s="69">
        <f>'Tabel 5'!AA665/'Tabel 5'!AA$10</f>
        <v>0</v>
      </c>
      <c r="AB656" s="69"/>
      <c r="AC656" s="69">
        <f>'Tabel 5'!AC665/'Tabel 5'!AC$10</f>
        <v>2.0835266047337328E-5</v>
      </c>
    </row>
    <row r="657" spans="2:29" outlineLevel="2" x14ac:dyDescent="0.2">
      <c r="B657" s="46">
        <v>2017</v>
      </c>
      <c r="C657" s="46">
        <v>6</v>
      </c>
      <c r="D657" s="22" t="s">
        <v>274</v>
      </c>
      <c r="E657" s="22" t="s">
        <v>646</v>
      </c>
      <c r="G657" s="69">
        <f>'Tabel 5'!G666/'Tabel 5'!G$10</f>
        <v>5.4104076075318507E-4</v>
      </c>
      <c r="H657" s="69"/>
      <c r="I657" s="69">
        <f>'Tabel 5'!I666/'Tabel 5'!I$10</f>
        <v>5.1084929945666028E-4</v>
      </c>
      <c r="J657" s="69">
        <f>'Tabel 5'!J666/'Tabel 5'!J$10</f>
        <v>9.8931884139341012E-4</v>
      </c>
      <c r="K657" s="69">
        <f>'Tabel 5'!K666/'Tabel 5'!K$10</f>
        <v>0</v>
      </c>
      <c r="L657" s="69">
        <f>'Tabel 5'!L666/'Tabel 5'!L$10</f>
        <v>0</v>
      </c>
      <c r="M657" s="69">
        <f>'Tabel 5'!M666/'Tabel 5'!M$10</f>
        <v>0</v>
      </c>
      <c r="N657" s="69">
        <f>'Tabel 5'!N666/'Tabel 5'!N$10</f>
        <v>0</v>
      </c>
      <c r="O657" s="69"/>
      <c r="P657" s="69">
        <f>'Tabel 5'!P666/'Tabel 5'!P$10</f>
        <v>7.4931991073319323E-5</v>
      </c>
      <c r="Q657" s="69">
        <f>'Tabel 5'!Q666/'Tabel 5'!Q$10</f>
        <v>9.1674007230289098E-5</v>
      </c>
      <c r="R657" s="69">
        <f>'Tabel 5'!R666/'Tabel 5'!R$10</f>
        <v>0</v>
      </c>
      <c r="S657" s="69"/>
      <c r="T657" s="69">
        <f>'Tabel 5'!T666/'Tabel 5'!T$10</f>
        <v>1.7390512610397887E-3</v>
      </c>
      <c r="U657" s="69"/>
      <c r="V657" s="69">
        <f>'Tabel 5'!V666/'Tabel 5'!V$10</f>
        <v>6.3856213583830574E-4</v>
      </c>
      <c r="W657" s="69">
        <f>'Tabel 5'!W666/'Tabel 5'!W$10</f>
        <v>6.5976743198022699E-4</v>
      </c>
      <c r="X657" s="69">
        <f>'Tabel 5'!X666/'Tabel 5'!X$10</f>
        <v>4.8493992133196833E-4</v>
      </c>
      <c r="Y657" s="69">
        <f>'Tabel 5'!Y666/'Tabel 5'!Y$10</f>
        <v>0</v>
      </c>
      <c r="Z657" s="69"/>
      <c r="AA657" s="69">
        <f>'Tabel 5'!AA666/'Tabel 5'!AA$10</f>
        <v>0</v>
      </c>
      <c r="AB657" s="69"/>
      <c r="AC657" s="69">
        <f>'Tabel 5'!AC666/'Tabel 5'!AC$10</f>
        <v>1.9168444763550342E-4</v>
      </c>
    </row>
    <row r="658" spans="2:29" outlineLevel="2" x14ac:dyDescent="0.2">
      <c r="B658" s="46">
        <v>2017</v>
      </c>
      <c r="C658" s="46">
        <v>6</v>
      </c>
      <c r="D658" s="22" t="s">
        <v>276</v>
      </c>
      <c r="E658" s="22" t="s">
        <v>648</v>
      </c>
      <c r="G658" s="69">
        <f>'Tabel 5'!G667/'Tabel 5'!G$10</f>
        <v>3.0521638106617555E-4</v>
      </c>
      <c r="H658" s="69"/>
      <c r="I658" s="69">
        <f>'Tabel 5'!I667/'Tabel 5'!I$10</f>
        <v>1.4595694270190293E-4</v>
      </c>
      <c r="J658" s="69">
        <f>'Tabel 5'!J667/'Tabel 5'!J$10</f>
        <v>0</v>
      </c>
      <c r="K658" s="69">
        <f>'Tabel 5'!K667/'Tabel 5'!K$10</f>
        <v>2.5875055383252103E-3</v>
      </c>
      <c r="L658" s="69">
        <f>'Tabel 5'!L667/'Tabel 5'!L$10</f>
        <v>0</v>
      </c>
      <c r="M658" s="69">
        <f>'Tabel 5'!M667/'Tabel 5'!M$10</f>
        <v>0</v>
      </c>
      <c r="N658" s="69">
        <f>'Tabel 5'!N667/'Tabel 5'!N$10</f>
        <v>0</v>
      </c>
      <c r="O658" s="69"/>
      <c r="P658" s="69">
        <f>'Tabel 5'!P667/'Tabel 5'!P$10</f>
        <v>3.2579126553617098E-4</v>
      </c>
      <c r="Q658" s="69">
        <f>'Tabel 5'!Q667/'Tabel 5'!Q$10</f>
        <v>7.9716528026338345E-5</v>
      </c>
      <c r="R658" s="69">
        <f>'Tabel 5'!R667/'Tabel 5'!R$10</f>
        <v>1.4271442842871413E-3</v>
      </c>
      <c r="S658" s="69"/>
      <c r="T658" s="69">
        <f>'Tabel 5'!T667/'Tabel 5'!T$10</f>
        <v>1.138122553036511E-3</v>
      </c>
      <c r="U658" s="69"/>
      <c r="V658" s="69">
        <f>'Tabel 5'!V667/'Tabel 5'!V$10</f>
        <v>4.4909864498518206E-4</v>
      </c>
      <c r="W658" s="69">
        <f>'Tabel 5'!W667/'Tabel 5'!W$10</f>
        <v>4.7983085962198323E-4</v>
      </c>
      <c r="X658" s="69">
        <f>'Tabel 5'!X667/'Tabel 5'!X$10</f>
        <v>0</v>
      </c>
      <c r="Y658" s="69">
        <f>'Tabel 5'!Y667/'Tabel 5'!Y$10</f>
        <v>0</v>
      </c>
      <c r="Z658" s="69"/>
      <c r="AA658" s="69">
        <f>'Tabel 5'!AA667/'Tabel 5'!AA$10</f>
        <v>0</v>
      </c>
      <c r="AB658" s="69"/>
      <c r="AC658" s="69">
        <f>'Tabel 5'!AC667/'Tabel 5'!AC$10</f>
        <v>5.4171691723077052E-5</v>
      </c>
    </row>
    <row r="659" spans="2:29" outlineLevel="2" x14ac:dyDescent="0.2">
      <c r="B659" s="46">
        <v>2017</v>
      </c>
      <c r="C659" s="46">
        <v>6</v>
      </c>
      <c r="D659" s="22" t="s">
        <v>283</v>
      </c>
      <c r="E659" s="22" t="s">
        <v>657</v>
      </c>
      <c r="G659" s="69">
        <f>'Tabel 5'!G668/'Tabel 5'!G$10</f>
        <v>3.5888675713287429E-4</v>
      </c>
      <c r="H659" s="69"/>
      <c r="I659" s="69">
        <f>'Tabel 5'!I668/'Tabel 5'!I$10</f>
        <v>2.2693305474884908E-4</v>
      </c>
      <c r="J659" s="69">
        <f>'Tabel 5'!J668/'Tabel 5'!J$10</f>
        <v>1.5101148655320153E-4</v>
      </c>
      <c r="K659" s="69">
        <f>'Tabel 5'!K668/'Tabel 5'!K$10</f>
        <v>5.3167922020381039E-5</v>
      </c>
      <c r="L659" s="69">
        <f>'Tabel 5'!L668/'Tabel 5'!L$10</f>
        <v>2.7440353980566349E-4</v>
      </c>
      <c r="M659" s="69">
        <f>'Tabel 5'!M668/'Tabel 5'!M$10</f>
        <v>0</v>
      </c>
      <c r="N659" s="69">
        <f>'Tabel 5'!N668/'Tabel 5'!N$10</f>
        <v>4.5208410773666605E-4</v>
      </c>
      <c r="O659" s="69"/>
      <c r="P659" s="69">
        <f>'Tabel 5'!P668/'Tabel 5'!P$10</f>
        <v>1.4009024418055351E-4</v>
      </c>
      <c r="Q659" s="69">
        <f>'Tabel 5'!Q668/'Tabel 5'!Q$10</f>
        <v>1.7139053525662746E-4</v>
      </c>
      <c r="R659" s="69">
        <f>'Tabel 5'!R668/'Tabel 5'!R$10</f>
        <v>0</v>
      </c>
      <c r="S659" s="69"/>
      <c r="T659" s="69">
        <f>'Tabel 5'!T668/'Tabel 5'!T$10</f>
        <v>0</v>
      </c>
      <c r="U659" s="69"/>
      <c r="V659" s="69">
        <f>'Tabel 5'!V668/'Tabel 5'!V$10</f>
        <v>9.1690973351141343E-4</v>
      </c>
      <c r="W659" s="69">
        <f>'Tabel 5'!W668/'Tabel 5'!W$10</f>
        <v>9.7965467172821574E-4</v>
      </c>
      <c r="X659" s="69">
        <f>'Tabel 5'!X668/'Tabel 5'!X$10</f>
        <v>0</v>
      </c>
      <c r="Y659" s="69">
        <f>'Tabel 5'!Y668/'Tabel 5'!Y$10</f>
        <v>0</v>
      </c>
      <c r="Z659" s="69"/>
      <c r="AA659" s="69">
        <f>'Tabel 5'!AA668/'Tabel 5'!AA$10</f>
        <v>2.3641241103911217E-2</v>
      </c>
      <c r="AB659" s="69"/>
      <c r="AC659" s="69">
        <f>'Tabel 5'!AC668/'Tabel 5'!AC$10</f>
        <v>2.8335961824378766E-4</v>
      </c>
    </row>
    <row r="660" spans="2:29" outlineLevel="2" x14ac:dyDescent="0.2">
      <c r="B660" s="46">
        <v>2017</v>
      </c>
      <c r="C660" s="46">
        <v>6</v>
      </c>
      <c r="D660" s="22" t="s">
        <v>286</v>
      </c>
      <c r="E660" s="22" t="s">
        <v>660</v>
      </c>
      <c r="G660" s="69">
        <f>'Tabel 5'!G669/'Tabel 5'!G$10</f>
        <v>4.0550950805950145E-4</v>
      </c>
      <c r="H660" s="69"/>
      <c r="I660" s="69">
        <f>'Tabel 5'!I669/'Tabel 5'!I$10</f>
        <v>1.679504546158883E-4</v>
      </c>
      <c r="J660" s="69">
        <f>'Tabel 5'!J669/'Tabel 5'!J$10</f>
        <v>6.1953430380800627E-5</v>
      </c>
      <c r="K660" s="69">
        <f>'Tabel 5'!K669/'Tabel 5'!K$10</f>
        <v>4.4306601683650863E-4</v>
      </c>
      <c r="L660" s="69">
        <f>'Tabel 5'!L669/'Tabel 5'!L$10</f>
        <v>1.9110246522180136E-4</v>
      </c>
      <c r="M660" s="69">
        <f>'Tabel 5'!M669/'Tabel 5'!M$10</f>
        <v>0</v>
      </c>
      <c r="N660" s="69">
        <f>'Tabel 5'!N669/'Tabel 5'!N$10</f>
        <v>3.6166728618933284E-4</v>
      </c>
      <c r="O660" s="69"/>
      <c r="P660" s="69">
        <f>'Tabel 5'!P669/'Tabel 5'!P$10</f>
        <v>1.8895893401097916E-4</v>
      </c>
      <c r="Q660" s="69">
        <f>'Tabel 5'!Q669/'Tabel 5'!Q$10</f>
        <v>2.3117793127638121E-4</v>
      </c>
      <c r="R660" s="69">
        <f>'Tabel 5'!R669/'Tabel 5'!R$10</f>
        <v>0</v>
      </c>
      <c r="S660" s="69"/>
      <c r="T660" s="69">
        <f>'Tabel 5'!T669/'Tabel 5'!T$10</f>
        <v>7.7392333606482748E-4</v>
      </c>
      <c r="U660" s="69"/>
      <c r="V660" s="69">
        <f>'Tabel 5'!V669/'Tabel 5'!V$10</f>
        <v>1.0221672284298155E-3</v>
      </c>
      <c r="W660" s="69">
        <f>'Tabel 5'!W669/'Tabel 5'!W$10</f>
        <v>1.0921150294521181E-3</v>
      </c>
      <c r="X660" s="69">
        <f>'Tabel 5'!X669/'Tabel 5'!X$10</f>
        <v>0</v>
      </c>
      <c r="Y660" s="69">
        <f>'Tabel 5'!Y669/'Tabel 5'!Y$10</f>
        <v>0</v>
      </c>
      <c r="Z660" s="69"/>
      <c r="AA660" s="69">
        <f>'Tabel 5'!AA669/'Tabel 5'!AA$10</f>
        <v>0</v>
      </c>
      <c r="AB660" s="69"/>
      <c r="AC660" s="69">
        <f>'Tabel 5'!AC669/'Tabel 5'!AC$10</f>
        <v>2.5835729898698287E-4</v>
      </c>
    </row>
    <row r="661" spans="2:29" outlineLevel="2" x14ac:dyDescent="0.2">
      <c r="B661" s="46">
        <v>2017</v>
      </c>
      <c r="C661" s="46">
        <v>6</v>
      </c>
      <c r="D661" s="22" t="s">
        <v>291</v>
      </c>
      <c r="E661" s="22" t="s">
        <v>665</v>
      </c>
      <c r="G661" s="69">
        <f>'Tabel 5'!G670/'Tabel 5'!G$10</f>
        <v>2.5805150512877369E-4</v>
      </c>
      <c r="H661" s="69"/>
      <c r="I661" s="69">
        <f>'Tabel 5'!I670/'Tabel 5'!I$10</f>
        <v>2.1793570896585506E-4</v>
      </c>
      <c r="J661" s="69">
        <f>'Tabel 5'!J670/'Tabel 5'!J$10</f>
        <v>2.8459857081180288E-4</v>
      </c>
      <c r="K661" s="69">
        <f>'Tabel 5'!K670/'Tabel 5'!K$10</f>
        <v>0</v>
      </c>
      <c r="L661" s="69">
        <f>'Tabel 5'!L670/'Tabel 5'!L$10</f>
        <v>3.0380391907055599E-4</v>
      </c>
      <c r="M661" s="69">
        <f>'Tabel 5'!M670/'Tabel 5'!M$10</f>
        <v>3.7196230781947427E-4</v>
      </c>
      <c r="N661" s="69">
        <f>'Tabel 5'!N670/'Tabel 5'!N$10</f>
        <v>0</v>
      </c>
      <c r="O661" s="69"/>
      <c r="P661" s="69">
        <f>'Tabel 5'!P670/'Tabel 5'!P$10</f>
        <v>8.7963641694766169E-5</v>
      </c>
      <c r="Q661" s="69">
        <f>'Tabel 5'!Q670/'Tabel 5'!Q$10</f>
        <v>1.0761731283555677E-4</v>
      </c>
      <c r="R661" s="69">
        <f>'Tabel 5'!R670/'Tabel 5'!R$10</f>
        <v>0</v>
      </c>
      <c r="S661" s="69"/>
      <c r="T661" s="69">
        <f>'Tabel 5'!T670/'Tabel 5'!T$10</f>
        <v>5.0077392333606487E-4</v>
      </c>
      <c r="U661" s="69"/>
      <c r="V661" s="69">
        <f>'Tabel 5'!V670/'Tabel 5'!V$10</f>
        <v>4.116737579030836E-4</v>
      </c>
      <c r="W661" s="69">
        <f>'Tabel 5'!W670/'Tabel 5'!W$10</f>
        <v>4.1235464498764183E-4</v>
      </c>
      <c r="X661" s="69">
        <f>'Tabel 5'!X670/'Tabel 5'!X$10</f>
        <v>5.9270434829462794E-4</v>
      </c>
      <c r="Y661" s="69">
        <f>'Tabel 5'!Y670/'Tabel 5'!Y$10</f>
        <v>0</v>
      </c>
      <c r="Z661" s="69"/>
      <c r="AA661" s="69">
        <f>'Tabel 5'!AA670/'Tabel 5'!AA$10</f>
        <v>0</v>
      </c>
      <c r="AB661" s="69"/>
      <c r="AC661" s="69">
        <f>'Tabel 5'!AC670/'Tabel 5'!AC$10</f>
        <v>2.916937246627226E-5</v>
      </c>
    </row>
    <row r="662" spans="2:29" outlineLevel="2" x14ac:dyDescent="0.2">
      <c r="B662" s="46">
        <v>2017</v>
      </c>
      <c r="C662" s="46">
        <v>6</v>
      </c>
      <c r="E662" s="22" t="s">
        <v>804</v>
      </c>
      <c r="G662" s="69">
        <f>'Tabel 5'!G671/'Tabel 5'!G$10</f>
        <v>2.4395625484863056E-3</v>
      </c>
      <c r="H662" s="69"/>
      <c r="I662" s="69">
        <f>'Tabel 5'!I671/'Tabel 5'!I$10</f>
        <v>1.0506900464363014E-3</v>
      </c>
      <c r="J662" s="69">
        <f>'Tabel 5'!J671/'Tabel 5'!J$10</f>
        <v>7.6280161156360782E-4</v>
      </c>
      <c r="K662" s="69">
        <f>'Tabel 5'!K671/'Tabel 5'!K$10</f>
        <v>1.8077093486929552E-3</v>
      </c>
      <c r="L662" s="69">
        <f>'Tabel 5'!L671/'Tabel 5'!L$10</f>
        <v>1.0731138431685769E-3</v>
      </c>
      <c r="M662" s="69">
        <f>'Tabel 5'!M671/'Tabel 5'!M$10</f>
        <v>7.4392461563894854E-4</v>
      </c>
      <c r="N662" s="69">
        <f>'Tabel 5'!N671/'Tabel 5'!N$10</f>
        <v>1.5973638473362199E-3</v>
      </c>
      <c r="O662" s="69"/>
      <c r="P662" s="69">
        <f>'Tabel 5'!P671/'Tabel 5'!P$10</f>
        <v>2.3066021599960906E-3</v>
      </c>
      <c r="Q662" s="69">
        <f>'Tabel 5'!Q671/'Tabel 5'!Q$10</f>
        <v>2.4632407160138552E-3</v>
      </c>
      <c r="R662" s="69">
        <f>'Tabel 5'!R671/'Tabel 5'!R$10</f>
        <v>1.6055373198230341E-3</v>
      </c>
      <c r="S662" s="69"/>
      <c r="T662" s="69">
        <f>'Tabel 5'!T671/'Tabel 5'!T$10</f>
        <v>3.6875170718382957E-3</v>
      </c>
      <c r="U662" s="69"/>
      <c r="V662" s="69">
        <f>'Tabel 5'!V671/'Tabel 5'!V$10</f>
        <v>5.4640335139863822E-3</v>
      </c>
      <c r="W662" s="69">
        <f>'Tabel 5'!W671/'Tabel 5'!W$10</f>
        <v>5.5580407906213056E-3</v>
      </c>
      <c r="X662" s="69">
        <f>'Tabel 5'!X671/'Tabel 5'!X$10</f>
        <v>4.5261059324317046E-3</v>
      </c>
      <c r="Y662" s="69">
        <f>'Tabel 5'!Y671/'Tabel 5'!Y$10</f>
        <v>3.1735237447580189E-3</v>
      </c>
      <c r="Z662" s="69"/>
      <c r="AA662" s="69">
        <f>'Tabel 5'!AA671/'Tabel 5'!AA$10</f>
        <v>0</v>
      </c>
      <c r="AB662" s="69"/>
      <c r="AC662" s="69">
        <f>'Tabel 5'!AC671/'Tabel 5'!AC$10</f>
        <v>6.1672387500118491E-4</v>
      </c>
    </row>
    <row r="663" spans="2:29" outlineLevel="1" x14ac:dyDescent="0.2">
      <c r="B663" s="46">
        <v>2017</v>
      </c>
      <c r="C663" s="47" t="s">
        <v>755</v>
      </c>
      <c r="G663" s="69">
        <f>'Tabel 5'!G672/'Tabel 5'!G$10</f>
        <v>2.577804426233863E-2</v>
      </c>
      <c r="H663" s="69"/>
      <c r="I663" s="69">
        <f>'Tabel 5'!I672/'Tabel 5'!I$10</f>
        <v>1.6180226833084239E-2</v>
      </c>
      <c r="J663" s="69">
        <f>'Tabel 5'!J672/'Tabel 5'!J$10</f>
        <v>1.2257098991901525E-2</v>
      </c>
      <c r="K663" s="69">
        <f>'Tabel 5'!K672/'Tabel 5'!K$10</f>
        <v>2.0682321665928222E-2</v>
      </c>
      <c r="L663" s="69">
        <f>'Tabel 5'!L672/'Tabel 5'!L$10</f>
        <v>1.7885230719476283E-2</v>
      </c>
      <c r="M663" s="69">
        <f>'Tabel 5'!M672/'Tabel 5'!M$10</f>
        <v>1.1572160687716979E-2</v>
      </c>
      <c r="N663" s="69">
        <f>'Tabel 5'!N672/'Tabel 5'!N$10</f>
        <v>2.3895156672259114E-2</v>
      </c>
      <c r="O663" s="69"/>
      <c r="P663" s="69">
        <f>'Tabel 5'!P672/'Tabel 5'!P$10</f>
        <v>1.869064490381013E-2</v>
      </c>
      <c r="Q663" s="69">
        <f>'Tabel 5'!Q672/'Tabel 5'!Q$10</f>
        <v>1.9765713124130595E-2</v>
      </c>
      <c r="R663" s="69">
        <f>'Tabel 5'!R672/'Tabel 5'!R$10</f>
        <v>1.3878978164692451E-2</v>
      </c>
      <c r="S663" s="69"/>
      <c r="T663" s="69">
        <f>'Tabel 5'!T672/'Tabel 5'!T$10</f>
        <v>5.8162614950377854E-2</v>
      </c>
      <c r="U663" s="69"/>
      <c r="V663" s="69">
        <f>'Tabel 5'!V672/'Tabel 5'!V$10</f>
        <v>4.5003426716223455E-2</v>
      </c>
      <c r="W663" s="69">
        <f>'Tabel 5'!W672/'Tabel 5'!W$10</f>
        <v>4.5231555876553517E-2</v>
      </c>
      <c r="X663" s="69">
        <f>'Tabel 5'!X672/'Tabel 5'!X$10</f>
        <v>4.5314941537798373E-2</v>
      </c>
      <c r="Y663" s="69">
        <f>'Tabel 5'!Y672/'Tabel 5'!Y$10</f>
        <v>3.4002040122407345E-2</v>
      </c>
      <c r="Z663" s="69"/>
      <c r="AA663" s="69">
        <f>'Tabel 5'!AA672/'Tabel 5'!AA$10</f>
        <v>0.18002866347367003</v>
      </c>
      <c r="AB663" s="69"/>
      <c r="AC663" s="69">
        <f>'Tabel 5'!AC672/'Tabel 5'!AC$10</f>
        <v>2.3401324495862439E-2</v>
      </c>
    </row>
    <row r="664" spans="2:29" outlineLevel="2" x14ac:dyDescent="0.2">
      <c r="B664" s="46">
        <v>2017</v>
      </c>
      <c r="C664" s="46">
        <v>7</v>
      </c>
      <c r="D664" s="22" t="s">
        <v>4</v>
      </c>
      <c r="E664" s="22" t="s">
        <v>326</v>
      </c>
      <c r="G664" s="69">
        <f>'Tabel 5'!G673/'Tabel 5'!G$10</f>
        <v>3.5942888214364905E-4</v>
      </c>
      <c r="H664" s="69"/>
      <c r="I664" s="69">
        <f>'Tabel 5'!I673/'Tabel 5'!I$10</f>
        <v>4.8185785193367956E-4</v>
      </c>
      <c r="J664" s="69">
        <f>'Tabel 5'!J673/'Tabel 5'!J$10</f>
        <v>1.5488357595200157E-5</v>
      </c>
      <c r="K664" s="69">
        <f>'Tabel 5'!K673/'Tabel 5'!K$10</f>
        <v>0</v>
      </c>
      <c r="L664" s="69">
        <f>'Tabel 5'!L673/'Tabel 5'!L$10</f>
        <v>2.322629961926509E-3</v>
      </c>
      <c r="M664" s="69">
        <f>'Tabel 5'!M673/'Tabel 5'!M$10</f>
        <v>0</v>
      </c>
      <c r="N664" s="69">
        <f>'Tabel 5'!N673/'Tabel 5'!N$10</f>
        <v>0</v>
      </c>
      <c r="O664" s="69"/>
      <c r="P664" s="69">
        <f>'Tabel 5'!P673/'Tabel 5'!P$10</f>
        <v>0</v>
      </c>
      <c r="Q664" s="69">
        <f>'Tabel 5'!Q673/'Tabel 5'!Q$10</f>
        <v>0</v>
      </c>
      <c r="R664" s="69">
        <f>'Tabel 5'!R673/'Tabel 5'!R$10</f>
        <v>0</v>
      </c>
      <c r="S664" s="69"/>
      <c r="T664" s="69">
        <f>'Tabel 5'!T673/'Tabel 5'!T$10</f>
        <v>6.3734862970044609E-5</v>
      </c>
      <c r="U664" s="69"/>
      <c r="V664" s="69">
        <f>'Tabel 5'!V673/'Tabel 5'!V$10</f>
        <v>4.0699564701782127E-4</v>
      </c>
      <c r="W664" s="69">
        <f>'Tabel 5'!W673/'Tabel 5'!W$10</f>
        <v>4.1985200216923535E-4</v>
      </c>
      <c r="X664" s="69">
        <f>'Tabel 5'!X673/'Tabel 5'!X$10</f>
        <v>3.2329328088797889E-4</v>
      </c>
      <c r="Y664" s="69">
        <f>'Tabel 5'!Y673/'Tabel 5'!Y$10</f>
        <v>0</v>
      </c>
      <c r="Z664" s="69"/>
      <c r="AA664" s="69">
        <f>'Tabel 5'!AA673/'Tabel 5'!AA$10</f>
        <v>0</v>
      </c>
      <c r="AB664" s="69"/>
      <c r="AC664" s="69">
        <f>'Tabel 5'!AC673/'Tabel 5'!AC$10</f>
        <v>1.5418096875029622E-3</v>
      </c>
    </row>
    <row r="665" spans="2:29" outlineLevel="2" x14ac:dyDescent="0.2">
      <c r="B665" s="46">
        <v>2017</v>
      </c>
      <c r="C665" s="46">
        <v>7</v>
      </c>
      <c r="D665" s="22" t="s">
        <v>69</v>
      </c>
      <c r="E665" s="22" t="s">
        <v>406</v>
      </c>
      <c r="G665" s="69">
        <f>'Tabel 5'!G674/'Tabel 5'!G$10</f>
        <v>3.4099663177730808E-4</v>
      </c>
      <c r="H665" s="69"/>
      <c r="I665" s="69">
        <f>'Tabel 5'!I674/'Tabel 5'!I$10</f>
        <v>5.3984074697964099E-5</v>
      </c>
      <c r="J665" s="69">
        <f>'Tabel 5'!J674/'Tabel 5'!J$10</f>
        <v>3.4848804589200355E-5</v>
      </c>
      <c r="K665" s="69">
        <f>'Tabel 5'!K674/'Tabel 5'!K$10</f>
        <v>0</v>
      </c>
      <c r="L665" s="69">
        <f>'Tabel 5'!L674/'Tabel 5'!L$10</f>
        <v>8.8201137794677556E-5</v>
      </c>
      <c r="M665" s="69">
        <f>'Tabel 5'!M674/'Tabel 5'!M$10</f>
        <v>0</v>
      </c>
      <c r="N665" s="69">
        <f>'Tabel 5'!N674/'Tabel 5'!N$10</f>
        <v>9.0416821547333211E-5</v>
      </c>
      <c r="O665" s="69"/>
      <c r="P665" s="69">
        <f>'Tabel 5'!P674/'Tabel 5'!P$10</f>
        <v>0</v>
      </c>
      <c r="Q665" s="69">
        <f>'Tabel 5'!Q674/'Tabel 5'!Q$10</f>
        <v>0</v>
      </c>
      <c r="R665" s="69">
        <f>'Tabel 5'!R674/'Tabel 5'!R$10</f>
        <v>0</v>
      </c>
      <c r="S665" s="69"/>
      <c r="T665" s="69">
        <f>'Tabel 5'!T674/'Tabel 5'!T$10</f>
        <v>7.010834926704908E-4</v>
      </c>
      <c r="U665" s="69"/>
      <c r="V665" s="69">
        <f>'Tabel 5'!V674/'Tabel 5'!V$10</f>
        <v>1.164849610430316E-3</v>
      </c>
      <c r="W665" s="69">
        <f>'Tabel 5'!W674/'Tabel 5'!W$10</f>
        <v>4.7483262150092094E-4</v>
      </c>
      <c r="X665" s="69">
        <f>'Tabel 5'!X674/'Tabel 5'!X$10</f>
        <v>0</v>
      </c>
      <c r="Y665" s="69">
        <f>'Tabel 5'!Y674/'Tabel 5'!Y$10</f>
        <v>3.4908761192338204E-2</v>
      </c>
      <c r="Z665" s="69"/>
      <c r="AA665" s="69">
        <f>'Tabel 5'!AA674/'Tabel 5'!AA$10</f>
        <v>0</v>
      </c>
      <c r="AB665" s="69"/>
      <c r="AC665" s="69">
        <f>'Tabel 5'!AC674/'Tabel 5'!AC$10</f>
        <v>5.0004638513609584E-5</v>
      </c>
    </row>
    <row r="666" spans="2:29" outlineLevel="2" x14ac:dyDescent="0.2">
      <c r="B666" s="46">
        <v>2017</v>
      </c>
      <c r="C666" s="46">
        <v>7</v>
      </c>
      <c r="D666" s="22" t="s">
        <v>86</v>
      </c>
      <c r="E666" s="22" t="s">
        <v>424</v>
      </c>
      <c r="G666" s="69">
        <f>'Tabel 5'!G675/'Tabel 5'!G$10</f>
        <v>1.75648503491014E-4</v>
      </c>
      <c r="H666" s="69"/>
      <c r="I666" s="69">
        <f>'Tabel 5'!I675/'Tabel 5'!I$10</f>
        <v>4.8985549262967424E-5</v>
      </c>
      <c r="J666" s="69">
        <f>'Tabel 5'!J675/'Tabel 5'!J$10</f>
        <v>5.8081340982000592E-6</v>
      </c>
      <c r="K666" s="69">
        <f>'Tabel 5'!K675/'Tabel 5'!K$10</f>
        <v>0</v>
      </c>
      <c r="L666" s="69">
        <f>'Tabel 5'!L675/'Tabel 5'!L$10</f>
        <v>2.4500316054077098E-5</v>
      </c>
      <c r="M666" s="69">
        <f>'Tabel 5'!M675/'Tabel 5'!M$10</f>
        <v>0</v>
      </c>
      <c r="N666" s="69">
        <f>'Tabel 5'!N675/'Tabel 5'!N$10</f>
        <v>2.0594942685781453E-4</v>
      </c>
      <c r="O666" s="69"/>
      <c r="P666" s="69">
        <f>'Tabel 5'!P675/'Tabel 5'!P$10</f>
        <v>0</v>
      </c>
      <c r="Q666" s="69">
        <f>'Tabel 5'!Q675/'Tabel 5'!Q$10</f>
        <v>0</v>
      </c>
      <c r="R666" s="69">
        <f>'Tabel 5'!R675/'Tabel 5'!R$10</f>
        <v>0</v>
      </c>
      <c r="S666" s="69"/>
      <c r="T666" s="69">
        <f>'Tabel 5'!T675/'Tabel 5'!T$10</f>
        <v>0</v>
      </c>
      <c r="U666" s="69"/>
      <c r="V666" s="69">
        <f>'Tabel 5'!V675/'Tabel 5'!V$10</f>
        <v>6.4324024672356812E-4</v>
      </c>
      <c r="W666" s="69">
        <f>'Tabel 5'!W675/'Tabel 5'!W$10</f>
        <v>6.8725774164606979E-4</v>
      </c>
      <c r="X666" s="69">
        <f>'Tabel 5'!X675/'Tabel 5'!X$10</f>
        <v>0</v>
      </c>
      <c r="Y666" s="69">
        <f>'Tabel 5'!Y675/'Tabel 5'!Y$10</f>
        <v>0</v>
      </c>
      <c r="Z666" s="69"/>
      <c r="AA666" s="69">
        <f>'Tabel 5'!AA675/'Tabel 5'!AA$10</f>
        <v>0</v>
      </c>
      <c r="AB666" s="69"/>
      <c r="AC666" s="69">
        <f>'Tabel 5'!AC675/'Tabel 5'!AC$10</f>
        <v>8.3341064189349318E-6</v>
      </c>
    </row>
    <row r="667" spans="2:29" outlineLevel="2" x14ac:dyDescent="0.2">
      <c r="B667" s="46">
        <v>2017</v>
      </c>
      <c r="C667" s="46">
        <v>7</v>
      </c>
      <c r="D667" s="22" t="s">
        <v>102</v>
      </c>
      <c r="E667" s="22" t="s">
        <v>444</v>
      </c>
      <c r="G667" s="69">
        <f>'Tabel 5'!G676/'Tabel 5'!G$10</f>
        <v>1.9082800379270658E-4</v>
      </c>
      <c r="H667" s="69"/>
      <c r="I667" s="69">
        <f>'Tabel 5'!I676/'Tabel 5'!I$10</f>
        <v>1.0596873922192953E-4</v>
      </c>
      <c r="J667" s="69">
        <f>'Tabel 5'!J676/'Tabel 5'!J$10</f>
        <v>0</v>
      </c>
      <c r="K667" s="69">
        <f>'Tabel 5'!K676/'Tabel 5'!K$10</f>
        <v>0</v>
      </c>
      <c r="L667" s="69">
        <f>'Tabel 5'!L676/'Tabel 5'!L$10</f>
        <v>3.5770461438952561E-4</v>
      </c>
      <c r="M667" s="69">
        <f>'Tabel 5'!M676/'Tabel 5'!M$10</f>
        <v>0</v>
      </c>
      <c r="N667" s="69">
        <f>'Tabel 5'!N676/'Tabel 5'!N$10</f>
        <v>1.6576417283677754E-4</v>
      </c>
      <c r="O667" s="69"/>
      <c r="P667" s="69">
        <f>'Tabel 5'!P676/'Tabel 5'!P$10</f>
        <v>9.1221554350127867E-5</v>
      </c>
      <c r="Q667" s="69">
        <f>'Tabel 5'!Q676/'Tabel 5'!Q$10</f>
        <v>1.1160313923687369E-4</v>
      </c>
      <c r="R667" s="69">
        <f>'Tabel 5'!R676/'Tabel 5'!R$10</f>
        <v>0</v>
      </c>
      <c r="S667" s="69"/>
      <c r="T667" s="69">
        <f>'Tabel 5'!T676/'Tabel 5'!T$10</f>
        <v>2.3672949103159429E-4</v>
      </c>
      <c r="U667" s="69"/>
      <c r="V667" s="69">
        <f>'Tabel 5'!V676/'Tabel 5'!V$10</f>
        <v>4.4909864498518206E-4</v>
      </c>
      <c r="W667" s="69">
        <f>'Tabel 5'!W676/'Tabel 5'!W$10</f>
        <v>4.7983085962198323E-4</v>
      </c>
      <c r="X667" s="69">
        <f>'Tabel 5'!X676/'Tabel 5'!X$10</f>
        <v>0</v>
      </c>
      <c r="Y667" s="69">
        <f>'Tabel 5'!Y676/'Tabel 5'!Y$10</f>
        <v>0</v>
      </c>
      <c r="Z667" s="69"/>
      <c r="AA667" s="69">
        <f>'Tabel 5'!AA676/'Tabel 5'!AA$10</f>
        <v>0</v>
      </c>
      <c r="AB667" s="69"/>
      <c r="AC667" s="69">
        <f>'Tabel 5'!AC676/'Tabel 5'!AC$10</f>
        <v>1.5418096875029623E-4</v>
      </c>
    </row>
    <row r="668" spans="2:29" outlineLevel="2" x14ac:dyDescent="0.2">
      <c r="B668" s="46">
        <v>2017</v>
      </c>
      <c r="C668" s="46">
        <v>7</v>
      </c>
      <c r="D668" s="22" t="s">
        <v>123</v>
      </c>
      <c r="E668" s="22" t="s">
        <v>467</v>
      </c>
      <c r="G668" s="69">
        <f>'Tabel 5'!G677/'Tabel 5'!G$10</f>
        <v>6.5542913802665414E-4</v>
      </c>
      <c r="H668" s="69"/>
      <c r="I668" s="69">
        <f>'Tabel 5'!I677/'Tabel 5'!I$10</f>
        <v>1.013700958217326E-3</v>
      </c>
      <c r="J668" s="69">
        <f>'Tabel 5'!J677/'Tabel 5'!J$10</f>
        <v>8.2475504194440838E-4</v>
      </c>
      <c r="K668" s="69">
        <f>'Tabel 5'!K677/'Tabel 5'!K$10</f>
        <v>0</v>
      </c>
      <c r="L668" s="69">
        <f>'Tabel 5'!L677/'Tabel 5'!L$10</f>
        <v>4.312055625517569E-4</v>
      </c>
      <c r="M668" s="69">
        <f>'Tabel 5'!M677/'Tabel 5'!M$10</f>
        <v>0</v>
      </c>
      <c r="N668" s="69">
        <f>'Tabel 5'!N677/'Tabel 5'!N$10</f>
        <v>2.5115783763148113E-3</v>
      </c>
      <c r="O668" s="69"/>
      <c r="P668" s="69">
        <f>'Tabel 5'!P677/'Tabel 5'!P$10</f>
        <v>0</v>
      </c>
      <c r="Q668" s="69">
        <f>'Tabel 5'!Q677/'Tabel 5'!Q$10</f>
        <v>0</v>
      </c>
      <c r="R668" s="69">
        <f>'Tabel 5'!R677/'Tabel 5'!R$10</f>
        <v>0</v>
      </c>
      <c r="S668" s="69"/>
      <c r="T668" s="69">
        <f>'Tabel 5'!T677/'Tabel 5'!T$10</f>
        <v>3.6419921697168354E-5</v>
      </c>
      <c r="U668" s="69"/>
      <c r="V668" s="69">
        <f>'Tabel 5'!V677/'Tabel 5'!V$10</f>
        <v>4.4675958954255092E-4</v>
      </c>
      <c r="W668" s="69">
        <f>'Tabel 5'!W677/'Tabel 5'!W$10</f>
        <v>4.4484319277454697E-4</v>
      </c>
      <c r="X668" s="69">
        <f>'Tabel 5'!X677/'Tabel 5'!X$10</f>
        <v>7.0046877525728761E-4</v>
      </c>
      <c r="Y668" s="69">
        <f>'Tabel 5'!Y677/'Tabel 5'!Y$10</f>
        <v>0</v>
      </c>
      <c r="Z668" s="69"/>
      <c r="AA668" s="69">
        <f>'Tabel 5'!AA677/'Tabel 5'!AA$10</f>
        <v>0</v>
      </c>
      <c r="AB668" s="69"/>
      <c r="AC668" s="69">
        <f>'Tabel 5'!AC677/'Tabel 5'!AC$10</f>
        <v>2.1710347221325496E-3</v>
      </c>
    </row>
    <row r="669" spans="2:29" outlineLevel="2" x14ac:dyDescent="0.2">
      <c r="B669" s="46">
        <v>2017</v>
      </c>
      <c r="C669" s="46">
        <v>7</v>
      </c>
      <c r="D669" s="22" t="s">
        <v>169</v>
      </c>
      <c r="E669" s="22" t="s">
        <v>516</v>
      </c>
      <c r="G669" s="69">
        <f>'Tabel 5'!G678/'Tabel 5'!G$10</f>
        <v>1.5992687817854671E-4</v>
      </c>
      <c r="H669" s="69"/>
      <c r="I669" s="69">
        <f>'Tabel 5'!I678/'Tabel 5'!I$10</f>
        <v>6.7979945915954798E-5</v>
      </c>
      <c r="J669" s="69">
        <f>'Tabel 5'!J678/'Tabel 5'!J$10</f>
        <v>5.0337162184400515E-5</v>
      </c>
      <c r="K669" s="69">
        <f>'Tabel 5'!K678/'Tabel 5'!K$10</f>
        <v>5.3167922020381039E-5</v>
      </c>
      <c r="L669" s="69">
        <f>'Tabel 5'!L678/'Tabel 5'!L$10</f>
        <v>3.4300442475707936E-5</v>
      </c>
      <c r="M669" s="69">
        <f>'Tabel 5'!M678/'Tabel 5'!M$10</f>
        <v>1.3225326500247974E-3</v>
      </c>
      <c r="N669" s="69">
        <f>'Tabel 5'!N678/'Tabel 5'!N$10</f>
        <v>0</v>
      </c>
      <c r="O669" s="69"/>
      <c r="P669" s="69">
        <f>'Tabel 5'!P678/'Tabel 5'!P$10</f>
        <v>6.1900340451872491E-5</v>
      </c>
      <c r="Q669" s="69">
        <f>'Tabel 5'!Q678/'Tabel 5'!Q$10</f>
        <v>0</v>
      </c>
      <c r="R669" s="69">
        <f>'Tabel 5'!R678/'Tabel 5'!R$10</f>
        <v>3.389467675181961E-4</v>
      </c>
      <c r="S669" s="69"/>
      <c r="T669" s="69">
        <f>'Tabel 5'!T678/'Tabel 5'!T$10</f>
        <v>5.6450878630610944E-4</v>
      </c>
      <c r="U669" s="69"/>
      <c r="V669" s="69">
        <f>'Tabel 5'!V678/'Tabel 5'!V$10</f>
        <v>3.4150209462414889E-4</v>
      </c>
      <c r="W669" s="69">
        <f>'Tabel 5'!W678/'Tabel 5'!W$10</f>
        <v>3.6487138283754976E-4</v>
      </c>
      <c r="X669" s="69">
        <f>'Tabel 5'!X678/'Tabel 5'!X$10</f>
        <v>0</v>
      </c>
      <c r="Y669" s="69">
        <f>'Tabel 5'!Y678/'Tabel 5'!Y$10</f>
        <v>0</v>
      </c>
      <c r="Z669" s="69"/>
      <c r="AA669" s="69">
        <f>'Tabel 5'!AA678/'Tabel 5'!AA$10</f>
        <v>0</v>
      </c>
      <c r="AB669" s="69"/>
      <c r="AC669" s="69">
        <f>'Tabel 5'!AC678/'Tabel 5'!AC$10</f>
        <v>1.2917864949349143E-4</v>
      </c>
    </row>
    <row r="670" spans="2:29" outlineLevel="2" x14ac:dyDescent="0.2">
      <c r="B670" s="46">
        <v>2017</v>
      </c>
      <c r="C670" s="46">
        <v>7</v>
      </c>
      <c r="D670" s="22" t="s">
        <v>184</v>
      </c>
      <c r="E670" s="22" t="s">
        <v>535</v>
      </c>
      <c r="G670" s="69">
        <f>'Tabel 5'!G679/'Tabel 5'!G$10</f>
        <v>1.6589025329706878E-4</v>
      </c>
      <c r="H670" s="69"/>
      <c r="I670" s="69">
        <f>'Tabel 5'!I679/'Tabel 5'!I$10</f>
        <v>8.397522730794415E-5</v>
      </c>
      <c r="J670" s="69">
        <f>'Tabel 5'!J679/'Tabel 5'!J$10</f>
        <v>4.0656938687400418E-5</v>
      </c>
      <c r="K670" s="69">
        <f>'Tabel 5'!K679/'Tabel 5'!K$10</f>
        <v>8.8613203367301732E-5</v>
      </c>
      <c r="L670" s="69">
        <f>'Tabel 5'!L679/'Tabel 5'!L$10</f>
        <v>1.1270145384875464E-4</v>
      </c>
      <c r="M670" s="69">
        <f>'Tabel 5'!M679/'Tabel 5'!M$10</f>
        <v>0</v>
      </c>
      <c r="N670" s="69">
        <f>'Tabel 5'!N679/'Tabel 5'!N$10</f>
        <v>1.7581048634203678E-4</v>
      </c>
      <c r="O670" s="69"/>
      <c r="P670" s="69">
        <f>'Tabel 5'!P679/'Tabel 5'!P$10</f>
        <v>4.5610777175063934E-5</v>
      </c>
      <c r="Q670" s="69">
        <f>'Tabel 5'!Q679/'Tabel 5'!Q$10</f>
        <v>1.9929132006584586E-5</v>
      </c>
      <c r="R670" s="69">
        <f>'Tabel 5'!R679/'Tabel 5'!R$10</f>
        <v>1.605537319823034E-4</v>
      </c>
      <c r="S670" s="69"/>
      <c r="T670" s="69">
        <f>'Tabel 5'!T679/'Tabel 5'!T$10</f>
        <v>2.7314941272876262E-5</v>
      </c>
      <c r="U670" s="69"/>
      <c r="V670" s="69">
        <f>'Tabel 5'!V679/'Tabel 5'!V$10</f>
        <v>4.7950636573938711E-4</v>
      </c>
      <c r="W670" s="69">
        <f>'Tabel 5'!W679/'Tabel 5'!W$10</f>
        <v>5.1231940740888832E-4</v>
      </c>
      <c r="X670" s="69">
        <f>'Tabel 5'!X679/'Tabel 5'!X$10</f>
        <v>0</v>
      </c>
      <c r="Y670" s="69">
        <f>'Tabel 5'!Y679/'Tabel 5'!Y$10</f>
        <v>0</v>
      </c>
      <c r="Z670" s="69"/>
      <c r="AA670" s="69">
        <f>'Tabel 5'!AA679/'Tabel 5'!AA$10</f>
        <v>0</v>
      </c>
      <c r="AB670" s="69"/>
      <c r="AC670" s="69">
        <f>'Tabel 5'!AC679/'Tabel 5'!AC$10</f>
        <v>0</v>
      </c>
    </row>
    <row r="671" spans="2:29" outlineLevel="2" x14ac:dyDescent="0.2">
      <c r="B671" s="46">
        <v>2017</v>
      </c>
      <c r="C671" s="46">
        <v>7</v>
      </c>
      <c r="D671" s="22" t="s">
        <v>230</v>
      </c>
      <c r="E671" s="22" t="s">
        <v>594</v>
      </c>
      <c r="G671" s="69">
        <f>'Tabel 5'!G680/'Tabel 5'!G$10</f>
        <v>4.4996375894302969E-5</v>
      </c>
      <c r="H671" s="69"/>
      <c r="I671" s="69">
        <f>'Tabel 5'!I680/'Tabel 5'!I$10</f>
        <v>3.5989383131976066E-5</v>
      </c>
      <c r="J671" s="69">
        <f>'Tabel 5'!J680/'Tabel 5'!J$10</f>
        <v>1.9360446994000196E-6</v>
      </c>
      <c r="K671" s="69">
        <f>'Tabel 5'!K680/'Tabel 5'!K$10</f>
        <v>1.7722640673460346E-5</v>
      </c>
      <c r="L671" s="69">
        <f>'Tabel 5'!L680/'Tabel 5'!L$10</f>
        <v>4.9000632108154192E-6</v>
      </c>
      <c r="M671" s="69">
        <f>'Tabel 5'!M680/'Tabel 5'!M$10</f>
        <v>0</v>
      </c>
      <c r="N671" s="69">
        <f>'Tabel 5'!N680/'Tabel 5'!N$10</f>
        <v>1.6576417283677754E-4</v>
      </c>
      <c r="O671" s="69"/>
      <c r="P671" s="69">
        <f>'Tabel 5'!P680/'Tabel 5'!P$10</f>
        <v>6.5158253107234196E-6</v>
      </c>
      <c r="Q671" s="69">
        <f>'Tabel 5'!Q680/'Tabel 5'!Q$10</f>
        <v>7.9716528026338355E-6</v>
      </c>
      <c r="R671" s="69">
        <f>'Tabel 5'!R680/'Tabel 5'!R$10</f>
        <v>0</v>
      </c>
      <c r="S671" s="69"/>
      <c r="T671" s="69">
        <f>'Tabel 5'!T680/'Tabel 5'!T$10</f>
        <v>8.1944823818628793E-5</v>
      </c>
      <c r="U671" s="69"/>
      <c r="V671" s="69">
        <f>'Tabel 5'!V680/'Tabel 5'!V$10</f>
        <v>8.420599593472164E-5</v>
      </c>
      <c r="W671" s="69">
        <f>'Tabel 5'!W680/'Tabel 5'!W$10</f>
        <v>7.7472690876466042E-5</v>
      </c>
      <c r="X671" s="69">
        <f>'Tabel 5'!X680/'Tabel 5'!X$10</f>
        <v>2.6941106740664906E-4</v>
      </c>
      <c r="Y671" s="69">
        <f>'Tabel 5'!Y680/'Tabel 5'!Y$10</f>
        <v>0</v>
      </c>
      <c r="Z671" s="69"/>
      <c r="AA671" s="69">
        <f>'Tabel 5'!AA680/'Tabel 5'!AA$10</f>
        <v>0</v>
      </c>
      <c r="AB671" s="69"/>
      <c r="AC671" s="69">
        <f>'Tabel 5'!AC680/'Tabel 5'!AC$10</f>
        <v>2.0835266047337328E-5</v>
      </c>
    </row>
    <row r="672" spans="2:29" outlineLevel="2" x14ac:dyDescent="0.2">
      <c r="B672" s="46">
        <v>2017</v>
      </c>
      <c r="C672" s="46">
        <v>7</v>
      </c>
      <c r="E672" s="22" t="s">
        <v>804</v>
      </c>
      <c r="G672" s="69">
        <f>'Tabel 5'!G681/'Tabel 5'!G$10</f>
        <v>4.9983925993430528E-4</v>
      </c>
      <c r="H672" s="69"/>
      <c r="I672" s="69">
        <f>'Tabel 5'!I681/'Tabel 5'!I$10</f>
        <v>2.3193158018384576E-4</v>
      </c>
      <c r="J672" s="69">
        <f>'Tabel 5'!J681/'Tabel 5'!J$10</f>
        <v>1.3939521835680142E-4</v>
      </c>
      <c r="K672" s="69">
        <f>'Tabel 5'!K681/'Tabel 5'!K$10</f>
        <v>7.0890562693841385E-5</v>
      </c>
      <c r="L672" s="69">
        <f>'Tabel 5'!L681/'Tabel 5'!L$10</f>
        <v>4.2140543613012607E-4</v>
      </c>
      <c r="M672" s="69">
        <f>'Tabel 5'!M681/'Tabel 5'!M$10</f>
        <v>1.2398743593982476E-4</v>
      </c>
      <c r="N672" s="69">
        <f>'Tabel 5'!N681/'Tabel 5'!N$10</f>
        <v>3.3655150242618473E-4</v>
      </c>
      <c r="O672" s="69"/>
      <c r="P672" s="69">
        <f>'Tabel 5'!P681/'Tabel 5'!P$10</f>
        <v>6.8090374497059732E-4</v>
      </c>
      <c r="Q672" s="69">
        <f>'Tabel 5'!Q681/'Tabel 5'!Q$10</f>
        <v>7.9317945386206661E-4</v>
      </c>
      <c r="R672" s="69">
        <f>'Tabel 5'!R681/'Tabel 5'!R$10</f>
        <v>1.7839303553589267E-4</v>
      </c>
      <c r="S672" s="69"/>
      <c r="T672" s="69">
        <f>'Tabel 5'!T681/'Tabel 5'!T$10</f>
        <v>2.7314941272876262E-5</v>
      </c>
      <c r="U672" s="69"/>
      <c r="V672" s="69">
        <f>'Tabel 5'!V681/'Tabel 5'!V$10</f>
        <v>1.1180685015776928E-3</v>
      </c>
      <c r="W672" s="69">
        <f>'Tabel 5'!W681/'Tabel 5'!W$10</f>
        <v>9.9215026703087161E-4</v>
      </c>
      <c r="X672" s="69">
        <f>'Tabel 5'!X681/'Tabel 5'!X$10</f>
        <v>3.2329328088797889E-4</v>
      </c>
      <c r="Y672" s="69">
        <f>'Tabel 5'!Y681/'Tabel 5'!Y$10</f>
        <v>8.5005100306018364E-3</v>
      </c>
      <c r="Z672" s="69"/>
      <c r="AA672" s="69">
        <f>'Tabel 5'!AA681/'Tabel 5'!AA$10</f>
        <v>0</v>
      </c>
      <c r="AB672" s="69"/>
      <c r="AC672" s="69">
        <f>'Tabel 5'!AC681/'Tabel 5'!AC$10</f>
        <v>1.7918328800710102E-4</v>
      </c>
    </row>
    <row r="673" spans="2:29" outlineLevel="1" x14ac:dyDescent="0.2">
      <c r="B673" s="46">
        <v>2017</v>
      </c>
      <c r="C673" s="47" t="s">
        <v>765</v>
      </c>
      <c r="G673" s="69">
        <f>'Tabel 5'!G682/'Tabel 5'!G$10</f>
        <v>2.5929839265355554E-3</v>
      </c>
      <c r="H673" s="69"/>
      <c r="I673" s="69">
        <f>'Tabel 5'!I682/'Tabel 5'!I$10</f>
        <v>2.1243733098735874E-3</v>
      </c>
      <c r="J673" s="69">
        <f>'Tabel 5'!J682/'Tabel 5'!J$10</f>
        <v>1.1132257021550115E-3</v>
      </c>
      <c r="K673" s="69">
        <f>'Tabel 5'!K682/'Tabel 5'!K$10</f>
        <v>2.303943287549845E-4</v>
      </c>
      <c r="L673" s="69">
        <f>'Tabel 5'!L682/'Tabel 5'!L$10</f>
        <v>3.7975489883819501E-3</v>
      </c>
      <c r="M673" s="69">
        <f>'Tabel 5'!M682/'Tabel 5'!M$10</f>
        <v>1.4465200859646223E-3</v>
      </c>
      <c r="N673" s="69">
        <f>'Tabel 5'!N682/'Tabel 5'!N$10</f>
        <v>3.6518349591617358E-3</v>
      </c>
      <c r="O673" s="69"/>
      <c r="P673" s="69">
        <f>'Tabel 5'!P682/'Tabel 5'!P$10</f>
        <v>8.8615224225838509E-4</v>
      </c>
      <c r="Q673" s="69">
        <f>'Tabel 5'!Q682/'Tabel 5'!Q$10</f>
        <v>9.3268337790815867E-4</v>
      </c>
      <c r="R673" s="69">
        <f>'Tabel 5'!R682/'Tabel 5'!R$10</f>
        <v>6.7789353503639219E-4</v>
      </c>
      <c r="S673" s="69"/>
      <c r="T673" s="69">
        <f>'Tabel 5'!T682/'Tabel 5'!T$10</f>
        <v>1.7390512610397887E-3</v>
      </c>
      <c r="U673" s="69"/>
      <c r="V673" s="69">
        <f>'Tabel 5'!V682/'Tabel 5'!V$10</f>
        <v>5.1342266965753889E-3</v>
      </c>
      <c r="W673" s="69">
        <f>'Tabel 5'!W682/'Tabel 5'!W$10</f>
        <v>4.4534301658665319E-3</v>
      </c>
      <c r="X673" s="69">
        <f>'Tabel 5'!X682/'Tabel 5'!X$10</f>
        <v>1.6164664044398943E-3</v>
      </c>
      <c r="Y673" s="69">
        <f>'Tabel 5'!Y682/'Tabel 5'!Y$10</f>
        <v>4.3409271222940041E-2</v>
      </c>
      <c r="Z673" s="69"/>
      <c r="AA673" s="69">
        <f>'Tabel 5'!AA682/'Tabel 5'!AA$10</f>
        <v>0</v>
      </c>
      <c r="AB673" s="69"/>
      <c r="AC673" s="69">
        <f>'Tabel 5'!AC682/'Tabel 5'!AC$10</f>
        <v>4.2545613268662819E-3</v>
      </c>
    </row>
    <row r="674" spans="2:29" outlineLevel="2" x14ac:dyDescent="0.2">
      <c r="B674" s="46">
        <v>2017</v>
      </c>
      <c r="C674" s="46">
        <v>8</v>
      </c>
      <c r="D674" s="22" t="s">
        <v>10</v>
      </c>
      <c r="E674" s="22" t="s">
        <v>334</v>
      </c>
      <c r="G674" s="69">
        <f>'Tabel 5'!G683/'Tabel 5'!G$10</f>
        <v>4.2285750840429296E-4</v>
      </c>
      <c r="H674" s="69"/>
      <c r="I674" s="69">
        <f>'Tabel 5'!I683/'Tabel 5'!I$10</f>
        <v>8.5974637481942831E-5</v>
      </c>
      <c r="J674" s="69">
        <f>'Tabel 5'!J683/'Tabel 5'!J$10</f>
        <v>0</v>
      </c>
      <c r="K674" s="69">
        <f>'Tabel 5'!K683/'Tabel 5'!K$10</f>
        <v>0</v>
      </c>
      <c r="L674" s="69">
        <f>'Tabel 5'!L683/'Tabel 5'!L$10</f>
        <v>0</v>
      </c>
      <c r="M674" s="69">
        <f>'Tabel 5'!M683/'Tabel 5'!M$10</f>
        <v>0</v>
      </c>
      <c r="N674" s="69">
        <f>'Tabel 5'!N683/'Tabel 5'!N$10</f>
        <v>4.3199148072614753E-4</v>
      </c>
      <c r="O674" s="69"/>
      <c r="P674" s="69">
        <f>'Tabel 5'!P683/'Tabel 5'!P$10</f>
        <v>1.8570102135561746E-3</v>
      </c>
      <c r="Q674" s="69">
        <f>'Tabel 5'!Q683/'Tabel 5'!Q$10</f>
        <v>2.2121336527308891E-3</v>
      </c>
      <c r="R674" s="69">
        <f>'Tabel 5'!R683/'Tabel 5'!R$10</f>
        <v>2.6758955330383904E-4</v>
      </c>
      <c r="S674" s="69"/>
      <c r="T674" s="69">
        <f>'Tabel 5'!T683/'Tabel 5'!T$10</f>
        <v>0</v>
      </c>
      <c r="U674" s="69"/>
      <c r="V674" s="69">
        <f>'Tabel 5'!V683/'Tabel 5'!V$10</f>
        <v>2.9004287488626344E-4</v>
      </c>
      <c r="W674" s="69">
        <f>'Tabel 5'!W683/'Tabel 5'!W$10</f>
        <v>3.0739164444533299E-4</v>
      </c>
      <c r="X674" s="69">
        <f>'Tabel 5'!X683/'Tabel 5'!X$10</f>
        <v>5.3882213481329812E-5</v>
      </c>
      <c r="Y674" s="69">
        <f>'Tabel 5'!Y683/'Tabel 5'!Y$10</f>
        <v>0</v>
      </c>
      <c r="Z674" s="69"/>
      <c r="AA674" s="69">
        <f>'Tabel 5'!AA683/'Tabel 5'!AA$10</f>
        <v>0</v>
      </c>
      <c r="AB674" s="69"/>
      <c r="AC674" s="69">
        <f>'Tabel 5'!AC683/'Tabel 5'!AC$10</f>
        <v>9.0008349324497252E-4</v>
      </c>
    </row>
    <row r="675" spans="2:29" outlineLevel="2" x14ac:dyDescent="0.2">
      <c r="B675" s="46">
        <v>2017</v>
      </c>
      <c r="C675" s="46">
        <v>8</v>
      </c>
      <c r="D675" s="22" t="s">
        <v>16</v>
      </c>
      <c r="E675" s="22" t="s">
        <v>340</v>
      </c>
      <c r="G675" s="69">
        <f>'Tabel 5'!G684/'Tabel 5'!G$10</f>
        <v>7.4271126476138638E-5</v>
      </c>
      <c r="H675" s="69"/>
      <c r="I675" s="69">
        <f>'Tabel 5'!I684/'Tabel 5'!I$10</f>
        <v>3.8988498392974074E-5</v>
      </c>
      <c r="J675" s="69">
        <f>'Tabel 5'!J684/'Tabel 5'!J$10</f>
        <v>6.3889475080200654E-5</v>
      </c>
      <c r="K675" s="69">
        <f>'Tabel 5'!K684/'Tabel 5'!K$10</f>
        <v>0</v>
      </c>
      <c r="L675" s="69">
        <f>'Tabel 5'!L684/'Tabel 5'!L$10</f>
        <v>2.9400379264892519E-5</v>
      </c>
      <c r="M675" s="69">
        <f>'Tabel 5'!M684/'Tabel 5'!M$10</f>
        <v>0</v>
      </c>
      <c r="N675" s="69">
        <f>'Tabel 5'!N684/'Tabel 5'!N$10</f>
        <v>0</v>
      </c>
      <c r="O675" s="69"/>
      <c r="P675" s="69">
        <f>'Tabel 5'!P684/'Tabel 5'!P$10</f>
        <v>0</v>
      </c>
      <c r="Q675" s="69">
        <f>'Tabel 5'!Q684/'Tabel 5'!Q$10</f>
        <v>0</v>
      </c>
      <c r="R675" s="69">
        <f>'Tabel 5'!R684/'Tabel 5'!R$10</f>
        <v>0</v>
      </c>
      <c r="S675" s="69"/>
      <c r="T675" s="69">
        <f>'Tabel 5'!T684/'Tabel 5'!T$10</f>
        <v>1.2746972594008922E-4</v>
      </c>
      <c r="U675" s="69"/>
      <c r="V675" s="69">
        <f>'Tabel 5'!V684/'Tabel 5'!V$10</f>
        <v>1.9648065718101717E-4</v>
      </c>
      <c r="W675" s="69">
        <f>'Tabel 5'!W684/'Tabel 5'!W$10</f>
        <v>0</v>
      </c>
      <c r="X675" s="69">
        <f>'Tabel 5'!X684/'Tabel 5'!X$10</f>
        <v>4.5261059324317046E-3</v>
      </c>
      <c r="Y675" s="69">
        <f>'Tabel 5'!Y684/'Tabel 5'!Y$10</f>
        <v>0</v>
      </c>
      <c r="Z675" s="69"/>
      <c r="AA675" s="69">
        <f>'Tabel 5'!AA684/'Tabel 5'!AA$10</f>
        <v>0</v>
      </c>
      <c r="AB675" s="69"/>
      <c r="AC675" s="69">
        <f>'Tabel 5'!AC684/'Tabel 5'!AC$10</f>
        <v>3.7503478885207188E-5</v>
      </c>
    </row>
    <row r="676" spans="2:29" outlineLevel="2" x14ac:dyDescent="0.2">
      <c r="B676" s="46">
        <v>2017</v>
      </c>
      <c r="C676" s="46">
        <v>8</v>
      </c>
      <c r="D676" s="22" t="s">
        <v>18</v>
      </c>
      <c r="E676" s="22" t="s">
        <v>342</v>
      </c>
      <c r="G676" s="69">
        <f>'Tabel 5'!G685/'Tabel 5'!G$10</f>
        <v>4.6297475920162334E-4</v>
      </c>
      <c r="H676" s="69"/>
      <c r="I676" s="69">
        <f>'Tabel 5'!I685/'Tabel 5'!I$10</f>
        <v>2.1293718353085841E-4</v>
      </c>
      <c r="J676" s="69">
        <f>'Tabel 5'!J685/'Tabel 5'!J$10</f>
        <v>1.9747655933880201E-4</v>
      </c>
      <c r="K676" s="69">
        <f>'Tabel 5'!K685/'Tabel 5'!K$10</f>
        <v>0</v>
      </c>
      <c r="L676" s="69">
        <f>'Tabel 5'!L685/'Tabel 5'!L$10</f>
        <v>5.8800758529785037E-5</v>
      </c>
      <c r="M676" s="69">
        <f>'Tabel 5'!M685/'Tabel 5'!M$10</f>
        <v>4.0915853860142171E-3</v>
      </c>
      <c r="N676" s="69">
        <f>'Tabel 5'!N685/'Tabel 5'!N$10</f>
        <v>0</v>
      </c>
      <c r="O676" s="69"/>
      <c r="P676" s="69">
        <f>'Tabel 5'!P685/'Tabel 5'!P$10</f>
        <v>1.3780970532180031E-3</v>
      </c>
      <c r="Q676" s="69">
        <f>'Tabel 5'!Q685/'Tabel 5'!Q$10</f>
        <v>1.6860045677570561E-3</v>
      </c>
      <c r="R676" s="69">
        <f>'Tabel 5'!R685/'Tabel 5'!R$10</f>
        <v>0</v>
      </c>
      <c r="S676" s="69"/>
      <c r="T676" s="69">
        <f>'Tabel 5'!T685/'Tabel 5'!T$10</f>
        <v>0</v>
      </c>
      <c r="U676" s="69"/>
      <c r="V676" s="69">
        <f>'Tabel 5'!V685/'Tabel 5'!V$10</f>
        <v>5.0991408649359211E-4</v>
      </c>
      <c r="W676" s="69">
        <f>'Tabel 5'!W685/'Tabel 5'!W$10</f>
        <v>4.423440737140158E-4</v>
      </c>
      <c r="X676" s="69">
        <f>'Tabel 5'!X685/'Tabel 5'!X$10</f>
        <v>0</v>
      </c>
      <c r="Y676" s="69">
        <f>'Tabel 5'!Y685/'Tabel 5'!Y$10</f>
        <v>4.6469454833956703E-3</v>
      </c>
      <c r="Z676" s="69"/>
      <c r="AA676" s="69">
        <f>'Tabel 5'!AA685/'Tabel 5'!AA$10</f>
        <v>4.8997390888935169E-4</v>
      </c>
      <c r="AB676" s="69"/>
      <c r="AC676" s="69">
        <f>'Tabel 5'!AC685/'Tabel 5'!AC$10</f>
        <v>7.8757305658935101E-4</v>
      </c>
    </row>
    <row r="677" spans="2:29" outlineLevel="2" x14ac:dyDescent="0.2">
      <c r="B677" s="46">
        <v>2017</v>
      </c>
      <c r="C677" s="46">
        <v>8</v>
      </c>
      <c r="D677" s="22" t="s">
        <v>19</v>
      </c>
      <c r="E677" s="22" t="s">
        <v>343</v>
      </c>
      <c r="G677" s="69">
        <f>'Tabel 5'!G686/'Tabel 5'!G$10</f>
        <v>1.3065212759671104E-4</v>
      </c>
      <c r="H677" s="69"/>
      <c r="I677" s="69">
        <f>'Tabel 5'!I686/'Tabel 5'!I$10</f>
        <v>2.9991152609980057E-5</v>
      </c>
      <c r="J677" s="69">
        <f>'Tabel 5'!J686/'Tabel 5'!J$10</f>
        <v>0</v>
      </c>
      <c r="K677" s="69">
        <f>'Tabel 5'!K686/'Tabel 5'!K$10</f>
        <v>1.7722640673460346E-5</v>
      </c>
      <c r="L677" s="69">
        <f>'Tabel 5'!L686/'Tabel 5'!L$10</f>
        <v>1.3720176990283174E-4</v>
      </c>
      <c r="M677" s="69">
        <f>'Tabel 5'!M686/'Tabel 5'!M$10</f>
        <v>0</v>
      </c>
      <c r="N677" s="69">
        <f>'Tabel 5'!N686/'Tabel 5'!N$10</f>
        <v>5.0231567526296227E-6</v>
      </c>
      <c r="O677" s="69"/>
      <c r="P677" s="69">
        <f>'Tabel 5'!P686/'Tabel 5'!P$10</f>
        <v>4.6588150971672447E-4</v>
      </c>
      <c r="Q677" s="69">
        <f>'Tabel 5'!Q686/'Tabel 5'!Q$10</f>
        <v>5.3011491137514998E-4</v>
      </c>
      <c r="R677" s="69">
        <f>'Tabel 5'!R686/'Tabel 5'!R$10</f>
        <v>1.7839303553589267E-4</v>
      </c>
      <c r="S677" s="69"/>
      <c r="T677" s="69">
        <f>'Tabel 5'!T686/'Tabel 5'!T$10</f>
        <v>0</v>
      </c>
      <c r="U677" s="69"/>
      <c r="V677" s="69">
        <f>'Tabel 5'!V686/'Tabel 5'!V$10</f>
        <v>1.5905577009891865E-4</v>
      </c>
      <c r="W677" s="69">
        <f>'Tabel 5'!W686/'Tabel 5'!W$10</f>
        <v>1.6994009611611907E-4</v>
      </c>
      <c r="X677" s="69">
        <f>'Tabel 5'!X686/'Tabel 5'!X$10</f>
        <v>0</v>
      </c>
      <c r="Y677" s="69">
        <f>'Tabel 5'!Y686/'Tabel 5'!Y$10</f>
        <v>0</v>
      </c>
      <c r="Z677" s="69"/>
      <c r="AA677" s="69">
        <f>'Tabel 5'!AA686/'Tabel 5'!AA$10</f>
        <v>7.5945955877849509E-3</v>
      </c>
      <c r="AB677" s="69"/>
      <c r="AC677" s="69">
        <f>'Tabel 5'!AC686/'Tabel 5'!AC$10</f>
        <v>4.1670532094674659E-6</v>
      </c>
    </row>
    <row r="678" spans="2:29" outlineLevel="2" x14ac:dyDescent="0.2">
      <c r="B678" s="46">
        <v>2017</v>
      </c>
      <c r="C678" s="46">
        <v>8</v>
      </c>
      <c r="D678" s="22" t="s">
        <v>68</v>
      </c>
      <c r="E678" s="22" t="s">
        <v>405</v>
      </c>
      <c r="G678" s="69">
        <f>'Tabel 5'!G687/'Tabel 5'!G$10</f>
        <v>1.9516500387890446E-5</v>
      </c>
      <c r="H678" s="69"/>
      <c r="I678" s="69">
        <f>'Tabel 5'!I687/'Tabel 5'!I$10</f>
        <v>2.9991152609980057E-6</v>
      </c>
      <c r="J678" s="69">
        <f>'Tabel 5'!J687/'Tabel 5'!J$10</f>
        <v>5.8081340982000592E-6</v>
      </c>
      <c r="K678" s="69">
        <f>'Tabel 5'!K687/'Tabel 5'!K$10</f>
        <v>0</v>
      </c>
      <c r="L678" s="69">
        <f>'Tabel 5'!L687/'Tabel 5'!L$10</f>
        <v>0</v>
      </c>
      <c r="M678" s="69">
        <f>'Tabel 5'!M687/'Tabel 5'!M$10</f>
        <v>0</v>
      </c>
      <c r="N678" s="69">
        <f>'Tabel 5'!N687/'Tabel 5'!N$10</f>
        <v>0</v>
      </c>
      <c r="O678" s="69"/>
      <c r="P678" s="69">
        <f>'Tabel 5'!P687/'Tabel 5'!P$10</f>
        <v>0</v>
      </c>
      <c r="Q678" s="69">
        <f>'Tabel 5'!Q687/'Tabel 5'!Q$10</f>
        <v>0</v>
      </c>
      <c r="R678" s="69">
        <f>'Tabel 5'!R687/'Tabel 5'!R$10</f>
        <v>0</v>
      </c>
      <c r="S678" s="69"/>
      <c r="T678" s="69">
        <f>'Tabel 5'!T687/'Tabel 5'!T$10</f>
        <v>0</v>
      </c>
      <c r="U678" s="69"/>
      <c r="V678" s="69">
        <f>'Tabel 5'!V687/'Tabel 5'!V$10</f>
        <v>7.7188829606828174E-5</v>
      </c>
      <c r="W678" s="69">
        <f>'Tabel 5'!W687/'Tabel 5'!W$10</f>
        <v>8.2470928997528374E-5</v>
      </c>
      <c r="X678" s="69">
        <f>'Tabel 5'!X687/'Tabel 5'!X$10</f>
        <v>0</v>
      </c>
      <c r="Y678" s="69">
        <f>'Tabel 5'!Y687/'Tabel 5'!Y$10</f>
        <v>0</v>
      </c>
      <c r="Z678" s="69"/>
      <c r="AA678" s="69">
        <f>'Tabel 5'!AA687/'Tabel 5'!AA$10</f>
        <v>0</v>
      </c>
      <c r="AB678" s="69"/>
      <c r="AC678" s="69">
        <f>'Tabel 5'!AC687/'Tabel 5'!AC$10</f>
        <v>0</v>
      </c>
    </row>
    <row r="679" spans="2:29" outlineLevel="2" x14ac:dyDescent="0.2">
      <c r="B679" s="46">
        <v>2017</v>
      </c>
      <c r="C679" s="46">
        <v>8</v>
      </c>
      <c r="E679" s="22" t="s">
        <v>804</v>
      </c>
      <c r="G679" s="69">
        <f>'Tabel 5'!G688/'Tabel 5'!G$10</f>
        <v>0</v>
      </c>
      <c r="H679" s="69"/>
      <c r="I679" s="69">
        <f>'Tabel 5'!I688/'Tabel 5'!I$10</f>
        <v>0</v>
      </c>
      <c r="J679" s="69">
        <f>'Tabel 5'!J688/'Tabel 5'!J$10</f>
        <v>0</v>
      </c>
      <c r="K679" s="69">
        <f>'Tabel 5'!K688/'Tabel 5'!K$10</f>
        <v>0</v>
      </c>
      <c r="L679" s="69">
        <f>'Tabel 5'!L688/'Tabel 5'!L$10</f>
        <v>0</v>
      </c>
      <c r="M679" s="69">
        <f>'Tabel 5'!M688/'Tabel 5'!M$10</f>
        <v>0</v>
      </c>
      <c r="N679" s="69">
        <f>'Tabel 5'!N688/'Tabel 5'!N$10</f>
        <v>0</v>
      </c>
      <c r="O679" s="69"/>
      <c r="P679" s="69">
        <f>'Tabel 5'!P688/'Tabel 5'!P$10</f>
        <v>0</v>
      </c>
      <c r="Q679" s="69">
        <f>'Tabel 5'!Q688/'Tabel 5'!Q$10</f>
        <v>0</v>
      </c>
      <c r="R679" s="69">
        <f>'Tabel 5'!R688/'Tabel 5'!R$10</f>
        <v>0</v>
      </c>
      <c r="S679" s="69"/>
      <c r="T679" s="69">
        <f>'Tabel 5'!T688/'Tabel 5'!T$10</f>
        <v>0</v>
      </c>
      <c r="U679" s="69"/>
      <c r="V679" s="69">
        <f>'Tabel 5'!V688/'Tabel 5'!V$10</f>
        <v>0</v>
      </c>
      <c r="W679" s="69">
        <f>'Tabel 5'!W688/'Tabel 5'!W$10</f>
        <v>0</v>
      </c>
      <c r="X679" s="69">
        <f>'Tabel 5'!X688/'Tabel 5'!X$10</f>
        <v>0</v>
      </c>
      <c r="Y679" s="69">
        <f>'Tabel 5'!Y688/'Tabel 5'!Y$10</f>
        <v>0</v>
      </c>
      <c r="Z679" s="69"/>
      <c r="AA679" s="69">
        <f>'Tabel 5'!AA688/'Tabel 5'!AA$10</f>
        <v>0</v>
      </c>
      <c r="AB679" s="69"/>
      <c r="AC679" s="69">
        <f>'Tabel 5'!AC688/'Tabel 5'!AC$10</f>
        <v>0</v>
      </c>
    </row>
    <row r="680" spans="2:29" outlineLevel="1" x14ac:dyDescent="0.2">
      <c r="B680" s="46">
        <v>2017</v>
      </c>
      <c r="C680" s="47" t="s">
        <v>766</v>
      </c>
      <c r="G680" s="69">
        <f>'Tabel 5'!G689/'Tabel 5'!G$10</f>
        <v>1.1102720220666565E-3</v>
      </c>
      <c r="H680" s="69"/>
      <c r="I680" s="69">
        <f>'Tabel 5'!I689/'Tabel 5'!I$10</f>
        <v>3.7089058727675335E-4</v>
      </c>
      <c r="J680" s="69">
        <f>'Tabel 5'!J689/'Tabel 5'!J$10</f>
        <v>2.671741685172027E-4</v>
      </c>
      <c r="K680" s="69">
        <f>'Tabel 5'!K689/'Tabel 5'!K$10</f>
        <v>1.7722640673460346E-5</v>
      </c>
      <c r="L680" s="69">
        <f>'Tabel 5'!L689/'Tabel 5'!L$10</f>
        <v>2.2540290769750929E-4</v>
      </c>
      <c r="M680" s="69">
        <f>'Tabel 5'!M689/'Tabel 5'!M$10</f>
        <v>4.0915853860142171E-3</v>
      </c>
      <c r="N680" s="69">
        <f>'Tabel 5'!N689/'Tabel 5'!N$10</f>
        <v>4.3701463747877718E-4</v>
      </c>
      <c r="O680" s="69"/>
      <c r="P680" s="69">
        <f>'Tabel 5'!P689/'Tabel 5'!P$10</f>
        <v>3.7009887764909021E-3</v>
      </c>
      <c r="Q680" s="69">
        <f>'Tabel 5'!Q689/'Tabel 5'!Q$10</f>
        <v>4.4282531318630951E-3</v>
      </c>
      <c r="R680" s="69">
        <f>'Tabel 5'!R689/'Tabel 5'!R$10</f>
        <v>4.4598258883973168E-4</v>
      </c>
      <c r="S680" s="69"/>
      <c r="T680" s="69">
        <f>'Tabel 5'!T689/'Tabel 5'!T$10</f>
        <v>1.2746972594008922E-4</v>
      </c>
      <c r="U680" s="69"/>
      <c r="V680" s="69">
        <f>'Tabel 5'!V689/'Tabel 5'!V$10</f>
        <v>1.2326822182666195E-3</v>
      </c>
      <c r="W680" s="69">
        <f>'Tabel 5'!W689/'Tabel 5'!W$10</f>
        <v>1.0021467432729963E-3</v>
      </c>
      <c r="X680" s="69">
        <f>'Tabel 5'!X689/'Tabel 5'!X$10</f>
        <v>4.5799881459130344E-3</v>
      </c>
      <c r="Y680" s="69">
        <f>'Tabel 5'!Y689/'Tabel 5'!Y$10</f>
        <v>4.6469454833956703E-3</v>
      </c>
      <c r="Z680" s="69"/>
      <c r="AA680" s="69">
        <f>'Tabel 5'!AA689/'Tabel 5'!AA$10</f>
        <v>8.0845694966743022E-3</v>
      </c>
      <c r="AB680" s="69"/>
      <c r="AC680" s="69">
        <f>'Tabel 5'!AC689/'Tabel 5'!AC$10</f>
        <v>1.7293270819289982E-3</v>
      </c>
    </row>
    <row r="681" spans="2:29" x14ac:dyDescent="0.2">
      <c r="B681" s="31"/>
      <c r="C681" s="31"/>
      <c r="D681" s="31"/>
      <c r="E681" s="31"/>
      <c r="F681" s="31"/>
      <c r="G681" s="66"/>
      <c r="H681" s="66"/>
      <c r="I681" s="66"/>
      <c r="J681" s="31"/>
      <c r="K681" s="31"/>
      <c r="L681" s="31"/>
      <c r="M681" s="31"/>
      <c r="N681" s="31"/>
      <c r="O681" s="31"/>
      <c r="P681" s="66"/>
      <c r="Q681" s="31"/>
      <c r="R681" s="31"/>
      <c r="S681" s="31"/>
      <c r="T681" s="66"/>
      <c r="U681" s="66"/>
      <c r="V681" s="66"/>
      <c r="W681" s="31"/>
      <c r="X681" s="31"/>
      <c r="Y681" s="31"/>
      <c r="Z681" s="31"/>
      <c r="AA681" s="31"/>
      <c r="AB681" s="31"/>
      <c r="AC681" s="31"/>
    </row>
    <row r="682" spans="2:29" x14ac:dyDescent="0.2">
      <c r="B682" s="2" t="s">
        <v>725</v>
      </c>
    </row>
  </sheetData>
  <mergeCells count="2">
    <mergeCell ref="I3:N3"/>
    <mergeCell ref="P3:R3"/>
  </mergeCells>
  <pageMargins left="0.7" right="0.7" top="0.75" bottom="0.75" header="0.3" footer="0.3"/>
  <pageSetup paperSize="9" scale="39" orientation="portrait" r:id="rId1"/>
  <rowBreaks count="1" manualBreakCount="1">
    <brk id="342" max="28" man="1"/>
  </rowBreaks>
  <colBreaks count="1" manualBreakCount="1">
    <brk id="2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F691"/>
  <sheetViews>
    <sheetView topLeftCell="B1" zoomScaleNormal="100" workbookViewId="0">
      <selection activeCell="B1" sqref="B1"/>
    </sheetView>
  </sheetViews>
  <sheetFormatPr defaultRowHeight="11.25" outlineLevelRow="2" x14ac:dyDescent="0.2"/>
  <cols>
    <col min="1" max="1" width="9.140625" style="22" hidden="1" customWidth="1"/>
    <col min="2" max="2" width="9.140625" style="22" customWidth="1"/>
    <col min="3" max="3" width="6.7109375" style="22" customWidth="1"/>
    <col min="4" max="4" width="7.140625" style="22" customWidth="1"/>
    <col min="5" max="5" width="23.7109375" style="22" bestFit="1" customWidth="1"/>
    <col min="6" max="6" width="10.85546875" style="41" bestFit="1" customWidth="1"/>
    <col min="7" max="7" width="2.28515625" style="22" customWidth="1"/>
    <col min="8" max="8" width="11.42578125" style="39" customWidth="1"/>
    <col min="9" max="9" width="2.140625" style="39" customWidth="1"/>
    <col min="10" max="10" width="10.42578125" style="39" customWidth="1"/>
    <col min="11" max="15" width="9.28515625" style="22" customWidth="1"/>
    <col min="16" max="16" width="2.140625" style="22" customWidth="1"/>
    <col min="17" max="17" width="9.28515625" style="39" customWidth="1"/>
    <col min="18" max="19" width="9.28515625" style="22" customWidth="1"/>
    <col min="20" max="20" width="2.140625" style="22" customWidth="1"/>
    <col min="21" max="21" width="9.28515625" style="39" customWidth="1"/>
    <col min="22" max="22" width="2.140625" style="39" customWidth="1"/>
    <col min="23" max="23" width="9.28515625" style="39" customWidth="1"/>
    <col min="24" max="26" width="9.28515625" style="22" customWidth="1"/>
    <col min="27" max="27" width="2.140625" style="22" customWidth="1"/>
    <col min="28" max="28" width="9.28515625" style="22" customWidth="1"/>
    <col min="29" max="29" width="2.28515625" style="22" customWidth="1"/>
    <col min="30" max="30" width="9.28515625" style="22" customWidth="1"/>
    <col min="31" max="31" width="2.28515625" style="22" customWidth="1"/>
    <col min="32" max="16384" width="9.140625" style="22"/>
  </cols>
  <sheetData>
    <row r="1" spans="1:32" x14ac:dyDescent="0.2">
      <c r="B1" s="1" t="s">
        <v>857</v>
      </c>
      <c r="C1" s="1"/>
      <c r="D1" s="2"/>
      <c r="E1" s="2"/>
      <c r="F1" s="59"/>
      <c r="G1" s="2"/>
      <c r="H1" s="2"/>
      <c r="I1" s="2"/>
      <c r="J1" s="2"/>
      <c r="K1" s="2"/>
      <c r="L1" s="2"/>
      <c r="M1" s="2"/>
      <c r="N1" s="2"/>
      <c r="O1" s="2"/>
      <c r="P1" s="2"/>
      <c r="Q1" s="2"/>
      <c r="R1" s="2"/>
      <c r="S1" s="2"/>
      <c r="T1" s="2"/>
      <c r="U1" s="2"/>
      <c r="V1" s="2"/>
      <c r="W1" s="2"/>
      <c r="X1" s="2"/>
      <c r="Y1" s="2"/>
      <c r="Z1" s="2"/>
      <c r="AA1" s="2"/>
      <c r="AB1" s="2"/>
      <c r="AC1" s="2"/>
      <c r="AD1" s="2"/>
      <c r="AE1" s="2"/>
      <c r="AF1" s="2"/>
    </row>
    <row r="2" spans="1:32" x14ac:dyDescent="0.2">
      <c r="B2" s="25" t="s">
        <v>965</v>
      </c>
      <c r="C2" s="25"/>
      <c r="D2" s="2"/>
      <c r="E2" s="2"/>
      <c r="F2" s="59"/>
      <c r="G2" s="2"/>
      <c r="H2" s="2"/>
      <c r="I2" s="2"/>
      <c r="J2" s="2"/>
      <c r="K2" s="2"/>
      <c r="L2" s="26">
        <v>1</v>
      </c>
      <c r="M2" s="31"/>
      <c r="N2" s="31"/>
      <c r="O2" s="31"/>
      <c r="P2" s="31"/>
      <c r="Q2" s="22"/>
      <c r="S2" s="31"/>
      <c r="T2" s="31"/>
      <c r="U2" s="31"/>
      <c r="V2" s="31"/>
      <c r="W2" s="31"/>
      <c r="X2" s="31"/>
      <c r="Y2" s="31"/>
      <c r="Z2" s="31"/>
      <c r="AA2" s="31"/>
      <c r="AB2" s="31"/>
      <c r="AC2" s="31"/>
      <c r="AD2" s="31"/>
      <c r="AE2" s="31"/>
    </row>
    <row r="3" spans="1:32" ht="27" customHeight="1" x14ac:dyDescent="0.2">
      <c r="C3" s="3"/>
      <c r="D3" s="27"/>
      <c r="E3" s="4"/>
      <c r="F3" s="71"/>
      <c r="G3" s="28"/>
      <c r="H3" s="67" t="s">
        <v>959</v>
      </c>
      <c r="I3" s="36"/>
      <c r="J3" s="148" t="s">
        <v>718</v>
      </c>
      <c r="K3" s="148"/>
      <c r="L3" s="148"/>
      <c r="M3" s="148"/>
      <c r="N3" s="148"/>
      <c r="O3" s="148"/>
      <c r="P3" s="37"/>
      <c r="Q3" s="148" t="s">
        <v>719</v>
      </c>
      <c r="R3" s="148"/>
      <c r="S3" s="146"/>
      <c r="T3" s="30"/>
      <c r="U3" s="32" t="s">
        <v>720</v>
      </c>
      <c r="V3" s="33"/>
      <c r="W3" s="34" t="s">
        <v>721</v>
      </c>
      <c r="X3" s="32"/>
      <c r="Y3" s="32"/>
      <c r="Z3" s="32"/>
      <c r="AA3" s="33"/>
      <c r="AB3" s="34" t="s">
        <v>739</v>
      </c>
      <c r="AC3" s="33"/>
      <c r="AD3" s="67" t="s">
        <v>963</v>
      </c>
    </row>
    <row r="4" spans="1:32" ht="45" customHeight="1" x14ac:dyDescent="0.2">
      <c r="B4" s="31" t="s">
        <v>701</v>
      </c>
      <c r="C4" s="38" t="s">
        <v>760</v>
      </c>
      <c r="D4" s="38" t="s">
        <v>319</v>
      </c>
      <c r="E4" s="38" t="s">
        <v>320</v>
      </c>
      <c r="F4" s="72" t="s">
        <v>846</v>
      </c>
      <c r="G4" s="5"/>
      <c r="H4" s="68" t="s">
        <v>0</v>
      </c>
      <c r="I4" s="68"/>
      <c r="J4" s="68" t="s">
        <v>748</v>
      </c>
      <c r="K4" s="68" t="s">
        <v>740</v>
      </c>
      <c r="L4" s="68" t="s">
        <v>741</v>
      </c>
      <c r="M4" s="68" t="s">
        <v>742</v>
      </c>
      <c r="N4" s="68" t="s">
        <v>743</v>
      </c>
      <c r="O4" s="68" t="s">
        <v>744</v>
      </c>
      <c r="P4" s="68"/>
      <c r="Q4" s="68" t="s">
        <v>747</v>
      </c>
      <c r="R4" s="68" t="s">
        <v>745</v>
      </c>
      <c r="S4" s="68" t="s">
        <v>746</v>
      </c>
      <c r="T4" s="68"/>
      <c r="U4" s="68" t="s">
        <v>749</v>
      </c>
      <c r="V4" s="68"/>
      <c r="W4" s="68" t="s">
        <v>750</v>
      </c>
      <c r="X4" s="32" t="s">
        <v>751</v>
      </c>
      <c r="Y4" s="32" t="s">
        <v>752</v>
      </c>
      <c r="Z4" s="32" t="s">
        <v>753</v>
      </c>
      <c r="AA4" s="32"/>
      <c r="AB4" s="32" t="s">
        <v>0</v>
      </c>
      <c r="AC4" s="32"/>
      <c r="AD4" s="32" t="s">
        <v>0</v>
      </c>
      <c r="AE4" s="31"/>
    </row>
    <row r="5" spans="1:32" x14ac:dyDescent="0.2">
      <c r="H5" s="22"/>
      <c r="I5" s="22"/>
      <c r="J5" s="22"/>
      <c r="Q5" s="22"/>
      <c r="U5" s="22"/>
      <c r="V5" s="22"/>
      <c r="W5" s="22"/>
    </row>
    <row r="6" spans="1:32" x14ac:dyDescent="0.2">
      <c r="B6" s="46"/>
      <c r="E6" s="42" t="s">
        <v>754</v>
      </c>
      <c r="F6" s="61"/>
      <c r="G6" s="31"/>
      <c r="H6" s="43"/>
      <c r="I6" s="43"/>
      <c r="J6" s="43"/>
      <c r="K6" s="43"/>
      <c r="L6" s="43"/>
      <c r="M6" s="43"/>
      <c r="N6" s="43"/>
      <c r="O6" s="43"/>
      <c r="P6" s="43"/>
      <c r="Q6" s="43"/>
      <c r="R6" s="43"/>
      <c r="S6" s="43"/>
      <c r="T6" s="43"/>
      <c r="U6" s="43"/>
      <c r="V6" s="43"/>
      <c r="W6" s="43"/>
      <c r="X6" s="43"/>
      <c r="Y6" s="43"/>
      <c r="Z6" s="43"/>
      <c r="AA6" s="43"/>
      <c r="AB6" s="43"/>
      <c r="AC6" s="43"/>
      <c r="AD6" s="43"/>
      <c r="AE6" s="43"/>
    </row>
    <row r="7" spans="1:32" x14ac:dyDescent="0.2">
      <c r="B7" s="46">
        <v>2019</v>
      </c>
      <c r="E7" s="22" t="s">
        <v>756</v>
      </c>
      <c r="F7" s="41">
        <f>SUM(F21,F36,F51,F96,F272,,F332,F342,F349)</f>
        <v>17282163</v>
      </c>
      <c r="H7" s="41">
        <f>'Tabel 5'!G7/'Tabel 10'!$F7*1000</f>
        <v>111.1615484705242</v>
      </c>
      <c r="I7" s="41"/>
      <c r="J7" s="41">
        <f>'Tabel 5'!I7/'Tabel 10'!$F7*1000</f>
        <v>61.209988587655374</v>
      </c>
      <c r="K7" s="41">
        <f>'Tabel 5'!J7/'Tabel 10'!$F7*1000</f>
        <v>30.416568895540266</v>
      </c>
      <c r="L7" s="41">
        <f>'Tabel 5'!K7/'Tabel 10'!$F7*1000</f>
        <v>4.7014445270835088</v>
      </c>
      <c r="M7" s="41">
        <f>'Tabel 5'!L7/'Tabel 10'!$F7*1000</f>
        <v>11.734473531386707</v>
      </c>
      <c r="N7" s="41">
        <f>'Tabel 5'!M7/'Tabel 10'!$F7*1000</f>
        <v>1.074772399989681</v>
      </c>
      <c r="O7" s="41">
        <f>'Tabel 5'!N7/'Tabel 10'!$F7*1000</f>
        <v>13.282729233655214</v>
      </c>
      <c r="P7" s="41"/>
      <c r="Q7" s="41">
        <f>'Tabel 5'!P7/'Tabel 10'!$F7*1000</f>
        <v>18.061338734046195</v>
      </c>
      <c r="R7" s="41">
        <f>'Tabel 5'!Q7/'Tabel 10'!$F7*1000</f>
        <v>13.75655445227798</v>
      </c>
      <c r="S7" s="41">
        <f>'Tabel 5'!R7/'Tabel 10'!$F7*1000</f>
        <v>4.3047842817682156</v>
      </c>
      <c r="T7" s="41"/>
      <c r="U7" s="41">
        <f>'Tabel 5'!T7/'Tabel 10'!$F7*1000</f>
        <v>5.8979307161956527</v>
      </c>
      <c r="V7" s="41"/>
      <c r="W7" s="41">
        <f>'Tabel 5'!V7/'Tabel 10'!$F7*1000</f>
        <v>25.992290432626984</v>
      </c>
      <c r="X7" s="41">
        <f>'Tabel 5'!W7/'Tabel 10'!$F7*1000</f>
        <v>24.422742061239461</v>
      </c>
      <c r="Y7" s="41">
        <f>'Tabel 5'!X7/'Tabel 10'!$F7*1000</f>
        <v>1.1497103630230221</v>
      </c>
      <c r="Z7" s="41">
        <f>'Tabel 5'!Y7/'Tabel 10'!$F7*1000</f>
        <v>0.41983800836449808</v>
      </c>
      <c r="AA7" s="41"/>
      <c r="AB7" s="41">
        <f>'Tabel 5'!AA7/'Tabel 10'!$F7*1000</f>
        <v>0.56840003302827324</v>
      </c>
      <c r="AC7" s="41"/>
      <c r="AD7" s="41">
        <f>'Tabel 5'!AC7/'Tabel 10'!$F7*1000</f>
        <v>14.548689322048403</v>
      </c>
      <c r="AE7" s="35"/>
    </row>
    <row r="8" spans="1:32" x14ac:dyDescent="0.2">
      <c r="A8" s="22" t="s">
        <v>702</v>
      </c>
      <c r="B8" s="46">
        <v>2019</v>
      </c>
      <c r="E8" s="22" t="s">
        <v>702</v>
      </c>
      <c r="F8" s="41">
        <f>F7-F9</f>
        <v>15610878</v>
      </c>
      <c r="H8" s="41">
        <f>'Tabel 5'!G8/'Tabel 10'!$F8*1000</f>
        <v>113.10119776735171</v>
      </c>
      <c r="I8" s="41"/>
      <c r="J8" s="41">
        <f>'Tabel 5'!I8/'Tabel 10'!$F8*1000</f>
        <v>62.406611594812283</v>
      </c>
      <c r="K8" s="41">
        <f>'Tabel 5'!J8/'Tabel 10'!$F8*1000</f>
        <v>31.021381372655657</v>
      </c>
      <c r="L8" s="41">
        <f>'Tabel 5'!K8/'Tabel 10'!$F8*1000</f>
        <v>4.7294585224482564</v>
      </c>
      <c r="M8" s="41">
        <f>'Tabel 5'!L8/'Tabel 10'!$F8*1000</f>
        <v>11.864547272741481</v>
      </c>
      <c r="N8" s="41">
        <f>'Tabel 5'!M8/'Tabel 10'!$F8*1000</f>
        <v>1.0791833745674011</v>
      </c>
      <c r="O8" s="41">
        <f>'Tabel 5'!N8/'Tabel 10'!$F8*1000</f>
        <v>13.712041052399487</v>
      </c>
      <c r="P8" s="41"/>
      <c r="Q8" s="41">
        <f>'Tabel 5'!P8/'Tabel 10'!$F8*1000</f>
        <v>18.546810755935699</v>
      </c>
      <c r="R8" s="41">
        <f>'Tabel 5'!Q8/'Tabel 10'!$F8*1000</f>
        <v>14.206952357196052</v>
      </c>
      <c r="S8" s="41">
        <f>'Tabel 5'!R8/'Tabel 10'!$F8*1000</f>
        <v>4.3398583987396471</v>
      </c>
      <c r="T8" s="41"/>
      <c r="U8" s="41">
        <f>'Tabel 5'!T8/'Tabel 10'!$F8*1000</f>
        <v>5.7181921478087263</v>
      </c>
      <c r="V8" s="41"/>
      <c r="W8" s="41">
        <f>'Tabel 5'!V8/'Tabel 10'!$F8*1000</f>
        <v>26.429583268795003</v>
      </c>
      <c r="X8" s="41">
        <f>'Tabel 5'!W8/'Tabel 10'!$F8*1000</f>
        <v>24.838833536460921</v>
      </c>
      <c r="Y8" s="41">
        <f>'Tabel 5'!X8/'Tabel 10'!$F8*1000</f>
        <v>1.1680957342693985</v>
      </c>
      <c r="Z8" s="41">
        <f>'Tabel 5'!Y8/'Tabel 10'!$F8*1000</f>
        <v>0.42265399806468268</v>
      </c>
      <c r="AA8" s="41"/>
      <c r="AB8" s="41">
        <f>'Tabel 5'!AA8/'Tabel 10'!$F8*1000</f>
        <v>0.62925237260838252</v>
      </c>
      <c r="AC8" s="41"/>
      <c r="AD8" s="41">
        <f>'Tabel 5'!AC8/'Tabel 10'!$F8*1000</f>
        <v>14.917342913063571</v>
      </c>
      <c r="AE8" s="35"/>
    </row>
    <row r="9" spans="1:32" x14ac:dyDescent="0.2">
      <c r="B9" s="46">
        <v>2019</v>
      </c>
      <c r="E9" s="22" t="s">
        <v>717</v>
      </c>
      <c r="F9" s="41">
        <f>SUMIFS(F:F,$E:$E,"Bijraming detail",$B:$B,$B9)</f>
        <v>1671285</v>
      </c>
      <c r="H9" s="41">
        <f>'Tabel 5'!G9/'Tabel 10'!$F9*1000</f>
        <v>93.043975144873556</v>
      </c>
      <c r="I9" s="41"/>
      <c r="J9" s="41">
        <f>'Tabel 5'!I9/'Tabel 10'!$F9*1000</f>
        <v>50.032759224189768</v>
      </c>
      <c r="K9" s="41">
        <f>'Tabel 5'!J9/'Tabel 10'!$F9*1000</f>
        <v>24.767230935152803</v>
      </c>
      <c r="L9" s="41">
        <f>'Tabel 5'!K9/'Tabel 10'!$F9*1000</f>
        <v>4.439775772842534</v>
      </c>
      <c r="M9" s="41">
        <f>'Tabel 5'!L9/'Tabel 10'!$F9*1000</f>
        <v>10.519501035796219</v>
      </c>
      <c r="N9" s="41">
        <f>'Tabel 5'!M9/'Tabel 10'!$F9*1000</f>
        <v>1.0335710573139041</v>
      </c>
      <c r="O9" s="41">
        <f>'Tabel 5'!N9/'Tabel 10'!$F9*1000</f>
        <v>9.2726804230843136</v>
      </c>
      <c r="P9" s="41"/>
      <c r="Q9" s="41">
        <f>'Tabel 5'!P9/'Tabel 10'!$F9*1000</f>
        <v>13.526717465901987</v>
      </c>
      <c r="R9" s="41">
        <f>'Tabel 5'!Q9/'Tabel 10'!$F9*1000</f>
        <v>9.5495480200227743</v>
      </c>
      <c r="S9" s="41">
        <f>'Tabel 5'!R9/'Tabel 10'!$F9*1000</f>
        <v>3.9771694458792113</v>
      </c>
      <c r="T9" s="41"/>
      <c r="U9" s="41">
        <f>'Tabel 5'!T9/'Tabel 10'!$F9*1000</f>
        <v>7.5768046742476596</v>
      </c>
      <c r="V9" s="41"/>
      <c r="W9" s="41">
        <f>'Tabel 5'!V9/'Tabel 10'!$F9*1000</f>
        <v>21.907693780534139</v>
      </c>
      <c r="X9" s="41">
        <f>'Tabel 5'!W9/'Tabel 10'!$F9*1000</f>
        <v>20.536179771431165</v>
      </c>
      <c r="Y9" s="41">
        <f>'Tabel 5'!X9/'Tabel 10'!$F9*1000</f>
        <v>0.97797915768587862</v>
      </c>
      <c r="Z9" s="41">
        <f>'Tabel 5'!Y9/'Tabel 10'!$F9*1000</f>
        <v>0.3935348514170956</v>
      </c>
      <c r="AA9" s="41"/>
      <c r="AB9" s="41">
        <f>'Tabel 5'!AA9/'Tabel 10'!$F9*1000</f>
        <v>0</v>
      </c>
      <c r="AC9" s="41"/>
      <c r="AD9" s="41">
        <f>'Tabel 5'!AC9/'Tabel 10'!$F9*1000</f>
        <v>11.105227414833497</v>
      </c>
      <c r="AE9" s="35"/>
    </row>
    <row r="10" spans="1:32" x14ac:dyDescent="0.2">
      <c r="B10" s="46">
        <v>2017</v>
      </c>
      <c r="E10" s="22" t="s">
        <v>756</v>
      </c>
      <c r="F10" s="41">
        <f>SUM(F357,F373,F385,F438,F672,F682,F689,F610)</f>
        <v>17081507</v>
      </c>
      <c r="H10" s="41">
        <f>'Tabel 5'!G10/'Tabel 10'!$F10*1000</f>
        <v>107.98772028720884</v>
      </c>
      <c r="I10" s="41"/>
      <c r="J10" s="41">
        <f>'Tabel 5'!I10/'Tabel 10'!$F10*1000</f>
        <v>58.560114163229272</v>
      </c>
      <c r="K10" s="41">
        <f>'Tabel 5'!J10/'Tabel 10'!$F10*1000</f>
        <v>30.23837416686947</v>
      </c>
      <c r="L10" s="41">
        <f>'Tabel 5'!K10/'Tabel 10'!$F10*1000</f>
        <v>3.3032799740678618</v>
      </c>
      <c r="M10" s="41">
        <f>'Tabel 5'!L10/'Tabel 10'!$F10*1000</f>
        <v>11.947365065623309</v>
      </c>
      <c r="N10" s="41">
        <f>'Tabel 5'!M10/'Tabel 10'!$F10*1000</f>
        <v>1.4165026540105623</v>
      </c>
      <c r="O10" s="41">
        <f>'Tabel 5'!N10/'Tabel 10'!$F10*1000</f>
        <v>11.654592302658074</v>
      </c>
      <c r="P10" s="41"/>
      <c r="Q10" s="41">
        <f>'Tabel 5'!P10/'Tabel 10'!$F10*1000</f>
        <v>17.969433259020999</v>
      </c>
      <c r="R10" s="41">
        <f>'Tabel 5'!Q10/'Tabel 10'!$F10*1000</f>
        <v>14.68775559439808</v>
      </c>
      <c r="S10" s="41">
        <f>'Tabel 5'!R10/'Tabel 10'!$F10*1000</f>
        <v>3.2816776646229164</v>
      </c>
      <c r="T10" s="41"/>
      <c r="U10" s="41">
        <f>'Tabel 5'!T10/'Tabel 10'!$F10*1000</f>
        <v>6.4297605591825127</v>
      </c>
      <c r="V10" s="41"/>
      <c r="W10" s="41">
        <f>'Tabel 5'!V10/'Tabel 10'!$F10*1000</f>
        <v>25.028412305776065</v>
      </c>
      <c r="X10" s="41">
        <f>'Tabel 5'!W10/'Tabel 10'!$F10*1000</f>
        <v>23.425392150704269</v>
      </c>
      <c r="Y10" s="41">
        <f>'Tabel 5'!X10/'Tabel 10'!$F10*1000</f>
        <v>1.0864966422459097</v>
      </c>
      <c r="Z10" s="41">
        <f>'Tabel 5'!Y10/'Tabel 10'!$F10*1000</f>
        <v>0.51652351282588826</v>
      </c>
      <c r="AA10" s="41"/>
      <c r="AB10" s="41">
        <f>'Tabel 5'!AA10/'Tabel 10'!$F10*1000</f>
        <v>0.47792621576070543</v>
      </c>
      <c r="AC10" s="41"/>
      <c r="AD10" s="41">
        <f>'Tabel 5'!AC10/'Tabel 10'!$F10*1000</f>
        <v>14.048979238190167</v>
      </c>
      <c r="AE10" s="35"/>
    </row>
    <row r="11" spans="1:32" x14ac:dyDescent="0.2">
      <c r="B11" s="46">
        <v>2017</v>
      </c>
      <c r="E11" s="22" t="s">
        <v>702</v>
      </c>
      <c r="F11" s="41">
        <f>F10-F12</f>
        <v>15841923</v>
      </c>
      <c r="H11" s="41">
        <f>'Tabel 5'!G11/'Tabel 10'!$F11*1000</f>
        <v>109.22152569482884</v>
      </c>
      <c r="I11" s="41"/>
      <c r="J11" s="41">
        <f>'Tabel 5'!I11/'Tabel 10'!$F11*1000</f>
        <v>59.627104613499256</v>
      </c>
      <c r="K11" s="41">
        <f>'Tabel 5'!J11/'Tabel 10'!$F11*1000</f>
        <v>30.71678861208958</v>
      </c>
      <c r="L11" s="41">
        <f>'Tabel 5'!K11/'Tabel 10'!$F11*1000</f>
        <v>3.3624074552060379</v>
      </c>
      <c r="M11" s="41">
        <f>'Tabel 5'!L11/'Tabel 10'!$F11*1000</f>
        <v>11.994503445067876</v>
      </c>
      <c r="N11" s="41">
        <f>'Tabel 5'!M11/'Tabel 10'!$F11*1000</f>
        <v>1.4836582654769879</v>
      </c>
      <c r="O11" s="41">
        <f>'Tabel 5'!N11/'Tabel 10'!$F11*1000</f>
        <v>12.069746835658778</v>
      </c>
      <c r="P11" s="41"/>
      <c r="Q11" s="41">
        <f>'Tabel 5'!P11/'Tabel 10'!$F11*1000</f>
        <v>18.139906373740107</v>
      </c>
      <c r="R11" s="41">
        <f>'Tabel 5'!Q11/'Tabel 10'!$F11*1000</f>
        <v>14.885314112434454</v>
      </c>
      <c r="S11" s="41">
        <f>'Tabel 5'!R11/'Tabel 10'!$F11*1000</f>
        <v>3.254592261305651</v>
      </c>
      <c r="T11" s="41"/>
      <c r="U11" s="41">
        <f>'Tabel 5'!T11/'Tabel 10'!$F11*1000</f>
        <v>6.6098667440815104</v>
      </c>
      <c r="V11" s="41"/>
      <c r="W11" s="41">
        <f>'Tabel 5'!V11/'Tabel 10'!$F11*1000</f>
        <v>24.844647963507967</v>
      </c>
      <c r="X11" s="41">
        <f>'Tabel 5'!W11/'Tabel 10'!$F11*1000</f>
        <v>23.246735891848484</v>
      </c>
      <c r="Y11" s="41">
        <f>'Tabel 5'!X11/'Tabel 10'!$F11*1000</f>
        <v>1.0864211371308898</v>
      </c>
      <c r="Z11" s="41">
        <f>'Tabel 5'!Y11/'Tabel 10'!$F11*1000</f>
        <v>0.51149093452859229</v>
      </c>
      <c r="AA11" s="41"/>
      <c r="AB11" s="41">
        <f>'Tabel 5'!AA11/'Tabel 10'!$F11*1000</f>
        <v>0.51532254007294442</v>
      </c>
      <c r="AC11" s="41"/>
      <c r="AD11" s="41">
        <f>'Tabel 5'!AC11/'Tabel 10'!$F11*1000</f>
        <v>14.338806406267725</v>
      </c>
      <c r="AE11" s="35"/>
    </row>
    <row r="12" spans="1:32" x14ac:dyDescent="0.2">
      <c r="B12" s="46">
        <v>2017</v>
      </c>
      <c r="E12" s="22" t="s">
        <v>717</v>
      </c>
      <c r="F12" s="41">
        <f>SUMIFS(F:F,$E:$E,"Bijraming detail",$B:$B,$B12)</f>
        <v>1239584</v>
      </c>
      <c r="H12" s="41">
        <f>'Tabel 5'!G12/'Tabel 10'!$F12*1000</f>
        <v>92.219647881870046</v>
      </c>
      <c r="I12" s="41"/>
      <c r="J12" s="41">
        <f>'Tabel 5'!I12/'Tabel 10'!$F12*1000</f>
        <v>44.923942225778973</v>
      </c>
      <c r="K12" s="41">
        <f>'Tabel 5'!J12/'Tabel 10'!$F12*1000</f>
        <v>24.124222319745982</v>
      </c>
      <c r="L12" s="41">
        <f>'Tabel 5'!K12/'Tabel 10'!$F12*1000</f>
        <v>2.5476288819474924</v>
      </c>
      <c r="M12" s="41">
        <f>'Tabel 5'!L12/'Tabel 10'!$F12*1000</f>
        <v>11.3449350749929</v>
      </c>
      <c r="N12" s="41">
        <f>'Tabel 5'!M12/'Tabel 10'!$F12*1000</f>
        <v>0.55825180060407364</v>
      </c>
      <c r="O12" s="41">
        <f>'Tabel 5'!N12/'Tabel 10'!$F12*1000</f>
        <v>6.3489041484885247</v>
      </c>
      <c r="P12" s="41"/>
      <c r="Q12" s="41">
        <f>'Tabel 5'!P12/'Tabel 10'!$F12*1000</f>
        <v>15.790781423445287</v>
      </c>
      <c r="R12" s="41">
        <f>'Tabel 5'!Q12/'Tabel 10'!$F12*1000</f>
        <v>12.162951441774014</v>
      </c>
      <c r="S12" s="41">
        <f>'Tabel 5'!R12/'Tabel 10'!$F12*1000</f>
        <v>3.6278299816712702</v>
      </c>
      <c r="T12" s="41"/>
      <c r="U12" s="41">
        <f>'Tabel 5'!T12/'Tabel 10'!$F12*1000</f>
        <v>4.1279977799003538</v>
      </c>
      <c r="V12" s="41"/>
      <c r="W12" s="41">
        <f>'Tabel 5'!V12/'Tabel 10'!$F12*1000</f>
        <v>27.376926452745437</v>
      </c>
      <c r="X12" s="41">
        <f>'Tabel 5'!W12/'Tabel 10'!$F12*1000</f>
        <v>25.70862482897488</v>
      </c>
      <c r="Y12" s="41">
        <f>'Tabel 5'!X12/'Tabel 10'!$F12*1000</f>
        <v>1.0874616000206521</v>
      </c>
      <c r="Z12" s="41">
        <f>'Tabel 5'!Y12/'Tabel 10'!$F12*1000</f>
        <v>0.58084002374990318</v>
      </c>
      <c r="AA12" s="41"/>
      <c r="AB12" s="41">
        <f>'Tabel 5'!AA12/'Tabel 10'!$F12*1000</f>
        <v>0</v>
      </c>
      <c r="AC12" s="41"/>
      <c r="AD12" s="41">
        <f>'Tabel 5'!AC12/'Tabel 10'!$F12*1000</f>
        <v>10.344978799339133</v>
      </c>
      <c r="AE12" s="35"/>
    </row>
    <row r="13" spans="1:32" x14ac:dyDescent="0.2">
      <c r="H13" s="41"/>
      <c r="I13" s="41"/>
      <c r="J13" s="41"/>
      <c r="K13" s="41"/>
      <c r="L13" s="41"/>
      <c r="M13" s="41"/>
      <c r="N13" s="41"/>
      <c r="O13" s="41"/>
      <c r="P13" s="41"/>
      <c r="Q13" s="41"/>
      <c r="R13" s="41"/>
      <c r="S13" s="41"/>
      <c r="T13" s="41"/>
      <c r="U13" s="41"/>
      <c r="V13" s="41"/>
      <c r="W13" s="41"/>
      <c r="X13" s="41"/>
      <c r="Y13" s="41"/>
      <c r="Z13" s="41"/>
      <c r="AA13" s="41"/>
      <c r="AB13" s="41"/>
      <c r="AC13" s="41"/>
      <c r="AD13" s="41"/>
      <c r="AE13" s="35"/>
    </row>
    <row r="14" spans="1:32" x14ac:dyDescent="0.2">
      <c r="E14" s="31"/>
      <c r="F14" s="50"/>
      <c r="G14" s="31"/>
      <c r="H14" s="31"/>
      <c r="I14" s="31"/>
      <c r="J14" s="31"/>
      <c r="K14" s="43"/>
      <c r="L14" s="31"/>
      <c r="M14" s="31"/>
      <c r="N14" s="31"/>
      <c r="O14" s="31"/>
      <c r="P14" s="31"/>
      <c r="Q14" s="31"/>
      <c r="R14" s="31"/>
      <c r="S14" s="31"/>
      <c r="T14" s="31"/>
      <c r="U14" s="31"/>
      <c r="V14" s="31"/>
      <c r="W14" s="31"/>
      <c r="X14" s="31"/>
      <c r="Y14" s="31"/>
      <c r="Z14" s="31"/>
      <c r="AA14" s="31"/>
      <c r="AB14" s="31"/>
      <c r="AC14" s="31"/>
      <c r="AD14" s="31"/>
      <c r="AE14" s="31"/>
    </row>
    <row r="15" spans="1:32" x14ac:dyDescent="0.2">
      <c r="C15" s="42" t="s">
        <v>858</v>
      </c>
      <c r="D15" s="31"/>
      <c r="E15" s="31"/>
      <c r="F15" s="50"/>
      <c r="G15" s="31"/>
      <c r="H15" s="42"/>
      <c r="I15" s="31"/>
      <c r="J15" s="31"/>
      <c r="K15" s="31"/>
      <c r="L15" s="31"/>
      <c r="M15" s="31"/>
      <c r="N15" s="31"/>
      <c r="O15" s="31"/>
      <c r="P15" s="31"/>
      <c r="Q15" s="31"/>
      <c r="R15" s="31"/>
      <c r="S15" s="31"/>
      <c r="T15" s="31"/>
      <c r="U15" s="31"/>
      <c r="V15" s="31"/>
      <c r="W15" s="31"/>
      <c r="X15" s="31"/>
      <c r="Y15" s="31"/>
      <c r="Z15" s="31"/>
      <c r="AA15" s="31"/>
      <c r="AB15" s="31"/>
      <c r="AC15" s="31"/>
      <c r="AD15" s="31"/>
      <c r="AE15" s="55"/>
    </row>
    <row r="16" spans="1:32" outlineLevel="1" x14ac:dyDescent="0.2">
      <c r="A16" s="22">
        <v>1</v>
      </c>
      <c r="B16" s="46">
        <v>2019</v>
      </c>
      <c r="C16" s="46">
        <v>1</v>
      </c>
      <c r="D16" s="22" t="s">
        <v>92</v>
      </c>
      <c r="E16" s="22" t="s">
        <v>419</v>
      </c>
      <c r="F16" s="41">
        <v>352866</v>
      </c>
      <c r="H16" s="41">
        <f>IFERROR('Tabel 5'!G16/'Tabel 10'!$F16*1000,0)</f>
        <v>217.93542024451207</v>
      </c>
      <c r="I16" s="41"/>
      <c r="J16" s="41">
        <f>IFERROR('Tabel 5'!I16/'Tabel 10'!$F16*1000,0)</f>
        <v>125.23450828359775</v>
      </c>
      <c r="K16" s="41">
        <f>IFERROR('Tabel 5'!J16/'Tabel 10'!$F16*1000,0)</f>
        <v>75.019979255581447</v>
      </c>
      <c r="L16" s="41">
        <f>IFERROR('Tabel 5'!K16/'Tabel 10'!$F16*1000,0)</f>
        <v>12.11224657518718</v>
      </c>
      <c r="M16" s="41">
        <f>IFERROR('Tabel 5'!L16/'Tabel 10'!$F16*1000,0)</f>
        <v>11.092029268900943</v>
      </c>
      <c r="N16" s="41">
        <f>IFERROR('Tabel 5'!M16/'Tabel 10'!$F16*1000,0)</f>
        <v>2.8792799532967188</v>
      </c>
      <c r="O16" s="41">
        <f>IFERROR('Tabel 5'!N16/'Tabel 10'!$F16*1000,0)</f>
        <v>24.130973230631458</v>
      </c>
      <c r="P16" s="41"/>
      <c r="Q16" s="41">
        <f>IFERROR('Tabel 5'!P16/'Tabel 10'!$F16*1000,0)</f>
        <v>33.247748437083764</v>
      </c>
      <c r="R16" s="41">
        <f>IFERROR('Tabel 5'!Q16/'Tabel 10'!$F16*1000,0)</f>
        <v>24.598572829345983</v>
      </c>
      <c r="S16" s="41">
        <f>IFERROR('Tabel 5'!R16/'Tabel 10'!$F16*1000,0)</f>
        <v>8.6491756077377815</v>
      </c>
      <c r="T16" s="41"/>
      <c r="U16" s="41">
        <f>IFERROR('Tabel 5'!T16/'Tabel 10'!$F16*1000,0)</f>
        <v>7.2095356310894223</v>
      </c>
      <c r="V16" s="41"/>
      <c r="W16" s="41">
        <f>IFERROR('Tabel 5'!V16/'Tabel 10'!$F16*1000,0)</f>
        <v>52.243627892741152</v>
      </c>
      <c r="X16" s="41">
        <f>IFERROR('Tabel 5'!W16/'Tabel 10'!$F16*1000,0)</f>
        <v>50.123843045235304</v>
      </c>
      <c r="Y16" s="41">
        <f>IFERROR('Tabel 5'!X16/'Tabel 10'!$F16*1000,0)</f>
        <v>2.1197848475058518</v>
      </c>
      <c r="Z16" s="41">
        <f>IFERROR('Tabel 5'!Y16/'Tabel 10'!$F16*1000,0)</f>
        <v>0</v>
      </c>
      <c r="AA16" s="41"/>
      <c r="AB16" s="41">
        <f>IFERROR('Tabel 5'!AA16/'Tabel 10'!$F16*1000,0)</f>
        <v>0</v>
      </c>
      <c r="AC16" s="41"/>
      <c r="AD16" s="41">
        <f>IFERROR('Tabel 5'!AC16/'Tabel 10'!$F16*1000,0)</f>
        <v>1.9870395560921141</v>
      </c>
      <c r="AF16" s="57"/>
    </row>
    <row r="17" spans="1:32" outlineLevel="1" x14ac:dyDescent="0.2">
      <c r="A17" s="22">
        <v>1</v>
      </c>
      <c r="B17" s="46">
        <v>2019</v>
      </c>
      <c r="C17" s="46">
        <v>1</v>
      </c>
      <c r="D17" s="22" t="s">
        <v>101</v>
      </c>
      <c r="E17" s="22" t="s">
        <v>443</v>
      </c>
      <c r="F17" s="41">
        <v>862965</v>
      </c>
      <c r="H17" s="41">
        <f>IFERROR('Tabel 5'!G17/'Tabel 10'!$F17*1000,0)</f>
        <v>234.74996089065024</v>
      </c>
      <c r="I17" s="41"/>
      <c r="J17" s="41">
        <f>IFERROR('Tabel 5'!I17/'Tabel 10'!$F17*1000,0)</f>
        <v>144.41025997578117</v>
      </c>
      <c r="K17" s="41">
        <f>IFERROR('Tabel 5'!J17/'Tabel 10'!$F17*1000,0)</f>
        <v>60.751015394598852</v>
      </c>
      <c r="L17" s="41">
        <f>IFERROR('Tabel 5'!K17/'Tabel 10'!$F17*1000,0)</f>
        <v>4.2933375049973055</v>
      </c>
      <c r="M17" s="41">
        <f>IFERROR('Tabel 5'!L17/'Tabel 10'!$F17*1000,0)</f>
        <v>15.450221040250764</v>
      </c>
      <c r="N17" s="41">
        <f>IFERROR('Tabel 5'!M17/'Tabel 10'!$F17*1000,0)</f>
        <v>1.1101261348953897</v>
      </c>
      <c r="O17" s="41">
        <f>IFERROR('Tabel 5'!N17/'Tabel 10'!$F17*1000,0)</f>
        <v>62.805559901038862</v>
      </c>
      <c r="P17" s="41"/>
      <c r="Q17" s="41">
        <f>IFERROR('Tabel 5'!P17/'Tabel 10'!$F17*1000,0)</f>
        <v>49.529239308662575</v>
      </c>
      <c r="R17" s="41">
        <f>IFERROR('Tabel 5'!Q17/'Tabel 10'!$F17*1000,0)</f>
        <v>39.103555764138754</v>
      </c>
      <c r="S17" s="41">
        <f>IFERROR('Tabel 5'!R17/'Tabel 10'!$F17*1000,0)</f>
        <v>10.425683544523821</v>
      </c>
      <c r="T17" s="41"/>
      <c r="U17" s="41">
        <f>IFERROR('Tabel 5'!T17/'Tabel 10'!$F17*1000,0)</f>
        <v>5.1473698238051364</v>
      </c>
      <c r="V17" s="41"/>
      <c r="W17" s="41">
        <f>IFERROR('Tabel 5'!V17/'Tabel 10'!$F17*1000,0)</f>
        <v>35.663091782401374</v>
      </c>
      <c r="X17" s="41">
        <f>IFERROR('Tabel 5'!W17/'Tabel 10'!$F17*1000,0)</f>
        <v>31.06151466166067</v>
      </c>
      <c r="Y17" s="41">
        <f>IFERROR('Tabel 5'!X17/'Tabel 10'!$F17*1000,0)</f>
        <v>4.6015771207407017</v>
      </c>
      <c r="Z17" s="41">
        <f>IFERROR('Tabel 5'!Y17/'Tabel 10'!$F17*1000,0)</f>
        <v>0</v>
      </c>
      <c r="AA17" s="41"/>
      <c r="AB17" s="41">
        <f>IFERROR('Tabel 5'!AA17/'Tabel 10'!$F17*1000,0)</f>
        <v>0</v>
      </c>
      <c r="AC17" s="41"/>
      <c r="AD17" s="41">
        <f>IFERROR('Tabel 5'!AC17/'Tabel 10'!$F17*1000,0)</f>
        <v>36.488154212511517</v>
      </c>
      <c r="AF17" s="57"/>
    </row>
    <row r="18" spans="1:32" outlineLevel="1" x14ac:dyDescent="0.2">
      <c r="A18" s="22">
        <v>1</v>
      </c>
      <c r="B18" s="46">
        <v>2019</v>
      </c>
      <c r="C18" s="46">
        <v>1</v>
      </c>
      <c r="D18" s="22" t="s">
        <v>141</v>
      </c>
      <c r="E18" s="22" t="s">
        <v>486</v>
      </c>
      <c r="F18" s="41">
        <v>537833</v>
      </c>
      <c r="H18" s="41">
        <f>IFERROR('Tabel 5'!G18/'Tabel 10'!$F18*1000,0)</f>
        <v>200.02119617055851</v>
      </c>
      <c r="I18" s="41"/>
      <c r="J18" s="41">
        <f>IFERROR('Tabel 5'!I18/'Tabel 10'!$F18*1000,0)</f>
        <v>107.29352791665814</v>
      </c>
      <c r="K18" s="41">
        <f>IFERROR('Tabel 5'!J18/'Tabel 10'!$F18*1000,0)</f>
        <v>54.608028886289979</v>
      </c>
      <c r="L18" s="41">
        <f>IFERROR('Tabel 5'!K18/'Tabel 10'!$F18*1000,0)</f>
        <v>5.9795512733506495</v>
      </c>
      <c r="M18" s="41">
        <f>IFERROR('Tabel 5'!L18/'Tabel 10'!$F18*1000,0)</f>
        <v>31.652948034055182</v>
      </c>
      <c r="N18" s="41">
        <f>IFERROR('Tabel 5'!M18/'Tabel 10'!$F18*1000,0)</f>
        <v>2.0731342256797185</v>
      </c>
      <c r="O18" s="41">
        <f>IFERROR('Tabel 5'!N18/'Tabel 10'!$F18*1000,0)</f>
        <v>12.979865497282615</v>
      </c>
      <c r="P18" s="41"/>
      <c r="Q18" s="41">
        <f>IFERROR('Tabel 5'!P18/'Tabel 10'!$F18*1000,0)</f>
        <v>43.530240799653427</v>
      </c>
      <c r="R18" s="41">
        <f>IFERROR('Tabel 5'!Q18/'Tabel 10'!$F18*1000,0)</f>
        <v>39.488093887879693</v>
      </c>
      <c r="S18" s="41">
        <f>IFERROR('Tabel 5'!R18/'Tabel 10'!$F18*1000,0)</f>
        <v>4.0421469117737292</v>
      </c>
      <c r="T18" s="41"/>
      <c r="U18" s="41">
        <f>IFERROR('Tabel 5'!T18/'Tabel 10'!$F18*1000,0)</f>
        <v>4.1741581494627509</v>
      </c>
      <c r="V18" s="41"/>
      <c r="W18" s="41">
        <f>IFERROR('Tabel 5'!V18/'Tabel 10'!$F18*1000,0)</f>
        <v>45.023269304784193</v>
      </c>
      <c r="X18" s="41">
        <f>IFERROR('Tabel 5'!W18/'Tabel 10'!$F18*1000,0)</f>
        <v>41.841984407799444</v>
      </c>
      <c r="Y18" s="41">
        <f>IFERROR('Tabel 5'!X18/'Tabel 10'!$F18*1000,0)</f>
        <v>3.1812848969847516</v>
      </c>
      <c r="Z18" s="41">
        <f>IFERROR('Tabel 5'!Y18/'Tabel 10'!$F18*1000,0)</f>
        <v>0</v>
      </c>
      <c r="AA18" s="41"/>
      <c r="AB18" s="41">
        <f>IFERROR('Tabel 5'!AA18/'Tabel 10'!$F18*1000,0)</f>
        <v>0</v>
      </c>
      <c r="AC18" s="41"/>
      <c r="AD18" s="41">
        <f>IFERROR('Tabel 5'!AC18/'Tabel 10'!$F18*1000,0)</f>
        <v>15.458330002063837</v>
      </c>
      <c r="AF18" s="57"/>
    </row>
    <row r="19" spans="1:32" outlineLevel="1" x14ac:dyDescent="0.2">
      <c r="A19" s="22">
        <v>1</v>
      </c>
      <c r="B19" s="46">
        <v>2019</v>
      </c>
      <c r="C19" s="46">
        <v>1</v>
      </c>
      <c r="D19" s="22" t="s">
        <v>157</v>
      </c>
      <c r="E19" s="22" t="s">
        <v>504</v>
      </c>
      <c r="F19" s="41">
        <v>644618</v>
      </c>
      <c r="H19" s="41">
        <f>IFERROR('Tabel 5'!G19/'Tabel 10'!$F19*1000,0)</f>
        <v>245.38719055316483</v>
      </c>
      <c r="I19" s="41"/>
      <c r="J19" s="41">
        <f>IFERROR('Tabel 5'!I19/'Tabel 10'!$F19*1000,0)</f>
        <v>150.24246918329925</v>
      </c>
      <c r="K19" s="41">
        <f>IFERROR('Tabel 5'!J19/'Tabel 10'!$F19*1000,0)</f>
        <v>61.690799822530558</v>
      </c>
      <c r="L19" s="41">
        <f>IFERROR('Tabel 5'!K19/'Tabel 10'!$F19*1000,0)</f>
        <v>7.340781672246198</v>
      </c>
      <c r="M19" s="41">
        <f>IFERROR('Tabel 5'!L19/'Tabel 10'!$F19*1000,0)</f>
        <v>19.050042040402221</v>
      </c>
      <c r="N19" s="41">
        <f>IFERROR('Tabel 5'!M19/'Tabel 10'!$F19*1000,0)</f>
        <v>2.0834044348746077</v>
      </c>
      <c r="O19" s="41">
        <f>IFERROR('Tabel 5'!N19/'Tabel 10'!$F19*1000,0)</f>
        <v>60.07744121324567</v>
      </c>
      <c r="P19" s="41"/>
      <c r="Q19" s="41">
        <f>IFERROR('Tabel 5'!P19/'Tabel 10'!$F19*1000,0)</f>
        <v>59.776487780359844</v>
      </c>
      <c r="R19" s="41">
        <f>IFERROR('Tabel 5'!Q19/'Tabel 10'!$F19*1000,0)</f>
        <v>59.776487780359844</v>
      </c>
      <c r="S19" s="41">
        <f>IFERROR('Tabel 5'!R19/'Tabel 10'!$F19*1000,0)</f>
        <v>0</v>
      </c>
      <c r="T19" s="41"/>
      <c r="U19" s="41">
        <f>IFERROR('Tabel 5'!T19/'Tabel 10'!$F19*1000,0)</f>
        <v>2.7783896819511709</v>
      </c>
      <c r="V19" s="41"/>
      <c r="W19" s="41">
        <f>IFERROR('Tabel 5'!V19/'Tabel 10'!$F19*1000,0)</f>
        <v>32.589843907554553</v>
      </c>
      <c r="X19" s="41">
        <f>IFERROR('Tabel 5'!W19/'Tabel 10'!$F19*1000,0)</f>
        <v>31.463595493765297</v>
      </c>
      <c r="Y19" s="41">
        <f>IFERROR('Tabel 5'!X19/'Tabel 10'!$F19*1000,0)</f>
        <v>0.92147597491847888</v>
      </c>
      <c r="Z19" s="41">
        <f>IFERROR('Tabel 5'!Y19/'Tabel 10'!$F19*1000,0)</f>
        <v>0.20477243887077307</v>
      </c>
      <c r="AA19" s="41"/>
      <c r="AB19" s="41">
        <f>IFERROR('Tabel 5'!AA19/'Tabel 10'!$F19*1000,0)</f>
        <v>2.3952170122460124</v>
      </c>
      <c r="AC19" s="41"/>
      <c r="AD19" s="41">
        <f>IFERROR('Tabel 5'!AC19/'Tabel 10'!$F19*1000,0)</f>
        <v>22.447955998746547</v>
      </c>
      <c r="AF19" s="57"/>
    </row>
    <row r="20" spans="1:32" outlineLevel="1" x14ac:dyDescent="0.2">
      <c r="B20" s="46">
        <v>2019</v>
      </c>
      <c r="C20" s="46">
        <v>1</v>
      </c>
      <c r="D20" s="22" t="s">
        <v>767</v>
      </c>
      <c r="E20" s="22" t="s">
        <v>804</v>
      </c>
      <c r="F20" s="41">
        <v>0</v>
      </c>
      <c r="H20" s="41">
        <f>IFERROR('Tabel 5'!G20/'Tabel 10'!$F20*1000,0)</f>
        <v>0</v>
      </c>
      <c r="I20" s="41"/>
      <c r="J20" s="41">
        <f>IFERROR('Tabel 5'!I20/'Tabel 10'!$F20*1000,0)</f>
        <v>0</v>
      </c>
      <c r="K20" s="41">
        <f>IFERROR('Tabel 5'!J20/'Tabel 10'!$F20*1000,0)</f>
        <v>0</v>
      </c>
      <c r="L20" s="41">
        <f>IFERROR('Tabel 5'!K20/'Tabel 10'!$F20*1000,0)</f>
        <v>0</v>
      </c>
      <c r="M20" s="41">
        <f>IFERROR('Tabel 5'!L20/'Tabel 10'!$F20*1000,0)</f>
        <v>0</v>
      </c>
      <c r="N20" s="41">
        <f>IFERROR('Tabel 5'!M20/'Tabel 10'!$F20*1000,0)</f>
        <v>0</v>
      </c>
      <c r="O20" s="41">
        <f>IFERROR('Tabel 5'!N20/'Tabel 10'!$F20*1000,0)</f>
        <v>0</v>
      </c>
      <c r="P20" s="41"/>
      <c r="Q20" s="41">
        <f>IFERROR('Tabel 5'!P20/'Tabel 10'!$F20*1000,0)</f>
        <v>0</v>
      </c>
      <c r="R20" s="41">
        <f>IFERROR('Tabel 5'!Q20/'Tabel 10'!$F20*1000,0)</f>
        <v>0</v>
      </c>
      <c r="S20" s="41">
        <f>IFERROR('Tabel 5'!R20/'Tabel 10'!$F20*1000,0)</f>
        <v>0</v>
      </c>
      <c r="T20" s="41"/>
      <c r="U20" s="41">
        <f>IFERROR('Tabel 5'!T20/'Tabel 10'!$F20*1000,0)</f>
        <v>0</v>
      </c>
      <c r="V20" s="41"/>
      <c r="W20" s="41">
        <f>IFERROR('Tabel 5'!V20/'Tabel 10'!$F20*1000,0)</f>
        <v>0</v>
      </c>
      <c r="X20" s="41">
        <f>IFERROR('Tabel 5'!W20/'Tabel 10'!$F20*1000,0)</f>
        <v>0</v>
      </c>
      <c r="Y20" s="41">
        <f>IFERROR('Tabel 5'!X20/'Tabel 10'!$F20*1000,0)</f>
        <v>0</v>
      </c>
      <c r="Z20" s="41">
        <f>IFERROR('Tabel 5'!Y20/'Tabel 10'!$F20*1000,0)</f>
        <v>0</v>
      </c>
      <c r="AA20" s="41"/>
      <c r="AB20" s="41">
        <f>IFERROR('Tabel 5'!AA20/'Tabel 10'!$F20*1000,0)</f>
        <v>0</v>
      </c>
      <c r="AC20" s="41"/>
      <c r="AD20" s="41">
        <f>IFERROR('Tabel 5'!AC20/'Tabel 10'!$F20*1000,0)</f>
        <v>0</v>
      </c>
      <c r="AF20" s="57"/>
    </row>
    <row r="21" spans="1:32" x14ac:dyDescent="0.2">
      <c r="B21" s="46">
        <v>2019</v>
      </c>
      <c r="C21" s="46" t="s">
        <v>761</v>
      </c>
      <c r="F21" s="41">
        <v>2398282</v>
      </c>
      <c r="H21" s="41">
        <f>IFERROR('Tabel 5'!G21/'Tabel 10'!$F21*1000,0)</f>
        <v>227.34690916247547</v>
      </c>
      <c r="I21" s="41"/>
      <c r="J21" s="41">
        <f>IFERROR('Tabel 5'!I21/'Tabel 10'!$F21*1000,0)</f>
        <v>134.83276778960939</v>
      </c>
      <c r="K21" s="41">
        <f>IFERROR('Tabel 5'!J21/'Tabel 10'!$F21*1000,0)</f>
        <v>61.725435123976247</v>
      </c>
      <c r="L21" s="41">
        <f>IFERROR('Tabel 5'!K21/'Tabel 10'!$F21*1000,0)</f>
        <v>6.641003851924002</v>
      </c>
      <c r="M21" s="41">
        <f>IFERROR('Tabel 5'!L21/'Tabel 10'!$F21*1000,0)</f>
        <v>19.410144428386655</v>
      </c>
      <c r="N21" s="41">
        <f>IFERROR('Tabel 5'!M21/'Tabel 10'!$F21*1000,0)</f>
        <v>1.8479895191641351</v>
      </c>
      <c r="O21" s="41">
        <f>IFERROR('Tabel 5'!N21/'Tabel 10'!$F21*1000,0)</f>
        <v>45.208194866158358</v>
      </c>
      <c r="P21" s="41"/>
      <c r="Q21" s="41">
        <f>IFERROR('Tabel 5'!P21/'Tabel 10'!$F21*1000,0)</f>
        <v>48.542665124451588</v>
      </c>
      <c r="R21" s="41">
        <f>IFERROR('Tabel 5'!Q21/'Tabel 10'!$F21*1000,0)</f>
        <v>42.612169878271196</v>
      </c>
      <c r="S21" s="41">
        <f>IFERROR('Tabel 5'!R21/'Tabel 10'!$F21*1000,0)</f>
        <v>5.9304952461803913</v>
      </c>
      <c r="T21" s="41"/>
      <c r="U21" s="41">
        <f>IFERROR('Tabel 5'!T21/'Tabel 10'!$F21*1000,0)</f>
        <v>4.5957898195458249</v>
      </c>
      <c r="V21" s="41"/>
      <c r="W21" s="41">
        <f>IFERROR('Tabel 5'!V21/'Tabel 10'!$F21*1000,0)</f>
        <v>39.375686428868661</v>
      </c>
      <c r="X21" s="41">
        <f>IFERROR('Tabel 5'!W21/'Tabel 10'!$F21*1000,0)</f>
        <v>36.391883856860865</v>
      </c>
      <c r="Y21" s="41">
        <f>IFERROR('Tabel 5'!X21/'Tabel 10'!$F21*1000,0)</f>
        <v>2.9287631729713186</v>
      </c>
      <c r="Z21" s="41">
        <f>IFERROR('Tabel 5'!Y21/'Tabel 10'!$F21*1000,0)</f>
        <v>5.5039399036476942E-2</v>
      </c>
      <c r="AA21" s="41"/>
      <c r="AB21" s="41">
        <f>IFERROR('Tabel 5'!AA21/'Tabel 10'!$F21*1000,0)</f>
        <v>0.64379418266909394</v>
      </c>
      <c r="AC21" s="41"/>
      <c r="AD21" s="41">
        <f>IFERROR('Tabel 5'!AC21/'Tabel 10'!$F21*1000,0)</f>
        <v>22.922039693413868</v>
      </c>
      <c r="AF21" s="57"/>
    </row>
    <row r="22" spans="1:32" outlineLevel="1" x14ac:dyDescent="0.2">
      <c r="A22" s="22">
        <v>1</v>
      </c>
      <c r="B22" s="46">
        <v>2019</v>
      </c>
      <c r="C22" s="46">
        <v>2</v>
      </c>
      <c r="D22" s="22" t="s">
        <v>3</v>
      </c>
      <c r="E22" s="22" t="s">
        <v>324</v>
      </c>
      <c r="F22" s="41">
        <v>231299</v>
      </c>
      <c r="H22" s="41">
        <f>IFERROR('Tabel 5'!G22/'Tabel 10'!$F22*1000,0)</f>
        <v>202.35279875831716</v>
      </c>
      <c r="I22" s="41"/>
      <c r="J22" s="41">
        <f>IFERROR('Tabel 5'!I22/'Tabel 10'!$F22*1000,0)</f>
        <v>112.20973718001375</v>
      </c>
      <c r="K22" s="41">
        <f>IFERROR('Tabel 5'!J22/'Tabel 10'!$F22*1000,0)</f>
        <v>74.025395699938173</v>
      </c>
      <c r="L22" s="41">
        <f>IFERROR('Tabel 5'!K22/'Tabel 10'!$F22*1000,0)</f>
        <v>6.6234614070964426</v>
      </c>
      <c r="M22" s="41">
        <f>IFERROR('Tabel 5'!L22/'Tabel 10'!$F22*1000,0)</f>
        <v>19.014349391912635</v>
      </c>
      <c r="N22" s="41">
        <f>IFERROR('Tabel 5'!M22/'Tabel 10'!$F22*1000,0)</f>
        <v>2.5940449375051342</v>
      </c>
      <c r="O22" s="41">
        <f>IFERROR('Tabel 5'!N22/'Tabel 10'!$F22*1000,0)</f>
        <v>9.9524857435613647</v>
      </c>
      <c r="P22" s="41"/>
      <c r="Q22" s="41">
        <f>IFERROR('Tabel 5'!P22/'Tabel 10'!$F22*1000,0)</f>
        <v>84.405898858187882</v>
      </c>
      <c r="R22" s="41">
        <f>IFERROR('Tabel 5'!Q22/'Tabel 10'!$F22*1000,0)</f>
        <v>36.078841672467242</v>
      </c>
      <c r="S22" s="41">
        <f>IFERROR('Tabel 5'!R22/'Tabel 10'!$F22*1000,0)</f>
        <v>48.327057185720648</v>
      </c>
      <c r="T22" s="41"/>
      <c r="U22" s="41">
        <f>IFERROR('Tabel 5'!T22/'Tabel 10'!$F22*1000,0)</f>
        <v>5.6679881884487182</v>
      </c>
      <c r="V22" s="41"/>
      <c r="W22" s="41">
        <f>IFERROR('Tabel 5'!V22/'Tabel 10'!$F22*1000,0)</f>
        <v>6.9174531666803568E-2</v>
      </c>
      <c r="X22" s="41">
        <f>IFERROR('Tabel 5'!W22/'Tabel 10'!$F22*1000,0)</f>
        <v>0</v>
      </c>
      <c r="Y22" s="41">
        <f>IFERROR('Tabel 5'!X22/'Tabel 10'!$F22*1000,0)</f>
        <v>0</v>
      </c>
      <c r="Z22" s="41">
        <f>IFERROR('Tabel 5'!Y22/'Tabel 10'!$F22*1000,0)</f>
        <v>6.9174531666803568E-2</v>
      </c>
      <c r="AA22" s="41"/>
      <c r="AB22" s="41">
        <f>IFERROR('Tabel 5'!AA22/'Tabel 10'!$F22*1000,0)</f>
        <v>12.399534801274539</v>
      </c>
      <c r="AC22" s="41"/>
      <c r="AD22" s="41">
        <f>IFERROR('Tabel 5'!AC22/'Tabel 10'!$F22*1000,0)</f>
        <v>48.936657746034356</v>
      </c>
      <c r="AF22" s="57"/>
    </row>
    <row r="23" spans="1:32" outlineLevel="1" x14ac:dyDescent="0.2">
      <c r="A23" s="22">
        <v>1</v>
      </c>
      <c r="B23" s="46">
        <v>2019</v>
      </c>
      <c r="C23" s="46">
        <v>2</v>
      </c>
      <c r="D23" s="22" t="s">
        <v>5</v>
      </c>
      <c r="E23" s="22" t="s">
        <v>327</v>
      </c>
      <c r="F23" s="41">
        <v>207904</v>
      </c>
      <c r="H23" s="41">
        <f>IFERROR('Tabel 5'!G23/'Tabel 10'!$F23*1000,0)</f>
        <v>129.88687086347545</v>
      </c>
      <c r="I23" s="41"/>
      <c r="J23" s="41">
        <f>IFERROR('Tabel 5'!I23/'Tabel 10'!$F23*1000,0)</f>
        <v>72.672964445128528</v>
      </c>
      <c r="K23" s="41">
        <f>IFERROR('Tabel 5'!J23/'Tabel 10'!$F23*1000,0)</f>
        <v>57.473641680775742</v>
      </c>
      <c r="L23" s="41">
        <f>IFERROR('Tabel 5'!K23/'Tabel 10'!$F23*1000,0)</f>
        <v>0.42808219178082191</v>
      </c>
      <c r="M23" s="41">
        <f>IFERROR('Tabel 5'!L23/'Tabel 10'!$F23*1000,0)</f>
        <v>7.4024549792211793</v>
      </c>
      <c r="N23" s="41">
        <f>IFERROR('Tabel 5'!M23/'Tabel 10'!$F23*1000,0)</f>
        <v>5.2909034939202709E-2</v>
      </c>
      <c r="O23" s="41">
        <f>IFERROR('Tabel 5'!N23/'Tabel 10'!$F23*1000,0)</f>
        <v>7.315876558411575</v>
      </c>
      <c r="P23" s="41"/>
      <c r="Q23" s="41">
        <f>IFERROR('Tabel 5'!P23/'Tabel 10'!$F23*1000,0)</f>
        <v>4.2375327074034166</v>
      </c>
      <c r="R23" s="41">
        <f>IFERROR('Tabel 5'!Q23/'Tabel 10'!$F23*1000,0)</f>
        <v>0</v>
      </c>
      <c r="S23" s="41">
        <f>IFERROR('Tabel 5'!R23/'Tabel 10'!$F23*1000,0)</f>
        <v>4.2375327074034166</v>
      </c>
      <c r="T23" s="41"/>
      <c r="U23" s="41">
        <f>IFERROR('Tabel 5'!T23/'Tabel 10'!$F23*1000,0)</f>
        <v>0.49061105125442511</v>
      </c>
      <c r="V23" s="41"/>
      <c r="W23" s="41">
        <f>IFERROR('Tabel 5'!V23/'Tabel 10'!$F23*1000,0)</f>
        <v>52.485762659689087</v>
      </c>
      <c r="X23" s="41">
        <f>IFERROR('Tabel 5'!W23/'Tabel 10'!$F23*1000,0)</f>
        <v>52.01920116977066</v>
      </c>
      <c r="Y23" s="41">
        <f>IFERROR('Tabel 5'!X23/'Tabel 10'!$F23*1000,0)</f>
        <v>0.46656148991842389</v>
      </c>
      <c r="Z23" s="41">
        <f>IFERROR('Tabel 5'!Y23/'Tabel 10'!$F23*1000,0)</f>
        <v>0</v>
      </c>
      <c r="AA23" s="41"/>
      <c r="AB23" s="41">
        <f>IFERROR('Tabel 5'!AA23/'Tabel 10'!$F23*1000,0)</f>
        <v>0</v>
      </c>
      <c r="AC23" s="41"/>
      <c r="AD23" s="41">
        <f>IFERROR('Tabel 5'!AC23/'Tabel 10'!$F23*1000,0)</f>
        <v>36.964175773433894</v>
      </c>
      <c r="AF23" s="57"/>
    </row>
    <row r="24" spans="1:32" outlineLevel="1" x14ac:dyDescent="0.2">
      <c r="A24" s="22">
        <v>1</v>
      </c>
      <c r="B24" s="46">
        <v>2019</v>
      </c>
      <c r="C24" s="46">
        <v>2</v>
      </c>
      <c r="D24" s="22" t="s">
        <v>30</v>
      </c>
      <c r="E24" s="22" t="s">
        <v>356</v>
      </c>
      <c r="F24" s="41">
        <v>158986</v>
      </c>
      <c r="H24" s="41">
        <f>IFERROR('Tabel 5'!G24/'Tabel 10'!$F24*1000,0)</f>
        <v>139.50913916948662</v>
      </c>
      <c r="I24" s="41"/>
      <c r="J24" s="41">
        <f>IFERROR('Tabel 5'!I24/'Tabel 10'!$F24*1000,0)</f>
        <v>109.632294667455</v>
      </c>
      <c r="K24" s="41">
        <f>IFERROR('Tabel 5'!J24/'Tabel 10'!$F24*1000,0)</f>
        <v>77.780433497289067</v>
      </c>
      <c r="L24" s="41">
        <f>IFERROR('Tabel 5'!K24/'Tabel 10'!$F24*1000,0)</f>
        <v>7.5792837105153916</v>
      </c>
      <c r="M24" s="41">
        <f>IFERROR('Tabel 5'!L24/'Tabel 10'!$F24*1000,0)</f>
        <v>12.680361792862264</v>
      </c>
      <c r="N24" s="41">
        <f>IFERROR('Tabel 5'!M24/'Tabel 10'!$F24*1000,0)</f>
        <v>2.0064659781364398</v>
      </c>
      <c r="O24" s="41">
        <f>IFERROR('Tabel 5'!N24/'Tabel 10'!$F24*1000,0)</f>
        <v>9.5857496886518305</v>
      </c>
      <c r="P24" s="41"/>
      <c r="Q24" s="41">
        <f>IFERROR('Tabel 5'!P24/'Tabel 10'!$F24*1000,0)</f>
        <v>12.428767312845157</v>
      </c>
      <c r="R24" s="41">
        <f>IFERROR('Tabel 5'!Q24/'Tabel 10'!$F24*1000,0)</f>
        <v>10.221025750695031</v>
      </c>
      <c r="S24" s="41">
        <f>IFERROR('Tabel 5'!R24/'Tabel 10'!$F24*1000,0)</f>
        <v>2.2077415621501264</v>
      </c>
      <c r="T24" s="41"/>
      <c r="U24" s="41">
        <f>IFERROR('Tabel 5'!T24/'Tabel 10'!$F24*1000,0)</f>
        <v>0</v>
      </c>
      <c r="V24" s="41"/>
      <c r="W24" s="41">
        <f>IFERROR('Tabel 5'!V24/'Tabel 10'!$F24*1000,0)</f>
        <v>17.448077189186467</v>
      </c>
      <c r="X24" s="41">
        <f>IFERROR('Tabel 5'!W24/'Tabel 10'!$F24*1000,0)</f>
        <v>17.448077189186467</v>
      </c>
      <c r="Y24" s="41">
        <f>IFERROR('Tabel 5'!X24/'Tabel 10'!$F24*1000,0)</f>
        <v>0</v>
      </c>
      <c r="Z24" s="41">
        <f>IFERROR('Tabel 5'!Y24/'Tabel 10'!$F24*1000,0)</f>
        <v>0</v>
      </c>
      <c r="AA24" s="41"/>
      <c r="AB24" s="41">
        <f>IFERROR('Tabel 5'!AA24/'Tabel 10'!$F24*1000,0)</f>
        <v>0</v>
      </c>
      <c r="AC24" s="41"/>
      <c r="AD24" s="41">
        <f>IFERROR('Tabel 5'!AC24/'Tabel 10'!$F24*1000,0)</f>
        <v>24.794636005686037</v>
      </c>
      <c r="AF24" s="57"/>
    </row>
    <row r="25" spans="1:32" outlineLevel="1" x14ac:dyDescent="0.2">
      <c r="A25" s="22">
        <v>1</v>
      </c>
      <c r="B25" s="46">
        <v>2019</v>
      </c>
      <c r="C25" s="46">
        <v>2</v>
      </c>
      <c r="D25" s="22" t="s">
        <v>45</v>
      </c>
      <c r="E25" s="22" t="s">
        <v>376</v>
      </c>
      <c r="F25" s="41">
        <v>162445</v>
      </c>
      <c r="H25" s="41">
        <f>IFERROR('Tabel 5'!G25/'Tabel 10'!$F25*1000,0)</f>
        <v>124.89765766874943</v>
      </c>
      <c r="I25" s="41"/>
      <c r="J25" s="41">
        <f>IFERROR('Tabel 5'!I25/'Tabel 10'!$F25*1000,0)</f>
        <v>70.682384807165505</v>
      </c>
      <c r="K25" s="41">
        <f>IFERROR('Tabel 5'!J25/'Tabel 10'!$F25*1000,0)</f>
        <v>41.521745821662719</v>
      </c>
      <c r="L25" s="41">
        <f>IFERROR('Tabel 5'!K25/'Tabel 10'!$F25*1000,0)</f>
        <v>7.5533257410200374</v>
      </c>
      <c r="M25" s="41">
        <f>IFERROR('Tabel 5'!L25/'Tabel 10'!$F25*1000,0)</f>
        <v>9.9602942534396242</v>
      </c>
      <c r="N25" s="41">
        <f>IFERROR('Tabel 5'!M25/'Tabel 10'!$F25*1000,0)</f>
        <v>2.7578565052787098</v>
      </c>
      <c r="O25" s="41">
        <f>IFERROR('Tabel 5'!N25/'Tabel 10'!$F25*1000,0)</f>
        <v>8.8891624857644125</v>
      </c>
      <c r="P25" s="41"/>
      <c r="Q25" s="41">
        <f>IFERROR('Tabel 5'!P25/'Tabel 10'!$F25*1000,0)</f>
        <v>12.478069500446306</v>
      </c>
      <c r="R25" s="41">
        <f>IFERROR('Tabel 5'!Q25/'Tabel 10'!$F25*1000,0)</f>
        <v>12.478069500446306</v>
      </c>
      <c r="S25" s="41">
        <f>IFERROR('Tabel 5'!R25/'Tabel 10'!$F25*1000,0)</f>
        <v>0</v>
      </c>
      <c r="T25" s="41"/>
      <c r="U25" s="41">
        <f>IFERROR('Tabel 5'!T25/'Tabel 10'!$F25*1000,0)</f>
        <v>6.7961463880082489</v>
      </c>
      <c r="V25" s="41"/>
      <c r="W25" s="41">
        <f>IFERROR('Tabel 5'!V25/'Tabel 10'!$F25*1000,0)</f>
        <v>34.941056973129363</v>
      </c>
      <c r="X25" s="41">
        <f>IFERROR('Tabel 5'!W25/'Tabel 10'!$F25*1000,0)</f>
        <v>34.80562651974514</v>
      </c>
      <c r="Y25" s="41">
        <f>IFERROR('Tabel 5'!X25/'Tabel 10'!$F25*1000,0)</f>
        <v>0</v>
      </c>
      <c r="Z25" s="41">
        <f>IFERROR('Tabel 5'!Y25/'Tabel 10'!$F25*1000,0)</f>
        <v>0.13543045338422235</v>
      </c>
      <c r="AA25" s="41"/>
      <c r="AB25" s="41">
        <f>IFERROR('Tabel 5'!AA25/'Tabel 10'!$F25*1000,0)</f>
        <v>0</v>
      </c>
      <c r="AC25" s="41"/>
      <c r="AD25" s="41">
        <f>IFERROR('Tabel 5'!AC25/'Tabel 10'!$F25*1000,0)</f>
        <v>25.358523808058109</v>
      </c>
      <c r="AF25" s="57"/>
    </row>
    <row r="26" spans="1:32" outlineLevel="1" x14ac:dyDescent="0.2">
      <c r="A26" s="22">
        <v>1</v>
      </c>
      <c r="B26" s="46">
        <v>2019</v>
      </c>
      <c r="C26" s="46">
        <v>2</v>
      </c>
      <c r="D26" s="22" t="s">
        <v>46</v>
      </c>
      <c r="E26" s="22" t="s">
        <v>377</v>
      </c>
      <c r="F26" s="41">
        <v>159265</v>
      </c>
      <c r="H26" s="41">
        <f>IFERROR('Tabel 5'!G26/'Tabel 10'!$F26*1000,0)</f>
        <v>203.21476783976391</v>
      </c>
      <c r="I26" s="41"/>
      <c r="J26" s="41">
        <f>IFERROR('Tabel 5'!I26/'Tabel 10'!$F26*1000,0)</f>
        <v>123.29136972969579</v>
      </c>
      <c r="K26" s="41">
        <f>IFERROR('Tabel 5'!J26/'Tabel 10'!$F26*1000,0)</f>
        <v>95.764920101717266</v>
      </c>
      <c r="L26" s="41">
        <f>IFERROR('Tabel 5'!K26/'Tabel 10'!$F26*1000,0)</f>
        <v>2.6182777132452202</v>
      </c>
      <c r="M26" s="41">
        <f>IFERROR('Tabel 5'!L26/'Tabel 10'!$F26*1000,0)</f>
        <v>15.477349072300882</v>
      </c>
      <c r="N26" s="41">
        <f>IFERROR('Tabel 5'!M26/'Tabel 10'!$F26*1000,0)</f>
        <v>9.0854864533952853</v>
      </c>
      <c r="O26" s="41">
        <f>IFERROR('Tabel 5'!N26/'Tabel 10'!$F26*1000,0)</f>
        <v>0.34533638903713937</v>
      </c>
      <c r="P26" s="41"/>
      <c r="Q26" s="41">
        <f>IFERROR('Tabel 5'!P26/'Tabel 10'!$F26*1000,0)</f>
        <v>27.890622547326782</v>
      </c>
      <c r="R26" s="41">
        <f>IFERROR('Tabel 5'!Q26/'Tabel 10'!$F26*1000,0)</f>
        <v>19.181866700153833</v>
      </c>
      <c r="S26" s="41">
        <f>IFERROR('Tabel 5'!R26/'Tabel 10'!$F26*1000,0)</f>
        <v>8.7087558471729505</v>
      </c>
      <c r="T26" s="41"/>
      <c r="U26" s="41">
        <f>IFERROR('Tabel 5'!T26/'Tabel 10'!$F26*1000,0)</f>
        <v>13.932753586789314</v>
      </c>
      <c r="V26" s="41"/>
      <c r="W26" s="41">
        <f>IFERROR('Tabel 5'!V26/'Tabel 10'!$F26*1000,0)</f>
        <v>38.100021975952032</v>
      </c>
      <c r="X26" s="41">
        <f>IFERROR('Tabel 5'!W26/'Tabel 10'!$F26*1000,0)</f>
        <v>37.32772423319625</v>
      </c>
      <c r="Y26" s="41">
        <f>IFERROR('Tabel 5'!X26/'Tabel 10'!$F26*1000,0)</f>
        <v>0.77229774275578444</v>
      </c>
      <c r="Z26" s="41">
        <f>IFERROR('Tabel 5'!Y26/'Tabel 10'!$F26*1000,0)</f>
        <v>0</v>
      </c>
      <c r="AA26" s="41"/>
      <c r="AB26" s="41">
        <f>IFERROR('Tabel 5'!AA26/'Tabel 10'!$F26*1000,0)</f>
        <v>0</v>
      </c>
      <c r="AC26" s="41"/>
      <c r="AD26" s="41">
        <f>IFERROR('Tabel 5'!AC26/'Tabel 10'!$F26*1000,0)</f>
        <v>40.259944118293411</v>
      </c>
      <c r="AF26" s="57"/>
    </row>
    <row r="27" spans="1:32" outlineLevel="1" x14ac:dyDescent="0.2">
      <c r="A27" s="22">
        <v>1</v>
      </c>
      <c r="B27" s="46">
        <v>2019</v>
      </c>
      <c r="C27" s="46">
        <v>2</v>
      </c>
      <c r="D27" s="22" t="s">
        <v>63</v>
      </c>
      <c r="E27" s="22" t="s">
        <v>400</v>
      </c>
      <c r="F27" s="41">
        <v>176731</v>
      </c>
      <c r="H27" s="41">
        <f>IFERROR('Tabel 5'!G27/'Tabel 10'!$F27*1000,0)</f>
        <v>161.85615426835133</v>
      </c>
      <c r="I27" s="41"/>
      <c r="J27" s="41">
        <f>IFERROR('Tabel 5'!I27/'Tabel 10'!$F27*1000,0)</f>
        <v>100.08996723834528</v>
      </c>
      <c r="K27" s="41">
        <f>IFERROR('Tabel 5'!J27/'Tabel 10'!$F27*1000,0)</f>
        <v>45.023227390780335</v>
      </c>
      <c r="L27" s="41">
        <f>IFERROR('Tabel 5'!K27/'Tabel 10'!$F27*1000,0)</f>
        <v>13.099003570397949</v>
      </c>
      <c r="M27" s="41">
        <f>IFERROR('Tabel 5'!L27/'Tabel 10'!$F27*1000,0)</f>
        <v>26.101815753885852</v>
      </c>
      <c r="N27" s="41">
        <f>IFERROR('Tabel 5'!M27/'Tabel 10'!$F27*1000,0)</f>
        <v>6.6598389643016791</v>
      </c>
      <c r="O27" s="41">
        <f>IFERROR('Tabel 5'!N27/'Tabel 10'!$F27*1000,0)</f>
        <v>9.2060815589794665</v>
      </c>
      <c r="P27" s="41"/>
      <c r="Q27" s="41">
        <f>IFERROR('Tabel 5'!P27/'Tabel 10'!$F27*1000,0)</f>
        <v>11.25439226847582</v>
      </c>
      <c r="R27" s="41">
        <f>IFERROR('Tabel 5'!Q27/'Tabel 10'!$F27*1000,0)</f>
        <v>2.8800832904244307</v>
      </c>
      <c r="S27" s="41">
        <f>IFERROR('Tabel 5'!R27/'Tabel 10'!$F27*1000,0)</f>
        <v>8.3743089780513884</v>
      </c>
      <c r="T27" s="41"/>
      <c r="U27" s="41">
        <f>IFERROR('Tabel 5'!T27/'Tabel 10'!$F27*1000,0)</f>
        <v>16.867442610521074</v>
      </c>
      <c r="V27" s="41"/>
      <c r="W27" s="41">
        <f>IFERROR('Tabel 5'!V27/'Tabel 10'!$F27*1000,0)</f>
        <v>33.644352151009159</v>
      </c>
      <c r="X27" s="41">
        <f>IFERROR('Tabel 5'!W27/'Tabel 10'!$F27*1000,0)</f>
        <v>31.845007384103521</v>
      </c>
      <c r="Y27" s="41">
        <f>IFERROR('Tabel 5'!X27/'Tabel 10'!$F27*1000,0)</f>
        <v>1.7993447669056362</v>
      </c>
      <c r="Z27" s="41">
        <f>IFERROR('Tabel 5'!Y27/'Tabel 10'!$F27*1000,0)</f>
        <v>0</v>
      </c>
      <c r="AA27" s="41"/>
      <c r="AB27" s="41">
        <f>IFERROR('Tabel 5'!AA27/'Tabel 10'!$F27*1000,0)</f>
        <v>0.46964030079612518</v>
      </c>
      <c r="AC27" s="41"/>
      <c r="AD27" s="41">
        <f>IFERROR('Tabel 5'!AC27/'Tabel 10'!$F27*1000,0)</f>
        <v>27.493761705643038</v>
      </c>
      <c r="AF27" s="57"/>
    </row>
    <row r="28" spans="1:32" outlineLevel="1" x14ac:dyDescent="0.2">
      <c r="A28" s="22">
        <v>1</v>
      </c>
      <c r="B28" s="46">
        <v>2019</v>
      </c>
      <c r="C28" s="46">
        <v>2</v>
      </c>
      <c r="D28" s="22" t="s">
        <v>81</v>
      </c>
      <c r="E28" s="22" t="s">
        <v>418</v>
      </c>
      <c r="F28" s="41">
        <v>156286</v>
      </c>
      <c r="H28" s="41">
        <f>IFERROR('Tabel 5'!G28/'Tabel 10'!$F28*1000,0)</f>
        <v>170.72546485289789</v>
      </c>
      <c r="I28" s="41"/>
      <c r="J28" s="41">
        <f>IFERROR('Tabel 5'!I28/'Tabel 10'!$F28*1000,0)</f>
        <v>110.88645176151414</v>
      </c>
      <c r="K28" s="41">
        <f>IFERROR('Tabel 5'!J28/'Tabel 10'!$F28*1000,0)</f>
        <v>36.042895716826848</v>
      </c>
      <c r="L28" s="41">
        <f>IFERROR('Tabel 5'!K28/'Tabel 10'!$F28*1000,0)</f>
        <v>0.83180835135584763</v>
      </c>
      <c r="M28" s="41">
        <f>IFERROR('Tabel 5'!L28/'Tabel 10'!$F28*1000,0)</f>
        <v>24.903062334438143</v>
      </c>
      <c r="N28" s="41">
        <f>IFERROR('Tabel 5'!M28/'Tabel 10'!$F28*1000,0)</f>
        <v>0</v>
      </c>
      <c r="O28" s="41">
        <f>IFERROR('Tabel 5'!N28/'Tabel 10'!$F28*1000,0)</f>
        <v>49.108685358893311</v>
      </c>
      <c r="P28" s="41"/>
      <c r="Q28" s="41">
        <f>IFERROR('Tabel 5'!P28/'Tabel 10'!$F28*1000,0)</f>
        <v>30.335410721369797</v>
      </c>
      <c r="R28" s="41">
        <f>IFERROR('Tabel 5'!Q28/'Tabel 10'!$F28*1000,0)</f>
        <v>20.283326721523363</v>
      </c>
      <c r="S28" s="41">
        <f>IFERROR('Tabel 5'!R28/'Tabel 10'!$F28*1000,0)</f>
        <v>10.052083999846435</v>
      </c>
      <c r="T28" s="41"/>
      <c r="U28" s="41">
        <f>IFERROR('Tabel 5'!T28/'Tabel 10'!$F28*1000,0)</f>
        <v>2.3098678064573925</v>
      </c>
      <c r="V28" s="41"/>
      <c r="W28" s="41">
        <f>IFERROR('Tabel 5'!V28/'Tabel 10'!$F28*1000,0)</f>
        <v>27.193734563556557</v>
      </c>
      <c r="X28" s="41">
        <f>IFERROR('Tabel 5'!W28/'Tabel 10'!$F28*1000,0)</f>
        <v>25.728472160014334</v>
      </c>
      <c r="Y28" s="41">
        <f>IFERROR('Tabel 5'!X28/'Tabel 10'!$F28*1000,0)</f>
        <v>0.99817002162701707</v>
      </c>
      <c r="Z28" s="41">
        <f>IFERROR('Tabel 5'!Y28/'Tabel 10'!$F28*1000,0)</f>
        <v>0.46709238191520669</v>
      </c>
      <c r="AA28" s="41"/>
      <c r="AB28" s="41">
        <f>IFERROR('Tabel 5'!AA28/'Tabel 10'!$F28*1000,0)</f>
        <v>0</v>
      </c>
      <c r="AC28" s="41"/>
      <c r="AD28" s="41">
        <f>IFERROR('Tabel 5'!AC28/'Tabel 10'!$F28*1000,0)</f>
        <v>32.011824475640815</v>
      </c>
      <c r="AF28" s="57"/>
    </row>
    <row r="29" spans="1:32" outlineLevel="1" x14ac:dyDescent="0.2">
      <c r="A29" s="22">
        <v>1</v>
      </c>
      <c r="B29" s="46">
        <v>2019</v>
      </c>
      <c r="C29" s="46">
        <v>2</v>
      </c>
      <c r="D29" s="22" t="s">
        <v>110</v>
      </c>
      <c r="E29" s="22" t="s">
        <v>452</v>
      </c>
      <c r="F29" s="41">
        <v>161265</v>
      </c>
      <c r="H29" s="41">
        <f>IFERROR('Tabel 5'!G29/'Tabel 10'!$F29*1000,0)</f>
        <v>208.66896102688122</v>
      </c>
      <c r="I29" s="41"/>
      <c r="J29" s="41">
        <f>IFERROR('Tabel 5'!I29/'Tabel 10'!$F29*1000,0)</f>
        <v>123.03971723560599</v>
      </c>
      <c r="K29" s="41">
        <f>IFERROR('Tabel 5'!J29/'Tabel 10'!$F29*1000,0)</f>
        <v>92.499922487830588</v>
      </c>
      <c r="L29" s="41">
        <f>IFERROR('Tabel 5'!K29/'Tabel 10'!$F29*1000,0)</f>
        <v>5.6056800917744081</v>
      </c>
      <c r="M29" s="41">
        <f>IFERROR('Tabel 5'!L29/'Tabel 10'!$F29*1000,0)</f>
        <v>11.949276036337706</v>
      </c>
      <c r="N29" s="41">
        <f>IFERROR('Tabel 5'!M29/'Tabel 10'!$F29*1000,0)</f>
        <v>0.25423991566675969</v>
      </c>
      <c r="O29" s="41">
        <f>IFERROR('Tabel 5'!N29/'Tabel 10'!$F29*1000,0)</f>
        <v>12.730598703996527</v>
      </c>
      <c r="P29" s="41"/>
      <c r="Q29" s="41">
        <f>IFERROR('Tabel 5'!P29/'Tabel 10'!$F29*1000,0)</f>
        <v>50.525532508603852</v>
      </c>
      <c r="R29" s="41">
        <f>IFERROR('Tabel 5'!Q29/'Tabel 10'!$F29*1000,0)</f>
        <v>28.865531888506492</v>
      </c>
      <c r="S29" s="41">
        <f>IFERROR('Tabel 5'!R29/'Tabel 10'!$F29*1000,0)</f>
        <v>21.660000620097353</v>
      </c>
      <c r="T29" s="41"/>
      <c r="U29" s="41">
        <f>IFERROR('Tabel 5'!T29/'Tabel 10'!$F29*1000,0)</f>
        <v>3.7205841317086783</v>
      </c>
      <c r="V29" s="41"/>
      <c r="W29" s="41">
        <f>IFERROR('Tabel 5'!V29/'Tabel 10'!$F29*1000,0)</f>
        <v>31.383127150962704</v>
      </c>
      <c r="X29" s="41">
        <f>IFERROR('Tabel 5'!W29/'Tabel 10'!$F29*1000,0)</f>
        <v>30.732024927913685</v>
      </c>
      <c r="Y29" s="41">
        <f>IFERROR('Tabel 5'!X29/'Tabel 10'!$F29*1000,0)</f>
        <v>0.65110222304901866</v>
      </c>
      <c r="Z29" s="41">
        <f>IFERROR('Tabel 5'!Y29/'Tabel 10'!$F29*1000,0)</f>
        <v>0</v>
      </c>
      <c r="AA29" s="41"/>
      <c r="AB29" s="41">
        <f>IFERROR('Tabel 5'!AA29/'Tabel 10'!$F29*1000,0)</f>
        <v>0</v>
      </c>
      <c r="AC29" s="41"/>
      <c r="AD29" s="41">
        <f>IFERROR('Tabel 5'!AC29/'Tabel 10'!$F29*1000,0)</f>
        <v>47.459573373019573</v>
      </c>
      <c r="AF29" s="57"/>
    </row>
    <row r="30" spans="1:32" outlineLevel="1" x14ac:dyDescent="0.2">
      <c r="A30" s="22">
        <v>1</v>
      </c>
      <c r="B30" s="46">
        <v>2019</v>
      </c>
      <c r="C30" s="46">
        <v>2</v>
      </c>
      <c r="D30" s="22" t="s">
        <v>111</v>
      </c>
      <c r="E30" s="22" t="s">
        <v>453</v>
      </c>
      <c r="F30" s="41">
        <v>154235</v>
      </c>
      <c r="H30" s="41">
        <f>IFERROR('Tabel 5'!G30/'Tabel 10'!$F30*1000,0)</f>
        <v>146.69173663565337</v>
      </c>
      <c r="I30" s="41"/>
      <c r="J30" s="41">
        <f>IFERROR('Tabel 5'!I30/'Tabel 10'!$F30*1000,0)</f>
        <v>99.542905306836971</v>
      </c>
      <c r="K30" s="41">
        <f>IFERROR('Tabel 5'!J30/'Tabel 10'!$F30*1000,0)</f>
        <v>53.554640645767819</v>
      </c>
      <c r="L30" s="41">
        <f>IFERROR('Tabel 5'!K30/'Tabel 10'!$F30*1000,0)</f>
        <v>4.1819301714915547</v>
      </c>
      <c r="M30" s="41">
        <f>IFERROR('Tabel 5'!L30/'Tabel 10'!$F30*1000,0)</f>
        <v>40.982915680617239</v>
      </c>
      <c r="N30" s="41">
        <f>IFERROR('Tabel 5'!M30/'Tabel 10'!$F30*1000,0)</f>
        <v>0</v>
      </c>
      <c r="O30" s="41">
        <f>IFERROR('Tabel 5'!N30/'Tabel 10'!$F30*1000,0)</f>
        <v>0.82341880896035269</v>
      </c>
      <c r="P30" s="41"/>
      <c r="Q30" s="41">
        <f>IFERROR('Tabel 5'!P30/'Tabel 10'!$F30*1000,0)</f>
        <v>2.1849774694459754</v>
      </c>
      <c r="R30" s="41">
        <f>IFERROR('Tabel 5'!Q30/'Tabel 10'!$F30*1000,0)</f>
        <v>2.1849774694459754</v>
      </c>
      <c r="S30" s="41">
        <f>IFERROR('Tabel 5'!R30/'Tabel 10'!$F30*1000,0)</f>
        <v>0</v>
      </c>
      <c r="T30" s="41"/>
      <c r="U30" s="41">
        <f>IFERROR('Tabel 5'!T30/'Tabel 10'!$F30*1000,0)</f>
        <v>3.2482899471585567</v>
      </c>
      <c r="V30" s="41"/>
      <c r="W30" s="41">
        <f>IFERROR('Tabel 5'!V30/'Tabel 10'!$F30*1000,0)</f>
        <v>41.715563912211884</v>
      </c>
      <c r="X30" s="41">
        <f>IFERROR('Tabel 5'!W30/'Tabel 10'!$F30*1000,0)</f>
        <v>41.054235419976017</v>
      </c>
      <c r="Y30" s="41">
        <f>IFERROR('Tabel 5'!X30/'Tabel 10'!$F30*1000,0)</f>
        <v>0.66132849223587375</v>
      </c>
      <c r="Z30" s="41">
        <f>IFERROR('Tabel 5'!Y30/'Tabel 10'!$F30*1000,0)</f>
        <v>0</v>
      </c>
      <c r="AA30" s="41"/>
      <c r="AB30" s="41">
        <f>IFERROR('Tabel 5'!AA30/'Tabel 10'!$F30*1000,0)</f>
        <v>0</v>
      </c>
      <c r="AC30" s="41"/>
      <c r="AD30" s="41">
        <f>IFERROR('Tabel 5'!AC30/'Tabel 10'!$F30*1000,0)</f>
        <v>42.065678996336757</v>
      </c>
      <c r="AF30" s="57"/>
    </row>
    <row r="31" spans="1:32" outlineLevel="1" x14ac:dyDescent="0.2">
      <c r="A31" s="22">
        <v>1</v>
      </c>
      <c r="B31" s="46">
        <v>2019</v>
      </c>
      <c r="C31" s="46">
        <v>2</v>
      </c>
      <c r="D31" s="22" t="s">
        <v>131</v>
      </c>
      <c r="E31" s="22" t="s">
        <v>475</v>
      </c>
      <c r="F31" s="41">
        <v>155885</v>
      </c>
      <c r="H31" s="41">
        <f>IFERROR('Tabel 5'!G31/'Tabel 10'!$F31*1000,0)</f>
        <v>67.973185361003303</v>
      </c>
      <c r="I31" s="41"/>
      <c r="J31" s="41">
        <f>IFERROR('Tabel 5'!I31/'Tabel 10'!$F31*1000,0)</f>
        <v>38.996696282515963</v>
      </c>
      <c r="K31" s="41">
        <f>IFERROR('Tabel 5'!J31/'Tabel 10'!$F31*1000,0)</f>
        <v>21.092472014626164</v>
      </c>
      <c r="L31" s="41">
        <f>IFERROR('Tabel 5'!K31/'Tabel 10'!$F31*1000,0)</f>
        <v>1.2445071687461911</v>
      </c>
      <c r="M31" s="41">
        <f>IFERROR('Tabel 5'!L31/'Tabel 10'!$F31*1000,0)</f>
        <v>11.899797927959714</v>
      </c>
      <c r="N31" s="41">
        <f>IFERROR('Tabel 5'!M31/'Tabel 10'!$F31*1000,0)</f>
        <v>1.4112967892998043</v>
      </c>
      <c r="O31" s="41">
        <f>IFERROR('Tabel 5'!N31/'Tabel 10'!$F31*1000,0)</f>
        <v>3.348622381884081</v>
      </c>
      <c r="P31" s="41"/>
      <c r="Q31" s="41">
        <f>IFERROR('Tabel 5'!P31/'Tabel 10'!$F31*1000,0)</f>
        <v>8.8719248163710436</v>
      </c>
      <c r="R31" s="41">
        <f>IFERROR('Tabel 5'!Q31/'Tabel 10'!$F31*1000,0)</f>
        <v>8.8719248163710436</v>
      </c>
      <c r="S31" s="41">
        <f>IFERROR('Tabel 5'!R31/'Tabel 10'!$F31*1000,0)</f>
        <v>0</v>
      </c>
      <c r="T31" s="41"/>
      <c r="U31" s="41">
        <f>IFERROR('Tabel 5'!T31/'Tabel 10'!$F31*1000,0)</f>
        <v>0</v>
      </c>
      <c r="V31" s="41"/>
      <c r="W31" s="41">
        <f>IFERROR('Tabel 5'!V31/'Tabel 10'!$F31*1000,0)</f>
        <v>20.104564262116302</v>
      </c>
      <c r="X31" s="41">
        <f>IFERROR('Tabel 5'!W31/'Tabel 10'!$F31*1000,0)</f>
        <v>19.142316451230073</v>
      </c>
      <c r="Y31" s="41">
        <f>IFERROR('Tabel 5'!X31/'Tabel 10'!$F31*1000,0)</f>
        <v>0.96224781088623024</v>
      </c>
      <c r="Z31" s="41">
        <f>IFERROR('Tabel 5'!Y31/'Tabel 10'!$F31*1000,0)</f>
        <v>0</v>
      </c>
      <c r="AA31" s="41"/>
      <c r="AB31" s="41">
        <f>IFERROR('Tabel 5'!AA31/'Tabel 10'!$F31*1000,0)</f>
        <v>2.9573082721236807</v>
      </c>
      <c r="AC31" s="41"/>
      <c r="AD31" s="41">
        <f>IFERROR('Tabel 5'!AC31/'Tabel 10'!$F31*1000,0)</f>
        <v>10.892645219232127</v>
      </c>
      <c r="AF31" s="57"/>
    </row>
    <row r="32" spans="1:32" outlineLevel="1" x14ac:dyDescent="0.2">
      <c r="A32" s="22">
        <v>1</v>
      </c>
      <c r="B32" s="46">
        <v>2019</v>
      </c>
      <c r="C32" s="46">
        <v>2</v>
      </c>
      <c r="D32" s="22" t="s">
        <v>189</v>
      </c>
      <c r="E32" s="22" t="s">
        <v>540</v>
      </c>
      <c r="F32" s="41">
        <v>183873</v>
      </c>
      <c r="H32" s="41">
        <f>IFERROR('Tabel 5'!G32/'Tabel 10'!$F32*1000,0)</f>
        <v>152.98602840003699</v>
      </c>
      <c r="I32" s="41"/>
      <c r="J32" s="41">
        <f>IFERROR('Tabel 5'!I32/'Tabel 10'!$F32*1000,0)</f>
        <v>115.86257906272265</v>
      </c>
      <c r="K32" s="41">
        <f>IFERROR('Tabel 5'!J32/'Tabel 10'!$F32*1000,0)</f>
        <v>36.797137154448997</v>
      </c>
      <c r="L32" s="41">
        <f>IFERROR('Tabel 5'!K32/'Tabel 10'!$F32*1000,0)</f>
        <v>5.0904700526994171</v>
      </c>
      <c r="M32" s="41">
        <f>IFERROR('Tabel 5'!L32/'Tabel 10'!$F32*1000,0)</f>
        <v>62.684570328433203</v>
      </c>
      <c r="N32" s="41">
        <f>IFERROR('Tabel 5'!M32/'Tabel 10'!$F32*1000,0)</f>
        <v>0</v>
      </c>
      <c r="O32" s="41">
        <f>IFERROR('Tabel 5'!N32/'Tabel 10'!$F32*1000,0)</f>
        <v>11.290401527141015</v>
      </c>
      <c r="P32" s="41"/>
      <c r="Q32" s="41">
        <f>IFERROR('Tabel 5'!P32/'Tabel 10'!$F32*1000,0)</f>
        <v>24.310257623468374</v>
      </c>
      <c r="R32" s="41">
        <f>IFERROR('Tabel 5'!Q32/'Tabel 10'!$F32*1000,0)</f>
        <v>23.51079277544827</v>
      </c>
      <c r="S32" s="41">
        <f>IFERROR('Tabel 5'!R32/'Tabel 10'!$F32*1000,0)</f>
        <v>0.79946484802010076</v>
      </c>
      <c r="T32" s="41"/>
      <c r="U32" s="41">
        <f>IFERROR('Tabel 5'!T32/'Tabel 10'!$F32*1000,0)</f>
        <v>8.3100835903041776</v>
      </c>
      <c r="V32" s="41"/>
      <c r="W32" s="41">
        <f>IFERROR('Tabel 5'!V32/'Tabel 10'!$F32*1000,0)</f>
        <v>4.5031081235417929</v>
      </c>
      <c r="X32" s="41">
        <f>IFERROR('Tabel 5'!W32/'Tabel 10'!$F32*1000,0)</f>
        <v>3.8885535124787216</v>
      </c>
      <c r="Y32" s="41">
        <f>IFERROR('Tabel 5'!X32/'Tabel 10'!$F32*1000,0)</f>
        <v>0.61455461106307074</v>
      </c>
      <c r="Z32" s="41">
        <f>IFERROR('Tabel 5'!Y32/'Tabel 10'!$F32*1000,0)</f>
        <v>0</v>
      </c>
      <c r="AA32" s="41"/>
      <c r="AB32" s="41">
        <f>IFERROR('Tabel 5'!AA32/'Tabel 10'!$F32*1000,0)</f>
        <v>0</v>
      </c>
      <c r="AC32" s="41"/>
      <c r="AD32" s="41">
        <f>IFERROR('Tabel 5'!AC32/'Tabel 10'!$F32*1000,0)</f>
        <v>15.151762357714292</v>
      </c>
      <c r="AF32" s="57"/>
    </row>
    <row r="33" spans="1:32" outlineLevel="1" x14ac:dyDescent="0.2">
      <c r="A33" s="22">
        <v>1</v>
      </c>
      <c r="B33" s="46">
        <v>2019</v>
      </c>
      <c r="C33" s="46">
        <v>2</v>
      </c>
      <c r="D33" s="22" t="s">
        <v>193</v>
      </c>
      <c r="E33" s="22" t="s">
        <v>544</v>
      </c>
      <c r="F33" s="41">
        <v>231642</v>
      </c>
      <c r="H33" s="41">
        <f>IFERROR('Tabel 5'!G33/'Tabel 10'!$F33*1000,0)</f>
        <v>170.56060645306118</v>
      </c>
      <c r="I33" s="41"/>
      <c r="J33" s="41">
        <f>IFERROR('Tabel 5'!I33/'Tabel 10'!$F33*1000,0)</f>
        <v>136.69800813324011</v>
      </c>
      <c r="K33" s="41">
        <f>IFERROR('Tabel 5'!J33/'Tabel 10'!$F33*1000,0)</f>
        <v>48.095768470311945</v>
      </c>
      <c r="L33" s="41">
        <f>IFERROR('Tabel 5'!K33/'Tabel 10'!$F33*1000,0)</f>
        <v>10.369449409001822</v>
      </c>
      <c r="M33" s="41">
        <f>IFERROR('Tabel 5'!L33/'Tabel 10'!$F33*1000,0)</f>
        <v>20.471244420269208</v>
      </c>
      <c r="N33" s="41">
        <f>IFERROR('Tabel 5'!M33/'Tabel 10'!$F33*1000,0)</f>
        <v>4.1184241199782425</v>
      </c>
      <c r="O33" s="41">
        <f>IFERROR('Tabel 5'!N33/'Tabel 10'!$F33*1000,0)</f>
        <v>53.643121713678866</v>
      </c>
      <c r="P33" s="41"/>
      <c r="Q33" s="41">
        <f>IFERROR('Tabel 5'!P33/'Tabel 10'!$F33*1000,0)</f>
        <v>28.716726673055835</v>
      </c>
      <c r="R33" s="41">
        <f>IFERROR('Tabel 5'!Q33/'Tabel 10'!$F33*1000,0)</f>
        <v>28.716726673055835</v>
      </c>
      <c r="S33" s="41">
        <f>IFERROR('Tabel 5'!R33/'Tabel 10'!$F33*1000,0)</f>
        <v>0</v>
      </c>
      <c r="T33" s="41"/>
      <c r="U33" s="41">
        <f>IFERROR('Tabel 5'!T33/'Tabel 10'!$F33*1000,0)</f>
        <v>3.3802160230010099</v>
      </c>
      <c r="V33" s="41"/>
      <c r="W33" s="41">
        <f>IFERROR('Tabel 5'!V33/'Tabel 10'!$F33*1000,0)</f>
        <v>1.7656556237642569</v>
      </c>
      <c r="X33" s="41">
        <f>IFERROR('Tabel 5'!W33/'Tabel 10'!$F33*1000,0)</f>
        <v>0</v>
      </c>
      <c r="Y33" s="41">
        <f>IFERROR('Tabel 5'!X33/'Tabel 10'!$F33*1000,0)</f>
        <v>1.7656556237642569</v>
      </c>
      <c r="Z33" s="41">
        <f>IFERROR('Tabel 5'!Y33/'Tabel 10'!$F33*1000,0)</f>
        <v>0</v>
      </c>
      <c r="AA33" s="41"/>
      <c r="AB33" s="41">
        <f>IFERROR('Tabel 5'!AA33/'Tabel 10'!$F33*1000,0)</f>
        <v>2.3614025090441282</v>
      </c>
      <c r="AC33" s="41"/>
      <c r="AD33" s="41">
        <f>IFERROR('Tabel 5'!AC33/'Tabel 10'!$F33*1000,0)</f>
        <v>26.761122767028432</v>
      </c>
      <c r="AF33" s="57"/>
    </row>
    <row r="34" spans="1:32" outlineLevel="1" x14ac:dyDescent="0.2">
      <c r="A34" s="22">
        <v>1</v>
      </c>
      <c r="B34" s="46">
        <v>2019</v>
      </c>
      <c r="C34" s="46">
        <v>2</v>
      </c>
      <c r="D34" s="22" t="s">
        <v>201</v>
      </c>
      <c r="E34" s="22" t="s">
        <v>552</v>
      </c>
      <c r="F34" s="41">
        <v>154205</v>
      </c>
      <c r="H34" s="41">
        <f>IFERROR('Tabel 5'!G34/'Tabel 10'!$F34*1000,0)</f>
        <v>181.38192665607468</v>
      </c>
      <c r="I34" s="41"/>
      <c r="J34" s="41">
        <f>IFERROR('Tabel 5'!I34/'Tabel 10'!$F34*1000,0)</f>
        <v>103.34943743717778</v>
      </c>
      <c r="K34" s="41">
        <f>IFERROR('Tabel 5'!J34/'Tabel 10'!$F34*1000,0)</f>
        <v>46.742972017768558</v>
      </c>
      <c r="L34" s="41">
        <f>IFERROR('Tabel 5'!K34/'Tabel 10'!$F34*1000,0)</f>
        <v>21.458448169644303</v>
      </c>
      <c r="M34" s="41">
        <f>IFERROR('Tabel 5'!L34/'Tabel 10'!$F34*1000,0)</f>
        <v>14.688239680944198</v>
      </c>
      <c r="N34" s="41">
        <f>IFERROR('Tabel 5'!M34/'Tabel 10'!$F34*1000,0)</f>
        <v>0</v>
      </c>
      <c r="O34" s="41">
        <f>IFERROR('Tabel 5'!N34/'Tabel 10'!$F34*1000,0)</f>
        <v>20.459777568820726</v>
      </c>
      <c r="P34" s="41"/>
      <c r="Q34" s="41">
        <f>IFERROR('Tabel 5'!P34/'Tabel 10'!$F34*1000,0)</f>
        <v>49.362861126422615</v>
      </c>
      <c r="R34" s="41">
        <f>IFERROR('Tabel 5'!Q34/'Tabel 10'!$F34*1000,0)</f>
        <v>13.618235465776078</v>
      </c>
      <c r="S34" s="41">
        <f>IFERROR('Tabel 5'!R34/'Tabel 10'!$F34*1000,0)</f>
        <v>35.744625660646541</v>
      </c>
      <c r="T34" s="41"/>
      <c r="U34" s="41">
        <f>IFERROR('Tabel 5'!T34/'Tabel 10'!$F34*1000,0)</f>
        <v>4.9738983820239291</v>
      </c>
      <c r="V34" s="41"/>
      <c r="W34" s="41">
        <f>IFERROR('Tabel 5'!V34/'Tabel 10'!$F34*1000,0)</f>
        <v>23.695729710450376</v>
      </c>
      <c r="X34" s="41">
        <f>IFERROR('Tabel 5'!W34/'Tabel 10'!$F34*1000,0)</f>
        <v>22.398754904185985</v>
      </c>
      <c r="Y34" s="41">
        <f>IFERROR('Tabel 5'!X34/'Tabel 10'!$F34*1000,0)</f>
        <v>1.10242858532473</v>
      </c>
      <c r="Z34" s="41">
        <f>IFERROR('Tabel 5'!Y34/'Tabel 10'!$F34*1000,0)</f>
        <v>0.19454622093965826</v>
      </c>
      <c r="AA34" s="41"/>
      <c r="AB34" s="41">
        <f>IFERROR('Tabel 5'!AA34/'Tabel 10'!$F34*1000,0)</f>
        <v>0</v>
      </c>
      <c r="AC34" s="41"/>
      <c r="AD34" s="41">
        <f>IFERROR('Tabel 5'!AC34/'Tabel 10'!$F34*1000,0)</f>
        <v>38.760092085211241</v>
      </c>
      <c r="AF34" s="57"/>
    </row>
    <row r="35" spans="1:32" outlineLevel="1" x14ac:dyDescent="0.2">
      <c r="B35" s="46">
        <v>2019</v>
      </c>
      <c r="C35" s="46">
        <v>2</v>
      </c>
      <c r="D35" s="22" t="s">
        <v>767</v>
      </c>
      <c r="E35" s="22" t="s">
        <v>804</v>
      </c>
      <c r="F35" s="41">
        <v>217259</v>
      </c>
      <c r="H35" s="41">
        <f>IFERROR('Tabel 5'!G35/'Tabel 10'!$F35*1000,0)</f>
        <v>155.84164522528411</v>
      </c>
      <c r="I35" s="41"/>
      <c r="J35" s="41">
        <f>IFERROR('Tabel 5'!I35/'Tabel 10'!$F35*1000,0)</f>
        <v>85.874463198302479</v>
      </c>
      <c r="K35" s="41">
        <f>IFERROR('Tabel 5'!J35/'Tabel 10'!$F35*1000,0)</f>
        <v>38.44762606807263</v>
      </c>
      <c r="L35" s="41">
        <f>IFERROR('Tabel 5'!K35/'Tabel 10'!$F35*1000,0)</f>
        <v>10.738646281720106</v>
      </c>
      <c r="M35" s="41">
        <f>IFERROR('Tabel 5'!L35/'Tabel 10'!$F35*1000,0)</f>
        <v>19.744064712284679</v>
      </c>
      <c r="N35" s="41">
        <f>IFERROR('Tabel 5'!M35/'Tabel 10'!$F35*1000,0)</f>
        <v>1.1170005399559797</v>
      </c>
      <c r="O35" s="41">
        <f>IFERROR('Tabel 5'!N35/'Tabel 10'!$F35*1000,0)</f>
        <v>15.827125596269097</v>
      </c>
      <c r="P35" s="41"/>
      <c r="Q35" s="41">
        <f>IFERROR('Tabel 5'!P35/'Tabel 10'!$F35*1000,0)</f>
        <v>36.426569210021221</v>
      </c>
      <c r="R35" s="41">
        <f>IFERROR('Tabel 5'!Q35/'Tabel 10'!$F35*1000,0)</f>
        <v>23.714952644317261</v>
      </c>
      <c r="S35" s="41">
        <f>IFERROR('Tabel 5'!R35/'Tabel 10'!$F35*1000,0)</f>
        <v>12.711616565703956</v>
      </c>
      <c r="T35" s="41"/>
      <c r="U35" s="41">
        <f>IFERROR('Tabel 5'!T35/'Tabel 10'!$F35*1000,0)</f>
        <v>1.8917513198532627</v>
      </c>
      <c r="V35" s="41"/>
      <c r="W35" s="41">
        <f>IFERROR('Tabel 5'!V35/'Tabel 10'!$F35*1000,0)</f>
        <v>31.648861497107141</v>
      </c>
      <c r="X35" s="41">
        <f>IFERROR('Tabel 5'!W35/'Tabel 10'!$F35*1000,0)</f>
        <v>29.428473748019226</v>
      </c>
      <c r="Y35" s="41">
        <f>IFERROR('Tabel 5'!X35/'Tabel 10'!$F35*1000,0)</f>
        <v>1.6663595390729076</v>
      </c>
      <c r="Z35" s="41">
        <f>IFERROR('Tabel 5'!Y35/'Tabel 10'!$F35*1000,0)</f>
        <v>0.55402821001500469</v>
      </c>
      <c r="AA35" s="41"/>
      <c r="AB35" s="41">
        <f>IFERROR('Tabel 5'!AA35/'Tabel 10'!$F35*1000,0)</f>
        <v>0</v>
      </c>
      <c r="AC35" s="41"/>
      <c r="AD35" s="41">
        <f>IFERROR('Tabel 5'!AC35/'Tabel 10'!$F35*1000,0)</f>
        <v>27.336036711942889</v>
      </c>
      <c r="AF35" s="57"/>
    </row>
    <row r="36" spans="1:32" x14ac:dyDescent="0.2">
      <c r="B36" s="46">
        <v>2019</v>
      </c>
      <c r="C36" s="46" t="s">
        <v>762</v>
      </c>
      <c r="F36" s="41">
        <v>2511280</v>
      </c>
      <c r="H36" s="41">
        <f>IFERROR('Tabel 5'!G36/'Tabel 10'!$F36*1000,0)</f>
        <v>159.38804115829379</v>
      </c>
      <c r="I36" s="41"/>
      <c r="J36" s="41">
        <f>IFERROR('Tabel 5'!I36/'Tabel 10'!$F36*1000,0)</f>
        <v>100.93139753432513</v>
      </c>
      <c r="K36" s="41">
        <f>IFERROR('Tabel 5'!J36/'Tabel 10'!$F36*1000,0)</f>
        <v>54.536767223058909</v>
      </c>
      <c r="L36" s="41">
        <f>IFERROR('Tabel 5'!K36/'Tabel 10'!$F36*1000,0)</f>
        <v>7.0235368228633313</v>
      </c>
      <c r="M36" s="41">
        <f>IFERROR('Tabel 5'!L36/'Tabel 10'!$F36*1000,0)</f>
        <v>21.290567262641463</v>
      </c>
      <c r="N36" s="41">
        <f>IFERROR('Tabel 5'!M36/'Tabel 10'!$F36*1000,0)</f>
        <v>2.1740620003784108</v>
      </c>
      <c r="O36" s="41">
        <f>IFERROR('Tabel 5'!N36/'Tabel 10'!$F36*1000,0)</f>
        <v>15.906464225383003</v>
      </c>
      <c r="P36" s="41"/>
      <c r="Q36" s="41">
        <f>IFERROR('Tabel 5'!P36/'Tabel 10'!$F36*1000,0)</f>
        <v>28.708467395113249</v>
      </c>
      <c r="R36" s="41">
        <f>IFERROR('Tabel 5'!Q36/'Tabel 10'!$F36*1000,0)</f>
        <v>17.255458131531221</v>
      </c>
      <c r="S36" s="41">
        <f>IFERROR('Tabel 5'!R36/'Tabel 10'!$F36*1000,0)</f>
        <v>11.453009263582029</v>
      </c>
      <c r="T36" s="41"/>
      <c r="U36" s="41">
        <f>IFERROR('Tabel 5'!T36/'Tabel 10'!$F36*1000,0)</f>
        <v>5.0444394890255166</v>
      </c>
      <c r="V36" s="41"/>
      <c r="W36" s="41">
        <f>IFERROR('Tabel 5'!V36/'Tabel 10'!$F36*1000,0)</f>
        <v>24.703736739829889</v>
      </c>
      <c r="X36" s="41">
        <f>IFERROR('Tabel 5'!W36/'Tabel 10'!$F36*1000,0)</f>
        <v>23.761428744712223</v>
      </c>
      <c r="Y36" s="41">
        <f>IFERROR('Tabel 5'!X36/'Tabel 10'!$F36*1000,0)</f>
        <v>0.83823054661345642</v>
      </c>
      <c r="Z36" s="41">
        <f>IFERROR('Tabel 5'!Y36/'Tabel 10'!$F36*1000,0)</f>
        <v>0.10407744850420896</v>
      </c>
      <c r="AA36" s="41"/>
      <c r="AB36" s="41">
        <f>IFERROR('Tabel 5'!AA36/'Tabel 10'!$F36*1000,0)</f>
        <v>1.5764868911471441</v>
      </c>
      <c r="AC36" s="41"/>
      <c r="AD36" s="41">
        <f>IFERROR('Tabel 5'!AC36/'Tabel 10'!$F36*1000,0)</f>
        <v>31.888094318435222</v>
      </c>
      <c r="AF36" s="57"/>
    </row>
    <row r="37" spans="1:32" outlineLevel="1" x14ac:dyDescent="0.2">
      <c r="A37" s="22">
        <v>1</v>
      </c>
      <c r="B37" s="46">
        <v>2019</v>
      </c>
      <c r="C37" s="46">
        <v>3</v>
      </c>
      <c r="D37" s="22" t="s">
        <v>13</v>
      </c>
      <c r="E37" s="22" t="s">
        <v>337</v>
      </c>
      <c r="F37" s="41">
        <v>123107</v>
      </c>
      <c r="H37" s="41">
        <f>IFERROR('Tabel 5'!G37/'Tabel 10'!$F37*1000,0)</f>
        <v>93.463409879210772</v>
      </c>
      <c r="I37" s="41"/>
      <c r="J37" s="41">
        <f>IFERROR('Tabel 5'!I37/'Tabel 10'!$F37*1000,0)</f>
        <v>56.779874418189053</v>
      </c>
      <c r="K37" s="41">
        <f>IFERROR('Tabel 5'!J37/'Tabel 10'!$F37*1000,0)</f>
        <v>34.035432591160536</v>
      </c>
      <c r="L37" s="41">
        <f>IFERROR('Tabel 5'!K37/'Tabel 10'!$F37*1000,0)</f>
        <v>1.5839879129537719</v>
      </c>
      <c r="M37" s="41">
        <f>IFERROR('Tabel 5'!L37/'Tabel 10'!$F37*1000,0)</f>
        <v>10.494935300186016</v>
      </c>
      <c r="N37" s="41">
        <f>IFERROR('Tabel 5'!M37/'Tabel 10'!$F37*1000,0)</f>
        <v>0.98288480752516094</v>
      </c>
      <c r="O37" s="41">
        <f>IFERROR('Tabel 5'!N37/'Tabel 10'!$F37*1000,0)</f>
        <v>9.6826338063635689</v>
      </c>
      <c r="P37" s="41"/>
      <c r="Q37" s="41">
        <f>IFERROR('Tabel 5'!P37/'Tabel 10'!$F37*1000,0)</f>
        <v>16.538458414225026</v>
      </c>
      <c r="R37" s="41">
        <f>IFERROR('Tabel 5'!Q37/'Tabel 10'!$F37*1000,0)</f>
        <v>12.696272348444849</v>
      </c>
      <c r="S37" s="41">
        <f>IFERROR('Tabel 5'!R37/'Tabel 10'!$F37*1000,0)</f>
        <v>3.842186065780175</v>
      </c>
      <c r="T37" s="41"/>
      <c r="U37" s="41">
        <f>IFERROR('Tabel 5'!T37/'Tabel 10'!$F37*1000,0)</f>
        <v>0</v>
      </c>
      <c r="V37" s="41"/>
      <c r="W37" s="41">
        <f>IFERROR('Tabel 5'!V37/'Tabel 10'!$F37*1000,0)</f>
        <v>20.14507704679669</v>
      </c>
      <c r="X37" s="41">
        <f>IFERROR('Tabel 5'!W37/'Tabel 10'!$F37*1000,0)</f>
        <v>18.910378776186569</v>
      </c>
      <c r="Y37" s="41">
        <f>IFERROR('Tabel 5'!X37/'Tabel 10'!$F37*1000,0)</f>
        <v>1.1047300315985282</v>
      </c>
      <c r="Z37" s="41">
        <f>IFERROR('Tabel 5'!Y37/'Tabel 10'!$F37*1000,0)</f>
        <v>0.12996823901159155</v>
      </c>
      <c r="AA37" s="41"/>
      <c r="AB37" s="41">
        <f>IFERROR('Tabel 5'!AA37/'Tabel 10'!$F37*1000,0)</f>
        <v>0</v>
      </c>
      <c r="AC37" s="41"/>
      <c r="AD37" s="41">
        <f>IFERROR('Tabel 5'!AC37/'Tabel 10'!$F37*1000,0)</f>
        <v>3.7284638566450323</v>
      </c>
      <c r="AF37" s="57"/>
    </row>
    <row r="38" spans="1:32" outlineLevel="1" x14ac:dyDescent="0.2">
      <c r="A38" s="22">
        <v>1</v>
      </c>
      <c r="B38" s="46">
        <v>2019</v>
      </c>
      <c r="C38" s="46">
        <v>3</v>
      </c>
      <c r="D38" s="22" t="s">
        <v>23</v>
      </c>
      <c r="E38" s="22" t="s">
        <v>348</v>
      </c>
      <c r="F38" s="41">
        <v>107113</v>
      </c>
      <c r="H38" s="41">
        <f>IFERROR('Tabel 5'!G38/'Tabel 10'!$F38*1000,0)</f>
        <v>81.661422983204659</v>
      </c>
      <c r="I38" s="41"/>
      <c r="J38" s="41">
        <f>IFERROR('Tabel 5'!I38/'Tabel 10'!$F38*1000,0)</f>
        <v>53.924360255057742</v>
      </c>
      <c r="K38" s="41">
        <f>IFERROR('Tabel 5'!J38/'Tabel 10'!$F38*1000,0)</f>
        <v>40.424598321398896</v>
      </c>
      <c r="L38" s="41">
        <f>IFERROR('Tabel 5'!K38/'Tabel 10'!$F38*1000,0)</f>
        <v>11.156442261910319</v>
      </c>
      <c r="M38" s="41">
        <f>IFERROR('Tabel 5'!L38/'Tabel 10'!$F38*1000,0)</f>
        <v>1.6337886157609254</v>
      </c>
      <c r="N38" s="41">
        <f>IFERROR('Tabel 5'!M38/'Tabel 10'!$F38*1000,0)</f>
        <v>0.27074211346895333</v>
      </c>
      <c r="O38" s="41">
        <f>IFERROR('Tabel 5'!N38/'Tabel 10'!$F38*1000,0)</f>
        <v>0.43878894251864853</v>
      </c>
      <c r="P38" s="41"/>
      <c r="Q38" s="41">
        <f>IFERROR('Tabel 5'!P38/'Tabel 10'!$F38*1000,0)</f>
        <v>1.0456247140869923</v>
      </c>
      <c r="R38" s="41">
        <f>IFERROR('Tabel 5'!Q38/'Tabel 10'!$F38*1000,0)</f>
        <v>0</v>
      </c>
      <c r="S38" s="41">
        <f>IFERROR('Tabel 5'!R38/'Tabel 10'!$F38*1000,0)</f>
        <v>1.0456247140869923</v>
      </c>
      <c r="T38" s="41"/>
      <c r="U38" s="41">
        <f>IFERROR('Tabel 5'!T38/'Tabel 10'!$F38*1000,0)</f>
        <v>1.2976949576615351</v>
      </c>
      <c r="V38" s="41"/>
      <c r="W38" s="41">
        <f>IFERROR('Tabel 5'!V38/'Tabel 10'!$F38*1000,0)</f>
        <v>25.393743056398382</v>
      </c>
      <c r="X38" s="41">
        <f>IFERROR('Tabel 5'!W38/'Tabel 10'!$F38*1000,0)</f>
        <v>24.82425102461886</v>
      </c>
      <c r="Y38" s="41">
        <f>IFERROR('Tabel 5'!X38/'Tabel 10'!$F38*1000,0)</f>
        <v>0.50414048714908555</v>
      </c>
      <c r="Z38" s="41">
        <f>IFERROR('Tabel 5'!Y38/'Tabel 10'!$F38*1000,0)</f>
        <v>6.535154463043702E-2</v>
      </c>
      <c r="AA38" s="41"/>
      <c r="AB38" s="41">
        <f>IFERROR('Tabel 5'!AA38/'Tabel 10'!$F38*1000,0)</f>
        <v>0.24273430862733747</v>
      </c>
      <c r="AC38" s="41"/>
      <c r="AD38" s="41">
        <f>IFERROR('Tabel 5'!AC38/'Tabel 10'!$F38*1000,0)</f>
        <v>1.7924995098634153</v>
      </c>
      <c r="AF38" s="57"/>
    </row>
    <row r="39" spans="1:32" outlineLevel="1" x14ac:dyDescent="0.2">
      <c r="A39" s="22">
        <v>1</v>
      </c>
      <c r="B39" s="46">
        <v>2019</v>
      </c>
      <c r="C39" s="46">
        <v>3</v>
      </c>
      <c r="D39" s="22" t="s">
        <v>43</v>
      </c>
      <c r="E39" s="22" t="s">
        <v>373</v>
      </c>
      <c r="F39" s="41">
        <v>127497</v>
      </c>
      <c r="H39" s="41">
        <f>IFERROR('Tabel 5'!G39/'Tabel 10'!$F39*1000,0)</f>
        <v>144.87399703522436</v>
      </c>
      <c r="I39" s="41"/>
      <c r="J39" s="41">
        <f>IFERROR('Tabel 5'!I39/'Tabel 10'!$F39*1000,0)</f>
        <v>76.966516859220221</v>
      </c>
      <c r="K39" s="41">
        <f>IFERROR('Tabel 5'!J39/'Tabel 10'!$F39*1000,0)</f>
        <v>52.518882797242291</v>
      </c>
      <c r="L39" s="41">
        <f>IFERROR('Tabel 5'!K39/'Tabel 10'!$F39*1000,0)</f>
        <v>4.8001129438339722</v>
      </c>
      <c r="M39" s="41">
        <f>IFERROR('Tabel 5'!L39/'Tabel 10'!$F39*1000,0)</f>
        <v>13.616006651136889</v>
      </c>
      <c r="N39" s="41">
        <f>IFERROR('Tabel 5'!M39/'Tabel 10'!$F39*1000,0)</f>
        <v>0</v>
      </c>
      <c r="O39" s="41">
        <f>IFERROR('Tabel 5'!N39/'Tabel 10'!$F39*1000,0)</f>
        <v>6.0315144670070664</v>
      </c>
      <c r="P39" s="41"/>
      <c r="Q39" s="41">
        <f>IFERROR('Tabel 5'!P39/'Tabel 10'!$F39*1000,0)</f>
        <v>28.800677663003835</v>
      </c>
      <c r="R39" s="41">
        <f>IFERROR('Tabel 5'!Q39/'Tabel 10'!$F39*1000,0)</f>
        <v>26.988870326360622</v>
      </c>
      <c r="S39" s="41">
        <f>IFERROR('Tabel 5'!R39/'Tabel 10'!$F39*1000,0)</f>
        <v>1.8118073366432152</v>
      </c>
      <c r="T39" s="41"/>
      <c r="U39" s="41">
        <f>IFERROR('Tabel 5'!T39/'Tabel 10'!$F39*1000,0)</f>
        <v>4.2353937739711522</v>
      </c>
      <c r="V39" s="41"/>
      <c r="W39" s="41">
        <f>IFERROR('Tabel 5'!V39/'Tabel 10'!$F39*1000,0)</f>
        <v>34.871408739029157</v>
      </c>
      <c r="X39" s="41">
        <f>IFERROR('Tabel 5'!W39/'Tabel 10'!$F39*1000,0)</f>
        <v>34.871408739029157</v>
      </c>
      <c r="Y39" s="41">
        <f>IFERROR('Tabel 5'!X39/'Tabel 10'!$F39*1000,0)</f>
        <v>0</v>
      </c>
      <c r="Z39" s="41">
        <f>IFERROR('Tabel 5'!Y39/'Tabel 10'!$F39*1000,0)</f>
        <v>0</v>
      </c>
      <c r="AA39" s="41"/>
      <c r="AB39" s="41">
        <f>IFERROR('Tabel 5'!AA39/'Tabel 10'!$F39*1000,0)</f>
        <v>0</v>
      </c>
      <c r="AC39" s="41"/>
      <c r="AD39" s="41">
        <f>IFERROR('Tabel 5'!AC39/'Tabel 10'!$F39*1000,0)</f>
        <v>1.4980744644972037</v>
      </c>
      <c r="AF39" s="57"/>
    </row>
    <row r="40" spans="1:32" outlineLevel="1" x14ac:dyDescent="0.2">
      <c r="A40" s="22">
        <v>1</v>
      </c>
      <c r="B40" s="46">
        <v>2019</v>
      </c>
      <c r="C40" s="46">
        <v>3</v>
      </c>
      <c r="D40" s="22" t="s">
        <v>54</v>
      </c>
      <c r="E40" s="22" t="s">
        <v>389</v>
      </c>
      <c r="F40" s="41">
        <v>115710</v>
      </c>
      <c r="H40" s="41">
        <f>IFERROR('Tabel 5'!G40/'Tabel 10'!$F40*1000,0)</f>
        <v>90.519401953158763</v>
      </c>
      <c r="I40" s="41"/>
      <c r="J40" s="41">
        <f>IFERROR('Tabel 5'!I40/'Tabel 10'!$F40*1000,0)</f>
        <v>48.46599256762596</v>
      </c>
      <c r="K40" s="41">
        <f>IFERROR('Tabel 5'!J40/'Tabel 10'!$F40*1000,0)</f>
        <v>10.880649900613603</v>
      </c>
      <c r="L40" s="41">
        <f>IFERROR('Tabel 5'!K40/'Tabel 10'!$F40*1000,0)</f>
        <v>4.3816437645838739</v>
      </c>
      <c r="M40" s="41">
        <f>IFERROR('Tabel 5'!L40/'Tabel 10'!$F40*1000,0)</f>
        <v>13.8449572206378</v>
      </c>
      <c r="N40" s="41">
        <f>IFERROR('Tabel 5'!M40/'Tabel 10'!$F40*1000,0)</f>
        <v>0</v>
      </c>
      <c r="O40" s="41">
        <f>IFERROR('Tabel 5'!N40/'Tabel 10'!$F40*1000,0)</f>
        <v>19.358741681790686</v>
      </c>
      <c r="P40" s="41"/>
      <c r="Q40" s="41">
        <f>IFERROR('Tabel 5'!P40/'Tabel 10'!$F40*1000,0)</f>
        <v>11.070780399274046</v>
      </c>
      <c r="R40" s="41">
        <f>IFERROR('Tabel 5'!Q40/'Tabel 10'!$F40*1000,0)</f>
        <v>6.3261602281565983</v>
      </c>
      <c r="S40" s="41">
        <f>IFERROR('Tabel 5'!R40/'Tabel 10'!$F40*1000,0)</f>
        <v>4.7446201711174494</v>
      </c>
      <c r="T40" s="41"/>
      <c r="U40" s="41">
        <f>IFERROR('Tabel 5'!T40/'Tabel 10'!$F40*1000,0)</f>
        <v>5.4273615072163173</v>
      </c>
      <c r="V40" s="41"/>
      <c r="W40" s="41">
        <f>IFERROR('Tabel 5'!V40/'Tabel 10'!$F40*1000,0)</f>
        <v>25.555267479042435</v>
      </c>
      <c r="X40" s="41">
        <f>IFERROR('Tabel 5'!W40/'Tabel 10'!$F40*1000,0)</f>
        <v>23.714458560193588</v>
      </c>
      <c r="Y40" s="41">
        <f>IFERROR('Tabel 5'!X40/'Tabel 10'!$F40*1000,0)</f>
        <v>1.8408089188488461</v>
      </c>
      <c r="Z40" s="41">
        <f>IFERROR('Tabel 5'!Y40/'Tabel 10'!$F40*1000,0)</f>
        <v>0</v>
      </c>
      <c r="AA40" s="41"/>
      <c r="AB40" s="41">
        <f>IFERROR('Tabel 5'!AA40/'Tabel 10'!$F40*1000,0)</f>
        <v>2.1173623714458563</v>
      </c>
      <c r="AC40" s="41"/>
      <c r="AD40" s="41">
        <f>IFERROR('Tabel 5'!AC40/'Tabel 10'!$F40*1000,0)</f>
        <v>11.969579120214329</v>
      </c>
      <c r="AF40" s="57"/>
    </row>
    <row r="41" spans="1:32" outlineLevel="1" x14ac:dyDescent="0.2">
      <c r="A41" s="22">
        <v>1</v>
      </c>
      <c r="B41" s="46">
        <v>2019</v>
      </c>
      <c r="C41" s="46">
        <v>3</v>
      </c>
      <c r="D41" s="22" t="s">
        <v>99</v>
      </c>
      <c r="E41" s="22" t="s">
        <v>441</v>
      </c>
      <c r="F41" s="41">
        <v>108558</v>
      </c>
      <c r="H41" s="41">
        <f>IFERROR('Tabel 5'!G41/'Tabel 10'!$F41*1000,0)</f>
        <v>159.96057407100352</v>
      </c>
      <c r="I41" s="41"/>
      <c r="J41" s="41">
        <f>IFERROR('Tabel 5'!I41/'Tabel 10'!$F41*1000,0)</f>
        <v>82.868144217837468</v>
      </c>
      <c r="K41" s="41">
        <f>IFERROR('Tabel 5'!J41/'Tabel 10'!$F41*1000,0)</f>
        <v>13.062141896497725</v>
      </c>
      <c r="L41" s="41">
        <f>IFERROR('Tabel 5'!K41/'Tabel 10'!$F41*1000,0)</f>
        <v>2.2752814163857109</v>
      </c>
      <c r="M41" s="41">
        <f>IFERROR('Tabel 5'!L41/'Tabel 10'!$F41*1000,0)</f>
        <v>12.417325300760883</v>
      </c>
      <c r="N41" s="41">
        <f>IFERROR('Tabel 5'!M41/'Tabel 10'!$F41*1000,0)</f>
        <v>1.326479854087216</v>
      </c>
      <c r="O41" s="41">
        <f>IFERROR('Tabel 5'!N41/'Tabel 10'!$F41*1000,0)</f>
        <v>53.786915750105933</v>
      </c>
      <c r="P41" s="41"/>
      <c r="Q41" s="41">
        <f>IFERROR('Tabel 5'!P41/'Tabel 10'!$F41*1000,0)</f>
        <v>50.304906133126991</v>
      </c>
      <c r="R41" s="41">
        <f>IFERROR('Tabel 5'!Q41/'Tabel 10'!$F41*1000,0)</f>
        <v>27.994251920632291</v>
      </c>
      <c r="S41" s="41">
        <f>IFERROR('Tabel 5'!R41/'Tabel 10'!$F41*1000,0)</f>
        <v>22.3106542124947</v>
      </c>
      <c r="T41" s="41"/>
      <c r="U41" s="41">
        <f>IFERROR('Tabel 5'!T41/'Tabel 10'!$F41*1000,0)</f>
        <v>0</v>
      </c>
      <c r="V41" s="41"/>
      <c r="W41" s="41">
        <f>IFERROR('Tabel 5'!V41/'Tabel 10'!$F41*1000,0)</f>
        <v>26.787523720039058</v>
      </c>
      <c r="X41" s="41">
        <f>IFERROR('Tabel 5'!W41/'Tabel 10'!$F41*1000,0)</f>
        <v>26.787523720039058</v>
      </c>
      <c r="Y41" s="41">
        <f>IFERROR('Tabel 5'!X41/'Tabel 10'!$F41*1000,0)</f>
        <v>0</v>
      </c>
      <c r="Z41" s="41">
        <f>IFERROR('Tabel 5'!Y41/'Tabel 10'!$F41*1000,0)</f>
        <v>0</v>
      </c>
      <c r="AA41" s="41"/>
      <c r="AB41" s="41">
        <f>IFERROR('Tabel 5'!AA41/'Tabel 10'!$F41*1000,0)</f>
        <v>0</v>
      </c>
      <c r="AC41" s="41"/>
      <c r="AD41" s="41">
        <f>IFERROR('Tabel 5'!AC41/'Tabel 10'!$F41*1000,0)</f>
        <v>1.8292203246190974</v>
      </c>
      <c r="AF41" s="57"/>
    </row>
    <row r="42" spans="1:32" outlineLevel="1" x14ac:dyDescent="0.2">
      <c r="A42" s="22">
        <v>1</v>
      </c>
      <c r="B42" s="46">
        <v>2019</v>
      </c>
      <c r="C42" s="46">
        <v>3</v>
      </c>
      <c r="D42" s="22" t="s">
        <v>133</v>
      </c>
      <c r="E42" s="22" t="s">
        <v>478</v>
      </c>
      <c r="F42" s="41">
        <v>110986</v>
      </c>
      <c r="H42" s="41">
        <f>IFERROR('Tabel 5'!G42/'Tabel 10'!$F42*1000,0)</f>
        <v>48.843998342133247</v>
      </c>
      <c r="I42" s="41"/>
      <c r="J42" s="41">
        <f>IFERROR('Tabel 5'!I42/'Tabel 10'!$F42*1000,0)</f>
        <v>30.337159641756617</v>
      </c>
      <c r="K42" s="41">
        <f>IFERROR('Tabel 5'!J42/'Tabel 10'!$F42*1000,0)</f>
        <v>13.461157263078226</v>
      </c>
      <c r="L42" s="41">
        <f>IFERROR('Tabel 5'!K42/'Tabel 10'!$F42*1000,0)</f>
        <v>0</v>
      </c>
      <c r="M42" s="41">
        <f>IFERROR('Tabel 5'!L42/'Tabel 10'!$F42*1000,0)</f>
        <v>4.8024075108572255</v>
      </c>
      <c r="N42" s="41">
        <f>IFERROR('Tabel 5'!M42/'Tabel 10'!$F42*1000,0)</f>
        <v>0</v>
      </c>
      <c r="O42" s="41">
        <f>IFERROR('Tabel 5'!N42/'Tabel 10'!$F42*1000,0)</f>
        <v>12.073594867821168</v>
      </c>
      <c r="P42" s="41"/>
      <c r="Q42" s="41">
        <f>IFERROR('Tabel 5'!P42/'Tabel 10'!$F42*1000,0)</f>
        <v>4.2347683491611559</v>
      </c>
      <c r="R42" s="41">
        <f>IFERROR('Tabel 5'!Q42/'Tabel 10'!$F42*1000,0)</f>
        <v>0.17119276305119566</v>
      </c>
      <c r="S42" s="41">
        <f>IFERROR('Tabel 5'!R42/'Tabel 10'!$F42*1000,0)</f>
        <v>4.0635755861099598</v>
      </c>
      <c r="T42" s="41"/>
      <c r="U42" s="41">
        <f>IFERROR('Tabel 5'!T42/'Tabel 10'!$F42*1000,0)</f>
        <v>4.8024075108572255</v>
      </c>
      <c r="V42" s="41"/>
      <c r="W42" s="41">
        <f>IFERROR('Tabel 5'!V42/'Tabel 10'!$F42*1000,0)</f>
        <v>9.469662840358243</v>
      </c>
      <c r="X42" s="41">
        <f>IFERROR('Tabel 5'!W42/'Tabel 10'!$F42*1000,0)</f>
        <v>7.8208062278125166</v>
      </c>
      <c r="Y42" s="41">
        <f>IFERROR('Tabel 5'!X42/'Tabel 10'!$F42*1000,0)</f>
        <v>1.1983493413583695</v>
      </c>
      <c r="Z42" s="41">
        <f>IFERROR('Tabel 5'!Y42/'Tabel 10'!$F42*1000,0)</f>
        <v>0.45050727118735695</v>
      </c>
      <c r="AA42" s="41"/>
      <c r="AB42" s="41">
        <f>IFERROR('Tabel 5'!AA42/'Tabel 10'!$F42*1000,0)</f>
        <v>0</v>
      </c>
      <c r="AC42" s="41"/>
      <c r="AD42" s="41">
        <f>IFERROR('Tabel 5'!AC42/'Tabel 10'!$F42*1000,0)</f>
        <v>4.2888292217036383</v>
      </c>
      <c r="AF42" s="57"/>
    </row>
    <row r="43" spans="1:32" outlineLevel="1" x14ac:dyDescent="0.2">
      <c r="A43" s="22">
        <v>1</v>
      </c>
      <c r="B43" s="46">
        <v>2019</v>
      </c>
      <c r="C43" s="46">
        <v>3</v>
      </c>
      <c r="D43" s="22" t="s">
        <v>138</v>
      </c>
      <c r="E43" s="22" t="s">
        <v>483</v>
      </c>
      <c r="F43" s="41">
        <v>103163</v>
      </c>
      <c r="H43" s="41">
        <f>IFERROR('Tabel 5'!G43/'Tabel 10'!$F43*1000,0)</f>
        <v>169.42120721576535</v>
      </c>
      <c r="I43" s="41"/>
      <c r="J43" s="41">
        <f>IFERROR('Tabel 5'!I43/'Tabel 10'!$F43*1000,0)</f>
        <v>29.962292682453981</v>
      </c>
      <c r="K43" s="41">
        <f>IFERROR('Tabel 5'!J43/'Tabel 10'!$F43*1000,0)</f>
        <v>17.021606583755801</v>
      </c>
      <c r="L43" s="41">
        <f>IFERROR('Tabel 5'!K43/'Tabel 10'!$F43*1000,0)</f>
        <v>2.5396702306059344</v>
      </c>
      <c r="M43" s="41">
        <f>IFERROR('Tabel 5'!L43/'Tabel 10'!$F43*1000,0)</f>
        <v>4.7012979459690003</v>
      </c>
      <c r="N43" s="41">
        <f>IFERROR('Tabel 5'!M43/'Tabel 10'!$F43*1000,0)</f>
        <v>0</v>
      </c>
      <c r="O43" s="41">
        <f>IFERROR('Tabel 5'!N43/'Tabel 10'!$F43*1000,0)</f>
        <v>5.6997179221232415</v>
      </c>
      <c r="P43" s="41"/>
      <c r="Q43" s="41">
        <f>IFERROR('Tabel 5'!P43/'Tabel 10'!$F43*1000,0)</f>
        <v>92.920911567131625</v>
      </c>
      <c r="R43" s="41">
        <f>IFERROR('Tabel 5'!Q43/'Tabel 10'!$F43*1000,0)</f>
        <v>66.99107238060158</v>
      </c>
      <c r="S43" s="41">
        <f>IFERROR('Tabel 5'!R43/'Tabel 10'!$F43*1000,0)</f>
        <v>25.929839186530057</v>
      </c>
      <c r="T43" s="41"/>
      <c r="U43" s="41">
        <f>IFERROR('Tabel 5'!T43/'Tabel 10'!$F43*1000,0)</f>
        <v>5.2635150199199323</v>
      </c>
      <c r="V43" s="41"/>
      <c r="W43" s="41">
        <f>IFERROR('Tabel 5'!V43/'Tabel 10'!$F43*1000,0)</f>
        <v>41.274487946259804</v>
      </c>
      <c r="X43" s="41">
        <f>IFERROR('Tabel 5'!W43/'Tabel 10'!$F43*1000,0)</f>
        <v>40.847978441883228</v>
      </c>
      <c r="Y43" s="41">
        <f>IFERROR('Tabel 5'!X43/'Tabel 10'!$F43*1000,0)</f>
        <v>0.42650950437656909</v>
      </c>
      <c r="Z43" s="41">
        <f>IFERROR('Tabel 5'!Y43/'Tabel 10'!$F43*1000,0)</f>
        <v>0</v>
      </c>
      <c r="AA43" s="41"/>
      <c r="AB43" s="41">
        <f>IFERROR('Tabel 5'!AA43/'Tabel 10'!$F43*1000,0)</f>
        <v>0</v>
      </c>
      <c r="AC43" s="41"/>
      <c r="AD43" s="41">
        <f>IFERROR('Tabel 5'!AC43/'Tabel 10'!$F43*1000,0)</f>
        <v>24.427362523385323</v>
      </c>
      <c r="AF43" s="57"/>
    </row>
    <row r="44" spans="1:32" outlineLevel="1" x14ac:dyDescent="0.2">
      <c r="A44" s="22">
        <v>1</v>
      </c>
      <c r="B44" s="46">
        <v>2019</v>
      </c>
      <c r="C44" s="46">
        <v>3</v>
      </c>
      <c r="D44" s="22" t="s">
        <v>139</v>
      </c>
      <c r="E44" s="22" t="s">
        <v>484</v>
      </c>
      <c r="F44" s="41">
        <v>118654</v>
      </c>
      <c r="H44" s="41">
        <f>IFERROR('Tabel 5'!G44/'Tabel 10'!$F44*1000,0)</f>
        <v>169.05456200380939</v>
      </c>
      <c r="I44" s="41"/>
      <c r="J44" s="41">
        <f>IFERROR('Tabel 5'!I44/'Tabel 10'!$F44*1000,0)</f>
        <v>136.03418342407338</v>
      </c>
      <c r="K44" s="41">
        <f>IFERROR('Tabel 5'!J44/'Tabel 10'!$F44*1000,0)</f>
        <v>28.553609654963171</v>
      </c>
      <c r="L44" s="41">
        <f>IFERROR('Tabel 5'!K44/'Tabel 10'!$F44*1000,0)</f>
        <v>86.174928784533179</v>
      </c>
      <c r="M44" s="41">
        <f>IFERROR('Tabel 5'!L44/'Tabel 10'!$F44*1000,0)</f>
        <v>17.33612014765621</v>
      </c>
      <c r="N44" s="41">
        <f>IFERROR('Tabel 5'!M44/'Tabel 10'!$F44*1000,0)</f>
        <v>0</v>
      </c>
      <c r="O44" s="41">
        <f>IFERROR('Tabel 5'!N44/'Tabel 10'!$F44*1000,0)</f>
        <v>3.9695248369207952</v>
      </c>
      <c r="P44" s="41"/>
      <c r="Q44" s="41">
        <f>IFERROR('Tabel 5'!P44/'Tabel 10'!$F44*1000,0)</f>
        <v>2.8570465386754766</v>
      </c>
      <c r="R44" s="41">
        <f>IFERROR('Tabel 5'!Q44/'Tabel 10'!$F44*1000,0)</f>
        <v>2.8570465386754766</v>
      </c>
      <c r="S44" s="41">
        <f>IFERROR('Tabel 5'!R44/'Tabel 10'!$F44*1000,0)</f>
        <v>0</v>
      </c>
      <c r="T44" s="41"/>
      <c r="U44" s="41">
        <f>IFERROR('Tabel 5'!T44/'Tabel 10'!$F44*1000,0)</f>
        <v>4.7701720970215931</v>
      </c>
      <c r="V44" s="41"/>
      <c r="W44" s="41">
        <f>IFERROR('Tabel 5'!V44/'Tabel 10'!$F44*1000,0)</f>
        <v>25.39315994403897</v>
      </c>
      <c r="X44" s="41">
        <f>IFERROR('Tabel 5'!W44/'Tabel 10'!$F44*1000,0)</f>
        <v>22.856372309403813</v>
      </c>
      <c r="Y44" s="41">
        <f>IFERROR('Tabel 5'!X44/'Tabel 10'!$F44*1000,0)</f>
        <v>2.5367876346351577</v>
      </c>
      <c r="Z44" s="41">
        <f>IFERROR('Tabel 5'!Y44/'Tabel 10'!$F44*1000,0)</f>
        <v>0</v>
      </c>
      <c r="AA44" s="41"/>
      <c r="AB44" s="41">
        <f>IFERROR('Tabel 5'!AA44/'Tabel 10'!$F44*1000,0)</f>
        <v>0.14158814704940414</v>
      </c>
      <c r="AC44" s="41"/>
      <c r="AD44" s="41">
        <f>IFERROR('Tabel 5'!AC44/'Tabel 10'!$F44*1000,0)</f>
        <v>20.580848517538389</v>
      </c>
      <c r="AF44" s="57"/>
    </row>
    <row r="45" spans="1:32" outlineLevel="1" x14ac:dyDescent="0.2">
      <c r="A45" s="22">
        <v>1</v>
      </c>
      <c r="B45" s="46">
        <v>2019</v>
      </c>
      <c r="C45" s="46">
        <v>3</v>
      </c>
      <c r="D45" s="22" t="s">
        <v>148</v>
      </c>
      <c r="E45" s="22" t="s">
        <v>493</v>
      </c>
      <c r="F45" s="41">
        <v>124899</v>
      </c>
      <c r="H45" s="41">
        <f>IFERROR('Tabel 5'!G45/'Tabel 10'!$F45*1000,0)</f>
        <v>198.23217159464849</v>
      </c>
      <c r="I45" s="41"/>
      <c r="J45" s="41">
        <f>IFERROR('Tabel 5'!I45/'Tabel 10'!$F45*1000,0)</f>
        <v>62.674641110016886</v>
      </c>
      <c r="K45" s="41">
        <f>IFERROR('Tabel 5'!J45/'Tabel 10'!$F45*1000,0)</f>
        <v>27.758428810478865</v>
      </c>
      <c r="L45" s="41">
        <f>IFERROR('Tabel 5'!K45/'Tabel 10'!$F45*1000,0)</f>
        <v>4.0032346135677628</v>
      </c>
      <c r="M45" s="41">
        <f>IFERROR('Tabel 5'!L45/'Tabel 10'!$F45*1000,0)</f>
        <v>23.643103627731207</v>
      </c>
      <c r="N45" s="41">
        <f>IFERROR('Tabel 5'!M45/'Tabel 10'!$F45*1000,0)</f>
        <v>0.23218760758693024</v>
      </c>
      <c r="O45" s="41">
        <f>IFERROR('Tabel 5'!N45/'Tabel 10'!$F45*1000,0)</f>
        <v>7.0376864506521271</v>
      </c>
      <c r="P45" s="41"/>
      <c r="Q45" s="41">
        <f>IFERROR('Tabel 5'!P45/'Tabel 10'!$F45*1000,0)</f>
        <v>85.765298361075736</v>
      </c>
      <c r="R45" s="41">
        <f>IFERROR('Tabel 5'!Q45/'Tabel 10'!$F45*1000,0)</f>
        <v>62.866796371468148</v>
      </c>
      <c r="S45" s="41">
        <f>IFERROR('Tabel 5'!R45/'Tabel 10'!$F45*1000,0)</f>
        <v>22.898501989607603</v>
      </c>
      <c r="T45" s="41"/>
      <c r="U45" s="41">
        <f>IFERROR('Tabel 5'!T45/'Tabel 10'!$F45*1000,0)</f>
        <v>16.885643600028825</v>
      </c>
      <c r="V45" s="41"/>
      <c r="W45" s="41">
        <f>IFERROR('Tabel 5'!V45/'Tabel 10'!$F45*1000,0)</f>
        <v>32.906588523527006</v>
      </c>
      <c r="X45" s="41">
        <f>IFERROR('Tabel 5'!W45/'Tabel 10'!$F45*1000,0)</f>
        <v>29.840110809534103</v>
      </c>
      <c r="Y45" s="41">
        <f>IFERROR('Tabel 5'!X45/'Tabel 10'!$F45*1000,0)</f>
        <v>3.066477713992906</v>
      </c>
      <c r="Z45" s="41">
        <f>IFERROR('Tabel 5'!Y45/'Tabel 10'!$F45*1000,0)</f>
        <v>0</v>
      </c>
      <c r="AA45" s="41"/>
      <c r="AB45" s="41">
        <f>IFERROR('Tabel 5'!AA45/'Tabel 10'!$F45*1000,0)</f>
        <v>0</v>
      </c>
      <c r="AC45" s="41"/>
      <c r="AD45" s="41">
        <f>IFERROR('Tabel 5'!AC45/'Tabel 10'!$F45*1000,0)</f>
        <v>37.670437713672648</v>
      </c>
      <c r="AF45" s="57"/>
    </row>
    <row r="46" spans="1:32" outlineLevel="1" x14ac:dyDescent="0.2">
      <c r="A46" s="22">
        <v>1</v>
      </c>
      <c r="B46" s="46">
        <v>2019</v>
      </c>
      <c r="C46" s="46">
        <v>3</v>
      </c>
      <c r="D46" s="22" t="s">
        <v>168</v>
      </c>
      <c r="E46" s="22" t="s">
        <v>515</v>
      </c>
      <c r="F46" s="41">
        <v>124944</v>
      </c>
      <c r="H46" s="41">
        <f>IFERROR('Tabel 5'!G46/'Tabel 10'!$F46*1000,0)</f>
        <v>98.660199769496728</v>
      </c>
      <c r="I46" s="41"/>
      <c r="J46" s="41">
        <f>IFERROR('Tabel 5'!I46/'Tabel 10'!$F46*1000,0)</f>
        <v>53.487962607248051</v>
      </c>
      <c r="K46" s="41">
        <f>IFERROR('Tabel 5'!J46/'Tabel 10'!$F46*1000,0)</f>
        <v>21.657702650787552</v>
      </c>
      <c r="L46" s="41">
        <f>IFERROR('Tabel 5'!K46/'Tabel 10'!$F46*1000,0)</f>
        <v>9.2921628889742607</v>
      </c>
      <c r="M46" s="41">
        <f>IFERROR('Tabel 5'!L46/'Tabel 10'!$F46*1000,0)</f>
        <v>19.968946087847357</v>
      </c>
      <c r="N46" s="41">
        <f>IFERROR('Tabel 5'!M46/'Tabel 10'!$F46*1000,0)</f>
        <v>0</v>
      </c>
      <c r="O46" s="41">
        <f>IFERROR('Tabel 5'!N46/'Tabel 10'!$F46*1000,0)</f>
        <v>2.5691509796388785</v>
      </c>
      <c r="P46" s="41"/>
      <c r="Q46" s="41">
        <f>IFERROR('Tabel 5'!P46/'Tabel 10'!$F46*1000,0)</f>
        <v>7.3953131002689201</v>
      </c>
      <c r="R46" s="41">
        <f>IFERROR('Tabel 5'!Q46/'Tabel 10'!$F46*1000,0)</f>
        <v>7.3953131002689201</v>
      </c>
      <c r="S46" s="41">
        <f>IFERROR('Tabel 5'!R46/'Tabel 10'!$F46*1000,0)</f>
        <v>0</v>
      </c>
      <c r="T46" s="41"/>
      <c r="U46" s="41">
        <f>IFERROR('Tabel 5'!T46/'Tabel 10'!$F46*1000,0)</f>
        <v>2.168971699321296</v>
      </c>
      <c r="V46" s="41"/>
      <c r="W46" s="41">
        <f>IFERROR('Tabel 5'!V46/'Tabel 10'!$F46*1000,0)</f>
        <v>35.607952362658473</v>
      </c>
      <c r="X46" s="41">
        <f>IFERROR('Tabel 5'!W46/'Tabel 10'!$F46*1000,0)</f>
        <v>35.047701370213851</v>
      </c>
      <c r="Y46" s="41">
        <f>IFERROR('Tabel 5'!X46/'Tabel 10'!$F46*1000,0)</f>
        <v>0.56025099244461518</v>
      </c>
      <c r="Z46" s="41">
        <f>IFERROR('Tabel 5'!Y46/'Tabel 10'!$F46*1000,0)</f>
        <v>0</v>
      </c>
      <c r="AA46" s="41"/>
      <c r="AB46" s="41">
        <f>IFERROR('Tabel 5'!AA46/'Tabel 10'!$F46*1000,0)</f>
        <v>0</v>
      </c>
      <c r="AC46" s="41"/>
      <c r="AD46" s="41">
        <f>IFERROR('Tabel 5'!AC46/'Tabel 10'!$F46*1000,0)</f>
        <v>22.137917787168654</v>
      </c>
      <c r="AF46" s="57"/>
    </row>
    <row r="47" spans="1:32" outlineLevel="1" x14ac:dyDescent="0.2">
      <c r="A47" s="22">
        <v>1</v>
      </c>
      <c r="B47" s="46">
        <v>2019</v>
      </c>
      <c r="C47" s="46">
        <v>3</v>
      </c>
      <c r="D47" s="22" t="s">
        <v>228</v>
      </c>
      <c r="E47" s="22" t="s">
        <v>592</v>
      </c>
      <c r="F47" s="41">
        <v>121565</v>
      </c>
      <c r="H47" s="41">
        <f>IFERROR('Tabel 5'!G47/'Tabel 10'!$F47*1000,0)</f>
        <v>208.03685271254059</v>
      </c>
      <c r="I47" s="41"/>
      <c r="J47" s="41">
        <f>IFERROR('Tabel 5'!I47/'Tabel 10'!$F47*1000,0)</f>
        <v>142.10504668284457</v>
      </c>
      <c r="K47" s="41">
        <f>IFERROR('Tabel 5'!J47/'Tabel 10'!$F47*1000,0)</f>
        <v>83.56846131699092</v>
      </c>
      <c r="L47" s="41">
        <f>IFERROR('Tabel 5'!K47/'Tabel 10'!$F47*1000,0)</f>
        <v>5.4785505696540939</v>
      </c>
      <c r="M47" s="41">
        <f>IFERROR('Tabel 5'!L47/'Tabel 10'!$F47*1000,0)</f>
        <v>32.20499321350718</v>
      </c>
      <c r="N47" s="41">
        <f>IFERROR('Tabel 5'!M47/'Tabel 10'!$F47*1000,0)</f>
        <v>12.125200510015219</v>
      </c>
      <c r="O47" s="41">
        <f>IFERROR('Tabel 5'!N47/'Tabel 10'!$F47*1000,0)</f>
        <v>8.7278410726771689</v>
      </c>
      <c r="P47" s="41"/>
      <c r="Q47" s="41">
        <f>IFERROR('Tabel 5'!P47/'Tabel 10'!$F47*1000,0)</f>
        <v>3.8333401883765887</v>
      </c>
      <c r="R47" s="41">
        <f>IFERROR('Tabel 5'!Q47/'Tabel 10'!$F47*1000,0)</f>
        <v>3.8333401883765887</v>
      </c>
      <c r="S47" s="41">
        <f>IFERROR('Tabel 5'!R47/'Tabel 10'!$F47*1000,0)</f>
        <v>0</v>
      </c>
      <c r="T47" s="41"/>
      <c r="U47" s="41">
        <f>IFERROR('Tabel 5'!T47/'Tabel 10'!$F47*1000,0)</f>
        <v>8.0450787644470036</v>
      </c>
      <c r="V47" s="41"/>
      <c r="W47" s="41">
        <f>IFERROR('Tabel 5'!V47/'Tabel 10'!$F47*1000,0)</f>
        <v>54.053387076872454</v>
      </c>
      <c r="X47" s="41">
        <f>IFERROR('Tabel 5'!W47/'Tabel 10'!$F47*1000,0)</f>
        <v>50.820548677662153</v>
      </c>
      <c r="Y47" s="41">
        <f>IFERROR('Tabel 5'!X47/'Tabel 10'!$F47*1000,0)</f>
        <v>3.2328383992102991</v>
      </c>
      <c r="Z47" s="41">
        <f>IFERROR('Tabel 5'!Y47/'Tabel 10'!$F47*1000,0)</f>
        <v>0</v>
      </c>
      <c r="AA47" s="41"/>
      <c r="AB47" s="41">
        <f>IFERROR('Tabel 5'!AA47/'Tabel 10'!$F47*1000,0)</f>
        <v>0</v>
      </c>
      <c r="AC47" s="41"/>
      <c r="AD47" s="41">
        <f>IFERROR('Tabel 5'!AC47/'Tabel 10'!$F47*1000,0)</f>
        <v>54.259038374532146</v>
      </c>
      <c r="AF47" s="57"/>
    </row>
    <row r="48" spans="1:32" outlineLevel="1" x14ac:dyDescent="0.2">
      <c r="A48" s="22">
        <v>1</v>
      </c>
      <c r="B48" s="46">
        <v>2019</v>
      </c>
      <c r="C48" s="46">
        <v>3</v>
      </c>
      <c r="D48" s="22" t="s">
        <v>236</v>
      </c>
      <c r="E48" s="22" t="s">
        <v>600</v>
      </c>
      <c r="F48" s="41">
        <v>101603</v>
      </c>
      <c r="H48" s="41">
        <f>IFERROR('Tabel 5'!G48/'Tabel 10'!$F48*1000,0)</f>
        <v>114.66196864265819</v>
      </c>
      <c r="I48" s="41"/>
      <c r="J48" s="41">
        <f>IFERROR('Tabel 5'!I48/'Tabel 10'!$F48*1000,0)</f>
        <v>72.173065755932413</v>
      </c>
      <c r="K48" s="41">
        <f>IFERROR('Tabel 5'!J48/'Tabel 10'!$F48*1000,0)</f>
        <v>47.705284292786629</v>
      </c>
      <c r="L48" s="41">
        <f>IFERROR('Tabel 5'!K48/'Tabel 10'!$F48*1000,0)</f>
        <v>0</v>
      </c>
      <c r="M48" s="41">
        <f>IFERROR('Tabel 5'!L48/'Tabel 10'!$F48*1000,0)</f>
        <v>13.424800448805646</v>
      </c>
      <c r="N48" s="41">
        <f>IFERROR('Tabel 5'!M48/'Tabel 10'!$F48*1000,0)</f>
        <v>0.73816718010294968</v>
      </c>
      <c r="O48" s="41">
        <f>IFERROR('Tabel 5'!N48/'Tabel 10'!$F48*1000,0)</f>
        <v>10.304813834237178</v>
      </c>
      <c r="P48" s="41"/>
      <c r="Q48" s="41">
        <f>IFERROR('Tabel 5'!P48/'Tabel 10'!$F48*1000,0)</f>
        <v>19.202188911744731</v>
      </c>
      <c r="R48" s="41">
        <f>IFERROR('Tabel 5'!Q48/'Tabel 10'!$F48*1000,0)</f>
        <v>10.462289499325808</v>
      </c>
      <c r="S48" s="41">
        <f>IFERROR('Tabel 5'!R48/'Tabel 10'!$F48*1000,0)</f>
        <v>8.7398994124189251</v>
      </c>
      <c r="T48" s="41"/>
      <c r="U48" s="41">
        <f>IFERROR('Tabel 5'!T48/'Tabel 10'!$F48*1000,0)</f>
        <v>5.2360658641969229</v>
      </c>
      <c r="V48" s="41"/>
      <c r="W48" s="41">
        <f>IFERROR('Tabel 5'!V48/'Tabel 10'!$F48*1000,0)</f>
        <v>18.050648110784131</v>
      </c>
      <c r="X48" s="41">
        <f>IFERROR('Tabel 5'!W48/'Tabel 10'!$F48*1000,0)</f>
        <v>15.373561804277433</v>
      </c>
      <c r="Y48" s="41">
        <f>IFERROR('Tabel 5'!X48/'Tabel 10'!$F48*1000,0)</f>
        <v>2.6770863065066974</v>
      </c>
      <c r="Z48" s="41">
        <f>IFERROR('Tabel 5'!Y48/'Tabel 10'!$F48*1000,0)</f>
        <v>0</v>
      </c>
      <c r="AA48" s="41"/>
      <c r="AB48" s="41">
        <f>IFERROR('Tabel 5'!AA48/'Tabel 10'!$F48*1000,0)</f>
        <v>7.8737832544314629E-2</v>
      </c>
      <c r="AC48" s="41"/>
      <c r="AD48" s="41">
        <f>IFERROR('Tabel 5'!AC48/'Tabel 10'!$F48*1000,0)</f>
        <v>4.2616851864610297</v>
      </c>
      <c r="AF48" s="57"/>
    </row>
    <row r="49" spans="1:32" outlineLevel="1" x14ac:dyDescent="0.2">
      <c r="A49" s="22">
        <v>1</v>
      </c>
      <c r="B49" s="46">
        <v>2019</v>
      </c>
      <c r="C49" s="46">
        <v>3</v>
      </c>
      <c r="D49" s="22" t="s">
        <v>285</v>
      </c>
      <c r="E49" s="22" t="s">
        <v>659</v>
      </c>
      <c r="F49" s="41">
        <v>108603</v>
      </c>
      <c r="H49" s="41">
        <f>IFERROR('Tabel 5'!G49/'Tabel 10'!$F49*1000,0)</f>
        <v>56.830842610240971</v>
      </c>
      <c r="I49" s="41"/>
      <c r="J49" s="41">
        <f>IFERROR('Tabel 5'!I49/'Tabel 10'!$F49*1000,0)</f>
        <v>25.892470742060532</v>
      </c>
      <c r="K49" s="41">
        <f>IFERROR('Tabel 5'!J49/'Tabel 10'!$F49*1000,0)</f>
        <v>0</v>
      </c>
      <c r="L49" s="41">
        <f>IFERROR('Tabel 5'!K49/'Tabel 10'!$F49*1000,0)</f>
        <v>18.194709170096591</v>
      </c>
      <c r="M49" s="41">
        <f>IFERROR('Tabel 5'!L49/'Tabel 10'!$F49*1000,0)</f>
        <v>0.53405522867692423</v>
      </c>
      <c r="N49" s="41">
        <f>IFERROR('Tabel 5'!M49/'Tabel 10'!$F49*1000,0)</f>
        <v>0</v>
      </c>
      <c r="O49" s="41">
        <f>IFERROR('Tabel 5'!N49/'Tabel 10'!$F49*1000,0)</f>
        <v>7.1637063432870178</v>
      </c>
      <c r="P49" s="41"/>
      <c r="Q49" s="41">
        <f>IFERROR('Tabel 5'!P49/'Tabel 10'!$F49*1000,0)</f>
        <v>6.5651961732180508</v>
      </c>
      <c r="R49" s="41">
        <f>IFERROR('Tabel 5'!Q49/'Tabel 10'!$F49*1000,0)</f>
        <v>2.2927543438026574</v>
      </c>
      <c r="S49" s="41">
        <f>IFERROR('Tabel 5'!R49/'Tabel 10'!$F49*1000,0)</f>
        <v>4.2724418294153939</v>
      </c>
      <c r="T49" s="41"/>
      <c r="U49" s="41">
        <f>IFERROR('Tabel 5'!T49/'Tabel 10'!$F49*1000,0)</f>
        <v>3.471358986400007</v>
      </c>
      <c r="V49" s="41"/>
      <c r="W49" s="41">
        <f>IFERROR('Tabel 5'!V49/'Tabel 10'!$F49*1000,0)</f>
        <v>20.901816708562379</v>
      </c>
      <c r="X49" s="41">
        <f>IFERROR('Tabel 5'!W49/'Tabel 10'!$F49*1000,0)</f>
        <v>19.299651022531606</v>
      </c>
      <c r="Y49" s="41">
        <f>IFERROR('Tabel 5'!X49/'Tabel 10'!$F49*1000,0)</f>
        <v>1.6021656860307725</v>
      </c>
      <c r="Z49" s="41">
        <f>IFERROR('Tabel 5'!Y49/'Tabel 10'!$F49*1000,0)</f>
        <v>0</v>
      </c>
      <c r="AA49" s="41"/>
      <c r="AB49" s="41">
        <f>IFERROR('Tabel 5'!AA49/'Tabel 10'!$F49*1000,0)</f>
        <v>0</v>
      </c>
      <c r="AC49" s="41"/>
      <c r="AD49" s="41">
        <f>IFERROR('Tabel 5'!AC49/'Tabel 10'!$F49*1000,0)</f>
        <v>3.3976961962376726</v>
      </c>
      <c r="AF49" s="57"/>
    </row>
    <row r="50" spans="1:32" outlineLevel="1" x14ac:dyDescent="0.2">
      <c r="B50" s="46">
        <v>2019</v>
      </c>
      <c r="C50" s="46">
        <v>3</v>
      </c>
      <c r="D50" s="22" t="s">
        <v>767</v>
      </c>
      <c r="E50" s="22" t="s">
        <v>804</v>
      </c>
      <c r="F50" s="41">
        <v>0</v>
      </c>
      <c r="H50" s="41">
        <f>IFERROR('Tabel 5'!G50/'Tabel 10'!$F50*1000,0)</f>
        <v>0</v>
      </c>
      <c r="I50" s="41"/>
      <c r="J50" s="41">
        <f>IFERROR('Tabel 5'!I50/'Tabel 10'!$F50*1000,0)</f>
        <v>0</v>
      </c>
      <c r="K50" s="41">
        <f>IFERROR('Tabel 5'!J50/'Tabel 10'!$F50*1000,0)</f>
        <v>0</v>
      </c>
      <c r="L50" s="41">
        <f>IFERROR('Tabel 5'!K50/'Tabel 10'!$F50*1000,0)</f>
        <v>0</v>
      </c>
      <c r="M50" s="41">
        <f>IFERROR('Tabel 5'!L50/'Tabel 10'!$F50*1000,0)</f>
        <v>0</v>
      </c>
      <c r="N50" s="41">
        <f>IFERROR('Tabel 5'!M50/'Tabel 10'!$F50*1000,0)</f>
        <v>0</v>
      </c>
      <c r="O50" s="41">
        <f>IFERROR('Tabel 5'!N50/'Tabel 10'!$F50*1000,0)</f>
        <v>0</v>
      </c>
      <c r="P50" s="41"/>
      <c r="Q50" s="41">
        <f>IFERROR('Tabel 5'!P50/'Tabel 10'!$F50*1000,0)</f>
        <v>0</v>
      </c>
      <c r="R50" s="41">
        <f>IFERROR('Tabel 5'!Q50/'Tabel 10'!$F50*1000,0)</f>
        <v>0</v>
      </c>
      <c r="S50" s="41">
        <f>IFERROR('Tabel 5'!R50/'Tabel 10'!$F50*1000,0)</f>
        <v>0</v>
      </c>
      <c r="T50" s="41"/>
      <c r="U50" s="41">
        <f>IFERROR('Tabel 5'!T50/'Tabel 10'!$F50*1000,0)</f>
        <v>0</v>
      </c>
      <c r="V50" s="41"/>
      <c r="W50" s="41">
        <f>IFERROR('Tabel 5'!V50/'Tabel 10'!$F50*1000,0)</f>
        <v>0</v>
      </c>
      <c r="X50" s="41">
        <f>IFERROR('Tabel 5'!W50/'Tabel 10'!$F50*1000,0)</f>
        <v>0</v>
      </c>
      <c r="Y50" s="41">
        <f>IFERROR('Tabel 5'!X50/'Tabel 10'!$F50*1000,0)</f>
        <v>0</v>
      </c>
      <c r="Z50" s="41">
        <f>IFERROR('Tabel 5'!Y50/'Tabel 10'!$F50*1000,0)</f>
        <v>0</v>
      </c>
      <c r="AA50" s="41"/>
      <c r="AB50" s="41">
        <f>IFERROR('Tabel 5'!AA50/'Tabel 10'!$F50*1000,0)</f>
        <v>0</v>
      </c>
      <c r="AC50" s="41"/>
      <c r="AD50" s="41">
        <f>IFERROR('Tabel 5'!AC50/'Tabel 10'!$F50*1000,0)</f>
        <v>0</v>
      </c>
      <c r="AF50" s="57"/>
    </row>
    <row r="51" spans="1:32" x14ac:dyDescent="0.2">
      <c r="B51" s="46">
        <v>2019</v>
      </c>
      <c r="C51" s="46" t="s">
        <v>763</v>
      </c>
      <c r="F51" s="41">
        <v>1496402</v>
      </c>
      <c r="H51" s="41">
        <f>IFERROR('Tabel 5'!G51/'Tabel 10'!$F51*1000,0)</f>
        <v>126.78344455567422</v>
      </c>
      <c r="I51" s="41"/>
      <c r="J51" s="41">
        <f>IFERROR('Tabel 5'!I51/'Tabel 10'!$F51*1000,0)</f>
        <v>67.971708137251881</v>
      </c>
      <c r="K51" s="41">
        <f>IFERROR('Tabel 5'!J51/'Tabel 10'!$F51*1000,0)</f>
        <v>30.546604455219921</v>
      </c>
      <c r="L51" s="41">
        <f>IFERROR('Tabel 5'!K51/'Tabel 10'!$F51*1000,0)</f>
        <v>11.725458800509488</v>
      </c>
      <c r="M51" s="41">
        <f>IFERROR('Tabel 5'!L51/'Tabel 10'!$F51*1000,0)</f>
        <v>13.374079959796898</v>
      </c>
      <c r="N51" s="41">
        <f>IFERROR('Tabel 5'!M51/'Tabel 10'!$F51*1000,0)</f>
        <v>1.2510007337600457</v>
      </c>
      <c r="O51" s="41">
        <f>IFERROR('Tabel 5'!N51/'Tabel 10'!$F51*1000,0)</f>
        <v>11.074564187965533</v>
      </c>
      <c r="P51" s="41"/>
      <c r="Q51" s="41">
        <f>IFERROR('Tabel 5'!P51/'Tabel 10'!$F51*1000,0)</f>
        <v>25.209134978434939</v>
      </c>
      <c r="R51" s="41">
        <f>IFERROR('Tabel 5'!Q51/'Tabel 10'!$F51*1000,0)</f>
        <v>17.774635425507316</v>
      </c>
      <c r="S51" s="41">
        <f>IFERROR('Tabel 5'!R51/'Tabel 10'!$F51*1000,0)</f>
        <v>7.4344995529276225</v>
      </c>
      <c r="T51" s="41"/>
      <c r="U51" s="41">
        <f>IFERROR('Tabel 5'!T51/'Tabel 10'!$F51*1000,0)</f>
        <v>4.8222335976562443</v>
      </c>
      <c r="V51" s="41"/>
      <c r="W51" s="41">
        <f>IFERROR('Tabel 5'!V51/'Tabel 10'!$F51*1000,0)</f>
        <v>28.780367842331142</v>
      </c>
      <c r="X51" s="41">
        <f>IFERROR('Tabel 5'!W51/'Tabel 10'!$F51*1000,0)</f>
        <v>27.27943426966818</v>
      </c>
      <c r="Y51" s="41">
        <f>IFERROR('Tabel 5'!X51/'Tabel 10'!$F51*1000,0)</f>
        <v>1.452149890203301</v>
      </c>
      <c r="Z51" s="41">
        <f>IFERROR('Tabel 5'!Y51/'Tabel 10'!$F51*1000,0)</f>
        <v>4.8783682459659909E-2</v>
      </c>
      <c r="AA51" s="41"/>
      <c r="AB51" s="41">
        <f>IFERROR('Tabel 5'!AA51/'Tabel 10'!$F51*1000,0)</f>
        <v>0.19767415440503286</v>
      </c>
      <c r="AC51" s="41"/>
      <c r="AD51" s="41">
        <f>IFERROR('Tabel 5'!AC51/'Tabel 10'!$F51*1000,0)</f>
        <v>15.191490321451054</v>
      </c>
      <c r="AF51" s="57"/>
    </row>
    <row r="52" spans="1:32" outlineLevel="1" x14ac:dyDescent="0.2">
      <c r="A52" s="22">
        <v>1</v>
      </c>
      <c r="B52" s="46">
        <v>2019</v>
      </c>
      <c r="C52" s="46">
        <v>4</v>
      </c>
      <c r="D52" s="22" t="s">
        <v>12</v>
      </c>
      <c r="E52" s="22" t="s">
        <v>336</v>
      </c>
      <c r="F52" s="41">
        <v>50257</v>
      </c>
      <c r="H52" s="41">
        <f>IFERROR('Tabel 5'!G52/'Tabel 10'!$F52*1000,0)</f>
        <v>85.500527289730783</v>
      </c>
      <c r="I52" s="41"/>
      <c r="J52" s="41">
        <f>IFERROR('Tabel 5'!I52/'Tabel 10'!$F52*1000,0)</f>
        <v>54.141711602363848</v>
      </c>
      <c r="K52" s="41">
        <f>IFERROR('Tabel 5'!J52/'Tabel 10'!$F52*1000,0)</f>
        <v>54.141711602363848</v>
      </c>
      <c r="L52" s="41">
        <f>IFERROR('Tabel 5'!K52/'Tabel 10'!$F52*1000,0)</f>
        <v>0</v>
      </c>
      <c r="M52" s="41">
        <f>IFERROR('Tabel 5'!L52/'Tabel 10'!$F52*1000,0)</f>
        <v>0</v>
      </c>
      <c r="N52" s="41">
        <f>IFERROR('Tabel 5'!M52/'Tabel 10'!$F52*1000,0)</f>
        <v>0</v>
      </c>
      <c r="O52" s="41">
        <f>IFERROR('Tabel 5'!N52/'Tabel 10'!$F52*1000,0)</f>
        <v>0</v>
      </c>
      <c r="P52" s="41"/>
      <c r="Q52" s="41">
        <f>IFERROR('Tabel 5'!P52/'Tabel 10'!$F52*1000,0)</f>
        <v>9.2126469944485354</v>
      </c>
      <c r="R52" s="41">
        <f>IFERROR('Tabel 5'!Q52/'Tabel 10'!$F52*1000,0)</f>
        <v>9.2126469944485354</v>
      </c>
      <c r="S52" s="41">
        <f>IFERROR('Tabel 5'!R52/'Tabel 10'!$F52*1000,0)</f>
        <v>0</v>
      </c>
      <c r="T52" s="41"/>
      <c r="U52" s="41">
        <f>IFERROR('Tabel 5'!T52/'Tabel 10'!$F52*1000,0)</f>
        <v>1.4326362496766618</v>
      </c>
      <c r="V52" s="41"/>
      <c r="W52" s="41">
        <f>IFERROR('Tabel 5'!V52/'Tabel 10'!$F52*1000,0)</f>
        <v>20.713532443241739</v>
      </c>
      <c r="X52" s="41">
        <f>IFERROR('Tabel 5'!W52/'Tabel 10'!$F52*1000,0)</f>
        <v>20.713532443241739</v>
      </c>
      <c r="Y52" s="41">
        <f>IFERROR('Tabel 5'!X52/'Tabel 10'!$F52*1000,0)</f>
        <v>0</v>
      </c>
      <c r="Z52" s="41">
        <f>IFERROR('Tabel 5'!Y52/'Tabel 10'!$F52*1000,0)</f>
        <v>0</v>
      </c>
      <c r="AA52" s="41"/>
      <c r="AB52" s="41">
        <f>IFERROR('Tabel 5'!AA52/'Tabel 10'!$F52*1000,0)</f>
        <v>0.59693177069860914</v>
      </c>
      <c r="AC52" s="41"/>
      <c r="AD52" s="41">
        <f>IFERROR('Tabel 5'!AC52/'Tabel 10'!$F52*1000,0)</f>
        <v>14.32636249676662</v>
      </c>
      <c r="AE52" s="41"/>
      <c r="AF52" s="57"/>
    </row>
    <row r="53" spans="1:32" outlineLevel="1" x14ac:dyDescent="0.2">
      <c r="A53" s="22">
        <v>1</v>
      </c>
      <c r="B53" s="46">
        <v>2019</v>
      </c>
      <c r="C53" s="46">
        <v>4</v>
      </c>
      <c r="D53" s="22" t="s">
        <v>17</v>
      </c>
      <c r="E53" s="22" t="s">
        <v>341</v>
      </c>
      <c r="F53" s="41">
        <v>55938</v>
      </c>
      <c r="H53" s="41">
        <f>IFERROR('Tabel 5'!G53/'Tabel 10'!$F53*1000,0)</f>
        <v>104.8482248203368</v>
      </c>
      <c r="I53" s="41"/>
      <c r="J53" s="41">
        <f>IFERROR('Tabel 5'!I53/'Tabel 10'!$F53*1000,0)</f>
        <v>66.645214344452796</v>
      </c>
      <c r="K53" s="41">
        <f>IFERROR('Tabel 5'!J53/'Tabel 10'!$F53*1000,0)</f>
        <v>55.275483571096572</v>
      </c>
      <c r="L53" s="41">
        <f>IFERROR('Tabel 5'!K53/'Tabel 10'!$F53*1000,0)</f>
        <v>1.0368622403375165</v>
      </c>
      <c r="M53" s="41">
        <f>IFERROR('Tabel 5'!L53/'Tabel 10'!$F53*1000,0)</f>
        <v>9.7250527369587765</v>
      </c>
      <c r="N53" s="41">
        <f>IFERROR('Tabel 5'!M53/'Tabel 10'!$F53*1000,0)</f>
        <v>0.60781579605992353</v>
      </c>
      <c r="O53" s="41">
        <f>IFERROR('Tabel 5'!N53/'Tabel 10'!$F53*1000,0)</f>
        <v>0</v>
      </c>
      <c r="P53" s="41"/>
      <c r="Q53" s="41">
        <f>IFERROR('Tabel 5'!P53/'Tabel 10'!$F53*1000,0)</f>
        <v>10.028960634988737</v>
      </c>
      <c r="R53" s="41">
        <f>IFERROR('Tabel 5'!Q53/'Tabel 10'!$F53*1000,0)</f>
        <v>10.028960634988737</v>
      </c>
      <c r="S53" s="41">
        <f>IFERROR('Tabel 5'!R53/'Tabel 10'!$F53*1000,0)</f>
        <v>0</v>
      </c>
      <c r="T53" s="41"/>
      <c r="U53" s="41">
        <f>IFERROR('Tabel 5'!T53/'Tabel 10'!$F53*1000,0)</f>
        <v>3.0569559154778503</v>
      </c>
      <c r="V53" s="41"/>
      <c r="W53" s="41">
        <f>IFERROR('Tabel 5'!V53/'Tabel 10'!$F53*1000,0)</f>
        <v>25.117093925417425</v>
      </c>
      <c r="X53" s="41">
        <f>IFERROR('Tabel 5'!W53/'Tabel 10'!$F53*1000,0)</f>
        <v>24.294754907218707</v>
      </c>
      <c r="Y53" s="41">
        <f>IFERROR('Tabel 5'!X53/'Tabel 10'!$F53*1000,0)</f>
        <v>0.82233901819872002</v>
      </c>
      <c r="Z53" s="41">
        <f>IFERROR('Tabel 5'!Y53/'Tabel 10'!$F53*1000,0)</f>
        <v>0</v>
      </c>
      <c r="AA53" s="41"/>
      <c r="AB53" s="41">
        <f>IFERROR('Tabel 5'!AA53/'Tabel 10'!$F53*1000,0)</f>
        <v>0</v>
      </c>
      <c r="AC53" s="41"/>
      <c r="AD53" s="41">
        <f>IFERROR('Tabel 5'!AC53/'Tabel 10'!$F53*1000,0)</f>
        <v>0</v>
      </c>
      <c r="AE53" s="41"/>
      <c r="AF53" s="57"/>
    </row>
    <row r="54" spans="1:32" outlineLevel="1" x14ac:dyDescent="0.2">
      <c r="A54" s="22">
        <v>1</v>
      </c>
      <c r="B54" s="46">
        <v>2019</v>
      </c>
      <c r="C54" s="46">
        <v>4</v>
      </c>
      <c r="D54" s="22" t="s">
        <v>21</v>
      </c>
      <c r="E54" s="22" t="s">
        <v>345</v>
      </c>
      <c r="F54" s="41">
        <v>67963</v>
      </c>
      <c r="H54" s="41">
        <f>IFERROR('Tabel 5'!G54/'Tabel 10'!$F54*1000,0)</f>
        <v>214.5726351102806</v>
      </c>
      <c r="I54" s="41"/>
      <c r="J54" s="41">
        <f>IFERROR('Tabel 5'!I54/'Tabel 10'!$F54*1000,0)</f>
        <v>157.29146741609404</v>
      </c>
      <c r="K54" s="41">
        <f>IFERROR('Tabel 5'!J54/'Tabel 10'!$F54*1000,0)</f>
        <v>90.96125833173933</v>
      </c>
      <c r="L54" s="41">
        <f>IFERROR('Tabel 5'!K54/'Tabel 10'!$F54*1000,0)</f>
        <v>13.728057913864896</v>
      </c>
      <c r="M54" s="41">
        <f>IFERROR('Tabel 5'!L54/'Tabel 10'!$F54*1000,0)</f>
        <v>33.827229521945767</v>
      </c>
      <c r="N54" s="41">
        <f>IFERROR('Tabel 5'!M54/'Tabel 10'!$F54*1000,0)</f>
        <v>18.804349425422657</v>
      </c>
      <c r="O54" s="41">
        <f>IFERROR('Tabel 5'!N54/'Tabel 10'!$F54*1000,0)</f>
        <v>-2.9427776878595706E-2</v>
      </c>
      <c r="P54" s="41"/>
      <c r="Q54" s="41">
        <f>IFERROR('Tabel 5'!P54/'Tabel 10'!$F54*1000,0)</f>
        <v>5.0321498462398662</v>
      </c>
      <c r="R54" s="41">
        <f>IFERROR('Tabel 5'!Q54/'Tabel 10'!$F54*1000,0)</f>
        <v>3.619616556067272</v>
      </c>
      <c r="S54" s="41">
        <f>IFERROR('Tabel 5'!R54/'Tabel 10'!$F54*1000,0)</f>
        <v>1.412533290172594</v>
      </c>
      <c r="T54" s="41"/>
      <c r="U54" s="41">
        <f>IFERROR('Tabel 5'!T54/'Tabel 10'!$F54*1000,0)</f>
        <v>0.20599443815016993</v>
      </c>
      <c r="V54" s="41"/>
      <c r="W54" s="41">
        <f>IFERROR('Tabel 5'!V54/'Tabel 10'!$F54*1000,0)</f>
        <v>52.043023409796511</v>
      </c>
      <c r="X54" s="41">
        <f>IFERROR('Tabel 5'!W54/'Tabel 10'!$F54*1000,0)</f>
        <v>51.469181760663886</v>
      </c>
      <c r="Y54" s="41">
        <f>IFERROR('Tabel 5'!X54/'Tabel 10'!$F54*1000,0)</f>
        <v>0.57384164913261637</v>
      </c>
      <c r="Z54" s="41">
        <f>IFERROR('Tabel 5'!Y54/'Tabel 10'!$F54*1000,0)</f>
        <v>0</v>
      </c>
      <c r="AA54" s="41"/>
      <c r="AB54" s="41">
        <f>IFERROR('Tabel 5'!AA54/'Tabel 10'!$F54*1000,0)</f>
        <v>0</v>
      </c>
      <c r="AC54" s="41"/>
      <c r="AD54" s="41">
        <f>IFERROR('Tabel 5'!AC54/'Tabel 10'!$F54*1000,0)</f>
        <v>74.307271603666706</v>
      </c>
      <c r="AE54" s="41"/>
      <c r="AF54" s="57"/>
    </row>
    <row r="55" spans="1:32" outlineLevel="1" x14ac:dyDescent="0.2">
      <c r="A55" s="22">
        <v>1</v>
      </c>
      <c r="B55" s="46">
        <v>2019</v>
      </c>
      <c r="C55" s="46">
        <v>4</v>
      </c>
      <c r="D55" s="22" t="s">
        <v>24</v>
      </c>
      <c r="E55" s="22" t="s">
        <v>349</v>
      </c>
      <c r="F55" s="41">
        <v>55662</v>
      </c>
      <c r="H55" s="41">
        <f>IFERROR('Tabel 5'!G55/'Tabel 10'!$F55*1000,0)</f>
        <v>82.192519133340525</v>
      </c>
      <c r="I55" s="41"/>
      <c r="J55" s="41">
        <f>IFERROR('Tabel 5'!I55/'Tabel 10'!$F55*1000,0)</f>
        <v>48.956199920951462</v>
      </c>
      <c r="K55" s="41">
        <f>IFERROR('Tabel 5'!J55/'Tabel 10'!$F55*1000,0)</f>
        <v>38.949373001329455</v>
      </c>
      <c r="L55" s="41">
        <f>IFERROR('Tabel 5'!K55/'Tabel 10'!$F55*1000,0)</f>
        <v>0.16169020157378464</v>
      </c>
      <c r="M55" s="41">
        <f>IFERROR('Tabel 5'!L55/'Tabel 10'!$F55*1000,0)</f>
        <v>9.8451367180482183</v>
      </c>
      <c r="N55" s="41">
        <f>IFERROR('Tabel 5'!M55/'Tabel 10'!$F55*1000,0)</f>
        <v>0</v>
      </c>
      <c r="O55" s="41">
        <f>IFERROR('Tabel 5'!N55/'Tabel 10'!$F55*1000,0)</f>
        <v>0</v>
      </c>
      <c r="P55" s="41"/>
      <c r="Q55" s="41">
        <f>IFERROR('Tabel 5'!P55/'Tabel 10'!$F55*1000,0)</f>
        <v>1.3653839244008479</v>
      </c>
      <c r="R55" s="41">
        <f>IFERROR('Tabel 5'!Q55/'Tabel 10'!$F55*1000,0)</f>
        <v>1.3653839244008479</v>
      </c>
      <c r="S55" s="41">
        <f>IFERROR('Tabel 5'!R55/'Tabel 10'!$F55*1000,0)</f>
        <v>0</v>
      </c>
      <c r="T55" s="41"/>
      <c r="U55" s="41">
        <f>IFERROR('Tabel 5'!T55/'Tabel 10'!$F55*1000,0)</f>
        <v>1.1138658330638496</v>
      </c>
      <c r="V55" s="41"/>
      <c r="W55" s="41">
        <f>IFERROR('Tabel 5'!V55/'Tabel 10'!$F55*1000,0)</f>
        <v>30.757069454924363</v>
      </c>
      <c r="X55" s="41">
        <f>IFERROR('Tabel 5'!W55/'Tabel 10'!$F55*1000,0)</f>
        <v>30.14623980453451</v>
      </c>
      <c r="Y55" s="41">
        <f>IFERROR('Tabel 5'!X55/'Tabel 10'!$F55*1000,0)</f>
        <v>0.61082965038985304</v>
      </c>
      <c r="Z55" s="41">
        <f>IFERROR('Tabel 5'!Y55/'Tabel 10'!$F55*1000,0)</f>
        <v>0</v>
      </c>
      <c r="AA55" s="41"/>
      <c r="AB55" s="41">
        <f>IFERROR('Tabel 5'!AA55/'Tabel 10'!$F55*1000,0)</f>
        <v>0</v>
      </c>
      <c r="AC55" s="41"/>
      <c r="AD55" s="41">
        <f>IFERROR('Tabel 5'!AC55/'Tabel 10'!$F55*1000,0)</f>
        <v>4.3476698645395428</v>
      </c>
      <c r="AE55" s="41"/>
      <c r="AF55" s="57"/>
    </row>
    <row r="56" spans="1:32" outlineLevel="1" x14ac:dyDescent="0.2">
      <c r="A56" s="22">
        <v>1</v>
      </c>
      <c r="B56" s="46">
        <v>2019</v>
      </c>
      <c r="C56" s="46">
        <v>4</v>
      </c>
      <c r="D56" s="22" t="s">
        <v>26</v>
      </c>
      <c r="E56" s="22" t="s">
        <v>351</v>
      </c>
      <c r="F56" s="41">
        <v>72849</v>
      </c>
      <c r="H56" s="41">
        <f>IFERROR('Tabel 5'!G56/'Tabel 10'!$F56*1000,0)</f>
        <v>77.900863429834317</v>
      </c>
      <c r="I56" s="41"/>
      <c r="J56" s="41">
        <f>IFERROR('Tabel 5'!I56/'Tabel 10'!$F56*1000,0)</f>
        <v>46.163983033397855</v>
      </c>
      <c r="K56" s="41">
        <f>IFERROR('Tabel 5'!J56/'Tabel 10'!$F56*1000,0)</f>
        <v>40.618265178657225</v>
      </c>
      <c r="L56" s="41">
        <f>IFERROR('Tabel 5'!K56/'Tabel 10'!$F56*1000,0)</f>
        <v>0.26081346346552459</v>
      </c>
      <c r="M56" s="41">
        <f>IFERROR('Tabel 5'!L56/'Tabel 10'!$F56*1000,0)</f>
        <v>5.284904391275103</v>
      </c>
      <c r="N56" s="41">
        <f>IFERROR('Tabel 5'!M56/'Tabel 10'!$F56*1000,0)</f>
        <v>0</v>
      </c>
      <c r="O56" s="41">
        <f>IFERROR('Tabel 5'!N56/'Tabel 10'!$F56*1000,0)</f>
        <v>0</v>
      </c>
      <c r="P56" s="41"/>
      <c r="Q56" s="41">
        <f>IFERROR('Tabel 5'!P56/'Tabel 10'!$F56*1000,0)</f>
        <v>1.4825186344356134</v>
      </c>
      <c r="R56" s="41">
        <f>IFERROR('Tabel 5'!Q56/'Tabel 10'!$F56*1000,0)</f>
        <v>1.4825186344356134</v>
      </c>
      <c r="S56" s="41">
        <f>IFERROR('Tabel 5'!R56/'Tabel 10'!$F56*1000,0)</f>
        <v>0</v>
      </c>
      <c r="T56" s="41"/>
      <c r="U56" s="41">
        <f>IFERROR('Tabel 5'!T56/'Tabel 10'!$F56*1000,0)</f>
        <v>0.78244039039657376</v>
      </c>
      <c r="V56" s="41"/>
      <c r="W56" s="41">
        <f>IFERROR('Tabel 5'!V56/'Tabel 10'!$F56*1000,0)</f>
        <v>29.471921371604278</v>
      </c>
      <c r="X56" s="41">
        <f>IFERROR('Tabel 5'!W56/'Tabel 10'!$F56*1000,0)</f>
        <v>28.90911337149446</v>
      </c>
      <c r="Y56" s="41">
        <f>IFERROR('Tabel 5'!X56/'Tabel 10'!$F56*1000,0)</f>
        <v>0.56280800010981613</v>
      </c>
      <c r="Z56" s="41">
        <f>IFERROR('Tabel 5'!Y56/'Tabel 10'!$F56*1000,0)</f>
        <v>0</v>
      </c>
      <c r="AA56" s="41"/>
      <c r="AB56" s="41">
        <f>IFERROR('Tabel 5'!AA56/'Tabel 10'!$F56*1000,0)</f>
        <v>0</v>
      </c>
      <c r="AC56" s="41"/>
      <c r="AD56" s="41">
        <f>IFERROR('Tabel 5'!AC56/'Tabel 10'!$F56*1000,0)</f>
        <v>0.53535395132397157</v>
      </c>
      <c r="AE56" s="41"/>
      <c r="AF56" s="57"/>
    </row>
    <row r="57" spans="1:32" outlineLevel="1" x14ac:dyDescent="0.2">
      <c r="A57" s="22">
        <v>1</v>
      </c>
      <c r="B57" s="46">
        <v>2019</v>
      </c>
      <c r="C57" s="46">
        <v>4</v>
      </c>
      <c r="D57" s="22" t="s">
        <v>29</v>
      </c>
      <c r="E57" s="22" t="s">
        <v>355</v>
      </c>
      <c r="F57" s="41">
        <v>99957</v>
      </c>
      <c r="H57" s="41">
        <f>IFERROR('Tabel 5'!G57/'Tabel 10'!$F57*1000,0)</f>
        <v>168.16230979321108</v>
      </c>
      <c r="I57" s="41"/>
      <c r="J57" s="41">
        <f>IFERROR('Tabel 5'!I57/'Tabel 10'!$F57*1000,0)</f>
        <v>56.074111868103287</v>
      </c>
      <c r="K57" s="41">
        <f>IFERROR('Tabel 5'!J57/'Tabel 10'!$F57*1000,0)</f>
        <v>27.871984953530017</v>
      </c>
      <c r="L57" s="41">
        <f>IFERROR('Tabel 5'!K57/'Tabel 10'!$F57*1000,0)</f>
        <v>5.142211150794842</v>
      </c>
      <c r="M57" s="41">
        <f>IFERROR('Tabel 5'!L57/'Tabel 10'!$F57*1000,0)</f>
        <v>14.376181758156006</v>
      </c>
      <c r="N57" s="41">
        <f>IFERROR('Tabel 5'!M57/'Tabel 10'!$F57*1000,0)</f>
        <v>0.98042158127995038</v>
      </c>
      <c r="O57" s="41">
        <f>IFERROR('Tabel 5'!N57/'Tabel 10'!$F57*1000,0)</f>
        <v>7.7033124243424673</v>
      </c>
      <c r="P57" s="41"/>
      <c r="Q57" s="41">
        <f>IFERROR('Tabel 5'!P57/'Tabel 10'!$F57*1000,0)</f>
        <v>15.016457076542913</v>
      </c>
      <c r="R57" s="41">
        <f>IFERROR('Tabel 5'!Q57/'Tabel 10'!$F57*1000,0)</f>
        <v>15.016457076542913</v>
      </c>
      <c r="S57" s="41">
        <f>IFERROR('Tabel 5'!R57/'Tabel 10'!$F57*1000,0)</f>
        <v>0</v>
      </c>
      <c r="T57" s="41"/>
      <c r="U57" s="41">
        <f>IFERROR('Tabel 5'!T57/'Tabel 10'!$F57*1000,0)</f>
        <v>28.242144121972451</v>
      </c>
      <c r="V57" s="41"/>
      <c r="W57" s="41">
        <f>IFERROR('Tabel 5'!V57/'Tabel 10'!$F57*1000,0)</f>
        <v>68.829596726592428</v>
      </c>
      <c r="X57" s="41">
        <f>IFERROR('Tabel 5'!W57/'Tabel 10'!$F57*1000,0)</f>
        <v>51.562171733845553</v>
      </c>
      <c r="Y57" s="41">
        <f>IFERROR('Tabel 5'!X57/'Tabel 10'!$F57*1000,0)</f>
        <v>1.0504516942285183</v>
      </c>
      <c r="Z57" s="41">
        <f>IFERROR('Tabel 5'!Y57/'Tabel 10'!$F57*1000,0)</f>
        <v>16.216973298518361</v>
      </c>
      <c r="AA57" s="41"/>
      <c r="AB57" s="41">
        <f>IFERROR('Tabel 5'!AA57/'Tabel 10'!$F57*1000,0)</f>
        <v>0</v>
      </c>
      <c r="AC57" s="41"/>
      <c r="AD57" s="41">
        <f>IFERROR('Tabel 5'!AC57/'Tabel 10'!$F57*1000,0)</f>
        <v>4.9921466230479101</v>
      </c>
      <c r="AE57" s="41"/>
      <c r="AF57" s="57"/>
    </row>
    <row r="58" spans="1:32" outlineLevel="1" x14ac:dyDescent="0.2">
      <c r="A58" s="22">
        <v>1</v>
      </c>
      <c r="B58" s="46">
        <v>2019</v>
      </c>
      <c r="C58" s="46">
        <v>4</v>
      </c>
      <c r="D58" s="22" t="s">
        <v>32</v>
      </c>
      <c r="E58" s="22" t="s">
        <v>358</v>
      </c>
      <c r="F58" s="41">
        <v>60574</v>
      </c>
      <c r="H58" s="41">
        <f>IFERROR('Tabel 5'!G58/'Tabel 10'!$F58*1000,0)</f>
        <v>74.949648363984551</v>
      </c>
      <c r="I58" s="41"/>
      <c r="J58" s="41">
        <f>IFERROR('Tabel 5'!I58/'Tabel 10'!$F58*1000,0)</f>
        <v>45.613629610063725</v>
      </c>
      <c r="K58" s="41">
        <f>IFERROR('Tabel 5'!J58/'Tabel 10'!$F58*1000,0)</f>
        <v>32.059959718691189</v>
      </c>
      <c r="L58" s="41">
        <f>IFERROR('Tabel 5'!K58/'Tabel 10'!$F58*1000,0)</f>
        <v>3.8630435500379701</v>
      </c>
      <c r="M58" s="41">
        <f>IFERROR('Tabel 5'!L58/'Tabel 10'!$F58*1000,0)</f>
        <v>9.6906263413345659</v>
      </c>
      <c r="N58" s="41">
        <f>IFERROR('Tabel 5'!M58/'Tabel 10'!$F58*1000,0)</f>
        <v>0</v>
      </c>
      <c r="O58" s="41">
        <f>IFERROR('Tabel 5'!N58/'Tabel 10'!$F58*1000,0)</f>
        <v>0</v>
      </c>
      <c r="P58" s="41"/>
      <c r="Q58" s="41">
        <f>IFERROR('Tabel 5'!P58/'Tabel 10'!$F58*1000,0)</f>
        <v>1.1886287846270678</v>
      </c>
      <c r="R58" s="41">
        <f>IFERROR('Tabel 5'!Q58/'Tabel 10'!$F58*1000,0)</f>
        <v>1.1060851190279657</v>
      </c>
      <c r="S58" s="41">
        <f>IFERROR('Tabel 5'!R58/'Tabel 10'!$F58*1000,0)</f>
        <v>8.2543665599101923E-2</v>
      </c>
      <c r="T58" s="41"/>
      <c r="U58" s="41">
        <f>IFERROR('Tabel 5'!T58/'Tabel 10'!$F58*1000,0)</f>
        <v>3.6154125532406645</v>
      </c>
      <c r="V58" s="41"/>
      <c r="W58" s="41">
        <f>IFERROR('Tabel 5'!V58/'Tabel 10'!$F58*1000,0)</f>
        <v>24.531977416053092</v>
      </c>
      <c r="X58" s="41">
        <f>IFERROR('Tabel 5'!W58/'Tabel 10'!$F58*1000,0)</f>
        <v>23.855119358140456</v>
      </c>
      <c r="Y58" s="41">
        <f>IFERROR('Tabel 5'!X58/'Tabel 10'!$F58*1000,0)</f>
        <v>0.67685805791263576</v>
      </c>
      <c r="Z58" s="41">
        <f>IFERROR('Tabel 5'!Y58/'Tabel 10'!$F58*1000,0)</f>
        <v>0</v>
      </c>
      <c r="AA58" s="41"/>
      <c r="AB58" s="41">
        <f>IFERROR('Tabel 5'!AA58/'Tabel 10'!$F58*1000,0)</f>
        <v>0.37970086175586887</v>
      </c>
      <c r="AC58" s="41"/>
      <c r="AD58" s="41">
        <f>IFERROR('Tabel 5'!AC58/'Tabel 10'!$F58*1000,0)</f>
        <v>16.558259319179843</v>
      </c>
      <c r="AE58" s="41"/>
      <c r="AF58" s="57"/>
    </row>
    <row r="59" spans="1:32" outlineLevel="1" x14ac:dyDescent="0.2">
      <c r="A59" s="22">
        <v>1</v>
      </c>
      <c r="B59" s="46">
        <v>2019</v>
      </c>
      <c r="C59" s="46">
        <v>4</v>
      </c>
      <c r="D59" s="22" t="s">
        <v>34</v>
      </c>
      <c r="E59" s="22" t="s">
        <v>360</v>
      </c>
      <c r="F59" s="41">
        <v>80683</v>
      </c>
      <c r="H59" s="41">
        <f>IFERROR('Tabel 5'!G59/'Tabel 10'!$F59*1000,0)</f>
        <v>125.6274555978335</v>
      </c>
      <c r="I59" s="41"/>
      <c r="J59" s="41">
        <f>IFERROR('Tabel 5'!I59/'Tabel 10'!$F59*1000,0)</f>
        <v>68.787724799524071</v>
      </c>
      <c r="K59" s="41">
        <f>IFERROR('Tabel 5'!J59/'Tabel 10'!$F59*1000,0)</f>
        <v>39.66139087540126</v>
      </c>
      <c r="L59" s="41">
        <f>IFERROR('Tabel 5'!K59/'Tabel 10'!$F59*1000,0)</f>
        <v>1.3633603113419184</v>
      </c>
      <c r="M59" s="41">
        <f>IFERROR('Tabel 5'!L59/'Tabel 10'!$F59*1000,0)</f>
        <v>23.598527570863748</v>
      </c>
      <c r="N59" s="41">
        <f>IFERROR('Tabel 5'!M59/'Tabel 10'!$F59*1000,0)</f>
        <v>0</v>
      </c>
      <c r="O59" s="41">
        <f>IFERROR('Tabel 5'!N59/'Tabel 10'!$F59*1000,0)</f>
        <v>4.1644460419171327</v>
      </c>
      <c r="P59" s="41"/>
      <c r="Q59" s="41">
        <f>IFERROR('Tabel 5'!P59/'Tabel 10'!$F59*1000,0)</f>
        <v>21.392362703419558</v>
      </c>
      <c r="R59" s="41">
        <f>IFERROR('Tabel 5'!Q59/'Tabel 10'!$F59*1000,0)</f>
        <v>20.871806948179913</v>
      </c>
      <c r="S59" s="41">
        <f>IFERROR('Tabel 5'!R59/'Tabel 10'!$F59*1000,0)</f>
        <v>0.52055575523964159</v>
      </c>
      <c r="T59" s="41"/>
      <c r="U59" s="41">
        <f>IFERROR('Tabel 5'!T59/'Tabel 10'!$F59*1000,0)</f>
        <v>3.9041681642973116</v>
      </c>
      <c r="V59" s="41"/>
      <c r="W59" s="41">
        <f>IFERROR('Tabel 5'!V59/'Tabel 10'!$F59*1000,0)</f>
        <v>31.543199930592568</v>
      </c>
      <c r="X59" s="41">
        <f>IFERROR('Tabel 5'!W59/'Tabel 10'!$F59*1000,0)</f>
        <v>30.328569835033402</v>
      </c>
      <c r="Y59" s="41">
        <f>IFERROR('Tabel 5'!X59/'Tabel 10'!$F59*1000,0)</f>
        <v>1.2146300955591636</v>
      </c>
      <c r="Z59" s="41">
        <f>IFERROR('Tabel 5'!Y59/'Tabel 10'!$F59*1000,0)</f>
        <v>0</v>
      </c>
      <c r="AA59" s="41"/>
      <c r="AB59" s="41">
        <f>IFERROR('Tabel 5'!AA59/'Tabel 10'!$F59*1000,0)</f>
        <v>0.71886270961664789</v>
      </c>
      <c r="AC59" s="41"/>
      <c r="AD59" s="41">
        <f>IFERROR('Tabel 5'!AC59/'Tabel 10'!$F59*1000,0)</f>
        <v>10.869699936789658</v>
      </c>
      <c r="AE59" s="41"/>
      <c r="AF59" s="57"/>
    </row>
    <row r="60" spans="1:32" outlineLevel="1" x14ac:dyDescent="0.2">
      <c r="A60" s="22">
        <v>1</v>
      </c>
      <c r="B60" s="46">
        <v>2019</v>
      </c>
      <c r="C60" s="46">
        <v>4</v>
      </c>
      <c r="D60" s="22" t="s">
        <v>35</v>
      </c>
      <c r="E60" s="22" t="s">
        <v>361</v>
      </c>
      <c r="F60" s="41">
        <v>53779</v>
      </c>
      <c r="H60" s="41">
        <f>IFERROR('Tabel 5'!G60/'Tabel 10'!$F60*1000,0)</f>
        <v>193.77452165343351</v>
      </c>
      <c r="I60" s="41"/>
      <c r="J60" s="41">
        <f>IFERROR('Tabel 5'!I60/'Tabel 10'!$F60*1000,0)</f>
        <v>90.648766247048115</v>
      </c>
      <c r="K60" s="41">
        <f>IFERROR('Tabel 5'!J60/'Tabel 10'!$F60*1000,0)</f>
        <v>25.530411498912216</v>
      </c>
      <c r="L60" s="41">
        <f>IFERROR('Tabel 5'!K60/'Tabel 10'!$F60*1000,0)</f>
        <v>0.76237936741107126</v>
      </c>
      <c r="M60" s="41">
        <f>IFERROR('Tabel 5'!L60/'Tabel 10'!$F60*1000,0)</f>
        <v>53.533907287231081</v>
      </c>
      <c r="N60" s="41">
        <f>IFERROR('Tabel 5'!M60/'Tabel 10'!$F60*1000,0)</f>
        <v>0</v>
      </c>
      <c r="O60" s="41">
        <f>IFERROR('Tabel 5'!N60/'Tabel 10'!$F60*1000,0)</f>
        <v>10.822068093493742</v>
      </c>
      <c r="P60" s="41"/>
      <c r="Q60" s="41">
        <f>IFERROR('Tabel 5'!P60/'Tabel 10'!$F60*1000,0)</f>
        <v>38.676806932073859</v>
      </c>
      <c r="R60" s="41">
        <f>IFERROR('Tabel 5'!Q60/'Tabel 10'!$F60*1000,0)</f>
        <v>24.916789081239887</v>
      </c>
      <c r="S60" s="41">
        <f>IFERROR('Tabel 5'!R60/'Tabel 10'!$F60*1000,0)</f>
        <v>13.760017850833968</v>
      </c>
      <c r="T60" s="41"/>
      <c r="U60" s="41">
        <f>IFERROR('Tabel 5'!T60/'Tabel 10'!$F60*1000,0)</f>
        <v>32.856691273545437</v>
      </c>
      <c r="V60" s="41"/>
      <c r="W60" s="41">
        <f>IFERROR('Tabel 5'!V60/'Tabel 10'!$F60*1000,0)</f>
        <v>31.592257200766095</v>
      </c>
      <c r="X60" s="41">
        <f>IFERROR('Tabel 5'!W60/'Tabel 10'!$F60*1000,0)</f>
        <v>29.602632998010375</v>
      </c>
      <c r="Y60" s="41">
        <f>IFERROR('Tabel 5'!X60/'Tabel 10'!$F60*1000,0)</f>
        <v>1.2086502166273081</v>
      </c>
      <c r="Z60" s="41">
        <f>IFERROR('Tabel 5'!Y60/'Tabel 10'!$F60*1000,0)</f>
        <v>0.7809739861284144</v>
      </c>
      <c r="AA60" s="41"/>
      <c r="AB60" s="41">
        <f>IFERROR('Tabel 5'!AA60/'Tabel 10'!$F60*1000,0)</f>
        <v>0</v>
      </c>
      <c r="AC60" s="41"/>
      <c r="AD60" s="41">
        <f>IFERROR('Tabel 5'!AC60/'Tabel 10'!$F60*1000,0)</f>
        <v>20.50986444522955</v>
      </c>
      <c r="AE60" s="41"/>
      <c r="AF60" s="57"/>
    </row>
    <row r="61" spans="1:32" outlineLevel="1" x14ac:dyDescent="0.2">
      <c r="A61" s="22">
        <v>1</v>
      </c>
      <c r="B61" s="46">
        <v>2019</v>
      </c>
      <c r="C61" s="46">
        <v>4</v>
      </c>
      <c r="D61" s="22" t="s">
        <v>93</v>
      </c>
      <c r="E61" s="22" t="s">
        <v>432</v>
      </c>
      <c r="F61" s="41">
        <v>65589</v>
      </c>
      <c r="H61" s="41">
        <f>IFERROR('Tabel 5'!G61/'Tabel 10'!$F61*1000,0)</f>
        <v>100.76384759639575</v>
      </c>
      <c r="I61" s="41"/>
      <c r="J61" s="41">
        <f>IFERROR('Tabel 5'!I61/'Tabel 10'!$F61*1000,0)</f>
        <v>52.966198600375058</v>
      </c>
      <c r="K61" s="41">
        <f>IFERROR('Tabel 5'!J61/'Tabel 10'!$F61*1000,0)</f>
        <v>21.512753662961778</v>
      </c>
      <c r="L61" s="41">
        <f>IFERROR('Tabel 5'!K61/'Tabel 10'!$F61*1000,0)</f>
        <v>0</v>
      </c>
      <c r="M61" s="41">
        <f>IFERROR('Tabel 5'!L61/'Tabel 10'!$F61*1000,0)</f>
        <v>24.318102120782449</v>
      </c>
      <c r="N61" s="41">
        <f>IFERROR('Tabel 5'!M61/'Tabel 10'!$F61*1000,0)</f>
        <v>0</v>
      </c>
      <c r="O61" s="41">
        <f>IFERROR('Tabel 5'!N61/'Tabel 10'!$F61*1000,0)</f>
        <v>7.1353428166308381</v>
      </c>
      <c r="P61" s="41"/>
      <c r="Q61" s="41">
        <f>IFERROR('Tabel 5'!P61/'Tabel 10'!$F61*1000,0)</f>
        <v>6.723688423363674</v>
      </c>
      <c r="R61" s="41">
        <f>IFERROR('Tabel 5'!Q61/'Tabel 10'!$F61*1000,0)</f>
        <v>6.723688423363674</v>
      </c>
      <c r="S61" s="41">
        <f>IFERROR('Tabel 5'!R61/'Tabel 10'!$F61*1000,0)</f>
        <v>0</v>
      </c>
      <c r="T61" s="41"/>
      <c r="U61" s="41">
        <f>IFERROR('Tabel 5'!T61/'Tabel 10'!$F61*1000,0)</f>
        <v>2.6986232447514062</v>
      </c>
      <c r="V61" s="41"/>
      <c r="W61" s="41">
        <f>IFERROR('Tabel 5'!V61/'Tabel 10'!$F61*1000,0)</f>
        <v>38.375337327905591</v>
      </c>
      <c r="X61" s="41">
        <f>IFERROR('Tabel 5'!W61/'Tabel 10'!$F61*1000,0)</f>
        <v>37.841711262559272</v>
      </c>
      <c r="Y61" s="41">
        <f>IFERROR('Tabel 5'!X61/'Tabel 10'!$F61*1000,0)</f>
        <v>0.53362606534632329</v>
      </c>
      <c r="Z61" s="41">
        <f>IFERROR('Tabel 5'!Y61/'Tabel 10'!$F61*1000,0)</f>
        <v>0</v>
      </c>
      <c r="AA61" s="41"/>
      <c r="AB61" s="41">
        <f>IFERROR('Tabel 5'!AA61/'Tabel 10'!$F61*1000,0)</f>
        <v>0.41165439326716369</v>
      </c>
      <c r="AC61" s="41"/>
      <c r="AD61" s="41">
        <f>IFERROR('Tabel 5'!AC61/'Tabel 10'!$F61*1000,0)</f>
        <v>21.95490097424873</v>
      </c>
      <c r="AE61" s="41"/>
      <c r="AF61" s="57"/>
    </row>
    <row r="62" spans="1:32" outlineLevel="1" x14ac:dyDescent="0.2">
      <c r="A62" s="22">
        <v>1</v>
      </c>
      <c r="B62" s="46">
        <v>2019</v>
      </c>
      <c r="C62" s="46">
        <v>4</v>
      </c>
      <c r="D62" s="22" t="s">
        <v>97</v>
      </c>
      <c r="E62" s="22" t="s">
        <v>438</v>
      </c>
      <c r="F62" s="41">
        <v>63036</v>
      </c>
      <c r="H62" s="41">
        <f>IFERROR('Tabel 5'!G62/'Tabel 10'!$F62*1000,0)</f>
        <v>112.26917951646678</v>
      </c>
      <c r="I62" s="41"/>
      <c r="J62" s="41">
        <f>IFERROR('Tabel 5'!I62/'Tabel 10'!$F62*1000,0)</f>
        <v>76.083507836791668</v>
      </c>
      <c r="K62" s="41">
        <f>IFERROR('Tabel 5'!J62/'Tabel 10'!$F62*1000,0)</f>
        <v>47.54426042261565</v>
      </c>
      <c r="L62" s="41">
        <f>IFERROR('Tabel 5'!K62/'Tabel 10'!$F62*1000,0)</f>
        <v>0</v>
      </c>
      <c r="M62" s="41">
        <f>IFERROR('Tabel 5'!L62/'Tabel 10'!$F62*1000,0)</f>
        <v>1.9195380417539183</v>
      </c>
      <c r="N62" s="41">
        <f>IFERROR('Tabel 5'!M62/'Tabel 10'!$F62*1000,0)</f>
        <v>0.90424519322292018</v>
      </c>
      <c r="O62" s="41">
        <f>IFERROR('Tabel 5'!N62/'Tabel 10'!$F62*1000,0)</f>
        <v>25.715464179199188</v>
      </c>
      <c r="P62" s="41"/>
      <c r="Q62" s="41">
        <f>IFERROR('Tabel 5'!P62/'Tabel 10'!$F62*1000,0)</f>
        <v>2.681007678152167</v>
      </c>
      <c r="R62" s="41">
        <f>IFERROR('Tabel 5'!Q62/'Tabel 10'!$F62*1000,0)</f>
        <v>2.681007678152167</v>
      </c>
      <c r="S62" s="41">
        <f>IFERROR('Tabel 5'!R62/'Tabel 10'!$F62*1000,0)</f>
        <v>0</v>
      </c>
      <c r="T62" s="41"/>
      <c r="U62" s="41">
        <f>IFERROR('Tabel 5'!T62/'Tabel 10'!$F62*1000,0)</f>
        <v>3.3631575607589315</v>
      </c>
      <c r="V62" s="41"/>
      <c r="W62" s="41">
        <f>IFERROR('Tabel 5'!V62/'Tabel 10'!$F62*1000,0)</f>
        <v>30.141506440764008</v>
      </c>
      <c r="X62" s="41">
        <f>IFERROR('Tabel 5'!W62/'Tabel 10'!$F62*1000,0)</f>
        <v>30.141506440764008</v>
      </c>
      <c r="Y62" s="41">
        <f>IFERROR('Tabel 5'!X62/'Tabel 10'!$F62*1000,0)</f>
        <v>0</v>
      </c>
      <c r="Z62" s="41">
        <f>IFERROR('Tabel 5'!Y62/'Tabel 10'!$F62*1000,0)</f>
        <v>0</v>
      </c>
      <c r="AA62" s="41"/>
      <c r="AB62" s="41">
        <f>IFERROR('Tabel 5'!AA62/'Tabel 10'!$F62*1000,0)</f>
        <v>2.6492797766355731</v>
      </c>
      <c r="AC62" s="41"/>
      <c r="AD62" s="41">
        <f>IFERROR('Tabel 5'!AC62/'Tabel 10'!$F62*1000,0)</f>
        <v>25.525096770099626</v>
      </c>
      <c r="AE62" s="41"/>
      <c r="AF62" s="57"/>
    </row>
    <row r="63" spans="1:32" outlineLevel="1" x14ac:dyDescent="0.2">
      <c r="A63" s="22">
        <v>1</v>
      </c>
      <c r="B63" s="46">
        <v>2019</v>
      </c>
      <c r="C63" s="46">
        <v>4</v>
      </c>
      <c r="D63" s="22" t="s">
        <v>100</v>
      </c>
      <c r="E63" s="22" t="s">
        <v>442</v>
      </c>
      <c r="F63" s="41">
        <v>90838</v>
      </c>
      <c r="H63" s="41">
        <f>IFERROR('Tabel 5'!G63/'Tabel 10'!$F63*1000,0)</f>
        <v>85.944208370946072</v>
      </c>
      <c r="I63" s="41"/>
      <c r="J63" s="41">
        <f>IFERROR('Tabel 5'!I63/'Tabel 10'!$F63*1000,0)</f>
        <v>44.871089191747949</v>
      </c>
      <c r="K63" s="41">
        <f>IFERROR('Tabel 5'!J63/'Tabel 10'!$F63*1000,0)</f>
        <v>25.771153041678591</v>
      </c>
      <c r="L63" s="41">
        <f>IFERROR('Tabel 5'!K63/'Tabel 10'!$F63*1000,0)</f>
        <v>2.4549197472423434</v>
      </c>
      <c r="M63" s="41">
        <f>IFERROR('Tabel 5'!L63/'Tabel 10'!$F63*1000,0)</f>
        <v>12.769986129152997</v>
      </c>
      <c r="N63" s="41">
        <f>IFERROR('Tabel 5'!M63/'Tabel 10'!$F63*1000,0)</f>
        <v>0.12109469605231291</v>
      </c>
      <c r="O63" s="41">
        <f>IFERROR('Tabel 5'!N63/'Tabel 10'!$F63*1000,0)</f>
        <v>3.7539355776217005</v>
      </c>
      <c r="P63" s="41"/>
      <c r="Q63" s="41">
        <f>IFERROR('Tabel 5'!P63/'Tabel 10'!$F63*1000,0)</f>
        <v>15.390035007375769</v>
      </c>
      <c r="R63" s="41">
        <f>IFERROR('Tabel 5'!Q63/'Tabel 10'!$F63*1000,0)</f>
        <v>15.390035007375769</v>
      </c>
      <c r="S63" s="41">
        <f>IFERROR('Tabel 5'!R63/'Tabel 10'!$F63*1000,0)</f>
        <v>0</v>
      </c>
      <c r="T63" s="41"/>
      <c r="U63" s="41">
        <f>IFERROR('Tabel 5'!T63/'Tabel 10'!$F63*1000,0)</f>
        <v>2.7521521830071114</v>
      </c>
      <c r="V63" s="41"/>
      <c r="W63" s="41">
        <f>IFERROR('Tabel 5'!V63/'Tabel 10'!$F63*1000,0)</f>
        <v>22.930931988815253</v>
      </c>
      <c r="X63" s="41">
        <f>IFERROR('Tabel 5'!W63/'Tabel 10'!$F63*1000,0)</f>
        <v>21.532838679847643</v>
      </c>
      <c r="Y63" s="41">
        <f>IFERROR('Tabel 5'!X63/'Tabel 10'!$F63*1000,0)</f>
        <v>1.6072568748761531</v>
      </c>
      <c r="Z63" s="41">
        <f>IFERROR('Tabel 5'!Y63/'Tabel 10'!$F63*1000,0)</f>
        <v>-0.20916356590854049</v>
      </c>
      <c r="AA63" s="41"/>
      <c r="AB63" s="41">
        <f>IFERROR('Tabel 5'!AA63/'Tabel 10'!$F63*1000,0)</f>
        <v>0</v>
      </c>
      <c r="AC63" s="41"/>
      <c r="AD63" s="41">
        <f>IFERROR('Tabel 5'!AC63/'Tabel 10'!$F63*1000,0)</f>
        <v>0</v>
      </c>
      <c r="AE63" s="41"/>
      <c r="AF63" s="57"/>
    </row>
    <row r="64" spans="1:32" outlineLevel="1" x14ac:dyDescent="0.2">
      <c r="A64" s="22">
        <v>1</v>
      </c>
      <c r="B64" s="46">
        <v>2019</v>
      </c>
      <c r="C64" s="46">
        <v>4</v>
      </c>
      <c r="D64" s="22" t="s">
        <v>114</v>
      </c>
      <c r="E64" s="22" t="s">
        <v>456</v>
      </c>
      <c r="F64" s="41">
        <v>56742</v>
      </c>
      <c r="H64" s="41">
        <f>IFERROR('Tabel 5'!G64/'Tabel 10'!$F64*1000,0)</f>
        <v>92.400690846286707</v>
      </c>
      <c r="I64" s="41"/>
      <c r="J64" s="41">
        <f>IFERROR('Tabel 5'!I64/'Tabel 10'!$F64*1000,0)</f>
        <v>50.474075640618942</v>
      </c>
      <c r="K64" s="41">
        <f>IFERROR('Tabel 5'!J64/'Tabel 10'!$F64*1000,0)</f>
        <v>0</v>
      </c>
      <c r="L64" s="41">
        <f>IFERROR('Tabel 5'!K64/'Tabel 10'!$F64*1000,0)</f>
        <v>5.9920341193472204</v>
      </c>
      <c r="M64" s="41">
        <f>IFERROR('Tabel 5'!L64/'Tabel 10'!$F64*1000,0)</f>
        <v>0</v>
      </c>
      <c r="N64" s="41">
        <f>IFERROR('Tabel 5'!M64/'Tabel 10'!$F64*1000,0)</f>
        <v>0</v>
      </c>
      <c r="O64" s="41">
        <f>IFERROR('Tabel 5'!N64/'Tabel 10'!$F64*1000,0)</f>
        <v>44.482041521271718</v>
      </c>
      <c r="P64" s="41"/>
      <c r="Q64" s="41">
        <f>IFERROR('Tabel 5'!P64/'Tabel 10'!$F64*1000,0)</f>
        <v>4.2120475133058406</v>
      </c>
      <c r="R64" s="41">
        <f>IFERROR('Tabel 5'!Q64/'Tabel 10'!$F64*1000,0)</f>
        <v>4.2120475133058406</v>
      </c>
      <c r="S64" s="41">
        <f>IFERROR('Tabel 5'!R64/'Tabel 10'!$F64*1000,0)</f>
        <v>0</v>
      </c>
      <c r="T64" s="41"/>
      <c r="U64" s="41">
        <f>IFERROR('Tabel 5'!T64/'Tabel 10'!$F64*1000,0)</f>
        <v>0.51108526312079239</v>
      </c>
      <c r="V64" s="41"/>
      <c r="W64" s="41">
        <f>IFERROR('Tabel 5'!V64/'Tabel 10'!$F64*1000,0)</f>
        <v>37.203482429241127</v>
      </c>
      <c r="X64" s="41">
        <f>IFERROR('Tabel 5'!W64/'Tabel 10'!$F64*1000,0)</f>
        <v>36.63952627683198</v>
      </c>
      <c r="Y64" s="41">
        <f>IFERROR('Tabel 5'!X64/'Tabel 10'!$F64*1000,0)</f>
        <v>0</v>
      </c>
      <c r="Z64" s="41">
        <f>IFERROR('Tabel 5'!Y64/'Tabel 10'!$F64*1000,0)</f>
        <v>0.5639561524091502</v>
      </c>
      <c r="AA64" s="41"/>
      <c r="AB64" s="41">
        <f>IFERROR('Tabel 5'!AA64/'Tabel 10'!$F64*1000,0)</f>
        <v>0</v>
      </c>
      <c r="AC64" s="41"/>
      <c r="AD64" s="41">
        <f>IFERROR('Tabel 5'!AC64/'Tabel 10'!$F64*1000,0)</f>
        <v>12.847626097070952</v>
      </c>
      <c r="AE64" s="41"/>
      <c r="AF64" s="57"/>
    </row>
    <row r="65" spans="1:32" outlineLevel="1" x14ac:dyDescent="0.2">
      <c r="A65" s="22">
        <v>1</v>
      </c>
      <c r="B65" s="46">
        <v>2019</v>
      </c>
      <c r="C65" s="46">
        <v>4</v>
      </c>
      <c r="D65" s="22" t="s">
        <v>116</v>
      </c>
      <c r="E65" s="22" t="s">
        <v>458</v>
      </c>
      <c r="F65" s="41">
        <v>55604</v>
      </c>
      <c r="H65" s="41">
        <f>IFERROR('Tabel 5'!G65/'Tabel 10'!$F65*1000,0)</f>
        <v>115.76505287389396</v>
      </c>
      <c r="I65" s="41"/>
      <c r="J65" s="41">
        <f>IFERROR('Tabel 5'!I65/'Tabel 10'!$F65*1000,0)</f>
        <v>65.46291633695418</v>
      </c>
      <c r="K65" s="41">
        <f>IFERROR('Tabel 5'!J65/'Tabel 10'!$F65*1000,0)</f>
        <v>35.986619667649805</v>
      </c>
      <c r="L65" s="41">
        <f>IFERROR('Tabel 5'!K65/'Tabel 10'!$F65*1000,0)</f>
        <v>1.3668081432990431</v>
      </c>
      <c r="M65" s="41">
        <f>IFERROR('Tabel 5'!L65/'Tabel 10'!$F65*1000,0)</f>
        <v>20.034529889935975</v>
      </c>
      <c r="N65" s="41">
        <f>IFERROR('Tabel 5'!M65/'Tabel 10'!$F65*1000,0)</f>
        <v>0</v>
      </c>
      <c r="O65" s="41">
        <f>IFERROR('Tabel 5'!N65/'Tabel 10'!$F65*1000,0)</f>
        <v>8.0749586360693488</v>
      </c>
      <c r="P65" s="41"/>
      <c r="Q65" s="41">
        <f>IFERROR('Tabel 5'!P65/'Tabel 10'!$F65*1000,0)</f>
        <v>3.1292712754478096</v>
      </c>
      <c r="R65" s="41">
        <f>IFERROR('Tabel 5'!Q65/'Tabel 10'!$F65*1000,0)</f>
        <v>3.1292712754478096</v>
      </c>
      <c r="S65" s="41">
        <f>IFERROR('Tabel 5'!R65/'Tabel 10'!$F65*1000,0)</f>
        <v>0</v>
      </c>
      <c r="T65" s="41"/>
      <c r="U65" s="41">
        <f>IFERROR('Tabel 5'!T65/'Tabel 10'!$F65*1000,0)</f>
        <v>14.962952305589527</v>
      </c>
      <c r="V65" s="41"/>
      <c r="W65" s="41">
        <f>IFERROR('Tabel 5'!V65/'Tabel 10'!$F65*1000,0)</f>
        <v>32.209912955902453</v>
      </c>
      <c r="X65" s="41">
        <f>IFERROR('Tabel 5'!W65/'Tabel 10'!$F65*1000,0)</f>
        <v>30.177685058628875</v>
      </c>
      <c r="Y65" s="41">
        <f>IFERROR('Tabel 5'!X65/'Tabel 10'!$F65*1000,0)</f>
        <v>2.0322278972735774</v>
      </c>
      <c r="Z65" s="41">
        <f>IFERROR('Tabel 5'!Y65/'Tabel 10'!$F65*1000,0)</f>
        <v>0</v>
      </c>
      <c r="AA65" s="41"/>
      <c r="AB65" s="41">
        <f>IFERROR('Tabel 5'!AA65/'Tabel 10'!$F65*1000,0)</f>
        <v>0</v>
      </c>
      <c r="AC65" s="41"/>
      <c r="AD65" s="41">
        <f>IFERROR('Tabel 5'!AC65/'Tabel 10'!$F65*1000,0)</f>
        <v>0.75534134234947126</v>
      </c>
      <c r="AE65" s="41"/>
      <c r="AF65" s="57"/>
    </row>
    <row r="66" spans="1:32" outlineLevel="1" x14ac:dyDescent="0.2">
      <c r="A66" s="22">
        <v>1</v>
      </c>
      <c r="B66" s="46">
        <v>2019</v>
      </c>
      <c r="C66" s="46">
        <v>4</v>
      </c>
      <c r="D66" s="22" t="s">
        <v>117</v>
      </c>
      <c r="E66" s="22" t="s">
        <v>461</v>
      </c>
      <c r="F66" s="41">
        <v>73004</v>
      </c>
      <c r="H66" s="41">
        <f>IFERROR('Tabel 5'!G66/'Tabel 10'!$F66*1000,0)</f>
        <v>168.3332420141362</v>
      </c>
      <c r="I66" s="41"/>
      <c r="J66" s="41">
        <f>IFERROR('Tabel 5'!I66/'Tabel 10'!$F66*1000,0)</f>
        <v>64.955344912607529</v>
      </c>
      <c r="K66" s="41">
        <f>IFERROR('Tabel 5'!J66/'Tabel 10'!$F66*1000,0)</f>
        <v>38.299271272806969</v>
      </c>
      <c r="L66" s="41">
        <f>IFERROR('Tabel 5'!K66/'Tabel 10'!$F66*1000,0)</f>
        <v>2.3149416470330393</v>
      </c>
      <c r="M66" s="41">
        <f>IFERROR('Tabel 5'!L66/'Tabel 10'!$F66*1000,0)</f>
        <v>12.793819516738809</v>
      </c>
      <c r="N66" s="41">
        <f>IFERROR('Tabel 5'!M66/'Tabel 10'!$F66*1000,0)</f>
        <v>0</v>
      </c>
      <c r="O66" s="41">
        <f>IFERROR('Tabel 5'!N66/'Tabel 10'!$F66*1000,0)</f>
        <v>11.54731247602871</v>
      </c>
      <c r="P66" s="41"/>
      <c r="Q66" s="41">
        <f>IFERROR('Tabel 5'!P66/'Tabel 10'!$F66*1000,0)</f>
        <v>73.639800558873475</v>
      </c>
      <c r="R66" s="41">
        <f>IFERROR('Tabel 5'!Q66/'Tabel 10'!$F66*1000,0)</f>
        <v>50.84652895731741</v>
      </c>
      <c r="S66" s="41">
        <f>IFERROR('Tabel 5'!R66/'Tabel 10'!$F66*1000,0)</f>
        <v>22.793271601556079</v>
      </c>
      <c r="T66" s="41"/>
      <c r="U66" s="41">
        <f>IFERROR('Tabel 5'!T66/'Tabel 10'!$F66*1000,0)</f>
        <v>6.3695139992329191</v>
      </c>
      <c r="V66" s="41"/>
      <c r="W66" s="41">
        <f>IFERROR('Tabel 5'!V66/'Tabel 10'!$F66*1000,0)</f>
        <v>23.368582543422278</v>
      </c>
      <c r="X66" s="41">
        <f>IFERROR('Tabel 5'!W66/'Tabel 10'!$F66*1000,0)</f>
        <v>22.272752177962854</v>
      </c>
      <c r="Y66" s="41">
        <f>IFERROR('Tabel 5'!X66/'Tabel 10'!$F66*1000,0)</f>
        <v>1.095830365459427</v>
      </c>
      <c r="Z66" s="41">
        <f>IFERROR('Tabel 5'!Y66/'Tabel 10'!$F66*1000,0)</f>
        <v>0</v>
      </c>
      <c r="AA66" s="41"/>
      <c r="AB66" s="41">
        <f>IFERROR('Tabel 5'!AA66/'Tabel 10'!$F66*1000,0)</f>
        <v>0</v>
      </c>
      <c r="AC66" s="41"/>
      <c r="AD66" s="41">
        <f>IFERROR('Tabel 5'!AC66/'Tabel 10'!$F66*1000,0)</f>
        <v>55.092871623472682</v>
      </c>
      <c r="AE66" s="41"/>
      <c r="AF66" s="57"/>
    </row>
    <row r="67" spans="1:32" outlineLevel="1" x14ac:dyDescent="0.2">
      <c r="A67" s="22">
        <v>1</v>
      </c>
      <c r="B67" s="46">
        <v>2019</v>
      </c>
      <c r="C67" s="46">
        <v>4</v>
      </c>
      <c r="D67" s="22" t="s">
        <v>125</v>
      </c>
      <c r="E67" s="22" t="s">
        <v>469</v>
      </c>
      <c r="F67" s="41">
        <v>80117</v>
      </c>
      <c r="H67" s="41">
        <f>IFERROR('Tabel 5'!G67/'Tabel 10'!$F67*1000,0)</f>
        <v>112.23585506197186</v>
      </c>
      <c r="I67" s="41"/>
      <c r="J67" s="41">
        <f>IFERROR('Tabel 5'!I67/'Tabel 10'!$F67*1000,0)</f>
        <v>71.420547449355311</v>
      </c>
      <c r="K67" s="41">
        <f>IFERROR('Tabel 5'!J67/'Tabel 10'!$F67*1000,0)</f>
        <v>50.638441279628545</v>
      </c>
      <c r="L67" s="41">
        <f>IFERROR('Tabel 5'!K67/'Tabel 10'!$F67*1000,0)</f>
        <v>8.4751051587053929</v>
      </c>
      <c r="M67" s="41">
        <f>IFERROR('Tabel 5'!L67/'Tabel 10'!$F67*1000,0)</f>
        <v>8.7247400676510605</v>
      </c>
      <c r="N67" s="41">
        <f>IFERROR('Tabel 5'!M67/'Tabel 10'!$F67*1000,0)</f>
        <v>0.26211665439295034</v>
      </c>
      <c r="O67" s="41">
        <f>IFERROR('Tabel 5'!N67/'Tabel 10'!$F67*1000,0)</f>
        <v>3.3201442889773709</v>
      </c>
      <c r="P67" s="41"/>
      <c r="Q67" s="41">
        <f>IFERROR('Tabel 5'!P67/'Tabel 10'!$F67*1000,0)</f>
        <v>13.118314465094798</v>
      </c>
      <c r="R67" s="41">
        <f>IFERROR('Tabel 5'!Q67/'Tabel 10'!$F67*1000,0)</f>
        <v>13.118314465094798</v>
      </c>
      <c r="S67" s="41">
        <f>IFERROR('Tabel 5'!R67/'Tabel 10'!$F67*1000,0)</f>
        <v>0</v>
      </c>
      <c r="T67" s="41"/>
      <c r="U67" s="41">
        <f>IFERROR('Tabel 5'!T67/'Tabel 10'!$F67*1000,0)</f>
        <v>0.91116741765168441</v>
      </c>
      <c r="V67" s="41"/>
      <c r="W67" s="41">
        <f>IFERROR('Tabel 5'!V67/'Tabel 10'!$F67*1000,0)</f>
        <v>26.785825729870066</v>
      </c>
      <c r="X67" s="41">
        <f>IFERROR('Tabel 5'!W67/'Tabel 10'!$F67*1000,0)</f>
        <v>25.213125803512362</v>
      </c>
      <c r="Y67" s="41">
        <f>IFERROR('Tabel 5'!X67/'Tabel 10'!$F67*1000,0)</f>
        <v>1.5726999263577017</v>
      </c>
      <c r="Z67" s="41">
        <f>IFERROR('Tabel 5'!Y67/'Tabel 10'!$F67*1000,0)</f>
        <v>0</v>
      </c>
      <c r="AA67" s="41"/>
      <c r="AB67" s="41">
        <f>IFERROR('Tabel 5'!AA67/'Tabel 10'!$F67*1000,0)</f>
        <v>0</v>
      </c>
      <c r="AC67" s="41"/>
      <c r="AD67" s="41">
        <f>IFERROR('Tabel 5'!AC67/'Tabel 10'!$F67*1000,0)</f>
        <v>19.858457006627805</v>
      </c>
      <c r="AE67" s="41"/>
      <c r="AF67" s="57"/>
    </row>
    <row r="68" spans="1:32" outlineLevel="1" x14ac:dyDescent="0.2">
      <c r="A68" s="22">
        <v>1</v>
      </c>
      <c r="B68" s="46">
        <v>2019</v>
      </c>
      <c r="C68" s="46">
        <v>4</v>
      </c>
      <c r="D68" s="22" t="s">
        <v>128</v>
      </c>
      <c r="E68" s="22" t="s">
        <v>472</v>
      </c>
      <c r="F68" s="41">
        <v>68348</v>
      </c>
      <c r="H68" s="41">
        <f>IFERROR('Tabel 5'!G68/'Tabel 10'!$F68*1000,0)</f>
        <v>72.247907766137999</v>
      </c>
      <c r="I68" s="41"/>
      <c r="J68" s="41">
        <f>IFERROR('Tabel 5'!I68/'Tabel 10'!$F68*1000,0)</f>
        <v>27.857435477263415</v>
      </c>
      <c r="K68" s="41">
        <f>IFERROR('Tabel 5'!J68/'Tabel 10'!$F68*1000,0)</f>
        <v>14.118920816995375</v>
      </c>
      <c r="L68" s="41">
        <f>IFERROR('Tabel 5'!K68/'Tabel 10'!$F68*1000,0)</f>
        <v>0.40966816878328555</v>
      </c>
      <c r="M68" s="41">
        <f>IFERROR('Tabel 5'!L68/'Tabel 10'!$F68*1000,0)</f>
        <v>13.328846491484754</v>
      </c>
      <c r="N68" s="41">
        <f>IFERROR('Tabel 5'!M68/'Tabel 10'!$F68*1000,0)</f>
        <v>0</v>
      </c>
      <c r="O68" s="41">
        <f>IFERROR('Tabel 5'!N68/'Tabel 10'!$F68*1000,0)</f>
        <v>0</v>
      </c>
      <c r="P68" s="41"/>
      <c r="Q68" s="41">
        <f>IFERROR('Tabel 5'!P68/'Tabel 10'!$F68*1000,0)</f>
        <v>6.6278457306724414</v>
      </c>
      <c r="R68" s="41">
        <f>IFERROR('Tabel 5'!Q68/'Tabel 10'!$F68*1000,0)</f>
        <v>6.6278457306724414</v>
      </c>
      <c r="S68" s="41">
        <f>IFERROR('Tabel 5'!R68/'Tabel 10'!$F68*1000,0)</f>
        <v>0</v>
      </c>
      <c r="T68" s="41"/>
      <c r="U68" s="41">
        <f>IFERROR('Tabel 5'!T68/'Tabel 10'!$F68*1000,0)</f>
        <v>3.087142271902616</v>
      </c>
      <c r="V68" s="41"/>
      <c r="W68" s="41">
        <f>IFERROR('Tabel 5'!V68/'Tabel 10'!$F68*1000,0)</f>
        <v>34.675484286299522</v>
      </c>
      <c r="X68" s="41">
        <f>IFERROR('Tabel 5'!W68/'Tabel 10'!$F68*1000,0)</f>
        <v>30.037455375431612</v>
      </c>
      <c r="Y68" s="41">
        <f>IFERROR('Tabel 5'!X68/'Tabel 10'!$F68*1000,0)</f>
        <v>0</v>
      </c>
      <c r="Z68" s="41">
        <f>IFERROR('Tabel 5'!Y68/'Tabel 10'!$F68*1000,0)</f>
        <v>4.6380289108679111</v>
      </c>
      <c r="AA68" s="41"/>
      <c r="AB68" s="41">
        <f>IFERROR('Tabel 5'!AA68/'Tabel 10'!$F68*1000,0)</f>
        <v>0</v>
      </c>
      <c r="AC68" s="41"/>
      <c r="AD68" s="41">
        <f>IFERROR('Tabel 5'!AC68/'Tabel 10'!$F68*1000,0)</f>
        <v>0.54134722303505589</v>
      </c>
      <c r="AE68" s="41"/>
      <c r="AF68" s="57"/>
    </row>
    <row r="69" spans="1:32" outlineLevel="1" x14ac:dyDescent="0.2">
      <c r="A69" s="22">
        <v>1</v>
      </c>
      <c r="B69" s="46">
        <v>2019</v>
      </c>
      <c r="C69" s="46">
        <v>4</v>
      </c>
      <c r="D69" s="22" t="s">
        <v>137</v>
      </c>
      <c r="E69" s="22" t="s">
        <v>482</v>
      </c>
      <c r="F69" s="41">
        <v>66818</v>
      </c>
      <c r="H69" s="41">
        <f>IFERROR('Tabel 5'!G69/'Tabel 10'!$F69*1000,0)</f>
        <v>53.892663653506538</v>
      </c>
      <c r="I69" s="41"/>
      <c r="J69" s="41">
        <f>IFERROR('Tabel 5'!I69/'Tabel 10'!$F69*1000,0)</f>
        <v>34.406896345296182</v>
      </c>
      <c r="K69" s="41">
        <f>IFERROR('Tabel 5'!J69/'Tabel 10'!$F69*1000,0)</f>
        <v>17.525217755694573</v>
      </c>
      <c r="L69" s="41">
        <f>IFERROR('Tabel 5'!K69/'Tabel 10'!$F69*1000,0)</f>
        <v>0.17959232542129366</v>
      </c>
      <c r="M69" s="41">
        <f>IFERROR('Tabel 5'!L69/'Tabel 10'!$F69*1000,0)</f>
        <v>6.8245083660091597</v>
      </c>
      <c r="N69" s="41">
        <f>IFERROR('Tabel 5'!M69/'Tabel 10'!$F69*1000,0)</f>
        <v>0</v>
      </c>
      <c r="O69" s="41">
        <f>IFERROR('Tabel 5'!N69/'Tabel 10'!$F69*1000,0)</f>
        <v>9.8775778981711522</v>
      </c>
      <c r="P69" s="41"/>
      <c r="Q69" s="41">
        <f>IFERROR('Tabel 5'!P69/'Tabel 10'!$F69*1000,0)</f>
        <v>7.4830135592205693E-2</v>
      </c>
      <c r="R69" s="41">
        <f>IFERROR('Tabel 5'!Q69/'Tabel 10'!$F69*1000,0)</f>
        <v>7.4830135592205693E-2</v>
      </c>
      <c r="S69" s="41">
        <f>IFERROR('Tabel 5'!R69/'Tabel 10'!$F69*1000,0)</f>
        <v>0</v>
      </c>
      <c r="T69" s="41"/>
      <c r="U69" s="41">
        <f>IFERROR('Tabel 5'!T69/'Tabel 10'!$F69*1000,0)</f>
        <v>1.9904816067526716</v>
      </c>
      <c r="V69" s="41"/>
      <c r="W69" s="41">
        <f>IFERROR('Tabel 5'!V69/'Tabel 10'!$F69*1000,0)</f>
        <v>17.420455565865485</v>
      </c>
      <c r="X69" s="41">
        <f>IFERROR('Tabel 5'!W69/'Tabel 10'!$F69*1000,0)</f>
        <v>16.642222155706545</v>
      </c>
      <c r="Y69" s="41">
        <f>IFERROR('Tabel 5'!X69/'Tabel 10'!$F69*1000,0)</f>
        <v>0.77823341015893921</v>
      </c>
      <c r="Z69" s="41">
        <f>IFERROR('Tabel 5'!Y69/'Tabel 10'!$F69*1000,0)</f>
        <v>0</v>
      </c>
      <c r="AA69" s="41"/>
      <c r="AB69" s="41">
        <f>IFERROR('Tabel 5'!AA69/'Tabel 10'!$F69*1000,0)</f>
        <v>0</v>
      </c>
      <c r="AC69" s="41"/>
      <c r="AD69" s="41">
        <f>IFERROR('Tabel 5'!AC69/'Tabel 10'!$F69*1000,0)</f>
        <v>9.0843784608937721</v>
      </c>
      <c r="AE69" s="41"/>
      <c r="AF69" s="57"/>
    </row>
    <row r="70" spans="1:32" outlineLevel="1" x14ac:dyDescent="0.2">
      <c r="A70" s="22">
        <v>1</v>
      </c>
      <c r="B70" s="46">
        <v>2019</v>
      </c>
      <c r="C70" s="46">
        <v>4</v>
      </c>
      <c r="D70" s="22" t="s">
        <v>146</v>
      </c>
      <c r="E70" s="22" t="s">
        <v>491</v>
      </c>
      <c r="F70" s="41">
        <v>65302</v>
      </c>
      <c r="H70" s="41">
        <f>IFERROR('Tabel 5'!G70/'Tabel 10'!$F70*1000,0)</f>
        <v>58.543383051055095</v>
      </c>
      <c r="I70" s="41"/>
      <c r="J70" s="41">
        <f>IFERROR('Tabel 5'!I70/'Tabel 10'!$F70*1000,0)</f>
        <v>22.771124927261031</v>
      </c>
      <c r="K70" s="41">
        <f>IFERROR('Tabel 5'!J70/'Tabel 10'!$F70*1000,0)</f>
        <v>12.021071330127715</v>
      </c>
      <c r="L70" s="41">
        <f>IFERROR('Tabel 5'!K70/'Tabel 10'!$F70*1000,0)</f>
        <v>0</v>
      </c>
      <c r="M70" s="41">
        <f>IFERROR('Tabel 5'!L70/'Tabel 10'!$F70*1000,0)</f>
        <v>8.1161373311690301</v>
      </c>
      <c r="N70" s="41">
        <f>IFERROR('Tabel 5'!M70/'Tabel 10'!$F70*1000,0)</f>
        <v>0</v>
      </c>
      <c r="O70" s="41">
        <f>IFERROR('Tabel 5'!N70/'Tabel 10'!$F70*1000,0)</f>
        <v>2.633916265964289</v>
      </c>
      <c r="P70" s="41"/>
      <c r="Q70" s="41">
        <f>IFERROR('Tabel 5'!P70/'Tabel 10'!$F70*1000,0)</f>
        <v>5.2372055986034116</v>
      </c>
      <c r="R70" s="41">
        <f>IFERROR('Tabel 5'!Q70/'Tabel 10'!$F70*1000,0)</f>
        <v>5.2372055986034116</v>
      </c>
      <c r="S70" s="41">
        <f>IFERROR('Tabel 5'!R70/'Tabel 10'!$F70*1000,0)</f>
        <v>0</v>
      </c>
      <c r="T70" s="41"/>
      <c r="U70" s="41">
        <f>IFERROR('Tabel 5'!T70/'Tabel 10'!$F70*1000,0)</f>
        <v>6.2019539983461458</v>
      </c>
      <c r="V70" s="41"/>
      <c r="W70" s="41">
        <f>IFERROR('Tabel 5'!V70/'Tabel 10'!$F70*1000,0)</f>
        <v>24.333098526844505</v>
      </c>
      <c r="X70" s="41">
        <f>IFERROR('Tabel 5'!W70/'Tabel 10'!$F70*1000,0)</f>
        <v>22.587363327310037</v>
      </c>
      <c r="Y70" s="41">
        <f>IFERROR('Tabel 5'!X70/'Tabel 10'!$F70*1000,0)</f>
        <v>1.7457351995344705</v>
      </c>
      <c r="Z70" s="41">
        <f>IFERROR('Tabel 5'!Y70/'Tabel 10'!$F70*1000,0)</f>
        <v>0</v>
      </c>
      <c r="AA70" s="41"/>
      <c r="AB70" s="41">
        <f>IFERROR('Tabel 5'!AA70/'Tabel 10'!$F70*1000,0)</f>
        <v>0</v>
      </c>
      <c r="AC70" s="41"/>
      <c r="AD70" s="41">
        <f>IFERROR('Tabel 5'!AC70/'Tabel 10'!$F70*1000,0)</f>
        <v>4.9921901320020829</v>
      </c>
      <c r="AE70" s="41"/>
      <c r="AF70" s="57"/>
    </row>
    <row r="71" spans="1:32" outlineLevel="1" x14ac:dyDescent="0.2">
      <c r="A71" s="22">
        <v>1</v>
      </c>
      <c r="B71" s="46">
        <v>2019</v>
      </c>
      <c r="C71" s="46">
        <v>4</v>
      </c>
      <c r="D71" s="22" t="s">
        <v>158</v>
      </c>
      <c r="E71" s="22" t="s">
        <v>505</v>
      </c>
      <c r="F71" s="41">
        <v>53467</v>
      </c>
      <c r="H71" s="41">
        <f>IFERROR('Tabel 5'!G71/'Tabel 10'!$F71*1000,0)</f>
        <v>107.65518918211234</v>
      </c>
      <c r="I71" s="41"/>
      <c r="J71" s="41">
        <f>IFERROR('Tabel 5'!I71/'Tabel 10'!$F71*1000,0)</f>
        <v>46.140610095947032</v>
      </c>
      <c r="K71" s="41">
        <f>IFERROR('Tabel 5'!J71/'Tabel 10'!$F71*1000,0)</f>
        <v>22.481156601268072</v>
      </c>
      <c r="L71" s="41">
        <f>IFERROR('Tabel 5'!K71/'Tabel 10'!$F71*1000,0)</f>
        <v>15.486187741971683</v>
      </c>
      <c r="M71" s="41">
        <f>IFERROR('Tabel 5'!L71/'Tabel 10'!$F71*1000,0)</f>
        <v>0.43017188172143561</v>
      </c>
      <c r="N71" s="41">
        <f>IFERROR('Tabel 5'!M71/'Tabel 10'!$F71*1000,0)</f>
        <v>0</v>
      </c>
      <c r="O71" s="41">
        <f>IFERROR('Tabel 5'!N71/'Tabel 10'!$F71*1000,0)</f>
        <v>7.7430938709858417</v>
      </c>
      <c r="P71" s="41"/>
      <c r="Q71" s="41">
        <f>IFERROR('Tabel 5'!P71/'Tabel 10'!$F71*1000,0)</f>
        <v>17.075953391811773</v>
      </c>
      <c r="R71" s="41">
        <f>IFERROR('Tabel 5'!Q71/'Tabel 10'!$F71*1000,0)</f>
        <v>8.5847345091364762</v>
      </c>
      <c r="S71" s="41">
        <f>IFERROR('Tabel 5'!R71/'Tabel 10'!$F71*1000,0)</f>
        <v>8.4912188826752963</v>
      </c>
      <c r="T71" s="41"/>
      <c r="U71" s="41">
        <f>IFERROR('Tabel 5'!T71/'Tabel 10'!$F71*1000,0)</f>
        <v>16.458750257167971</v>
      </c>
      <c r="V71" s="41"/>
      <c r="W71" s="41">
        <f>IFERROR('Tabel 5'!V71/'Tabel 10'!$F71*1000,0)</f>
        <v>27.979875437185552</v>
      </c>
      <c r="X71" s="41">
        <f>IFERROR('Tabel 5'!W71/'Tabel 10'!$F71*1000,0)</f>
        <v>27.007312921989264</v>
      </c>
      <c r="Y71" s="41">
        <f>IFERROR('Tabel 5'!X71/'Tabel 10'!$F71*1000,0)</f>
        <v>0.65460938522827161</v>
      </c>
      <c r="Z71" s="41">
        <f>IFERROR('Tabel 5'!Y71/'Tabel 10'!$F71*1000,0)</f>
        <v>0.31795312996801767</v>
      </c>
      <c r="AA71" s="41"/>
      <c r="AB71" s="41">
        <f>IFERROR('Tabel 5'!AA71/'Tabel 10'!$F71*1000,0)</f>
        <v>0</v>
      </c>
      <c r="AC71" s="41"/>
      <c r="AD71" s="41">
        <f>IFERROR('Tabel 5'!AC71/'Tabel 10'!$F71*1000,0)</f>
        <v>2.24437503506836</v>
      </c>
      <c r="AE71" s="41"/>
      <c r="AF71" s="57"/>
    </row>
    <row r="72" spans="1:32" outlineLevel="1" x14ac:dyDescent="0.2">
      <c r="A72" s="22">
        <v>1</v>
      </c>
      <c r="B72" s="46">
        <v>2019</v>
      </c>
      <c r="C72" s="46">
        <v>4</v>
      </c>
      <c r="D72" s="22" t="s">
        <v>159</v>
      </c>
      <c r="E72" s="22" t="s">
        <v>506</v>
      </c>
      <c r="F72" s="41">
        <v>77999</v>
      </c>
      <c r="H72" s="41">
        <f>IFERROR('Tabel 5'!G72/'Tabel 10'!$F72*1000,0)</f>
        <v>167.02778240746676</v>
      </c>
      <c r="I72" s="41"/>
      <c r="J72" s="41">
        <f>IFERROR('Tabel 5'!I72/'Tabel 10'!$F72*1000,0)</f>
        <v>61.167450864754677</v>
      </c>
      <c r="K72" s="41">
        <f>IFERROR('Tabel 5'!J72/'Tabel 10'!$F72*1000,0)</f>
        <v>28.949089090885781</v>
      </c>
      <c r="L72" s="41">
        <f>IFERROR('Tabel 5'!K72/'Tabel 10'!$F72*1000,0)</f>
        <v>22.872088103693635</v>
      </c>
      <c r="M72" s="41">
        <f>IFERROR('Tabel 5'!L72/'Tabel 10'!$F72*1000,0)</f>
        <v>3.7436377389453712</v>
      </c>
      <c r="N72" s="41">
        <f>IFERROR('Tabel 5'!M72/'Tabel 10'!$F72*1000,0)</f>
        <v>1.2436056872524006</v>
      </c>
      <c r="O72" s="41">
        <f>IFERROR('Tabel 5'!N72/'Tabel 10'!$F72*1000,0)</f>
        <v>4.3590302439774868</v>
      </c>
      <c r="P72" s="41"/>
      <c r="Q72" s="41">
        <f>IFERROR('Tabel 5'!P72/'Tabel 10'!$F72*1000,0)</f>
        <v>60.077693303760306</v>
      </c>
      <c r="R72" s="41">
        <f>IFERROR('Tabel 5'!Q72/'Tabel 10'!$F72*1000,0)</f>
        <v>42.744137745355708</v>
      </c>
      <c r="S72" s="41">
        <f>IFERROR('Tabel 5'!R72/'Tabel 10'!$F72*1000,0)</f>
        <v>17.333555558404594</v>
      </c>
      <c r="T72" s="41"/>
      <c r="U72" s="41">
        <f>IFERROR('Tabel 5'!T72/'Tabel 10'!$F72*1000,0)</f>
        <v>9.6283285683149789</v>
      </c>
      <c r="V72" s="41"/>
      <c r="W72" s="41">
        <f>IFERROR('Tabel 5'!V72/'Tabel 10'!$F72*1000,0)</f>
        <v>36.154309670636806</v>
      </c>
      <c r="X72" s="41">
        <f>IFERROR('Tabel 5'!W72/'Tabel 10'!$F72*1000,0)</f>
        <v>32.0516929704227</v>
      </c>
      <c r="Y72" s="41">
        <f>IFERROR('Tabel 5'!X72/'Tabel 10'!$F72*1000,0)</f>
        <v>2.2436185079295887</v>
      </c>
      <c r="Z72" s="41">
        <f>IFERROR('Tabel 5'!Y72/'Tabel 10'!$F72*1000,0)</f>
        <v>1.8589981922845165</v>
      </c>
      <c r="AA72" s="41"/>
      <c r="AB72" s="41">
        <f>IFERROR('Tabel 5'!AA72/'Tabel 10'!$F72*1000,0)</f>
        <v>0.2564135437633816</v>
      </c>
      <c r="AC72" s="41"/>
      <c r="AD72" s="41">
        <f>IFERROR('Tabel 5'!AC72/'Tabel 10'!$F72*1000,0)</f>
        <v>0.57693047346760862</v>
      </c>
      <c r="AE72" s="41"/>
      <c r="AF72" s="57"/>
    </row>
    <row r="73" spans="1:32" outlineLevel="1" x14ac:dyDescent="0.2">
      <c r="A73" s="22">
        <v>1</v>
      </c>
      <c r="B73" s="46">
        <v>2019</v>
      </c>
      <c r="C73" s="46">
        <v>4</v>
      </c>
      <c r="D73" s="22" t="s">
        <v>163</v>
      </c>
      <c r="E73" s="22" t="s">
        <v>510</v>
      </c>
      <c r="F73" s="41">
        <v>72404</v>
      </c>
      <c r="H73" s="41">
        <f>IFERROR('Tabel 5'!G73/'Tabel 10'!$F73*1000,0)</f>
        <v>107.13496491906524</v>
      </c>
      <c r="I73" s="41"/>
      <c r="J73" s="41">
        <f>IFERROR('Tabel 5'!I73/'Tabel 10'!$F73*1000,0)</f>
        <v>51.26788575216839</v>
      </c>
      <c r="K73" s="41">
        <f>IFERROR('Tabel 5'!J73/'Tabel 10'!$F73*1000,0)</f>
        <v>25.523451742997626</v>
      </c>
      <c r="L73" s="41">
        <f>IFERROR('Tabel 5'!K73/'Tabel 10'!$F73*1000,0)</f>
        <v>0</v>
      </c>
      <c r="M73" s="41">
        <f>IFERROR('Tabel 5'!L73/'Tabel 10'!$F73*1000,0)</f>
        <v>14.253356168167505</v>
      </c>
      <c r="N73" s="41">
        <f>IFERROR('Tabel 5'!M73/'Tabel 10'!$F73*1000,0)</f>
        <v>0</v>
      </c>
      <c r="O73" s="41">
        <f>IFERROR('Tabel 5'!N73/'Tabel 10'!$F73*1000,0)</f>
        <v>11.491077841003259</v>
      </c>
      <c r="P73" s="41"/>
      <c r="Q73" s="41">
        <f>IFERROR('Tabel 5'!P73/'Tabel 10'!$F73*1000,0)</f>
        <v>22.167283575493066</v>
      </c>
      <c r="R73" s="41">
        <f>IFERROR('Tabel 5'!Q73/'Tabel 10'!$F73*1000,0)</f>
        <v>19.998895088669133</v>
      </c>
      <c r="S73" s="41">
        <f>IFERROR('Tabel 5'!R73/'Tabel 10'!$F73*1000,0)</f>
        <v>2.1683884868239325</v>
      </c>
      <c r="T73" s="41"/>
      <c r="U73" s="41">
        <f>IFERROR('Tabel 5'!T73/'Tabel 10'!$F73*1000,0)</f>
        <v>3.3837909507762003</v>
      </c>
      <c r="V73" s="41"/>
      <c r="W73" s="41">
        <f>IFERROR('Tabel 5'!V73/'Tabel 10'!$F73*1000,0)</f>
        <v>30.31600464062759</v>
      </c>
      <c r="X73" s="41">
        <f>IFERROR('Tabel 5'!W73/'Tabel 10'!$F73*1000,0)</f>
        <v>29.694492017015634</v>
      </c>
      <c r="Y73" s="41">
        <f>IFERROR('Tabel 5'!X73/'Tabel 10'!$F73*1000,0)</f>
        <v>0.62151262361195514</v>
      </c>
      <c r="Z73" s="41">
        <f>IFERROR('Tabel 5'!Y73/'Tabel 10'!$F73*1000,0)</f>
        <v>0</v>
      </c>
      <c r="AA73" s="41"/>
      <c r="AB73" s="41">
        <f>IFERROR('Tabel 5'!AA73/'Tabel 10'!$F73*1000,0)</f>
        <v>0</v>
      </c>
      <c r="AC73" s="41"/>
      <c r="AD73" s="41">
        <f>IFERROR('Tabel 5'!AC73/'Tabel 10'!$F73*1000,0)</f>
        <v>9.2674437876360418</v>
      </c>
      <c r="AE73" s="41"/>
      <c r="AF73" s="57"/>
    </row>
    <row r="74" spans="1:32" outlineLevel="1" x14ac:dyDescent="0.2">
      <c r="A74" s="22">
        <v>1</v>
      </c>
      <c r="B74" s="46">
        <v>2019</v>
      </c>
      <c r="C74" s="46">
        <v>4</v>
      </c>
      <c r="D74" s="22" t="s">
        <v>167</v>
      </c>
      <c r="E74" s="22" t="s">
        <v>514</v>
      </c>
      <c r="F74" s="41">
        <v>52197</v>
      </c>
      <c r="H74" s="41">
        <f>IFERROR('Tabel 5'!G74/'Tabel 10'!$F74*1000,0)</f>
        <v>62.130007471693773</v>
      </c>
      <c r="I74" s="41"/>
      <c r="J74" s="41">
        <f>IFERROR('Tabel 5'!I74/'Tabel 10'!$F74*1000,0)</f>
        <v>24.311742054141043</v>
      </c>
      <c r="K74" s="41">
        <f>IFERROR('Tabel 5'!J74/'Tabel 10'!$F74*1000,0)</f>
        <v>22.242657624001382</v>
      </c>
      <c r="L74" s="41">
        <f>IFERROR('Tabel 5'!K74/'Tabel 10'!$F74*1000,0)</f>
        <v>0</v>
      </c>
      <c r="M74" s="41">
        <f>IFERROR('Tabel 5'!L74/'Tabel 10'!$F74*1000,0)</f>
        <v>0</v>
      </c>
      <c r="N74" s="41">
        <f>IFERROR('Tabel 5'!M74/'Tabel 10'!$F74*1000,0)</f>
        <v>0</v>
      </c>
      <c r="O74" s="41">
        <f>IFERROR('Tabel 5'!N74/'Tabel 10'!$F74*1000,0)</f>
        <v>2.0690844301396631</v>
      </c>
      <c r="P74" s="41"/>
      <c r="Q74" s="41">
        <f>IFERROR('Tabel 5'!P74/'Tabel 10'!$F74*1000,0)</f>
        <v>10.326263961530357</v>
      </c>
      <c r="R74" s="41">
        <f>IFERROR('Tabel 5'!Q74/'Tabel 10'!$F74*1000,0)</f>
        <v>5.1535528861811981</v>
      </c>
      <c r="S74" s="41">
        <f>IFERROR('Tabel 5'!R74/'Tabel 10'!$F74*1000,0)</f>
        <v>5.1727110753491585</v>
      </c>
      <c r="T74" s="41"/>
      <c r="U74" s="41">
        <f>IFERROR('Tabel 5'!T74/'Tabel 10'!$F74*1000,0)</f>
        <v>6.3222024254267488</v>
      </c>
      <c r="V74" s="41"/>
      <c r="W74" s="41">
        <f>IFERROR('Tabel 5'!V74/'Tabel 10'!$F74*1000,0)</f>
        <v>21.16979903059563</v>
      </c>
      <c r="X74" s="41">
        <f>IFERROR('Tabel 5'!W74/'Tabel 10'!$F74*1000,0)</f>
        <v>20.614211544724792</v>
      </c>
      <c r="Y74" s="41">
        <f>IFERROR('Tabel 5'!X74/'Tabel 10'!$F74*1000,0)</f>
        <v>0.55558748587083551</v>
      </c>
      <c r="Z74" s="41">
        <f>IFERROR('Tabel 5'!Y74/'Tabel 10'!$F74*1000,0)</f>
        <v>0</v>
      </c>
      <c r="AA74" s="41"/>
      <c r="AB74" s="41">
        <f>IFERROR('Tabel 5'!AA74/'Tabel 10'!$F74*1000,0)</f>
        <v>1.8583443492921048</v>
      </c>
      <c r="AC74" s="41"/>
      <c r="AD74" s="41">
        <f>IFERROR('Tabel 5'!AC74/'Tabel 10'!$F74*1000,0)</f>
        <v>9.3683545031323643</v>
      </c>
      <c r="AE74" s="41"/>
      <c r="AF74" s="57"/>
    </row>
    <row r="75" spans="1:32" outlineLevel="1" x14ac:dyDescent="0.2">
      <c r="A75" s="22">
        <v>1</v>
      </c>
      <c r="B75" s="46">
        <v>2019</v>
      </c>
      <c r="C75" s="46">
        <v>4</v>
      </c>
      <c r="D75" s="22" t="s">
        <v>177</v>
      </c>
      <c r="E75" s="22" t="s">
        <v>527</v>
      </c>
      <c r="F75" s="41">
        <v>54589</v>
      </c>
      <c r="H75" s="41">
        <f>IFERROR('Tabel 5'!G75/'Tabel 10'!$F75*1000,0)</f>
        <v>115.38954734470315</v>
      </c>
      <c r="I75" s="41"/>
      <c r="J75" s="41">
        <f>IFERROR('Tabel 5'!I75/'Tabel 10'!$F75*1000,0)</f>
        <v>54.47984026085841</v>
      </c>
      <c r="K75" s="41">
        <f>IFERROR('Tabel 5'!J75/'Tabel 10'!$F75*1000,0)</f>
        <v>23.539540933155031</v>
      </c>
      <c r="L75" s="41">
        <f>IFERROR('Tabel 5'!K75/'Tabel 10'!$F75*1000,0)</f>
        <v>2.9126747146861089</v>
      </c>
      <c r="M75" s="41">
        <f>IFERROR('Tabel 5'!L75/'Tabel 10'!$F75*1000,0)</f>
        <v>23.466266097565445</v>
      </c>
      <c r="N75" s="41">
        <f>IFERROR('Tabel 5'!M75/'Tabel 10'!$F75*1000,0)</f>
        <v>0</v>
      </c>
      <c r="O75" s="41">
        <f>IFERROR('Tabel 5'!N75/'Tabel 10'!$F75*1000,0)</f>
        <v>4.5613585154518308</v>
      </c>
      <c r="P75" s="41"/>
      <c r="Q75" s="41">
        <f>IFERROR('Tabel 5'!P75/'Tabel 10'!$F75*1000,0)</f>
        <v>26.58044661012292</v>
      </c>
      <c r="R75" s="41">
        <f>IFERROR('Tabel 5'!Q75/'Tabel 10'!$F75*1000,0)</f>
        <v>26.58044661012292</v>
      </c>
      <c r="S75" s="41">
        <f>IFERROR('Tabel 5'!R75/'Tabel 10'!$F75*1000,0)</f>
        <v>0</v>
      </c>
      <c r="T75" s="41"/>
      <c r="U75" s="41">
        <f>IFERROR('Tabel 5'!T75/'Tabel 10'!$F75*1000,0)</f>
        <v>6.7229661653446664</v>
      </c>
      <c r="V75" s="41"/>
      <c r="W75" s="41">
        <f>IFERROR('Tabel 5'!V75/'Tabel 10'!$F75*1000,0)</f>
        <v>27.606294308377148</v>
      </c>
      <c r="X75" s="41">
        <f>IFERROR('Tabel 5'!W75/'Tabel 10'!$F75*1000,0)</f>
        <v>26.946820788070859</v>
      </c>
      <c r="Y75" s="41">
        <f>IFERROR('Tabel 5'!X75/'Tabel 10'!$F75*1000,0)</f>
        <v>0.65947352030628881</v>
      </c>
      <c r="Z75" s="41">
        <f>IFERROR('Tabel 5'!Y75/'Tabel 10'!$F75*1000,0)</f>
        <v>0</v>
      </c>
      <c r="AA75" s="41"/>
      <c r="AB75" s="41">
        <f>IFERROR('Tabel 5'!AA75/'Tabel 10'!$F75*1000,0)</f>
        <v>0</v>
      </c>
      <c r="AC75" s="41"/>
      <c r="AD75" s="41">
        <f>IFERROR('Tabel 5'!AC75/'Tabel 10'!$F75*1000,0)</f>
        <v>27.551338181684955</v>
      </c>
      <c r="AE75" s="41"/>
      <c r="AF75" s="57"/>
    </row>
    <row r="76" spans="1:32" outlineLevel="1" x14ac:dyDescent="0.2">
      <c r="A76" s="22">
        <v>1</v>
      </c>
      <c r="B76" s="46">
        <v>2019</v>
      </c>
      <c r="C76" s="46">
        <v>4</v>
      </c>
      <c r="D76" s="22" t="s">
        <v>200</v>
      </c>
      <c r="E76" s="22" t="s">
        <v>551</v>
      </c>
      <c r="F76" s="41">
        <v>91524</v>
      </c>
      <c r="H76" s="41">
        <f>IFERROR('Tabel 5'!G76/'Tabel 10'!$F76*1000,0)</f>
        <v>132.56632140203661</v>
      </c>
      <c r="I76" s="41"/>
      <c r="J76" s="41">
        <f>IFERROR('Tabel 5'!I76/'Tabel 10'!$F76*1000,0)</f>
        <v>95.024255932870062</v>
      </c>
      <c r="K76" s="41">
        <f>IFERROR('Tabel 5'!J76/'Tabel 10'!$F76*1000,0)</f>
        <v>38.110222455312268</v>
      </c>
      <c r="L76" s="41">
        <f>IFERROR('Tabel 5'!K76/'Tabel 10'!$F76*1000,0)</f>
        <v>41.595647043398451</v>
      </c>
      <c r="M76" s="41">
        <f>IFERROR('Tabel 5'!L76/'Tabel 10'!$F76*1000,0)</f>
        <v>3.5728333551855251</v>
      </c>
      <c r="N76" s="41">
        <f>IFERROR('Tabel 5'!M76/'Tabel 10'!$F76*1000,0)</f>
        <v>0.10926095887417508</v>
      </c>
      <c r="O76" s="41">
        <f>IFERROR('Tabel 5'!N76/'Tabel 10'!$F76*1000,0)</f>
        <v>11.636292120099647</v>
      </c>
      <c r="P76" s="41"/>
      <c r="Q76" s="41">
        <f>IFERROR('Tabel 5'!P76/'Tabel 10'!$F76*1000,0)</f>
        <v>1.2018705476159259</v>
      </c>
      <c r="R76" s="41">
        <f>IFERROR('Tabel 5'!Q76/'Tabel 10'!$F76*1000,0)</f>
        <v>0</v>
      </c>
      <c r="S76" s="41">
        <f>IFERROR('Tabel 5'!R76/'Tabel 10'!$F76*1000,0)</f>
        <v>1.2018705476159259</v>
      </c>
      <c r="T76" s="41"/>
      <c r="U76" s="41">
        <f>IFERROR('Tabel 5'!T76/'Tabel 10'!$F76*1000,0)</f>
        <v>3.2887548621126701</v>
      </c>
      <c r="V76" s="41"/>
      <c r="W76" s="41">
        <f>IFERROR('Tabel 5'!V76/'Tabel 10'!$F76*1000,0)</f>
        <v>33.051440059437965</v>
      </c>
      <c r="X76" s="41">
        <f>IFERROR('Tabel 5'!W76/'Tabel 10'!$F76*1000,0)</f>
        <v>29.587867663126612</v>
      </c>
      <c r="Y76" s="41">
        <f>IFERROR('Tabel 5'!X76/'Tabel 10'!$F76*1000,0)</f>
        <v>1.6170621913377912</v>
      </c>
      <c r="Z76" s="41">
        <f>IFERROR('Tabel 5'!Y76/'Tabel 10'!$F76*1000,0)</f>
        <v>1.8465102049735589</v>
      </c>
      <c r="AA76" s="41"/>
      <c r="AB76" s="41">
        <f>IFERROR('Tabel 5'!AA76/'Tabel 10'!$F76*1000,0)</f>
        <v>0</v>
      </c>
      <c r="AC76" s="41"/>
      <c r="AD76" s="41">
        <f>IFERROR('Tabel 5'!AC76/'Tabel 10'!$F76*1000,0)</f>
        <v>33.630523141471087</v>
      </c>
      <c r="AE76" s="41"/>
      <c r="AF76" s="57"/>
    </row>
    <row r="77" spans="1:32" outlineLevel="1" x14ac:dyDescent="0.2">
      <c r="A77" s="22">
        <v>1</v>
      </c>
      <c r="B77" s="46">
        <v>2019</v>
      </c>
      <c r="C77" s="46">
        <v>4</v>
      </c>
      <c r="D77" s="22" t="s">
        <v>207</v>
      </c>
      <c r="E77" s="22" t="s">
        <v>560</v>
      </c>
      <c r="F77" s="41">
        <v>55616</v>
      </c>
      <c r="H77" s="41">
        <f>IFERROR('Tabel 5'!G77/'Tabel 10'!$F77*1000,0)</f>
        <v>108.17031070195628</v>
      </c>
      <c r="I77" s="41"/>
      <c r="J77" s="41">
        <f>IFERROR('Tabel 5'!I77/'Tabel 10'!$F77*1000,0)</f>
        <v>66.689441887226693</v>
      </c>
      <c r="K77" s="41">
        <f>IFERROR('Tabel 5'!J77/'Tabel 10'!$F77*1000,0)</f>
        <v>54.480724971231297</v>
      </c>
      <c r="L77" s="41">
        <f>IFERROR('Tabel 5'!K77/'Tabel 10'!$F77*1000,0)</f>
        <v>1.9598676639815882</v>
      </c>
      <c r="M77" s="41">
        <f>IFERROR('Tabel 5'!L77/'Tabel 10'!$F77*1000,0)</f>
        <v>10.248849252013809</v>
      </c>
      <c r="N77" s="41">
        <f>IFERROR('Tabel 5'!M77/'Tabel 10'!$F77*1000,0)</f>
        <v>0</v>
      </c>
      <c r="O77" s="41">
        <f>IFERROR('Tabel 5'!N77/'Tabel 10'!$F77*1000,0)</f>
        <v>0</v>
      </c>
      <c r="P77" s="41"/>
      <c r="Q77" s="41">
        <f>IFERROR('Tabel 5'!P77/'Tabel 10'!$F77*1000,0)</f>
        <v>2.9308112773302648</v>
      </c>
      <c r="R77" s="41">
        <f>IFERROR('Tabel 5'!Q77/'Tabel 10'!$F77*1000,0)</f>
        <v>2.9308112773302648</v>
      </c>
      <c r="S77" s="41">
        <f>IFERROR('Tabel 5'!R77/'Tabel 10'!$F77*1000,0)</f>
        <v>0</v>
      </c>
      <c r="T77" s="41"/>
      <c r="U77" s="41">
        <f>IFERROR('Tabel 5'!T77/'Tabel 10'!$F77*1000,0)</f>
        <v>2.9128308400460301</v>
      </c>
      <c r="V77" s="41"/>
      <c r="W77" s="41">
        <f>IFERROR('Tabel 5'!V77/'Tabel 10'!$F77*1000,0)</f>
        <v>35.637226697353277</v>
      </c>
      <c r="X77" s="41">
        <f>IFERROR('Tabel 5'!W77/'Tabel 10'!$F77*1000,0)</f>
        <v>29.721662830840046</v>
      </c>
      <c r="Y77" s="41">
        <f>IFERROR('Tabel 5'!X77/'Tabel 10'!$F77*1000,0)</f>
        <v>1.6002589182968929</v>
      </c>
      <c r="Z77" s="41">
        <f>IFERROR('Tabel 5'!Y77/'Tabel 10'!$F77*1000,0)</f>
        <v>4.3153049482163404</v>
      </c>
      <c r="AA77" s="41"/>
      <c r="AB77" s="41">
        <f>IFERROR('Tabel 5'!AA77/'Tabel 10'!$F77*1000,0)</f>
        <v>0</v>
      </c>
      <c r="AC77" s="41"/>
      <c r="AD77" s="41">
        <f>IFERROR('Tabel 5'!AC77/'Tabel 10'!$F77*1000,0)</f>
        <v>24.489355581127732</v>
      </c>
      <c r="AE77" s="41"/>
      <c r="AF77" s="57"/>
    </row>
    <row r="78" spans="1:32" outlineLevel="1" x14ac:dyDescent="0.2">
      <c r="A78" s="22">
        <v>1</v>
      </c>
      <c r="B78" s="46">
        <v>2019</v>
      </c>
      <c r="C78" s="46">
        <v>4</v>
      </c>
      <c r="D78" s="22" t="s">
        <v>232</v>
      </c>
      <c r="E78" s="22" t="s">
        <v>596</v>
      </c>
      <c r="F78" s="41">
        <v>58209</v>
      </c>
      <c r="H78" s="41">
        <f>IFERROR('Tabel 5'!G78/'Tabel 10'!$F78*1000,0)</f>
        <v>110.30940232610077</v>
      </c>
      <c r="I78" s="41"/>
      <c r="J78" s="41">
        <f>IFERROR('Tabel 5'!I78/'Tabel 10'!$F78*1000,0)</f>
        <v>54.922778264529541</v>
      </c>
      <c r="K78" s="41">
        <f>IFERROR('Tabel 5'!J78/'Tabel 10'!$F78*1000,0)</f>
        <v>47.037399714820729</v>
      </c>
      <c r="L78" s="41">
        <f>IFERROR('Tabel 5'!K78/'Tabel 10'!$F78*1000,0)</f>
        <v>2.6284595165696025</v>
      </c>
      <c r="M78" s="41">
        <f>IFERROR('Tabel 5'!L78/'Tabel 10'!$F78*1000,0)</f>
        <v>2.8689721520727036</v>
      </c>
      <c r="N78" s="41">
        <f>IFERROR('Tabel 5'!M78/'Tabel 10'!$F78*1000,0)</f>
        <v>0</v>
      </c>
      <c r="O78" s="41">
        <f>IFERROR('Tabel 5'!N78/'Tabel 10'!$F78*1000,0)</f>
        <v>2.3879468810665014</v>
      </c>
      <c r="P78" s="41"/>
      <c r="Q78" s="41">
        <f>IFERROR('Tabel 5'!P78/'Tabel 10'!$F78*1000,0)</f>
        <v>19.447164527822157</v>
      </c>
      <c r="R78" s="41">
        <f>IFERROR('Tabel 5'!Q78/'Tabel 10'!$F78*1000,0)</f>
        <v>10.75435070178151</v>
      </c>
      <c r="S78" s="41">
        <f>IFERROR('Tabel 5'!R78/'Tabel 10'!$F78*1000,0)</f>
        <v>8.6928138260406467</v>
      </c>
      <c r="T78" s="41"/>
      <c r="U78" s="41">
        <f>IFERROR('Tabel 5'!T78/'Tabel 10'!$F78*1000,0)</f>
        <v>4.9992269236715972</v>
      </c>
      <c r="V78" s="41"/>
      <c r="W78" s="41">
        <f>IFERROR('Tabel 5'!V78/'Tabel 10'!$F78*1000,0)</f>
        <v>30.94023261007748</v>
      </c>
      <c r="X78" s="41">
        <f>IFERROR('Tabel 5'!W78/'Tabel 10'!$F78*1000,0)</f>
        <v>30.25305365149719</v>
      </c>
      <c r="Y78" s="41">
        <f>IFERROR('Tabel 5'!X78/'Tabel 10'!$F78*1000,0)</f>
        <v>0.68717895858028821</v>
      </c>
      <c r="Z78" s="41">
        <f>IFERROR('Tabel 5'!Y78/'Tabel 10'!$F78*1000,0)</f>
        <v>0</v>
      </c>
      <c r="AA78" s="41"/>
      <c r="AB78" s="41">
        <f>IFERROR('Tabel 5'!AA78/'Tabel 10'!$F78*1000,0)</f>
        <v>0</v>
      </c>
      <c r="AC78" s="41"/>
      <c r="AD78" s="41">
        <f>IFERROR('Tabel 5'!AC78/'Tabel 10'!$F78*1000,0)</f>
        <v>9.5517875242660057</v>
      </c>
      <c r="AE78" s="41"/>
      <c r="AF78" s="57"/>
    </row>
    <row r="79" spans="1:32" outlineLevel="1" x14ac:dyDescent="0.2">
      <c r="A79" s="22">
        <v>1</v>
      </c>
      <c r="B79" s="46">
        <v>2019</v>
      </c>
      <c r="C79" s="46">
        <v>4</v>
      </c>
      <c r="D79" s="22" t="s">
        <v>240</v>
      </c>
      <c r="E79" s="22" t="s">
        <v>606</v>
      </c>
      <c r="F79" s="41">
        <v>77893</v>
      </c>
      <c r="H79" s="41">
        <f>IFERROR('Tabel 5'!G79/'Tabel 10'!$F79*1000,0)</f>
        <v>90.187821755485089</v>
      </c>
      <c r="I79" s="41"/>
      <c r="J79" s="41">
        <f>IFERROR('Tabel 5'!I79/'Tabel 10'!$F79*1000,0)</f>
        <v>59.607410165226661</v>
      </c>
      <c r="K79" s="41">
        <f>IFERROR('Tabel 5'!J79/'Tabel 10'!$F79*1000,0)</f>
        <v>18.833528044882083</v>
      </c>
      <c r="L79" s="41">
        <f>IFERROR('Tabel 5'!K79/'Tabel 10'!$F79*1000,0)</f>
        <v>1.5790892634768208</v>
      </c>
      <c r="M79" s="41">
        <f>IFERROR('Tabel 5'!L79/'Tabel 10'!$F79*1000,0)</f>
        <v>18.114593095656861</v>
      </c>
      <c r="N79" s="41">
        <f>IFERROR('Tabel 5'!M79/'Tabel 10'!$F79*1000,0)</f>
        <v>0</v>
      </c>
      <c r="O79" s="41">
        <f>IFERROR('Tabel 5'!N79/'Tabel 10'!$F79*1000,0)</f>
        <v>21.080199761210892</v>
      </c>
      <c r="P79" s="41"/>
      <c r="Q79" s="41">
        <f>IFERROR('Tabel 5'!P79/'Tabel 10'!$F79*1000,0)</f>
        <v>0</v>
      </c>
      <c r="R79" s="41">
        <f>IFERROR('Tabel 5'!Q79/'Tabel 10'!$F79*1000,0)</f>
        <v>0</v>
      </c>
      <c r="S79" s="41">
        <f>IFERROR('Tabel 5'!R79/'Tabel 10'!$F79*1000,0)</f>
        <v>0</v>
      </c>
      <c r="T79" s="41"/>
      <c r="U79" s="41">
        <f>IFERROR('Tabel 5'!T79/'Tabel 10'!$F79*1000,0)</f>
        <v>0</v>
      </c>
      <c r="V79" s="41"/>
      <c r="W79" s="41">
        <f>IFERROR('Tabel 5'!V79/'Tabel 10'!$F79*1000,0)</f>
        <v>30.580411590258432</v>
      </c>
      <c r="X79" s="41">
        <f>IFERROR('Tabel 5'!W79/'Tabel 10'!$F79*1000,0)</f>
        <v>30.387839728858822</v>
      </c>
      <c r="Y79" s="41">
        <f>IFERROR('Tabel 5'!X79/'Tabel 10'!$F79*1000,0)</f>
        <v>0.19257186139961227</v>
      </c>
      <c r="Z79" s="41">
        <f>IFERROR('Tabel 5'!Y79/'Tabel 10'!$F79*1000,0)</f>
        <v>0</v>
      </c>
      <c r="AA79" s="41"/>
      <c r="AB79" s="41">
        <f>IFERROR('Tabel 5'!AA79/'Tabel 10'!$F79*1000,0)</f>
        <v>0</v>
      </c>
      <c r="AC79" s="41"/>
      <c r="AD79" s="41">
        <f>IFERROR('Tabel 5'!AC79/'Tabel 10'!$F79*1000,0)</f>
        <v>5.8670227106415211</v>
      </c>
      <c r="AE79" s="41"/>
      <c r="AF79" s="57"/>
    </row>
    <row r="80" spans="1:32" outlineLevel="1" x14ac:dyDescent="0.2">
      <c r="A80" s="22">
        <v>1</v>
      </c>
      <c r="B80" s="46">
        <v>2019</v>
      </c>
      <c r="C80" s="46">
        <v>4</v>
      </c>
      <c r="D80" s="22" t="s">
        <v>246</v>
      </c>
      <c r="E80" s="22" t="s">
        <v>614</v>
      </c>
      <c r="F80" s="41">
        <v>61601</v>
      </c>
      <c r="H80" s="41">
        <f>IFERROR('Tabel 5'!G80/'Tabel 10'!$F80*1000,0)</f>
        <v>22.223665200240255</v>
      </c>
      <c r="I80" s="41"/>
      <c r="J80" s="41">
        <f>IFERROR('Tabel 5'!I80/'Tabel 10'!$F80*1000,0)</f>
        <v>7.045340173049139</v>
      </c>
      <c r="K80" s="41">
        <f>IFERROR('Tabel 5'!J80/'Tabel 10'!$F80*1000,0)</f>
        <v>0.8116751351439101</v>
      </c>
      <c r="L80" s="41">
        <f>IFERROR('Tabel 5'!K80/'Tabel 10'!$F80*1000,0)</f>
        <v>0.8116751351439101</v>
      </c>
      <c r="M80" s="41">
        <f>IFERROR('Tabel 5'!L80/'Tabel 10'!$F80*1000,0)</f>
        <v>2.0454213405626529</v>
      </c>
      <c r="N80" s="41">
        <f>IFERROR('Tabel 5'!M80/'Tabel 10'!$F80*1000,0)</f>
        <v>0</v>
      </c>
      <c r="O80" s="41">
        <f>IFERROR('Tabel 5'!N80/'Tabel 10'!$F80*1000,0)</f>
        <v>3.3765685621986656</v>
      </c>
      <c r="P80" s="41"/>
      <c r="Q80" s="41">
        <f>IFERROR('Tabel 5'!P80/'Tabel 10'!$F80*1000,0)</f>
        <v>0.25973604324605121</v>
      </c>
      <c r="R80" s="41">
        <f>IFERROR('Tabel 5'!Q80/'Tabel 10'!$F80*1000,0)</f>
        <v>0.25973604324605121</v>
      </c>
      <c r="S80" s="41">
        <f>IFERROR('Tabel 5'!R80/'Tabel 10'!$F80*1000,0)</f>
        <v>0</v>
      </c>
      <c r="T80" s="41"/>
      <c r="U80" s="41">
        <f>IFERROR('Tabel 5'!T80/'Tabel 10'!$F80*1000,0)</f>
        <v>1.0876446810928395</v>
      </c>
      <c r="V80" s="41"/>
      <c r="W80" s="41">
        <f>IFERROR('Tabel 5'!V80/'Tabel 10'!$F80*1000,0)</f>
        <v>13.830944302852227</v>
      </c>
      <c r="X80" s="41">
        <f>IFERROR('Tabel 5'!W80/'Tabel 10'!$F80*1000,0)</f>
        <v>13.311472216360125</v>
      </c>
      <c r="Y80" s="41">
        <f>IFERROR('Tabel 5'!X80/'Tabel 10'!$F80*1000,0)</f>
        <v>0.51947208649210241</v>
      </c>
      <c r="Z80" s="41">
        <f>IFERROR('Tabel 5'!Y80/'Tabel 10'!$F80*1000,0)</f>
        <v>0</v>
      </c>
      <c r="AA80" s="41"/>
      <c r="AB80" s="41">
        <f>IFERROR('Tabel 5'!AA80/'Tabel 10'!$F80*1000,0)</f>
        <v>0</v>
      </c>
      <c r="AC80" s="41"/>
      <c r="AD80" s="41">
        <f>IFERROR('Tabel 5'!AC80/'Tabel 10'!$F80*1000,0)</f>
        <v>0</v>
      </c>
      <c r="AE80" s="41"/>
      <c r="AF80" s="57"/>
    </row>
    <row r="81" spans="1:32" outlineLevel="1" x14ac:dyDescent="0.2">
      <c r="A81" s="22">
        <v>1</v>
      </c>
      <c r="B81" s="46">
        <v>2019</v>
      </c>
      <c r="C81" s="46">
        <v>4</v>
      </c>
      <c r="D81" s="22" t="s">
        <v>255</v>
      </c>
      <c r="E81" s="22" t="s">
        <v>623</v>
      </c>
      <c r="F81" s="41">
        <v>77032</v>
      </c>
      <c r="H81" s="41">
        <f>IFERROR('Tabel 5'!G81/'Tabel 10'!$F81*1000,0)</f>
        <v>80.680756049434009</v>
      </c>
      <c r="I81" s="41"/>
      <c r="J81" s="41">
        <f>IFERROR('Tabel 5'!I81/'Tabel 10'!$F81*1000,0)</f>
        <v>39.243431301277397</v>
      </c>
      <c r="K81" s="41">
        <f>IFERROR('Tabel 5'!J81/'Tabel 10'!$F81*1000,0)</f>
        <v>25.599750752933844</v>
      </c>
      <c r="L81" s="41">
        <f>IFERROR('Tabel 5'!K81/'Tabel 10'!$F81*1000,0)</f>
        <v>11.138228268771421</v>
      </c>
      <c r="M81" s="41">
        <f>IFERROR('Tabel 5'!L81/'Tabel 10'!$F81*1000,0)</f>
        <v>0</v>
      </c>
      <c r="N81" s="41">
        <f>IFERROR('Tabel 5'!M81/'Tabel 10'!$F81*1000,0)</f>
        <v>0</v>
      </c>
      <c r="O81" s="41">
        <f>IFERROR('Tabel 5'!N81/'Tabel 10'!$F81*1000,0)</f>
        <v>2.5054522795721259</v>
      </c>
      <c r="P81" s="41"/>
      <c r="Q81" s="41">
        <f>IFERROR('Tabel 5'!P81/'Tabel 10'!$F81*1000,0)</f>
        <v>17.31747845051407</v>
      </c>
      <c r="R81" s="41">
        <f>IFERROR('Tabel 5'!Q81/'Tabel 10'!$F81*1000,0)</f>
        <v>9.6323605774223697</v>
      </c>
      <c r="S81" s="41">
        <f>IFERROR('Tabel 5'!R81/'Tabel 10'!$F81*1000,0)</f>
        <v>7.685117873091702</v>
      </c>
      <c r="T81" s="41"/>
      <c r="U81" s="41">
        <f>IFERROR('Tabel 5'!T81/'Tabel 10'!$F81*1000,0)</f>
        <v>5.296500155779416</v>
      </c>
      <c r="V81" s="41"/>
      <c r="W81" s="41">
        <f>IFERROR('Tabel 5'!V81/'Tabel 10'!$F81*1000,0)</f>
        <v>18.823346141863123</v>
      </c>
      <c r="X81" s="41">
        <f>IFERROR('Tabel 5'!W81/'Tabel 10'!$F81*1000,0)</f>
        <v>18.200228476477307</v>
      </c>
      <c r="Y81" s="41">
        <f>IFERROR('Tabel 5'!X81/'Tabel 10'!$F81*1000,0)</f>
        <v>0.6231176653858137</v>
      </c>
      <c r="Z81" s="41">
        <f>IFERROR('Tabel 5'!Y81/'Tabel 10'!$F81*1000,0)</f>
        <v>0</v>
      </c>
      <c r="AA81" s="41"/>
      <c r="AB81" s="41">
        <f>IFERROR('Tabel 5'!AA81/'Tabel 10'!$F81*1000,0)</f>
        <v>0</v>
      </c>
      <c r="AC81" s="41"/>
      <c r="AD81" s="41">
        <f>IFERROR('Tabel 5'!AC81/'Tabel 10'!$F81*1000,0)</f>
        <v>4.6214560182781179</v>
      </c>
      <c r="AE81" s="41"/>
      <c r="AF81" s="57"/>
    </row>
    <row r="82" spans="1:32" outlineLevel="1" x14ac:dyDescent="0.2">
      <c r="A82" s="22">
        <v>1</v>
      </c>
      <c r="B82" s="46">
        <v>2019</v>
      </c>
      <c r="C82" s="46">
        <v>4</v>
      </c>
      <c r="D82" s="22" t="s">
        <v>289</v>
      </c>
      <c r="E82" s="22" t="s">
        <v>663</v>
      </c>
      <c r="F82" s="41">
        <v>92661</v>
      </c>
      <c r="H82" s="41">
        <f>IFERROR('Tabel 5'!G82/'Tabel 10'!$F82*1000,0)</f>
        <v>181.28446703575398</v>
      </c>
      <c r="I82" s="41"/>
      <c r="J82" s="41">
        <f>IFERROR('Tabel 5'!I82/'Tabel 10'!$F82*1000,0)</f>
        <v>162.3876280204185</v>
      </c>
      <c r="K82" s="41">
        <f>IFERROR('Tabel 5'!J82/'Tabel 10'!$F82*1000,0)</f>
        <v>92.811430914840116</v>
      </c>
      <c r="L82" s="41">
        <f>IFERROR('Tabel 5'!K82/'Tabel 10'!$F82*1000,0)</f>
        <v>3.2376080551688412E-2</v>
      </c>
      <c r="M82" s="41">
        <f>IFERROR('Tabel 5'!L82/'Tabel 10'!$F82*1000,0)</f>
        <v>20.828611821586211</v>
      </c>
      <c r="N82" s="41">
        <f>IFERROR('Tabel 5'!M82/'Tabel 10'!$F82*1000,0)</f>
        <v>3.647705075490228</v>
      </c>
      <c r="O82" s="41">
        <f>IFERROR('Tabel 5'!N82/'Tabel 10'!$F82*1000,0)</f>
        <v>45.067504127950272</v>
      </c>
      <c r="P82" s="41"/>
      <c r="Q82" s="41">
        <f>IFERROR('Tabel 5'!P82/'Tabel 10'!$F82*1000,0)</f>
        <v>4.8132439753510106</v>
      </c>
      <c r="R82" s="41">
        <f>IFERROR('Tabel 5'!Q82/'Tabel 10'!$F82*1000,0)</f>
        <v>2.92463927650252</v>
      </c>
      <c r="S82" s="41">
        <f>IFERROR('Tabel 5'!R82/'Tabel 10'!$F82*1000,0)</f>
        <v>1.8886046988484906</v>
      </c>
      <c r="T82" s="41"/>
      <c r="U82" s="41">
        <f>IFERROR('Tabel 5'!T82/'Tabel 10'!$F82*1000,0)</f>
        <v>7.6731310907501538</v>
      </c>
      <c r="V82" s="41"/>
      <c r="W82" s="41">
        <f>IFERROR('Tabel 5'!V82/'Tabel 10'!$F82*1000,0)</f>
        <v>6.4104639492343054</v>
      </c>
      <c r="X82" s="41">
        <f>IFERROR('Tabel 5'!W82/'Tabel 10'!$F82*1000,0)</f>
        <v>5.7089822039477234</v>
      </c>
      <c r="Y82" s="41">
        <f>IFERROR('Tabel 5'!X82/'Tabel 10'!$F82*1000,0)</f>
        <v>0.70148174528658225</v>
      </c>
      <c r="Z82" s="41">
        <f>IFERROR('Tabel 5'!Y82/'Tabel 10'!$F82*1000,0)</f>
        <v>0</v>
      </c>
      <c r="AA82" s="41"/>
      <c r="AB82" s="41">
        <f>IFERROR('Tabel 5'!AA82/'Tabel 10'!$F82*1000,0)</f>
        <v>0</v>
      </c>
      <c r="AC82" s="41"/>
      <c r="AD82" s="41">
        <f>IFERROR('Tabel 5'!AC82/'Tabel 10'!$F82*1000,0)</f>
        <v>35.030919156926863</v>
      </c>
      <c r="AE82" s="41"/>
      <c r="AF82" s="57"/>
    </row>
    <row r="83" spans="1:32" outlineLevel="1" x14ac:dyDescent="0.2">
      <c r="A83" s="22">
        <v>1</v>
      </c>
      <c r="B83" s="46">
        <v>2019</v>
      </c>
      <c r="C83" s="46">
        <v>4</v>
      </c>
      <c r="D83" s="22" t="s">
        <v>296</v>
      </c>
      <c r="E83" s="22" t="s">
        <v>670</v>
      </c>
      <c r="F83" s="41">
        <v>89710</v>
      </c>
      <c r="H83" s="41">
        <f>IFERROR('Tabel 5'!G83/'Tabel 10'!$F83*1000,0)</f>
        <v>114.84784304982722</v>
      </c>
      <c r="I83" s="41"/>
      <c r="J83" s="41">
        <f>IFERROR('Tabel 5'!I83/'Tabel 10'!$F83*1000,0)</f>
        <v>68.576524356259057</v>
      </c>
      <c r="K83" s="41">
        <f>IFERROR('Tabel 5'!J83/'Tabel 10'!$F83*1000,0)</f>
        <v>53.305094192397725</v>
      </c>
      <c r="L83" s="41">
        <f>IFERROR('Tabel 5'!K83/'Tabel 10'!$F83*1000,0)</f>
        <v>0.4793222606175454</v>
      </c>
      <c r="M83" s="41">
        <f>IFERROR('Tabel 5'!L83/'Tabel 10'!$F83*1000,0)</f>
        <v>0.22294058633374206</v>
      </c>
      <c r="N83" s="41">
        <f>IFERROR('Tabel 5'!M83/'Tabel 10'!$F83*1000,0)</f>
        <v>3.3441087950061309E-2</v>
      </c>
      <c r="O83" s="41">
        <f>IFERROR('Tabel 5'!N83/'Tabel 10'!$F83*1000,0)</f>
        <v>14.535726228959982</v>
      </c>
      <c r="P83" s="41"/>
      <c r="Q83" s="41">
        <f>IFERROR('Tabel 5'!P83/'Tabel 10'!$F83*1000,0)</f>
        <v>7.9032437855311564</v>
      </c>
      <c r="R83" s="41">
        <f>IFERROR('Tabel 5'!Q83/'Tabel 10'!$F83*1000,0)</f>
        <v>7.9032437855311564</v>
      </c>
      <c r="S83" s="41">
        <f>IFERROR('Tabel 5'!R83/'Tabel 10'!$F83*1000,0)</f>
        <v>0</v>
      </c>
      <c r="T83" s="41"/>
      <c r="U83" s="41">
        <f>IFERROR('Tabel 5'!T83/'Tabel 10'!$F83*1000,0)</f>
        <v>12.440084717422808</v>
      </c>
      <c r="V83" s="41"/>
      <c r="W83" s="41">
        <f>IFERROR('Tabel 5'!V83/'Tabel 10'!$F83*1000,0)</f>
        <v>25.927990190614203</v>
      </c>
      <c r="X83" s="41">
        <f>IFERROR('Tabel 5'!W83/'Tabel 10'!$F83*1000,0)</f>
        <v>25.292609519563037</v>
      </c>
      <c r="Y83" s="41">
        <f>IFERROR('Tabel 5'!X83/'Tabel 10'!$F83*1000,0)</f>
        <v>0.63538067105116491</v>
      </c>
      <c r="Z83" s="41">
        <f>IFERROR('Tabel 5'!Y83/'Tabel 10'!$F83*1000,0)</f>
        <v>0</v>
      </c>
      <c r="AA83" s="41"/>
      <c r="AB83" s="41">
        <f>IFERROR('Tabel 5'!AA83/'Tabel 10'!$F83*1000,0)</f>
        <v>0</v>
      </c>
      <c r="AC83" s="41"/>
      <c r="AD83" s="41">
        <f>IFERROR('Tabel 5'!AC83/'Tabel 10'!$F83*1000,0)</f>
        <v>4.6037231077917733</v>
      </c>
      <c r="AE83" s="41"/>
      <c r="AF83" s="57"/>
    </row>
    <row r="84" spans="1:32" outlineLevel="1" x14ac:dyDescent="0.2">
      <c r="A84" s="22">
        <v>1</v>
      </c>
      <c r="B84" s="46">
        <v>2019</v>
      </c>
      <c r="C84" s="46">
        <v>4</v>
      </c>
      <c r="D84" s="22" t="s">
        <v>300</v>
      </c>
      <c r="E84" s="22" t="s">
        <v>676</v>
      </c>
      <c r="F84" s="41">
        <v>75425</v>
      </c>
      <c r="H84" s="41">
        <f>IFERROR('Tabel 5'!G84/'Tabel 10'!$F84*1000,0)</f>
        <v>49.360291680477296</v>
      </c>
      <c r="I84" s="41"/>
      <c r="J84" s="41">
        <f>IFERROR('Tabel 5'!I84/'Tabel 10'!$F84*1000,0)</f>
        <v>8.1935697712959907</v>
      </c>
      <c r="K84" s="41">
        <f>IFERROR('Tabel 5'!J84/'Tabel 10'!$F84*1000,0)</f>
        <v>4.5077891945641362</v>
      </c>
      <c r="L84" s="41">
        <f>IFERROR('Tabel 5'!K84/'Tabel 10'!$F84*1000,0)</f>
        <v>0</v>
      </c>
      <c r="M84" s="41">
        <f>IFERROR('Tabel 5'!L84/'Tabel 10'!$F84*1000,0)</f>
        <v>2.0152469340404373</v>
      </c>
      <c r="N84" s="41">
        <f>IFERROR('Tabel 5'!M84/'Tabel 10'!$F84*1000,0)</f>
        <v>0</v>
      </c>
      <c r="O84" s="41">
        <f>IFERROR('Tabel 5'!N84/'Tabel 10'!$F84*1000,0)</f>
        <v>1.6705336426914155</v>
      </c>
      <c r="P84" s="41"/>
      <c r="Q84" s="41">
        <f>IFERROR('Tabel 5'!P84/'Tabel 10'!$F84*1000,0)</f>
        <v>8.9227709645343047</v>
      </c>
      <c r="R84" s="41">
        <f>IFERROR('Tabel 5'!Q84/'Tabel 10'!$F84*1000,0)</f>
        <v>5.2900232018561484</v>
      </c>
      <c r="S84" s="41">
        <f>IFERROR('Tabel 5'!R84/'Tabel 10'!$F84*1000,0)</f>
        <v>3.6327477626781572</v>
      </c>
      <c r="T84" s="41"/>
      <c r="U84" s="41">
        <f>IFERROR('Tabel 5'!T84/'Tabel 10'!$F84*1000,0)</f>
        <v>5.5286708650977792</v>
      </c>
      <c r="V84" s="41"/>
      <c r="W84" s="41">
        <f>IFERROR('Tabel 5'!V84/'Tabel 10'!$F84*1000,0)</f>
        <v>26.715280079549224</v>
      </c>
      <c r="X84" s="41">
        <f>IFERROR('Tabel 5'!W84/'Tabel 10'!$F84*1000,0)</f>
        <v>25.880013258203515</v>
      </c>
      <c r="Y84" s="41">
        <f>IFERROR('Tabel 5'!X84/'Tabel 10'!$F84*1000,0)</f>
        <v>0.60987736161750083</v>
      </c>
      <c r="Z84" s="41">
        <f>IFERROR('Tabel 5'!Y84/'Tabel 10'!$F84*1000,0)</f>
        <v>0.22538945972820684</v>
      </c>
      <c r="AA84" s="41"/>
      <c r="AB84" s="41">
        <f>IFERROR('Tabel 5'!AA84/'Tabel 10'!$F84*1000,0)</f>
        <v>0.80875041431885986</v>
      </c>
      <c r="AC84" s="41"/>
      <c r="AD84" s="41">
        <f>IFERROR('Tabel 5'!AC84/'Tabel 10'!$F84*1000,0)</f>
        <v>5.6612529002320189</v>
      </c>
      <c r="AE84" s="41"/>
      <c r="AF84" s="57"/>
    </row>
    <row r="85" spans="1:32" outlineLevel="1" x14ac:dyDescent="0.2">
      <c r="A85" s="22">
        <v>1</v>
      </c>
      <c r="B85" s="46">
        <v>2019</v>
      </c>
      <c r="C85" s="46">
        <v>4</v>
      </c>
      <c r="D85" s="22" t="s">
        <v>302</v>
      </c>
      <c r="E85" s="22" t="s">
        <v>678</v>
      </c>
      <c r="F85" s="41">
        <v>54331</v>
      </c>
      <c r="H85" s="41">
        <f>IFERROR('Tabel 5'!G85/'Tabel 10'!$F85*1000,0)</f>
        <v>30.995196112716499</v>
      </c>
      <c r="I85" s="41"/>
      <c r="J85" s="41">
        <f>IFERROR('Tabel 5'!I85/'Tabel 10'!$F85*1000,0)</f>
        <v>14.430067548913144</v>
      </c>
      <c r="K85" s="41">
        <f>IFERROR('Tabel 5'!J85/'Tabel 10'!$F85*1000,0)</f>
        <v>11.798052677108833</v>
      </c>
      <c r="L85" s="41">
        <f>IFERROR('Tabel 5'!K85/'Tabel 10'!$F85*1000,0)</f>
        <v>0.38651966648874492</v>
      </c>
      <c r="M85" s="41">
        <f>IFERROR('Tabel 5'!L85/'Tabel 10'!$F85*1000,0)</f>
        <v>0.55217095212677836</v>
      </c>
      <c r="N85" s="41">
        <f>IFERROR('Tabel 5'!M85/'Tabel 10'!$F85*1000,0)</f>
        <v>0</v>
      </c>
      <c r="O85" s="41">
        <f>IFERROR('Tabel 5'!N85/'Tabel 10'!$F85*1000,0)</f>
        <v>1.6933242531887871</v>
      </c>
      <c r="P85" s="41"/>
      <c r="Q85" s="41">
        <f>IFERROR('Tabel 5'!P85/'Tabel 10'!$F85*1000,0)</f>
        <v>0</v>
      </c>
      <c r="R85" s="41">
        <f>IFERROR('Tabel 5'!Q85/'Tabel 10'!$F85*1000,0)</f>
        <v>0</v>
      </c>
      <c r="S85" s="41">
        <f>IFERROR('Tabel 5'!R85/'Tabel 10'!$F85*1000,0)</f>
        <v>0</v>
      </c>
      <c r="T85" s="41"/>
      <c r="U85" s="41">
        <f>IFERROR('Tabel 5'!T85/'Tabel 10'!$F85*1000,0)</f>
        <v>0.25767977765916328</v>
      </c>
      <c r="V85" s="41"/>
      <c r="W85" s="41">
        <f>IFERROR('Tabel 5'!V85/'Tabel 10'!$F85*1000,0)</f>
        <v>16.307448786144189</v>
      </c>
      <c r="X85" s="41">
        <f>IFERROR('Tabel 5'!W85/'Tabel 10'!$F85*1000,0)</f>
        <v>15.828900627634315</v>
      </c>
      <c r="Y85" s="41">
        <f>IFERROR('Tabel 5'!X85/'Tabel 10'!$F85*1000,0)</f>
        <v>0.47854815850987464</v>
      </c>
      <c r="Z85" s="41">
        <f>IFERROR('Tabel 5'!Y85/'Tabel 10'!$F85*1000,0)</f>
        <v>0</v>
      </c>
      <c r="AA85" s="41"/>
      <c r="AB85" s="41">
        <f>IFERROR('Tabel 5'!AA85/'Tabel 10'!$F85*1000,0)</f>
        <v>0</v>
      </c>
      <c r="AC85" s="41"/>
      <c r="AD85" s="41">
        <f>IFERROR('Tabel 5'!AC85/'Tabel 10'!$F85*1000,0)</f>
        <v>1.3252102851042684</v>
      </c>
      <c r="AE85" s="41"/>
      <c r="AF85" s="57"/>
    </row>
    <row r="86" spans="1:32" outlineLevel="1" x14ac:dyDescent="0.2">
      <c r="A86" s="22">
        <v>1</v>
      </c>
      <c r="B86" s="46">
        <v>2019</v>
      </c>
      <c r="C86" s="46">
        <v>4</v>
      </c>
      <c r="D86" s="22" t="s">
        <v>303</v>
      </c>
      <c r="E86" s="22" t="s">
        <v>679</v>
      </c>
      <c r="F86" s="41">
        <v>84797</v>
      </c>
      <c r="H86" s="41">
        <f>IFERROR('Tabel 5'!G86/'Tabel 10'!$F86*1000,0)</f>
        <v>134.67457575150064</v>
      </c>
      <c r="I86" s="41"/>
      <c r="J86" s="41">
        <f>IFERROR('Tabel 5'!I86/'Tabel 10'!$F86*1000,0)</f>
        <v>72.431807729047023</v>
      </c>
      <c r="K86" s="41">
        <f>IFERROR('Tabel 5'!J86/'Tabel 10'!$F86*1000,0)</f>
        <v>38.963642581695112</v>
      </c>
      <c r="L86" s="41">
        <f>IFERROR('Tabel 5'!K86/'Tabel 10'!$F86*1000,0)</f>
        <v>0.87267238227767496</v>
      </c>
      <c r="M86" s="41">
        <f>IFERROR('Tabel 5'!L86/'Tabel 10'!$F86*1000,0)</f>
        <v>3.3373822187105677</v>
      </c>
      <c r="N86" s="41">
        <f>IFERROR('Tabel 5'!M86/'Tabel 10'!$F86*1000,0)</f>
        <v>0</v>
      </c>
      <c r="O86" s="41">
        <f>IFERROR('Tabel 5'!N86/'Tabel 10'!$F86*1000,0)</f>
        <v>29.258110546363671</v>
      </c>
      <c r="P86" s="41"/>
      <c r="Q86" s="41">
        <f>IFERROR('Tabel 5'!P86/'Tabel 10'!$F86*1000,0)</f>
        <v>1.4033515336627473</v>
      </c>
      <c r="R86" s="41">
        <f>IFERROR('Tabel 5'!Q86/'Tabel 10'!$F86*1000,0)</f>
        <v>0.6486078516928665</v>
      </c>
      <c r="S86" s="41">
        <f>IFERROR('Tabel 5'!R86/'Tabel 10'!$F86*1000,0)</f>
        <v>0.75474368196988106</v>
      </c>
      <c r="T86" s="41"/>
      <c r="U86" s="41">
        <f>IFERROR('Tabel 5'!T86/'Tabel 10'!$F86*1000,0)</f>
        <v>3.3020036086182296</v>
      </c>
      <c r="V86" s="41"/>
      <c r="W86" s="41">
        <f>IFERROR('Tabel 5'!V86/'Tabel 10'!$F86*1000,0)</f>
        <v>57.537412880172646</v>
      </c>
      <c r="X86" s="41">
        <f>IFERROR('Tabel 5'!W86/'Tabel 10'!$F86*1000,0)</f>
        <v>56.924183638572124</v>
      </c>
      <c r="Y86" s="41">
        <f>IFERROR('Tabel 5'!X86/'Tabel 10'!$F86*1000,0)</f>
        <v>0.61322924160052827</v>
      </c>
      <c r="Z86" s="41">
        <f>IFERROR('Tabel 5'!Y86/'Tabel 10'!$F86*1000,0)</f>
        <v>0</v>
      </c>
      <c r="AA86" s="41"/>
      <c r="AB86" s="41">
        <f>IFERROR('Tabel 5'!AA86/'Tabel 10'!$F86*1000,0)</f>
        <v>0</v>
      </c>
      <c r="AC86" s="41"/>
      <c r="AD86" s="41">
        <f>IFERROR('Tabel 5'!AC86/'Tabel 10'!$F86*1000,0)</f>
        <v>31.19214123141149</v>
      </c>
      <c r="AE86" s="41"/>
      <c r="AF86" s="57"/>
    </row>
    <row r="87" spans="1:32" outlineLevel="1" x14ac:dyDescent="0.2">
      <c r="A87" s="22">
        <v>1</v>
      </c>
      <c r="B87" s="46">
        <v>2019</v>
      </c>
      <c r="C87" s="46">
        <v>4</v>
      </c>
      <c r="D87" s="22" t="s">
        <v>304</v>
      </c>
      <c r="E87" s="22" t="s">
        <v>680</v>
      </c>
      <c r="F87" s="41">
        <v>56048</v>
      </c>
      <c r="H87" s="41">
        <f>IFERROR('Tabel 5'!G87/'Tabel 10'!$F87*1000,0)</f>
        <v>48.72609192121039</v>
      </c>
      <c r="I87" s="41"/>
      <c r="J87" s="41">
        <f>IFERROR('Tabel 5'!I87/'Tabel 10'!$F87*1000,0)</f>
        <v>6.4765914930059951</v>
      </c>
      <c r="K87" s="41">
        <f>IFERROR('Tabel 5'!J87/'Tabel 10'!$F87*1000,0)</f>
        <v>3.2472166714244932</v>
      </c>
      <c r="L87" s="41">
        <f>IFERROR('Tabel 5'!K87/'Tabel 10'!$F87*1000,0)</f>
        <v>0.92777619183556947</v>
      </c>
      <c r="M87" s="41">
        <f>IFERROR('Tabel 5'!L87/'Tabel 10'!$F87*1000,0)</f>
        <v>0.26762774764487579</v>
      </c>
      <c r="N87" s="41">
        <f>IFERROR('Tabel 5'!M87/'Tabel 10'!$F87*1000,0)</f>
        <v>0</v>
      </c>
      <c r="O87" s="41">
        <f>IFERROR('Tabel 5'!N87/'Tabel 10'!$F87*1000,0)</f>
        <v>2.0339708821010563</v>
      </c>
      <c r="P87" s="41"/>
      <c r="Q87" s="41">
        <f>IFERROR('Tabel 5'!P87/'Tabel 10'!$F87*1000,0)</f>
        <v>13.613331430202683</v>
      </c>
      <c r="R87" s="41">
        <f>IFERROR('Tabel 5'!Q87/'Tabel 10'!$F87*1000,0)</f>
        <v>7.850413930916357</v>
      </c>
      <c r="S87" s="41">
        <f>IFERROR('Tabel 5'!R87/'Tabel 10'!$F87*1000,0)</f>
        <v>5.7629174992863259</v>
      </c>
      <c r="T87" s="41"/>
      <c r="U87" s="41">
        <f>IFERROR('Tabel 5'!T87/'Tabel 10'!$F87*1000,0)</f>
        <v>7.297316585783614</v>
      </c>
      <c r="V87" s="41"/>
      <c r="W87" s="41">
        <f>IFERROR('Tabel 5'!V87/'Tabel 10'!$F87*1000,0)</f>
        <v>21.338852412218099</v>
      </c>
      <c r="X87" s="41">
        <f>IFERROR('Tabel 5'!W87/'Tabel 10'!$F87*1000,0)</f>
        <v>20.750071367399372</v>
      </c>
      <c r="Y87" s="41">
        <f>IFERROR('Tabel 5'!X87/'Tabel 10'!$F87*1000,0)</f>
        <v>0.58878104481872673</v>
      </c>
      <c r="Z87" s="41">
        <f>IFERROR('Tabel 5'!Y87/'Tabel 10'!$F87*1000,0)</f>
        <v>0</v>
      </c>
      <c r="AA87" s="41"/>
      <c r="AB87" s="41">
        <f>IFERROR('Tabel 5'!AA87/'Tabel 10'!$F87*1000,0)</f>
        <v>5.1741364544675994</v>
      </c>
      <c r="AC87" s="41"/>
      <c r="AD87" s="41">
        <f>IFERROR('Tabel 5'!AC87/'Tabel 10'!$F87*1000,0)</f>
        <v>4.2106765629460465</v>
      </c>
      <c r="AE87" s="41"/>
      <c r="AF87" s="57"/>
    </row>
    <row r="88" spans="1:32" outlineLevel="1" x14ac:dyDescent="0.2">
      <c r="A88" s="22">
        <v>1</v>
      </c>
      <c r="B88" s="46">
        <v>2019</v>
      </c>
      <c r="C88" s="46">
        <v>4</v>
      </c>
      <c r="D88" s="22" t="s">
        <v>305</v>
      </c>
      <c r="E88" s="22" t="s">
        <v>681</v>
      </c>
      <c r="F88" s="41">
        <v>51430</v>
      </c>
      <c r="H88" s="41">
        <f>IFERROR('Tabel 5'!G88/'Tabel 10'!$F88*1000,0)</f>
        <v>52.245770950806921</v>
      </c>
      <c r="I88" s="41"/>
      <c r="J88" s="41">
        <f>IFERROR('Tabel 5'!I88/'Tabel 10'!$F88*1000,0)</f>
        <v>13.960723313241299</v>
      </c>
      <c r="K88" s="41">
        <f>IFERROR('Tabel 5'!J88/'Tabel 10'!$F88*1000,0)</f>
        <v>1.5944001555512346</v>
      </c>
      <c r="L88" s="41">
        <f>IFERROR('Tabel 5'!K88/'Tabel 10'!$F88*1000,0)</f>
        <v>3.8887808671981335E-2</v>
      </c>
      <c r="M88" s="41">
        <f>IFERROR('Tabel 5'!L88/'Tabel 10'!$F88*1000,0)</f>
        <v>10.694147384794867</v>
      </c>
      <c r="N88" s="41">
        <f>IFERROR('Tabel 5'!M88/'Tabel 10'!$F88*1000,0)</f>
        <v>0</v>
      </c>
      <c r="O88" s="41">
        <f>IFERROR('Tabel 5'!N88/'Tabel 10'!$F88*1000,0)</f>
        <v>1.6332879642232161</v>
      </c>
      <c r="P88" s="41"/>
      <c r="Q88" s="41">
        <f>IFERROR('Tabel 5'!P88/'Tabel 10'!$F88*1000,0)</f>
        <v>12.930196383433794</v>
      </c>
      <c r="R88" s="41">
        <f>IFERROR('Tabel 5'!Q88/'Tabel 10'!$F88*1000,0)</f>
        <v>12.930196383433794</v>
      </c>
      <c r="S88" s="41">
        <f>IFERROR('Tabel 5'!R88/'Tabel 10'!$F88*1000,0)</f>
        <v>0</v>
      </c>
      <c r="T88" s="41"/>
      <c r="U88" s="41">
        <f>IFERROR('Tabel 5'!T88/'Tabel 10'!$F88*1000,0)</f>
        <v>4.8609760839976666</v>
      </c>
      <c r="V88" s="41"/>
      <c r="W88" s="41">
        <f>IFERROR('Tabel 5'!V88/'Tabel 10'!$F88*1000,0)</f>
        <v>20.49387517013416</v>
      </c>
      <c r="X88" s="41">
        <f>IFERROR('Tabel 5'!W88/'Tabel 10'!$F88*1000,0)</f>
        <v>20.007777561734397</v>
      </c>
      <c r="Y88" s="41">
        <f>IFERROR('Tabel 5'!X88/'Tabel 10'!$F88*1000,0)</f>
        <v>0.48609760839976668</v>
      </c>
      <c r="Z88" s="41">
        <f>IFERROR('Tabel 5'!Y88/'Tabel 10'!$F88*1000,0)</f>
        <v>0</v>
      </c>
      <c r="AA88" s="41"/>
      <c r="AB88" s="41">
        <f>IFERROR('Tabel 5'!AA88/'Tabel 10'!$F88*1000,0)</f>
        <v>0</v>
      </c>
      <c r="AC88" s="41"/>
      <c r="AD88" s="41">
        <f>IFERROR('Tabel 5'!AC88/'Tabel 10'!$F88*1000,0)</f>
        <v>4.6470931363017689</v>
      </c>
      <c r="AE88" s="41"/>
      <c r="AF88" s="57"/>
    </row>
    <row r="89" spans="1:32" outlineLevel="1" x14ac:dyDescent="0.2">
      <c r="A89" s="22">
        <v>1</v>
      </c>
      <c r="B89" s="46">
        <v>2019</v>
      </c>
      <c r="C89" s="46">
        <v>4</v>
      </c>
      <c r="D89" s="22" t="s">
        <v>306</v>
      </c>
      <c r="E89" s="22" t="s">
        <v>682</v>
      </c>
      <c r="F89" s="41">
        <v>57715</v>
      </c>
      <c r="H89" s="41">
        <f>IFERROR('Tabel 5'!G89/'Tabel 10'!$F89*1000,0)</f>
        <v>54.35328770683531</v>
      </c>
      <c r="I89" s="41"/>
      <c r="J89" s="41">
        <f>IFERROR('Tabel 5'!I89/'Tabel 10'!$F89*1000,0)</f>
        <v>20.046781599237637</v>
      </c>
      <c r="K89" s="41">
        <f>IFERROR('Tabel 5'!J89/'Tabel 10'!$F89*1000,0)</f>
        <v>10.239972277570823</v>
      </c>
      <c r="L89" s="41">
        <f>IFERROR('Tabel 5'!K89/'Tabel 10'!$F89*1000,0)</f>
        <v>5.5271593173351814</v>
      </c>
      <c r="M89" s="41">
        <f>IFERROR('Tabel 5'!L89/'Tabel 10'!$F89*1000,0)</f>
        <v>2.7722429177856709</v>
      </c>
      <c r="N89" s="41">
        <f>IFERROR('Tabel 5'!M89/'Tabel 10'!$F89*1000,0)</f>
        <v>0.7277137659187386</v>
      </c>
      <c r="O89" s="41">
        <f>IFERROR('Tabel 5'!N89/'Tabel 10'!$F89*1000,0)</f>
        <v>0.77969332062721997</v>
      </c>
      <c r="P89" s="41"/>
      <c r="Q89" s="41">
        <f>IFERROR('Tabel 5'!P89/'Tabel 10'!$F89*1000,0)</f>
        <v>2.4950186260071039</v>
      </c>
      <c r="R89" s="41">
        <f>IFERROR('Tabel 5'!Q89/'Tabel 10'!$F89*1000,0)</f>
        <v>2.4950186260071039</v>
      </c>
      <c r="S89" s="41">
        <f>IFERROR('Tabel 5'!R89/'Tabel 10'!$F89*1000,0)</f>
        <v>0</v>
      </c>
      <c r="T89" s="41"/>
      <c r="U89" s="41">
        <f>IFERROR('Tabel 5'!T89/'Tabel 10'!$F89*1000,0)</f>
        <v>6.6707095209217702</v>
      </c>
      <c r="V89" s="41"/>
      <c r="W89" s="41">
        <f>IFERROR('Tabel 5'!V89/'Tabel 10'!$F89*1000,0)</f>
        <v>25.140777960668803</v>
      </c>
      <c r="X89" s="41">
        <f>IFERROR('Tabel 5'!W89/'Tabel 10'!$F89*1000,0)</f>
        <v>24.534349822403186</v>
      </c>
      <c r="Y89" s="41">
        <f>IFERROR('Tabel 5'!X89/'Tabel 10'!$F89*1000,0)</f>
        <v>0.60642813826561559</v>
      </c>
      <c r="Z89" s="41">
        <f>IFERROR('Tabel 5'!Y89/'Tabel 10'!$F89*1000,0)</f>
        <v>0</v>
      </c>
      <c r="AA89" s="41"/>
      <c r="AB89" s="41">
        <f>IFERROR('Tabel 5'!AA89/'Tabel 10'!$F89*1000,0)</f>
        <v>0</v>
      </c>
      <c r="AC89" s="41"/>
      <c r="AD89" s="41">
        <f>IFERROR('Tabel 5'!AC89/'Tabel 10'!$F89*1000,0)</f>
        <v>1.95789656068613</v>
      </c>
      <c r="AE89" s="41"/>
      <c r="AF89" s="57"/>
    </row>
    <row r="90" spans="1:32" outlineLevel="1" x14ac:dyDescent="0.2">
      <c r="A90" s="22">
        <v>1</v>
      </c>
      <c r="B90" s="46">
        <v>2019</v>
      </c>
      <c r="C90" s="46">
        <v>4</v>
      </c>
      <c r="D90" s="22" t="s">
        <v>308</v>
      </c>
      <c r="E90" s="22" t="s">
        <v>684</v>
      </c>
      <c r="F90" s="41">
        <v>80815</v>
      </c>
      <c r="H90" s="41">
        <f>IFERROR('Tabel 5'!G90/'Tabel 10'!$F90*1000,0)</f>
        <v>102.50572294747262</v>
      </c>
      <c r="I90" s="41"/>
      <c r="J90" s="41">
        <f>IFERROR('Tabel 5'!I90/'Tabel 10'!$F90*1000,0)</f>
        <v>63.540184371713174</v>
      </c>
      <c r="K90" s="41">
        <f>IFERROR('Tabel 5'!J90/'Tabel 10'!$F90*1000,0)</f>
        <v>52.762482212460554</v>
      </c>
      <c r="L90" s="41">
        <f>IFERROR('Tabel 5'!K90/'Tabel 10'!$F90*1000,0)</f>
        <v>0</v>
      </c>
      <c r="M90" s="41">
        <f>IFERROR('Tabel 5'!L90/'Tabel 10'!$F90*1000,0)</f>
        <v>5.9642393120089086</v>
      </c>
      <c r="N90" s="41">
        <f>IFERROR('Tabel 5'!M90/'Tabel 10'!$F90*1000,0)</f>
        <v>1.7570995483511724</v>
      </c>
      <c r="O90" s="41">
        <f>IFERROR('Tabel 5'!N90/'Tabel 10'!$F90*1000,0)</f>
        <v>3.0563632988925322</v>
      </c>
      <c r="P90" s="41"/>
      <c r="Q90" s="41">
        <f>IFERROR('Tabel 5'!P90/'Tabel 10'!$F90*1000,0)</f>
        <v>2.4747880962692568</v>
      </c>
      <c r="R90" s="41">
        <f>IFERROR('Tabel 5'!Q90/'Tabel 10'!$F90*1000,0)</f>
        <v>2.4747880962692568</v>
      </c>
      <c r="S90" s="41">
        <f>IFERROR('Tabel 5'!R90/'Tabel 10'!$F90*1000,0)</f>
        <v>0</v>
      </c>
      <c r="T90" s="41"/>
      <c r="U90" s="41">
        <f>IFERROR('Tabel 5'!T90/'Tabel 10'!$F90*1000,0)</f>
        <v>10.493101528181649</v>
      </c>
      <c r="V90" s="41"/>
      <c r="W90" s="41">
        <f>IFERROR('Tabel 5'!V90/'Tabel 10'!$F90*1000,0)</f>
        <v>25.997648951308545</v>
      </c>
      <c r="X90" s="41">
        <f>IFERROR('Tabel 5'!W90/'Tabel 10'!$F90*1000,0)</f>
        <v>25.143847058095652</v>
      </c>
      <c r="Y90" s="41">
        <f>IFERROR('Tabel 5'!X90/'Tabel 10'!$F90*1000,0)</f>
        <v>0.85380189321289368</v>
      </c>
      <c r="Z90" s="41">
        <f>IFERROR('Tabel 5'!Y90/'Tabel 10'!$F90*1000,0)</f>
        <v>0</v>
      </c>
      <c r="AA90" s="41"/>
      <c r="AB90" s="41">
        <f>IFERROR('Tabel 5'!AA90/'Tabel 10'!$F90*1000,0)</f>
        <v>0</v>
      </c>
      <c r="AC90" s="41"/>
      <c r="AD90" s="41">
        <f>IFERROR('Tabel 5'!AC90/'Tabel 10'!$F90*1000,0)</f>
        <v>8.1668007176885471</v>
      </c>
      <c r="AE90" s="41"/>
      <c r="AF90" s="57"/>
    </row>
    <row r="91" spans="1:32" outlineLevel="1" x14ac:dyDescent="0.2">
      <c r="A91" s="22">
        <v>1</v>
      </c>
      <c r="B91" s="46">
        <v>2019</v>
      </c>
      <c r="C91" s="46">
        <v>4</v>
      </c>
      <c r="D91" s="22" t="s">
        <v>312</v>
      </c>
      <c r="E91" s="22" t="s">
        <v>692</v>
      </c>
      <c r="F91" s="41">
        <v>55386</v>
      </c>
      <c r="H91" s="41">
        <f>IFERROR('Tabel 5'!G91/'Tabel 10'!$F91*1000,0)</f>
        <v>37.717112627739866</v>
      </c>
      <c r="I91" s="41"/>
      <c r="J91" s="41">
        <f>IFERROR('Tabel 5'!I91/'Tabel 10'!$F91*1000,0)</f>
        <v>6.1387354205033766</v>
      </c>
      <c r="K91" s="41">
        <f>IFERROR('Tabel 5'!J91/'Tabel 10'!$F91*1000,0)</f>
        <v>2.0763369804643776</v>
      </c>
      <c r="L91" s="41">
        <f>IFERROR('Tabel 5'!K91/'Tabel 10'!$F91*1000,0)</f>
        <v>0</v>
      </c>
      <c r="M91" s="41">
        <f>IFERROR('Tabel 5'!L91/'Tabel 10'!$F91*1000,0)</f>
        <v>3.7554616690138305</v>
      </c>
      <c r="N91" s="41">
        <f>IFERROR('Tabel 5'!M91/'Tabel 10'!$F91*1000,0)</f>
        <v>7.2220416711804417E-2</v>
      </c>
      <c r="O91" s="41">
        <f>IFERROR('Tabel 5'!N91/'Tabel 10'!$F91*1000,0)</f>
        <v>0.23471635431336441</v>
      </c>
      <c r="P91" s="41"/>
      <c r="Q91" s="41">
        <f>IFERROR('Tabel 5'!P91/'Tabel 10'!$F91*1000,0)</f>
        <v>8.8831112555519454</v>
      </c>
      <c r="R91" s="41">
        <f>IFERROR('Tabel 5'!Q91/'Tabel 10'!$F91*1000,0)</f>
        <v>1.6610695843715018</v>
      </c>
      <c r="S91" s="41">
        <f>IFERROR('Tabel 5'!R91/'Tabel 10'!$F91*1000,0)</f>
        <v>7.2220416711804427</v>
      </c>
      <c r="T91" s="41"/>
      <c r="U91" s="41">
        <f>IFERROR('Tabel 5'!T91/'Tabel 10'!$F91*1000,0)</f>
        <v>4.6221066695554827</v>
      </c>
      <c r="V91" s="41"/>
      <c r="W91" s="41">
        <f>IFERROR('Tabel 5'!V91/'Tabel 10'!$F91*1000,0)</f>
        <v>18.073159282129058</v>
      </c>
      <c r="X91" s="41">
        <f>IFERROR('Tabel 5'!W91/'Tabel 10'!$F91*1000,0)</f>
        <v>17.296789802477161</v>
      </c>
      <c r="Y91" s="41">
        <f>IFERROR('Tabel 5'!X91/'Tabel 10'!$F91*1000,0)</f>
        <v>0.50554291698263099</v>
      </c>
      <c r="Z91" s="41">
        <f>IFERROR('Tabel 5'!Y91/'Tabel 10'!$F91*1000,0)</f>
        <v>0.27082656266926658</v>
      </c>
      <c r="AA91" s="41"/>
      <c r="AB91" s="41">
        <f>IFERROR('Tabel 5'!AA91/'Tabel 10'!$F91*1000,0)</f>
        <v>0</v>
      </c>
      <c r="AC91" s="41"/>
      <c r="AD91" s="41">
        <f>IFERROR('Tabel 5'!AC91/'Tabel 10'!$F91*1000,0)</f>
        <v>2.0763369804643776</v>
      </c>
      <c r="AE91" s="41"/>
      <c r="AF91" s="57"/>
    </row>
    <row r="92" spans="1:32" outlineLevel="1" x14ac:dyDescent="0.2">
      <c r="A92" s="22">
        <v>1</v>
      </c>
      <c r="B92" s="46">
        <v>2019</v>
      </c>
      <c r="C92" s="46">
        <v>4</v>
      </c>
      <c r="D92" s="22" t="s">
        <v>313</v>
      </c>
      <c r="E92" s="22" t="s">
        <v>693</v>
      </c>
      <c r="F92" s="41">
        <v>50697</v>
      </c>
      <c r="H92" s="41">
        <f>IFERROR('Tabel 5'!G92/'Tabel 10'!$F92*1000,0)</f>
        <v>44.282699173521117</v>
      </c>
      <c r="I92" s="41"/>
      <c r="J92" s="41">
        <f>IFERROR('Tabel 5'!I92/'Tabel 10'!$F92*1000,0)</f>
        <v>7.6138627532201122</v>
      </c>
      <c r="K92" s="41">
        <f>IFERROR('Tabel 5'!J92/'Tabel 10'!$F92*1000,0)</f>
        <v>2.5050791960076531</v>
      </c>
      <c r="L92" s="41">
        <f>IFERROR('Tabel 5'!K92/'Tabel 10'!$F92*1000,0)</f>
        <v>0</v>
      </c>
      <c r="M92" s="41">
        <f>IFERROR('Tabel 5'!L92/'Tabel 10'!$F92*1000,0)</f>
        <v>1.73580290746987</v>
      </c>
      <c r="N92" s="41">
        <f>IFERROR('Tabel 5'!M92/'Tabel 10'!$F92*1000,0)</f>
        <v>0</v>
      </c>
      <c r="O92" s="41">
        <f>IFERROR('Tabel 5'!N92/'Tabel 10'!$F92*1000,0)</f>
        <v>3.3729806497425883</v>
      </c>
      <c r="P92" s="41"/>
      <c r="Q92" s="41">
        <f>IFERROR('Tabel 5'!P92/'Tabel 10'!$F92*1000,0)</f>
        <v>10.316192279622069</v>
      </c>
      <c r="R92" s="41">
        <f>IFERROR('Tabel 5'!Q92/'Tabel 10'!$F92*1000,0)</f>
        <v>10.316192279622069</v>
      </c>
      <c r="S92" s="41">
        <f>IFERROR('Tabel 5'!R92/'Tabel 10'!$F92*1000,0)</f>
        <v>0</v>
      </c>
      <c r="T92" s="41"/>
      <c r="U92" s="41">
        <f>IFERROR('Tabel 5'!T92/'Tabel 10'!$F92*1000,0)</f>
        <v>7.1799120263526444</v>
      </c>
      <c r="V92" s="41"/>
      <c r="W92" s="41">
        <f>IFERROR('Tabel 5'!V92/'Tabel 10'!$F92*1000,0)</f>
        <v>19.172732114326294</v>
      </c>
      <c r="X92" s="41">
        <f>IFERROR('Tabel 5'!W92/'Tabel 10'!$F92*1000,0)</f>
        <v>18.502080990985657</v>
      </c>
      <c r="Y92" s="41">
        <f>IFERROR('Tabel 5'!X92/'Tabel 10'!$F92*1000,0)</f>
        <v>0.49312582598575849</v>
      </c>
      <c r="Z92" s="41">
        <f>IFERROR('Tabel 5'!Y92/'Tabel 10'!$F92*1000,0)</f>
        <v>0.17752529735487305</v>
      </c>
      <c r="AA92" s="41"/>
      <c r="AB92" s="41">
        <f>IFERROR('Tabel 5'!AA92/'Tabel 10'!$F92*1000,0)</f>
        <v>0</v>
      </c>
      <c r="AC92" s="41"/>
      <c r="AD92" s="41">
        <f>IFERROR('Tabel 5'!AC92/'Tabel 10'!$F92*1000,0)</f>
        <v>3.4518807819003099</v>
      </c>
      <c r="AE92" s="41"/>
      <c r="AF92" s="57"/>
    </row>
    <row r="93" spans="1:32" outlineLevel="1" x14ac:dyDescent="0.2">
      <c r="A93" s="22">
        <v>1</v>
      </c>
      <c r="B93" s="46">
        <v>2019</v>
      </c>
      <c r="C93" s="46">
        <v>4</v>
      </c>
      <c r="D93" s="22" t="s">
        <v>314</v>
      </c>
      <c r="E93" s="22" t="s">
        <v>696</v>
      </c>
      <c r="F93" s="41">
        <v>86656</v>
      </c>
      <c r="H93" s="41">
        <f>IFERROR('Tabel 5'!G93/'Tabel 10'!$F93*1000,0)</f>
        <v>31.919313146233385</v>
      </c>
      <c r="I93" s="41"/>
      <c r="J93" s="41">
        <f>IFERROR('Tabel 5'!I93/'Tabel 10'!$F93*1000,0)</f>
        <v>3.4850443131462332</v>
      </c>
      <c r="K93" s="41">
        <f>IFERROR('Tabel 5'!J93/'Tabel 10'!$F93*1000,0)</f>
        <v>1.3847858197932053</v>
      </c>
      <c r="L93" s="41">
        <f>IFERROR('Tabel 5'!K93/'Tabel 10'!$F93*1000,0)</f>
        <v>1.1539881831610045E-2</v>
      </c>
      <c r="M93" s="41">
        <f>IFERROR('Tabel 5'!L93/'Tabel 10'!$F93*1000,0)</f>
        <v>1.3963257016248154</v>
      </c>
      <c r="N93" s="41">
        <f>IFERROR('Tabel 5'!M93/'Tabel 10'!$F93*1000,0)</f>
        <v>0</v>
      </c>
      <c r="O93" s="41">
        <f>IFERROR('Tabel 5'!N93/'Tabel 10'!$F93*1000,0)</f>
        <v>0.69239290989660263</v>
      </c>
      <c r="P93" s="41"/>
      <c r="Q93" s="41">
        <f>IFERROR('Tabel 5'!P93/'Tabel 10'!$F93*1000,0)</f>
        <v>3.0003692762186116</v>
      </c>
      <c r="R93" s="41">
        <f>IFERROR('Tabel 5'!Q93/'Tabel 10'!$F93*1000,0)</f>
        <v>2.9772895125553913</v>
      </c>
      <c r="S93" s="41">
        <f>IFERROR('Tabel 5'!R93/'Tabel 10'!$F93*1000,0)</f>
        <v>2.307976366322009E-2</v>
      </c>
      <c r="T93" s="41"/>
      <c r="U93" s="41">
        <f>IFERROR('Tabel 5'!T93/'Tabel 10'!$F93*1000,0)</f>
        <v>4.2812961595273267</v>
      </c>
      <c r="V93" s="41"/>
      <c r="W93" s="41">
        <f>IFERROR('Tabel 5'!V93/'Tabel 10'!$F93*1000,0)</f>
        <v>21.15260339734121</v>
      </c>
      <c r="X93" s="41">
        <f>IFERROR('Tabel 5'!W93/'Tabel 10'!$F93*1000,0)</f>
        <v>20.564069423929098</v>
      </c>
      <c r="Y93" s="41">
        <f>IFERROR('Tabel 5'!X93/'Tabel 10'!$F93*1000,0)</f>
        <v>0.57699409158050219</v>
      </c>
      <c r="Z93" s="41">
        <f>IFERROR('Tabel 5'!Y93/'Tabel 10'!$F93*1000,0)</f>
        <v>1.1539881831610045E-2</v>
      </c>
      <c r="AA93" s="41"/>
      <c r="AB93" s="41">
        <f>IFERROR('Tabel 5'!AA93/'Tabel 10'!$F93*1000,0)</f>
        <v>0.23079763663220088</v>
      </c>
      <c r="AC93" s="41"/>
      <c r="AD93" s="41">
        <f>IFERROR('Tabel 5'!AC93/'Tabel 10'!$F93*1000,0)</f>
        <v>4.6159527326440179E-2</v>
      </c>
      <c r="AE93" s="41"/>
      <c r="AF93" s="57"/>
    </row>
    <row r="94" spans="1:32" outlineLevel="1" x14ac:dyDescent="0.2">
      <c r="A94" s="22">
        <v>1</v>
      </c>
      <c r="B94" s="46">
        <v>2019</v>
      </c>
      <c r="C94" s="46">
        <v>4</v>
      </c>
      <c r="D94" s="22" t="s">
        <v>316</v>
      </c>
      <c r="E94" s="22" t="s">
        <v>698</v>
      </c>
      <c r="F94" s="41">
        <v>63031</v>
      </c>
      <c r="H94" s="41">
        <f>IFERROR('Tabel 5'!G94/'Tabel 10'!$F94*1000,0)</f>
        <v>42.883660421062658</v>
      </c>
      <c r="I94" s="41"/>
      <c r="J94" s="41">
        <f>IFERROR('Tabel 5'!I94/'Tabel 10'!$F94*1000,0)</f>
        <v>13.675810315559012</v>
      </c>
      <c r="K94" s="41">
        <f>IFERROR('Tabel 5'!J94/'Tabel 10'!$F94*1000,0)</f>
        <v>0.14278688264504769</v>
      </c>
      <c r="L94" s="41">
        <f>IFERROR('Tabel 5'!K94/'Tabel 10'!$F94*1000,0)</f>
        <v>0</v>
      </c>
      <c r="M94" s="41">
        <f>IFERROR('Tabel 5'!L94/'Tabel 10'!$F94*1000,0)</f>
        <v>11.946502514635656</v>
      </c>
      <c r="N94" s="41">
        <f>IFERROR('Tabel 5'!M94/'Tabel 10'!$F94*1000,0)</f>
        <v>0</v>
      </c>
      <c r="O94" s="41">
        <f>IFERROR('Tabel 5'!N94/'Tabel 10'!$F94*1000,0)</f>
        <v>1.5865209182783075</v>
      </c>
      <c r="P94" s="41"/>
      <c r="Q94" s="41">
        <f>IFERROR('Tabel 5'!P94/'Tabel 10'!$F94*1000,0)</f>
        <v>3.8711110405990703</v>
      </c>
      <c r="R94" s="41">
        <f>IFERROR('Tabel 5'!Q94/'Tabel 10'!$F94*1000,0)</f>
        <v>3.8711110405990703</v>
      </c>
      <c r="S94" s="41">
        <f>IFERROR('Tabel 5'!R94/'Tabel 10'!$F94*1000,0)</f>
        <v>0</v>
      </c>
      <c r="T94" s="41"/>
      <c r="U94" s="41">
        <f>IFERROR('Tabel 5'!T94/'Tabel 10'!$F94*1000,0)</f>
        <v>4.5850454538243079</v>
      </c>
      <c r="V94" s="41"/>
      <c r="W94" s="41">
        <f>IFERROR('Tabel 5'!V94/'Tabel 10'!$F94*1000,0)</f>
        <v>20.75169361108026</v>
      </c>
      <c r="X94" s="41">
        <f>IFERROR('Tabel 5'!W94/'Tabel 10'!$F94*1000,0)</f>
        <v>19.117577065253606</v>
      </c>
      <c r="Y94" s="41">
        <f>IFERROR('Tabel 5'!X94/'Tabel 10'!$F94*1000,0)</f>
        <v>0.38076502038679377</v>
      </c>
      <c r="Z94" s="41">
        <f>IFERROR('Tabel 5'!Y94/'Tabel 10'!$F94*1000,0)</f>
        <v>1.2533515254398628</v>
      </c>
      <c r="AA94" s="41"/>
      <c r="AB94" s="41">
        <f>IFERROR('Tabel 5'!AA94/'Tabel 10'!$F94*1000,0)</f>
        <v>0</v>
      </c>
      <c r="AC94" s="41"/>
      <c r="AD94" s="41">
        <f>IFERROR('Tabel 5'!AC94/'Tabel 10'!$F94*1000,0)</f>
        <v>5.6162840507052083</v>
      </c>
      <c r="AE94" s="41"/>
      <c r="AF94" s="57"/>
    </row>
    <row r="95" spans="1:32" outlineLevel="1" x14ac:dyDescent="0.2">
      <c r="B95" s="46">
        <v>2019</v>
      </c>
      <c r="C95" s="46">
        <v>4</v>
      </c>
      <c r="D95" s="22" t="s">
        <v>767</v>
      </c>
      <c r="E95" s="22" t="s">
        <v>804</v>
      </c>
      <c r="F95" s="41">
        <v>768920</v>
      </c>
      <c r="H95" s="41">
        <f>IFERROR('Tabel 5'!G95/'Tabel 10'!$F95*1000,0)</f>
        <v>104.54533631587161</v>
      </c>
      <c r="I95" s="41"/>
      <c r="J95" s="41">
        <f>IFERROR('Tabel 5'!I95/'Tabel 10'!$F95*1000,0)</f>
        <v>57.98132445507985</v>
      </c>
      <c r="K95" s="41">
        <f>IFERROR('Tabel 5'!J95/'Tabel 10'!$F95*1000,0)</f>
        <v>29.386950948330679</v>
      </c>
      <c r="L95" s="41">
        <f>IFERROR('Tabel 5'!K95/'Tabel 10'!$F95*1000,0)</f>
        <v>4.4360334099063969</v>
      </c>
      <c r="M95" s="41">
        <f>IFERROR('Tabel 5'!L95/'Tabel 10'!$F95*1000,0)</f>
        <v>11.476395443131581</v>
      </c>
      <c r="N95" s="41">
        <f>IFERROR('Tabel 5'!M95/'Tabel 10'!$F95*1000,0)</f>
        <v>1.4011466058982047</v>
      </c>
      <c r="O95" s="41">
        <f>IFERROR('Tabel 5'!N95/'Tabel 10'!$F95*1000,0)</f>
        <v>11.280798047812992</v>
      </c>
      <c r="P95" s="41"/>
      <c r="Q95" s="41">
        <f>IFERROR('Tabel 5'!P95/'Tabel 10'!$F95*1000,0)</f>
        <v>14.334391094001976</v>
      </c>
      <c r="R95" s="41">
        <f>IFERROR('Tabel 5'!Q95/'Tabel 10'!$F95*1000,0)</f>
        <v>10.324812810634334</v>
      </c>
      <c r="S95" s="41">
        <f>IFERROR('Tabel 5'!R95/'Tabel 10'!$F95*1000,0)</f>
        <v>4.0095782833676425</v>
      </c>
      <c r="T95" s="41"/>
      <c r="U95" s="41">
        <f>IFERROR('Tabel 5'!T95/'Tabel 10'!$F95*1000,0)</f>
        <v>12.518857618477865</v>
      </c>
      <c r="V95" s="41"/>
      <c r="W95" s="41">
        <f>IFERROR('Tabel 5'!V95/'Tabel 10'!$F95*1000,0)</f>
        <v>19.710763148311919</v>
      </c>
      <c r="X95" s="41">
        <f>IFERROR('Tabel 5'!W95/'Tabel 10'!$F95*1000,0)</f>
        <v>18.522803197862206</v>
      </c>
      <c r="Y95" s="41">
        <f>IFERROR('Tabel 5'!X95/'Tabel 10'!$F95*1000,0)</f>
        <v>0.90346802076814459</v>
      </c>
      <c r="Z95" s="41">
        <f>IFERROR('Tabel 5'!Y95/'Tabel 10'!$F95*1000,0)</f>
        <v>0.28449192968156511</v>
      </c>
      <c r="AA95" s="41"/>
      <c r="AB95" s="41">
        <f>IFERROR('Tabel 5'!AA95/'Tabel 10'!$F95*1000,0)</f>
        <v>0</v>
      </c>
      <c r="AC95" s="41"/>
      <c r="AD95" s="41">
        <f>IFERROR('Tabel 5'!AC95/'Tabel 10'!$F95*1000,0)</f>
        <v>11.162409613483847</v>
      </c>
      <c r="AE95" s="41"/>
      <c r="AF95" s="57"/>
    </row>
    <row r="96" spans="1:32" x14ac:dyDescent="0.2">
      <c r="B96" s="46">
        <v>2019</v>
      </c>
      <c r="C96" s="46" t="s">
        <v>764</v>
      </c>
      <c r="F96" s="41">
        <v>3683213</v>
      </c>
      <c r="H96" s="41">
        <f>IFERROR('Tabel 5'!G96/'Tabel 10'!$F96*1000,0)</f>
        <v>100.43839441270434</v>
      </c>
      <c r="I96" s="41"/>
      <c r="J96" s="41">
        <f>IFERROR('Tabel 5'!I96/'Tabel 10'!$F96*1000,0)</f>
        <v>53.895606906252773</v>
      </c>
      <c r="K96" s="41">
        <f>IFERROR('Tabel 5'!J96/'Tabel 10'!$F96*1000,0)</f>
        <v>30.190818267417718</v>
      </c>
      <c r="L96" s="41">
        <f>IFERROR('Tabel 5'!K96/'Tabel 10'!$F96*1000,0)</f>
        <v>4.1382224730270085</v>
      </c>
      <c r="M96" s="41">
        <f>IFERROR('Tabel 5'!L96/'Tabel 10'!$F96*1000,0)</f>
        <v>10.031575687893353</v>
      </c>
      <c r="N96" s="41">
        <f>IFERROR('Tabel 5'!M96/'Tabel 10'!$F96*1000,0)</f>
        <v>0.87216504943027928</v>
      </c>
      <c r="O96" s="41">
        <f>IFERROR('Tabel 5'!N96/'Tabel 10'!$F96*1000,0)</f>
        <v>8.6628254284844139</v>
      </c>
      <c r="P96" s="41"/>
      <c r="Q96" s="41">
        <f>IFERROR('Tabel 5'!P96/'Tabel 10'!$F96*1000,0)</f>
        <v>12.159492269385453</v>
      </c>
      <c r="R96" s="41">
        <f>IFERROR('Tabel 5'!Q96/'Tabel 10'!$F96*1000,0)</f>
        <v>9.3605651007294313</v>
      </c>
      <c r="S96" s="41">
        <f>IFERROR('Tabel 5'!R96/'Tabel 10'!$F96*1000,0)</f>
        <v>2.7989271686560206</v>
      </c>
      <c r="T96" s="41"/>
      <c r="U96" s="41">
        <f>IFERROR('Tabel 5'!T96/'Tabel 10'!$F96*1000,0)</f>
        <v>7.4459446141181633</v>
      </c>
      <c r="V96" s="41"/>
      <c r="W96" s="41">
        <f>IFERROR('Tabel 5'!V96/'Tabel 10'!$F96*1000,0)</f>
        <v>26.937350622947953</v>
      </c>
      <c r="X96" s="41">
        <f>IFERROR('Tabel 5'!W96/'Tabel 10'!$F96*1000,0)</f>
        <v>25.31907707615612</v>
      </c>
      <c r="Y96" s="41">
        <f>IFERROR('Tabel 5'!X96/'Tabel 10'!$F96*1000,0)</f>
        <v>0.82989895792859159</v>
      </c>
      <c r="Z96" s="41">
        <f>IFERROR('Tabel 5'!Y96/'Tabel 10'!$F96*1000,0)</f>
        <v>0.78837458886324219</v>
      </c>
      <c r="AA96" s="41"/>
      <c r="AB96" s="41">
        <f>IFERROR('Tabel 5'!AA96/'Tabel 10'!$F96*1000,0)</f>
        <v>0.21530115146748233</v>
      </c>
      <c r="AC96" s="41"/>
      <c r="AD96" s="41">
        <f>IFERROR('Tabel 5'!AC96/'Tabel 10'!$F96*1000,0)</f>
        <v>12.450038892673327</v>
      </c>
      <c r="AF96" s="57"/>
    </row>
    <row r="97" spans="1:32" outlineLevel="1" x14ac:dyDescent="0.2">
      <c r="A97" s="22">
        <v>1</v>
      </c>
      <c r="B97" s="46">
        <v>2019</v>
      </c>
      <c r="C97" s="46">
        <v>5</v>
      </c>
      <c r="D97" s="22" t="s">
        <v>2</v>
      </c>
      <c r="E97" s="22" t="s">
        <v>325</v>
      </c>
      <c r="F97" s="41">
        <v>24716</v>
      </c>
      <c r="H97" s="41">
        <f>IFERROR('Tabel 5'!G97/'Tabel 10'!$F97*1000,0)</f>
        <v>72.705939472406541</v>
      </c>
      <c r="I97" s="41"/>
      <c r="J97" s="41">
        <f>IFERROR('Tabel 5'!I97/'Tabel 10'!$F97*1000,0)</f>
        <v>44.788800776824729</v>
      </c>
      <c r="K97" s="41">
        <f>IFERROR('Tabel 5'!J97/'Tabel 10'!$F97*1000,0)</f>
        <v>25.77277876679074</v>
      </c>
      <c r="L97" s="41">
        <f>IFERROR('Tabel 5'!K97/'Tabel 10'!$F97*1000,0)</f>
        <v>0</v>
      </c>
      <c r="M97" s="41">
        <f>IFERROR('Tabel 5'!L97/'Tabel 10'!$F97*1000,0)</f>
        <v>14.565463667260074</v>
      </c>
      <c r="N97" s="41">
        <f>IFERROR('Tabel 5'!M97/'Tabel 10'!$F97*1000,0)</f>
        <v>0</v>
      </c>
      <c r="O97" s="41">
        <f>IFERROR('Tabel 5'!N97/'Tabel 10'!$F97*1000,0)</f>
        <v>4.4505583427739124</v>
      </c>
      <c r="P97" s="41"/>
      <c r="Q97" s="41">
        <f>IFERROR('Tabel 5'!P97/'Tabel 10'!$F97*1000,0)</f>
        <v>7.6873280466094842</v>
      </c>
      <c r="R97" s="41">
        <f>IFERROR('Tabel 5'!Q97/'Tabel 10'!$F97*1000,0)</f>
        <v>7.4850299401197606</v>
      </c>
      <c r="S97" s="41">
        <f>IFERROR('Tabel 5'!R97/'Tabel 10'!$F97*1000,0)</f>
        <v>0.20229810648972327</v>
      </c>
      <c r="T97" s="41"/>
      <c r="U97" s="41">
        <f>IFERROR('Tabel 5'!T97/'Tabel 10'!$F97*1000,0)</f>
        <v>3.2367697038355723</v>
      </c>
      <c r="V97" s="41"/>
      <c r="W97" s="41">
        <f>IFERROR('Tabel 5'!V97/'Tabel 10'!$F97*1000,0)</f>
        <v>16.993040945136755</v>
      </c>
      <c r="X97" s="41">
        <f>IFERROR('Tabel 5'!W97/'Tabel 10'!$F97*1000,0)</f>
        <v>16.507525489561417</v>
      </c>
      <c r="Y97" s="41">
        <f>IFERROR('Tabel 5'!X97/'Tabel 10'!$F97*1000,0)</f>
        <v>0.48551545557533582</v>
      </c>
      <c r="Z97" s="41">
        <f>IFERROR('Tabel 5'!Y97/'Tabel 10'!$F97*1000,0)</f>
        <v>0</v>
      </c>
      <c r="AA97" s="41"/>
      <c r="AB97" s="41">
        <f>IFERROR('Tabel 5'!AA97/'Tabel 10'!$F97*1000,0)</f>
        <v>0</v>
      </c>
      <c r="AC97" s="41"/>
      <c r="AD97" s="41">
        <f>IFERROR('Tabel 5'!AC97/'Tabel 10'!$F97*1000,0)</f>
        <v>5.74526622430814</v>
      </c>
      <c r="AF97" s="57"/>
    </row>
    <row r="98" spans="1:32" outlineLevel="1" x14ac:dyDescent="0.2">
      <c r="A98" s="22">
        <v>1</v>
      </c>
      <c r="B98" s="46">
        <v>2019</v>
      </c>
      <c r="C98" s="46">
        <v>5</v>
      </c>
      <c r="D98" s="22" t="s">
        <v>6</v>
      </c>
      <c r="E98" s="22" t="s">
        <v>329</v>
      </c>
      <c r="F98" s="41">
        <v>31789</v>
      </c>
      <c r="H98" s="41">
        <f>IFERROR('Tabel 5'!G98/'Tabel 10'!$F98*1000,0)</f>
        <v>106.04297083896945</v>
      </c>
      <c r="I98" s="41"/>
      <c r="J98" s="41">
        <f>IFERROR('Tabel 5'!I98/'Tabel 10'!$F98*1000,0)</f>
        <v>75.18323948535658</v>
      </c>
      <c r="K98" s="41">
        <f>IFERROR('Tabel 5'!J98/'Tabel 10'!$F98*1000,0)</f>
        <v>61.562175595331716</v>
      </c>
      <c r="L98" s="41">
        <f>IFERROR('Tabel 5'!K98/'Tabel 10'!$F98*1000,0)</f>
        <v>1.352669162288842</v>
      </c>
      <c r="M98" s="41">
        <f>IFERROR('Tabel 5'!L98/'Tabel 10'!$F98*1000,0)</f>
        <v>11.513416590644564</v>
      </c>
      <c r="N98" s="41">
        <f>IFERROR('Tabel 5'!M98/'Tabel 10'!$F98*1000,0)</f>
        <v>0</v>
      </c>
      <c r="O98" s="41">
        <f>IFERROR('Tabel 5'!N98/'Tabel 10'!$F98*1000,0)</f>
        <v>0.75497813709144668</v>
      </c>
      <c r="P98" s="41"/>
      <c r="Q98" s="41">
        <f>IFERROR('Tabel 5'!P98/'Tabel 10'!$F98*1000,0)</f>
        <v>4.2152945987605772</v>
      </c>
      <c r="R98" s="41">
        <f>IFERROR('Tabel 5'!Q98/'Tabel 10'!$F98*1000,0)</f>
        <v>4.2152945987605772</v>
      </c>
      <c r="S98" s="41">
        <f>IFERROR('Tabel 5'!R98/'Tabel 10'!$F98*1000,0)</f>
        <v>0</v>
      </c>
      <c r="T98" s="41"/>
      <c r="U98" s="41">
        <f>IFERROR('Tabel 5'!T98/'Tabel 10'!$F98*1000,0)</f>
        <v>0.62914844757620569</v>
      </c>
      <c r="V98" s="41"/>
      <c r="W98" s="41">
        <f>IFERROR('Tabel 5'!V98/'Tabel 10'!$F98*1000,0)</f>
        <v>26.015288307276101</v>
      </c>
      <c r="X98" s="41">
        <f>IFERROR('Tabel 5'!W98/'Tabel 10'!$F98*1000,0)</f>
        <v>25.197395325427035</v>
      </c>
      <c r="Y98" s="41">
        <f>IFERROR('Tabel 5'!X98/'Tabel 10'!$F98*1000,0)</f>
        <v>0.81789298184906734</v>
      </c>
      <c r="Z98" s="41">
        <f>IFERROR('Tabel 5'!Y98/'Tabel 10'!$F98*1000,0)</f>
        <v>0</v>
      </c>
      <c r="AA98" s="41"/>
      <c r="AB98" s="41">
        <f>IFERROR('Tabel 5'!AA98/'Tabel 10'!$F98*1000,0)</f>
        <v>0</v>
      </c>
      <c r="AC98" s="41"/>
      <c r="AD98" s="41">
        <f>IFERROR('Tabel 5'!AC98/'Tabel 10'!$F98*1000,0)</f>
        <v>35.106483374752273</v>
      </c>
      <c r="AF98" s="57"/>
    </row>
    <row r="99" spans="1:32" outlineLevel="1" x14ac:dyDescent="0.2">
      <c r="A99" s="22">
        <v>1</v>
      </c>
      <c r="B99" s="46">
        <v>2019</v>
      </c>
      <c r="C99" s="46">
        <v>5</v>
      </c>
      <c r="D99" s="22" t="s">
        <v>7</v>
      </c>
      <c r="E99" s="22" t="s">
        <v>330</v>
      </c>
      <c r="F99" s="41">
        <v>27491</v>
      </c>
      <c r="H99" s="41">
        <f>IFERROR('Tabel 5'!G99/'Tabel 10'!$F99*1000,0)</f>
        <v>156.23294896511587</v>
      </c>
      <c r="I99" s="41"/>
      <c r="J99" s="41">
        <f>IFERROR('Tabel 5'!I99/'Tabel 10'!$F99*1000,0)</f>
        <v>122.03994034411261</v>
      </c>
      <c r="K99" s="41">
        <f>IFERROR('Tabel 5'!J99/'Tabel 10'!$F99*1000,0)</f>
        <v>116.21985377032483</v>
      </c>
      <c r="L99" s="41">
        <f>IFERROR('Tabel 5'!K99/'Tabel 10'!$F99*1000,0)</f>
        <v>0</v>
      </c>
      <c r="M99" s="41">
        <f>IFERROR('Tabel 5'!L99/'Tabel 10'!$F99*1000,0)</f>
        <v>0</v>
      </c>
      <c r="N99" s="41">
        <f>IFERROR('Tabel 5'!M99/'Tabel 10'!$F99*1000,0)</f>
        <v>1.3822705612745989</v>
      </c>
      <c r="O99" s="41">
        <f>IFERROR('Tabel 5'!N99/'Tabel 10'!$F99*1000,0)</f>
        <v>4.4378160125131867</v>
      </c>
      <c r="P99" s="41"/>
      <c r="Q99" s="41">
        <f>IFERROR('Tabel 5'!P99/'Tabel 10'!$F99*1000,0)</f>
        <v>11.53104652431705</v>
      </c>
      <c r="R99" s="41">
        <f>IFERROR('Tabel 5'!Q99/'Tabel 10'!$F99*1000,0)</f>
        <v>11.53104652431705</v>
      </c>
      <c r="S99" s="41">
        <f>IFERROR('Tabel 5'!R99/'Tabel 10'!$F99*1000,0)</f>
        <v>0</v>
      </c>
      <c r="T99" s="41"/>
      <c r="U99" s="41">
        <f>IFERROR('Tabel 5'!T99/'Tabel 10'!$F99*1000,0)</f>
        <v>0</v>
      </c>
      <c r="V99" s="41"/>
      <c r="W99" s="41">
        <f>IFERROR('Tabel 5'!V99/'Tabel 10'!$F99*1000,0)</f>
        <v>22.661962096686189</v>
      </c>
      <c r="X99" s="41">
        <f>IFERROR('Tabel 5'!W99/'Tabel 10'!$F99*1000,0)</f>
        <v>22.007202357135061</v>
      </c>
      <c r="Y99" s="41">
        <f>IFERROR('Tabel 5'!X99/'Tabel 10'!$F99*1000,0)</f>
        <v>0.65475973955112587</v>
      </c>
      <c r="Z99" s="41">
        <f>IFERROR('Tabel 5'!Y99/'Tabel 10'!$F99*1000,0)</f>
        <v>0</v>
      </c>
      <c r="AA99" s="41"/>
      <c r="AB99" s="41">
        <f>IFERROR('Tabel 5'!AA99/'Tabel 10'!$F99*1000,0)</f>
        <v>0</v>
      </c>
      <c r="AC99" s="41"/>
      <c r="AD99" s="41">
        <f>IFERROR('Tabel 5'!AC99/'Tabel 10'!$F99*1000,0)</f>
        <v>26.626896075079117</v>
      </c>
      <c r="AF99" s="57"/>
    </row>
    <row r="100" spans="1:32" outlineLevel="1" x14ac:dyDescent="0.2">
      <c r="A100" s="22">
        <v>1</v>
      </c>
      <c r="B100" s="46">
        <v>2019</v>
      </c>
      <c r="C100" s="46">
        <v>5</v>
      </c>
      <c r="D100" s="22" t="s">
        <v>8</v>
      </c>
      <c r="E100" s="22" t="s">
        <v>331</v>
      </c>
      <c r="F100" s="41">
        <v>22309</v>
      </c>
      <c r="H100" s="41">
        <f>IFERROR('Tabel 5'!G100/'Tabel 10'!$F100*1000,0)</f>
        <v>36.30821641489981</v>
      </c>
      <c r="I100" s="41"/>
      <c r="J100" s="41">
        <f>IFERROR('Tabel 5'!I100/'Tabel 10'!$F100*1000,0)</f>
        <v>7.3064682415168765</v>
      </c>
      <c r="K100" s="41">
        <f>IFERROR('Tabel 5'!J100/'Tabel 10'!$F100*1000,0)</f>
        <v>0.40342462683222019</v>
      </c>
      <c r="L100" s="41">
        <f>IFERROR('Tabel 5'!K100/'Tabel 10'!$F100*1000,0)</f>
        <v>2.5550226366040611</v>
      </c>
      <c r="M100" s="41">
        <f>IFERROR('Tabel 5'!L100/'Tabel 10'!$F100*1000,0)</f>
        <v>4.3480209780805952</v>
      </c>
      <c r="N100" s="41">
        <f>IFERROR('Tabel 5'!M100/'Tabel 10'!$F100*1000,0)</f>
        <v>0</v>
      </c>
      <c r="O100" s="41">
        <f>IFERROR('Tabel 5'!N100/'Tabel 10'!$F100*1000,0)</f>
        <v>0</v>
      </c>
      <c r="P100" s="41"/>
      <c r="Q100" s="41">
        <f>IFERROR('Tabel 5'!P100/'Tabel 10'!$F100*1000,0)</f>
        <v>2.2412479268456673</v>
      </c>
      <c r="R100" s="41">
        <f>IFERROR('Tabel 5'!Q100/'Tabel 10'!$F100*1000,0)</f>
        <v>0</v>
      </c>
      <c r="S100" s="41">
        <f>IFERROR('Tabel 5'!R100/'Tabel 10'!$F100*1000,0)</f>
        <v>2.2412479268456673</v>
      </c>
      <c r="T100" s="41"/>
      <c r="U100" s="41">
        <f>IFERROR('Tabel 5'!T100/'Tabel 10'!$F100*1000,0)</f>
        <v>1.2550988390335738</v>
      </c>
      <c r="V100" s="41"/>
      <c r="W100" s="41">
        <f>IFERROR('Tabel 5'!V100/'Tabel 10'!$F100*1000,0)</f>
        <v>25.505401407503697</v>
      </c>
      <c r="X100" s="41">
        <f>IFERROR('Tabel 5'!W100/'Tabel 10'!$F100*1000,0)</f>
        <v>25.01232686359765</v>
      </c>
      <c r="Y100" s="41">
        <f>IFERROR('Tabel 5'!X100/'Tabel 10'!$F100*1000,0)</f>
        <v>0.49307454390604688</v>
      </c>
      <c r="Z100" s="41">
        <f>IFERROR('Tabel 5'!Y100/'Tabel 10'!$F100*1000,0)</f>
        <v>0</v>
      </c>
      <c r="AA100" s="41"/>
      <c r="AB100" s="41">
        <f>IFERROR('Tabel 5'!AA100/'Tabel 10'!$F100*1000,0)</f>
        <v>3.2273970146577615</v>
      </c>
      <c r="AC100" s="41"/>
      <c r="AD100" s="41">
        <f>IFERROR('Tabel 5'!AC100/'Tabel 10'!$F100*1000,0)</f>
        <v>0</v>
      </c>
      <c r="AF100" s="57"/>
    </row>
    <row r="101" spans="1:32" outlineLevel="1" x14ac:dyDescent="0.2">
      <c r="A101" s="22">
        <v>1</v>
      </c>
      <c r="B101" s="46">
        <v>2019</v>
      </c>
      <c r="C101" s="46">
        <v>5</v>
      </c>
      <c r="D101" s="22" t="s">
        <v>9</v>
      </c>
      <c r="E101" s="22" t="s">
        <v>332</v>
      </c>
      <c r="F101" s="41">
        <v>27852</v>
      </c>
      <c r="H101" s="41">
        <f>IFERROR('Tabel 5'!G101/'Tabel 10'!$F101*1000,0)</f>
        <v>58.918569582076692</v>
      </c>
      <c r="I101" s="41"/>
      <c r="J101" s="41">
        <f>IFERROR('Tabel 5'!I101/'Tabel 10'!$F101*1000,0)</f>
        <v>14.03848915697257</v>
      </c>
      <c r="K101" s="41">
        <f>IFERROR('Tabel 5'!J101/'Tabel 10'!$F101*1000,0)</f>
        <v>1.5797788309636651</v>
      </c>
      <c r="L101" s="41">
        <f>IFERROR('Tabel 5'!K101/'Tabel 10'!$F101*1000,0)</f>
        <v>7.1808128680166589E-2</v>
      </c>
      <c r="M101" s="41">
        <f>IFERROR('Tabel 5'!L101/'Tabel 10'!$F101*1000,0)</f>
        <v>10.735315237684905</v>
      </c>
      <c r="N101" s="41">
        <f>IFERROR('Tabel 5'!M101/'Tabel 10'!$F101*1000,0)</f>
        <v>0</v>
      </c>
      <c r="O101" s="41">
        <f>IFERROR('Tabel 5'!N101/'Tabel 10'!$F101*1000,0)</f>
        <v>1.6515869596438317</v>
      </c>
      <c r="P101" s="41"/>
      <c r="Q101" s="41">
        <f>IFERROR('Tabel 5'!P101/'Tabel 10'!$F101*1000,0)</f>
        <v>22.260519890851647</v>
      </c>
      <c r="R101" s="41">
        <f>IFERROR('Tabel 5'!Q101/'Tabel 10'!$F101*1000,0)</f>
        <v>22.260519890851647</v>
      </c>
      <c r="S101" s="41">
        <f>IFERROR('Tabel 5'!R101/'Tabel 10'!$F101*1000,0)</f>
        <v>0</v>
      </c>
      <c r="T101" s="41"/>
      <c r="U101" s="41">
        <f>IFERROR('Tabel 5'!T101/'Tabel 10'!$F101*1000,0)</f>
        <v>0.68217722246158263</v>
      </c>
      <c r="V101" s="41"/>
      <c r="W101" s="41">
        <f>IFERROR('Tabel 5'!V101/'Tabel 10'!$F101*1000,0)</f>
        <v>21.937383311790896</v>
      </c>
      <c r="X101" s="41">
        <f>IFERROR('Tabel 5'!W101/'Tabel 10'!$F101*1000,0)</f>
        <v>21.506534539709897</v>
      </c>
      <c r="Y101" s="41">
        <f>IFERROR('Tabel 5'!X101/'Tabel 10'!$F101*1000,0)</f>
        <v>0.43084877208099959</v>
      </c>
      <c r="Z101" s="41">
        <f>IFERROR('Tabel 5'!Y101/'Tabel 10'!$F101*1000,0)</f>
        <v>0</v>
      </c>
      <c r="AA101" s="41"/>
      <c r="AB101" s="41">
        <f>IFERROR('Tabel 5'!AA101/'Tabel 10'!$F101*1000,0)</f>
        <v>0</v>
      </c>
      <c r="AC101" s="41"/>
      <c r="AD101" s="41">
        <f>IFERROR('Tabel 5'!AC101/'Tabel 10'!$F101*1000,0)</f>
        <v>11.632916846186989</v>
      </c>
      <c r="AF101" s="57"/>
    </row>
    <row r="102" spans="1:32" outlineLevel="1" x14ac:dyDescent="0.2">
      <c r="A102" s="22">
        <v>1</v>
      </c>
      <c r="B102" s="46">
        <v>2019</v>
      </c>
      <c r="C102" s="46">
        <v>5</v>
      </c>
      <c r="D102" s="22" t="s">
        <v>14</v>
      </c>
      <c r="E102" s="22" t="s">
        <v>338</v>
      </c>
      <c r="F102" s="41">
        <v>25497</v>
      </c>
      <c r="H102" s="41">
        <f>IFERROR('Tabel 5'!G102/'Tabel 10'!$F102*1000,0)</f>
        <v>44.240498882221438</v>
      </c>
      <c r="I102" s="41"/>
      <c r="J102" s="41">
        <f>IFERROR('Tabel 5'!I102/'Tabel 10'!$F102*1000,0)</f>
        <v>16.041102874848022</v>
      </c>
      <c r="K102" s="41">
        <f>IFERROR('Tabel 5'!J102/'Tabel 10'!$F102*1000,0)</f>
        <v>1.137388712397537</v>
      </c>
      <c r="L102" s="41">
        <f>IFERROR('Tabel 5'!K102/'Tabel 10'!$F102*1000,0)</f>
        <v>1.5295917166725497</v>
      </c>
      <c r="M102" s="41">
        <f>IFERROR('Tabel 5'!L102/'Tabel 10'!$F102*1000,0)</f>
        <v>11.609208926540378</v>
      </c>
      <c r="N102" s="41">
        <f>IFERROR('Tabel 5'!M102/'Tabel 10'!$F102*1000,0)</f>
        <v>0</v>
      </c>
      <c r="O102" s="41">
        <f>IFERROR('Tabel 5'!N102/'Tabel 10'!$F102*1000,0)</f>
        <v>1.7649135192375573</v>
      </c>
      <c r="P102" s="41"/>
      <c r="Q102" s="41">
        <f>IFERROR('Tabel 5'!P102/'Tabel 10'!$F102*1000,0)</f>
        <v>0</v>
      </c>
      <c r="R102" s="41">
        <f>IFERROR('Tabel 5'!Q102/'Tabel 10'!$F102*1000,0)</f>
        <v>0</v>
      </c>
      <c r="S102" s="41">
        <f>IFERROR('Tabel 5'!R102/'Tabel 10'!$F102*1000,0)</f>
        <v>0</v>
      </c>
      <c r="T102" s="41"/>
      <c r="U102" s="41">
        <f>IFERROR('Tabel 5'!T102/'Tabel 10'!$F102*1000,0)</f>
        <v>5.6869435619876842</v>
      </c>
      <c r="V102" s="41"/>
      <c r="W102" s="41">
        <f>IFERROR('Tabel 5'!V102/'Tabel 10'!$F102*1000,0)</f>
        <v>22.51245244538573</v>
      </c>
      <c r="X102" s="41">
        <f>IFERROR('Tabel 5'!W102/'Tabel 10'!$F102*1000,0)</f>
        <v>22.081029140683217</v>
      </c>
      <c r="Y102" s="41">
        <f>IFERROR('Tabel 5'!X102/'Tabel 10'!$F102*1000,0)</f>
        <v>0.43142330470251405</v>
      </c>
      <c r="Z102" s="41">
        <f>IFERROR('Tabel 5'!Y102/'Tabel 10'!$F102*1000,0)</f>
        <v>0</v>
      </c>
      <c r="AA102" s="41"/>
      <c r="AB102" s="41">
        <f>IFERROR('Tabel 5'!AA102/'Tabel 10'!$F102*1000,0)</f>
        <v>0</v>
      </c>
      <c r="AC102" s="41"/>
      <c r="AD102" s="41">
        <f>IFERROR('Tabel 5'!AC102/'Tabel 10'!$F102*1000,0)</f>
        <v>0.50986390555751659</v>
      </c>
      <c r="AF102" s="57"/>
    </row>
    <row r="103" spans="1:32" outlineLevel="1" x14ac:dyDescent="0.2">
      <c r="A103" s="22">
        <v>1</v>
      </c>
      <c r="B103" s="46">
        <v>2019</v>
      </c>
      <c r="C103" s="46">
        <v>5</v>
      </c>
      <c r="D103" s="22" t="s">
        <v>15</v>
      </c>
      <c r="E103" s="22" t="s">
        <v>339</v>
      </c>
      <c r="F103" s="41">
        <v>29723</v>
      </c>
      <c r="H103" s="41">
        <f>IFERROR('Tabel 5'!G103/'Tabel 10'!$F103*1000,0)</f>
        <v>36.974733371463174</v>
      </c>
      <c r="I103" s="41"/>
      <c r="J103" s="41">
        <f>IFERROR('Tabel 5'!I103/'Tabel 10'!$F103*1000,0)</f>
        <v>14.231403290381186</v>
      </c>
      <c r="K103" s="41">
        <f>IFERROR('Tabel 5'!J103/'Tabel 10'!$F103*1000,0)</f>
        <v>1.850418867543653</v>
      </c>
      <c r="L103" s="41">
        <f>IFERROR('Tabel 5'!K103/'Tabel 10'!$F103*1000,0)</f>
        <v>0</v>
      </c>
      <c r="M103" s="41">
        <f>IFERROR('Tabel 5'!L103/'Tabel 10'!$F103*1000,0)</f>
        <v>9.7567540288665331</v>
      </c>
      <c r="N103" s="41">
        <f>IFERROR('Tabel 5'!M103/'Tabel 10'!$F103*1000,0)</f>
        <v>0</v>
      </c>
      <c r="O103" s="41">
        <f>IFERROR('Tabel 5'!N103/'Tabel 10'!$F103*1000,0)</f>
        <v>2.6242303939709992</v>
      </c>
      <c r="P103" s="41"/>
      <c r="Q103" s="41">
        <f>IFERROR('Tabel 5'!P103/'Tabel 10'!$F103*1000,0)</f>
        <v>2.0522827440029605</v>
      </c>
      <c r="R103" s="41">
        <f>IFERROR('Tabel 5'!Q103/'Tabel 10'!$F103*1000,0)</f>
        <v>2.0522827440029605</v>
      </c>
      <c r="S103" s="41">
        <f>IFERROR('Tabel 5'!R103/'Tabel 10'!$F103*1000,0)</f>
        <v>0</v>
      </c>
      <c r="T103" s="41"/>
      <c r="U103" s="41">
        <f>IFERROR('Tabel 5'!T103/'Tabel 10'!$F103*1000,0)</f>
        <v>0.13457591763953841</v>
      </c>
      <c r="V103" s="41"/>
      <c r="W103" s="41">
        <f>IFERROR('Tabel 5'!V103/'Tabel 10'!$F103*1000,0)</f>
        <v>20.55647141943949</v>
      </c>
      <c r="X103" s="41">
        <f>IFERROR('Tabel 5'!W103/'Tabel 10'!$F103*1000,0)</f>
        <v>20.55647141943949</v>
      </c>
      <c r="Y103" s="41">
        <f>IFERROR('Tabel 5'!X103/'Tabel 10'!$F103*1000,0)</f>
        <v>0</v>
      </c>
      <c r="Z103" s="41">
        <f>IFERROR('Tabel 5'!Y103/'Tabel 10'!$F103*1000,0)</f>
        <v>0</v>
      </c>
      <c r="AA103" s="41"/>
      <c r="AB103" s="41">
        <f>IFERROR('Tabel 5'!AA103/'Tabel 10'!$F103*1000,0)</f>
        <v>0</v>
      </c>
      <c r="AC103" s="41"/>
      <c r="AD103" s="41">
        <f>IFERROR('Tabel 5'!AC103/'Tabel 10'!$F103*1000,0)</f>
        <v>0.94203142347676883</v>
      </c>
      <c r="AF103" s="57"/>
    </row>
    <row r="104" spans="1:32" outlineLevel="1" x14ac:dyDescent="0.2">
      <c r="A104" s="22">
        <v>1</v>
      </c>
      <c r="B104" s="46">
        <v>2019</v>
      </c>
      <c r="C104" s="46">
        <v>5</v>
      </c>
      <c r="D104" s="22" t="s">
        <v>20</v>
      </c>
      <c r="E104" s="22" t="s">
        <v>344</v>
      </c>
      <c r="F104" s="41">
        <v>25840</v>
      </c>
      <c r="H104" s="41">
        <f>IFERROR('Tabel 5'!G104/'Tabel 10'!$F104*1000,0)</f>
        <v>35.294117647058826</v>
      </c>
      <c r="I104" s="41"/>
      <c r="J104" s="41">
        <f>IFERROR('Tabel 5'!I104/'Tabel 10'!$F104*1000,0)</f>
        <v>10.797213622291023</v>
      </c>
      <c r="K104" s="41">
        <f>IFERROR('Tabel 5'!J104/'Tabel 10'!$F104*1000,0)</f>
        <v>0</v>
      </c>
      <c r="L104" s="41">
        <f>IFERROR('Tabel 5'!K104/'Tabel 10'!$F104*1000,0)</f>
        <v>0</v>
      </c>
      <c r="M104" s="41">
        <f>IFERROR('Tabel 5'!L104/'Tabel 10'!$F104*1000,0)</f>
        <v>10.294117647058824</v>
      </c>
      <c r="N104" s="41">
        <f>IFERROR('Tabel 5'!M104/'Tabel 10'!$F104*1000,0)</f>
        <v>0</v>
      </c>
      <c r="O104" s="41">
        <f>IFERROR('Tabel 5'!N104/'Tabel 10'!$F104*1000,0)</f>
        <v>0.50309597523219807</v>
      </c>
      <c r="P104" s="41"/>
      <c r="Q104" s="41">
        <f>IFERROR('Tabel 5'!P104/'Tabel 10'!$F104*1000,0)</f>
        <v>3.1733746130030958</v>
      </c>
      <c r="R104" s="41">
        <f>IFERROR('Tabel 5'!Q104/'Tabel 10'!$F104*1000,0)</f>
        <v>3.1733746130030958</v>
      </c>
      <c r="S104" s="41">
        <f>IFERROR('Tabel 5'!R104/'Tabel 10'!$F104*1000,0)</f>
        <v>0</v>
      </c>
      <c r="T104" s="41"/>
      <c r="U104" s="41">
        <f>IFERROR('Tabel 5'!T104/'Tabel 10'!$F104*1000,0)</f>
        <v>4.0247678018575845</v>
      </c>
      <c r="V104" s="41"/>
      <c r="W104" s="41">
        <f>IFERROR('Tabel 5'!V104/'Tabel 10'!$F104*1000,0)</f>
        <v>17.298761609907121</v>
      </c>
      <c r="X104" s="41">
        <f>IFERROR('Tabel 5'!W104/'Tabel 10'!$F104*1000,0)</f>
        <v>16.640866873065018</v>
      </c>
      <c r="Y104" s="41">
        <f>IFERROR('Tabel 5'!X104/'Tabel 10'!$F104*1000,0)</f>
        <v>0.58049535603715163</v>
      </c>
      <c r="Z104" s="41">
        <f>IFERROR('Tabel 5'!Y104/'Tabel 10'!$F104*1000,0)</f>
        <v>7.7399380804953566E-2</v>
      </c>
      <c r="AA104" s="41"/>
      <c r="AB104" s="41">
        <f>IFERROR('Tabel 5'!AA104/'Tabel 10'!$F104*1000,0)</f>
        <v>0</v>
      </c>
      <c r="AC104" s="41"/>
      <c r="AD104" s="41">
        <f>IFERROR('Tabel 5'!AC104/'Tabel 10'!$F104*1000,0)</f>
        <v>0.19349845201238391</v>
      </c>
      <c r="AF104" s="57"/>
    </row>
    <row r="105" spans="1:32" outlineLevel="1" x14ac:dyDescent="0.2">
      <c r="A105" s="22">
        <v>1</v>
      </c>
      <c r="B105" s="46">
        <v>2019</v>
      </c>
      <c r="C105" s="46">
        <v>5</v>
      </c>
      <c r="D105" s="22" t="s">
        <v>22</v>
      </c>
      <c r="E105" s="22" t="s">
        <v>347</v>
      </c>
      <c r="F105" s="41">
        <v>35483</v>
      </c>
      <c r="H105" s="41">
        <f>IFERROR('Tabel 5'!G105/'Tabel 10'!$F105*1000,0)</f>
        <v>34.664487219231745</v>
      </c>
      <c r="I105" s="41"/>
      <c r="J105" s="41">
        <f>IFERROR('Tabel 5'!I105/'Tabel 10'!$F105*1000,0)</f>
        <v>3.2409886424484964</v>
      </c>
      <c r="K105" s="41">
        <f>IFERROR('Tabel 5'!J105/'Tabel 10'!$F105*1000,0)</f>
        <v>0</v>
      </c>
      <c r="L105" s="41">
        <f>IFERROR('Tabel 5'!K105/'Tabel 10'!$F105*1000,0)</f>
        <v>0</v>
      </c>
      <c r="M105" s="41">
        <f>IFERROR('Tabel 5'!L105/'Tabel 10'!$F105*1000,0)</f>
        <v>0.42273764901502126</v>
      </c>
      <c r="N105" s="41">
        <f>IFERROR('Tabel 5'!M105/'Tabel 10'!$F105*1000,0)</f>
        <v>0</v>
      </c>
      <c r="O105" s="41">
        <f>IFERROR('Tabel 5'!N105/'Tabel 10'!$F105*1000,0)</f>
        <v>2.8182509934334754</v>
      </c>
      <c r="P105" s="41"/>
      <c r="Q105" s="41">
        <f>IFERROR('Tabel 5'!P105/'Tabel 10'!$F105*1000,0)</f>
        <v>8.0320153312854039</v>
      </c>
      <c r="R105" s="41">
        <f>IFERROR('Tabel 5'!Q105/'Tabel 10'!$F105*1000,0)</f>
        <v>8.0320153312854039</v>
      </c>
      <c r="S105" s="41">
        <f>IFERROR('Tabel 5'!R105/'Tabel 10'!$F105*1000,0)</f>
        <v>0</v>
      </c>
      <c r="T105" s="41"/>
      <c r="U105" s="41">
        <f>IFERROR('Tabel 5'!T105/'Tabel 10'!$F105*1000,0)</f>
        <v>0</v>
      </c>
      <c r="V105" s="41"/>
      <c r="W105" s="41">
        <f>IFERROR('Tabel 5'!V105/'Tabel 10'!$F105*1000,0)</f>
        <v>23.391483245497845</v>
      </c>
      <c r="X105" s="41">
        <f>IFERROR('Tabel 5'!W105/'Tabel 10'!$F105*1000,0)</f>
        <v>19.361384324887972</v>
      </c>
      <c r="Y105" s="41">
        <f>IFERROR('Tabel 5'!X105/'Tabel 10'!$F105*1000,0)</f>
        <v>0.50728517881802548</v>
      </c>
      <c r="Z105" s="41">
        <f>IFERROR('Tabel 5'!Y105/'Tabel 10'!$F105*1000,0)</f>
        <v>3.5228137417918441</v>
      </c>
      <c r="AA105" s="41"/>
      <c r="AB105" s="41">
        <f>IFERROR('Tabel 5'!AA105/'Tabel 10'!$F105*1000,0)</f>
        <v>0</v>
      </c>
      <c r="AC105" s="41"/>
      <c r="AD105" s="41">
        <f>IFERROR('Tabel 5'!AC105/'Tabel 10'!$F105*1000,0)</f>
        <v>5.608319476932615</v>
      </c>
      <c r="AF105" s="57"/>
    </row>
    <row r="106" spans="1:32" outlineLevel="1" x14ac:dyDescent="0.2">
      <c r="A106" s="22">
        <v>1</v>
      </c>
      <c r="B106" s="46">
        <v>2019</v>
      </c>
      <c r="C106" s="46">
        <v>5</v>
      </c>
      <c r="D106" s="22" t="s">
        <v>25</v>
      </c>
      <c r="E106" s="22" t="s">
        <v>350</v>
      </c>
      <c r="F106" s="41">
        <v>33564</v>
      </c>
      <c r="H106" s="41">
        <f>IFERROR('Tabel 5'!G106/'Tabel 10'!$F106*1000,0)</f>
        <v>98.260040519604345</v>
      </c>
      <c r="I106" s="41"/>
      <c r="J106" s="41">
        <f>IFERROR('Tabel 5'!I106/'Tabel 10'!$F106*1000,0)</f>
        <v>74.424979144321298</v>
      </c>
      <c r="K106" s="41">
        <f>IFERROR('Tabel 5'!J106/'Tabel 10'!$F106*1000,0)</f>
        <v>54.284352282207124</v>
      </c>
      <c r="L106" s="41">
        <f>IFERROR('Tabel 5'!K106/'Tabel 10'!$F106*1000,0)</f>
        <v>2.9793826719103803E-2</v>
      </c>
      <c r="M106" s="41">
        <f>IFERROR('Tabel 5'!L106/'Tabel 10'!$F106*1000,0)</f>
        <v>16.863305923012753</v>
      </c>
      <c r="N106" s="41">
        <f>IFERROR('Tabel 5'!M106/'Tabel 10'!$F106*1000,0)</f>
        <v>0</v>
      </c>
      <c r="O106" s="41">
        <f>IFERROR('Tabel 5'!N106/'Tabel 10'!$F106*1000,0)</f>
        <v>3.2475271123823144</v>
      </c>
      <c r="P106" s="41"/>
      <c r="Q106" s="41">
        <f>IFERROR('Tabel 5'!P106/'Tabel 10'!$F106*1000,0)</f>
        <v>1.6386604695507092</v>
      </c>
      <c r="R106" s="41">
        <f>IFERROR('Tabel 5'!Q106/'Tabel 10'!$F106*1000,0)</f>
        <v>1.6386604695507092</v>
      </c>
      <c r="S106" s="41">
        <f>IFERROR('Tabel 5'!R106/'Tabel 10'!$F106*1000,0)</f>
        <v>0</v>
      </c>
      <c r="T106" s="41"/>
      <c r="U106" s="41">
        <f>IFERROR('Tabel 5'!T106/'Tabel 10'!$F106*1000,0)</f>
        <v>3.0985579787867956</v>
      </c>
      <c r="V106" s="41"/>
      <c r="W106" s="41">
        <f>IFERROR('Tabel 5'!V106/'Tabel 10'!$F106*1000,0)</f>
        <v>19.097842926945539</v>
      </c>
      <c r="X106" s="41">
        <f>IFERROR('Tabel 5'!W106/'Tabel 10'!$F106*1000,0)</f>
        <v>17.667739244428557</v>
      </c>
      <c r="Y106" s="41">
        <f>IFERROR('Tabel 5'!X106/'Tabel 10'!$F106*1000,0)</f>
        <v>0.80443332141580259</v>
      </c>
      <c r="Z106" s="41">
        <f>IFERROR('Tabel 5'!Y106/'Tabel 10'!$F106*1000,0)</f>
        <v>0.62567036110117979</v>
      </c>
      <c r="AA106" s="41"/>
      <c r="AB106" s="41">
        <f>IFERROR('Tabel 5'!AA106/'Tabel 10'!$F106*1000,0)</f>
        <v>0</v>
      </c>
      <c r="AC106" s="41"/>
      <c r="AD106" s="41">
        <f>IFERROR('Tabel 5'!AC106/'Tabel 10'!$F106*1000,0)</f>
        <v>32.028363723036584</v>
      </c>
      <c r="AF106" s="57"/>
    </row>
    <row r="107" spans="1:32" outlineLevel="1" x14ac:dyDescent="0.2">
      <c r="A107" s="22">
        <v>1</v>
      </c>
      <c r="B107" s="46">
        <v>2019</v>
      </c>
      <c r="C107" s="46">
        <v>5</v>
      </c>
      <c r="D107" s="22" t="s">
        <v>27</v>
      </c>
      <c r="E107" s="22" t="s">
        <v>353</v>
      </c>
      <c r="F107" s="41">
        <v>23210</v>
      </c>
      <c r="H107" s="41">
        <f>IFERROR('Tabel 5'!G107/'Tabel 10'!$F107*1000,0)</f>
        <v>48.255062473071952</v>
      </c>
      <c r="I107" s="41"/>
      <c r="J107" s="41">
        <f>IFERROR('Tabel 5'!I107/'Tabel 10'!$F107*1000,0)</f>
        <v>25.333907798362773</v>
      </c>
      <c r="K107" s="41">
        <f>IFERROR('Tabel 5'!J107/'Tabel 10'!$F107*1000,0)</f>
        <v>0</v>
      </c>
      <c r="L107" s="41">
        <f>IFERROR('Tabel 5'!K107/'Tabel 10'!$F107*1000,0)</f>
        <v>12.666953899181387</v>
      </c>
      <c r="M107" s="41">
        <f>IFERROR('Tabel 5'!L107/'Tabel 10'!$F107*1000,0)</f>
        <v>12.322274881516588</v>
      </c>
      <c r="N107" s="41">
        <f>IFERROR('Tabel 5'!M107/'Tabel 10'!$F107*1000,0)</f>
        <v>0</v>
      </c>
      <c r="O107" s="41">
        <f>IFERROR('Tabel 5'!N107/'Tabel 10'!$F107*1000,0)</f>
        <v>0.34467901766479964</v>
      </c>
      <c r="P107" s="41"/>
      <c r="Q107" s="41">
        <f>IFERROR('Tabel 5'!P107/'Tabel 10'!$F107*1000,0)</f>
        <v>2.2404136148211977</v>
      </c>
      <c r="R107" s="41">
        <f>IFERROR('Tabel 5'!Q107/'Tabel 10'!$F107*1000,0)</f>
        <v>2.2404136148211977</v>
      </c>
      <c r="S107" s="41">
        <f>IFERROR('Tabel 5'!R107/'Tabel 10'!$F107*1000,0)</f>
        <v>0</v>
      </c>
      <c r="T107" s="41"/>
      <c r="U107" s="41">
        <f>IFERROR('Tabel 5'!T107/'Tabel 10'!$F107*1000,0)</f>
        <v>2.0249892287806981</v>
      </c>
      <c r="V107" s="41"/>
      <c r="W107" s="41">
        <f>IFERROR('Tabel 5'!V107/'Tabel 10'!$F107*1000,0)</f>
        <v>18.655751831107281</v>
      </c>
      <c r="X107" s="41">
        <f>IFERROR('Tabel 5'!W107/'Tabel 10'!$F107*1000,0)</f>
        <v>18.009478672985782</v>
      </c>
      <c r="Y107" s="41">
        <f>IFERROR('Tabel 5'!X107/'Tabel 10'!$F107*1000,0)</f>
        <v>0.64627315812149932</v>
      </c>
      <c r="Z107" s="41">
        <f>IFERROR('Tabel 5'!Y107/'Tabel 10'!$F107*1000,0)</f>
        <v>0</v>
      </c>
      <c r="AA107" s="41"/>
      <c r="AB107" s="41">
        <f>IFERROR('Tabel 5'!AA107/'Tabel 10'!$F107*1000,0)</f>
        <v>0</v>
      </c>
      <c r="AC107" s="41"/>
      <c r="AD107" s="41">
        <f>IFERROR('Tabel 5'!AC107/'Tabel 10'!$F107*1000,0)</f>
        <v>0.30159414045669969</v>
      </c>
      <c r="AF107" s="57"/>
    </row>
    <row r="108" spans="1:32" outlineLevel="1" x14ac:dyDescent="0.2">
      <c r="A108" s="22">
        <v>1</v>
      </c>
      <c r="B108" s="46">
        <v>2019</v>
      </c>
      <c r="C108" s="46">
        <v>5</v>
      </c>
      <c r="D108" s="22" t="s">
        <v>28</v>
      </c>
      <c r="E108" s="22" t="s">
        <v>354</v>
      </c>
      <c r="F108" s="41">
        <v>28499</v>
      </c>
      <c r="H108" s="41">
        <f>IFERROR('Tabel 5'!G108/'Tabel 10'!$F108*1000,0)</f>
        <v>45.966525141233028</v>
      </c>
      <c r="I108" s="41"/>
      <c r="J108" s="41">
        <f>IFERROR('Tabel 5'!I108/'Tabel 10'!$F108*1000,0)</f>
        <v>14.807537106565142</v>
      </c>
      <c r="K108" s="41">
        <f>IFERROR('Tabel 5'!J108/'Tabel 10'!$F108*1000,0)</f>
        <v>0</v>
      </c>
      <c r="L108" s="41">
        <f>IFERROR('Tabel 5'!K108/'Tabel 10'!$F108*1000,0)</f>
        <v>0</v>
      </c>
      <c r="M108" s="41">
        <f>IFERROR('Tabel 5'!L108/'Tabel 10'!$F108*1000,0)</f>
        <v>8.2809923155198426</v>
      </c>
      <c r="N108" s="41">
        <f>IFERROR('Tabel 5'!M108/'Tabel 10'!$F108*1000,0)</f>
        <v>0</v>
      </c>
      <c r="O108" s="41">
        <f>IFERROR('Tabel 5'!N108/'Tabel 10'!$F108*1000,0)</f>
        <v>6.5265447910452998</v>
      </c>
      <c r="P108" s="41"/>
      <c r="Q108" s="41">
        <f>IFERROR('Tabel 5'!P108/'Tabel 10'!$F108*1000,0)</f>
        <v>0</v>
      </c>
      <c r="R108" s="41">
        <f>IFERROR('Tabel 5'!Q108/'Tabel 10'!$F108*1000,0)</f>
        <v>0</v>
      </c>
      <c r="S108" s="41">
        <f>IFERROR('Tabel 5'!R108/'Tabel 10'!$F108*1000,0)</f>
        <v>0</v>
      </c>
      <c r="T108" s="41"/>
      <c r="U108" s="41">
        <f>IFERROR('Tabel 5'!T108/'Tabel 10'!$F108*1000,0)</f>
        <v>5.0177199199971927</v>
      </c>
      <c r="V108" s="41"/>
      <c r="W108" s="41">
        <f>IFERROR('Tabel 5'!V108/'Tabel 10'!$F108*1000,0)</f>
        <v>26.141268114670691</v>
      </c>
      <c r="X108" s="41">
        <f>IFERROR('Tabel 5'!W108/'Tabel 10'!$F108*1000,0)</f>
        <v>25.614933857328325</v>
      </c>
      <c r="Y108" s="41">
        <f>IFERROR('Tabel 5'!X108/'Tabel 10'!$F108*1000,0)</f>
        <v>0.52633425734236283</v>
      </c>
      <c r="Z108" s="41">
        <f>IFERROR('Tabel 5'!Y108/'Tabel 10'!$F108*1000,0)</f>
        <v>0</v>
      </c>
      <c r="AA108" s="41"/>
      <c r="AB108" s="41">
        <f>IFERROR('Tabel 5'!AA108/'Tabel 10'!$F108*1000,0)</f>
        <v>0.35088950489490861</v>
      </c>
      <c r="AC108" s="41"/>
      <c r="AD108" s="41">
        <f>IFERROR('Tabel 5'!AC108/'Tabel 10'!$F108*1000,0)</f>
        <v>5.6493210288080284</v>
      </c>
      <c r="AF108" s="57"/>
    </row>
    <row r="109" spans="1:32" outlineLevel="1" x14ac:dyDescent="0.2">
      <c r="A109" s="22">
        <v>1</v>
      </c>
      <c r="B109" s="46">
        <v>2019</v>
      </c>
      <c r="C109" s="46">
        <v>5</v>
      </c>
      <c r="D109" s="22" t="s">
        <v>31</v>
      </c>
      <c r="E109" s="22" t="s">
        <v>357</v>
      </c>
      <c r="F109" s="41">
        <v>24277</v>
      </c>
      <c r="H109" s="41">
        <f>IFERROR('Tabel 5'!G109/'Tabel 10'!$F109*1000,0)</f>
        <v>66.812209086789963</v>
      </c>
      <c r="I109" s="41"/>
      <c r="J109" s="41">
        <f>IFERROR('Tabel 5'!I109/'Tabel 10'!$F109*1000,0)</f>
        <v>54.537216295258887</v>
      </c>
      <c r="K109" s="41">
        <f>IFERROR('Tabel 5'!J109/'Tabel 10'!$F109*1000,0)</f>
        <v>45.681097334926065</v>
      </c>
      <c r="L109" s="41">
        <f>IFERROR('Tabel 5'!K109/'Tabel 10'!$F109*1000,0)</f>
        <v>1.8124150430448573</v>
      </c>
      <c r="M109" s="41">
        <f>IFERROR('Tabel 5'!L109/'Tabel 10'!$F109*1000,0)</f>
        <v>4.2015075997858053</v>
      </c>
      <c r="N109" s="41">
        <f>IFERROR('Tabel 5'!M109/'Tabel 10'!$F109*1000,0)</f>
        <v>0</v>
      </c>
      <c r="O109" s="41">
        <f>IFERROR('Tabel 5'!N109/'Tabel 10'!$F109*1000,0)</f>
        <v>2.8421963175021627</v>
      </c>
      <c r="P109" s="41"/>
      <c r="Q109" s="41">
        <f>IFERROR('Tabel 5'!P109/'Tabel 10'!$F109*1000,0)</f>
        <v>0</v>
      </c>
      <c r="R109" s="41">
        <f>IFERROR('Tabel 5'!Q109/'Tabel 10'!$F109*1000,0)</f>
        <v>0</v>
      </c>
      <c r="S109" s="41">
        <f>IFERROR('Tabel 5'!R109/'Tabel 10'!$F109*1000,0)</f>
        <v>0</v>
      </c>
      <c r="T109" s="41"/>
      <c r="U109" s="41">
        <f>IFERROR('Tabel 5'!T109/'Tabel 10'!$F109*1000,0)</f>
        <v>2.3479013057626559</v>
      </c>
      <c r="V109" s="41"/>
      <c r="W109" s="41">
        <f>IFERROR('Tabel 5'!V109/'Tabel 10'!$F109*1000,0)</f>
        <v>9.9270914857684236</v>
      </c>
      <c r="X109" s="41">
        <f>IFERROR('Tabel 5'!W109/'Tabel 10'!$F109*1000,0)</f>
        <v>9.3916052230506235</v>
      </c>
      <c r="Y109" s="41">
        <f>IFERROR('Tabel 5'!X109/'Tabel 10'!$F109*1000,0)</f>
        <v>0.53548626271779876</v>
      </c>
      <c r="Z109" s="41">
        <f>IFERROR('Tabel 5'!Y109/'Tabel 10'!$F109*1000,0)</f>
        <v>0</v>
      </c>
      <c r="AA109" s="41"/>
      <c r="AB109" s="41">
        <f>IFERROR('Tabel 5'!AA109/'Tabel 10'!$F109*1000,0)</f>
        <v>0</v>
      </c>
      <c r="AC109" s="41"/>
      <c r="AD109" s="41">
        <f>IFERROR('Tabel 5'!AC109/'Tabel 10'!$F109*1000,0)</f>
        <v>8.608971454463072</v>
      </c>
      <c r="AF109" s="57"/>
    </row>
    <row r="110" spans="1:32" outlineLevel="1" x14ac:dyDescent="0.2">
      <c r="A110" s="22">
        <v>1</v>
      </c>
      <c r="B110" s="46">
        <v>2019</v>
      </c>
      <c r="C110" s="46">
        <v>5</v>
      </c>
      <c r="D110" s="22" t="s">
        <v>33</v>
      </c>
      <c r="E110" s="22" t="s">
        <v>359</v>
      </c>
      <c r="F110" s="41">
        <v>35808</v>
      </c>
      <c r="H110" s="41">
        <f>IFERROR('Tabel 5'!G110/'Tabel 10'!$F110*1000,0)</f>
        <v>90.566353887399458</v>
      </c>
      <c r="I110" s="41"/>
      <c r="J110" s="41">
        <f>IFERROR('Tabel 5'!I110/'Tabel 10'!$F110*1000,0)</f>
        <v>45.688114387846291</v>
      </c>
      <c r="K110" s="41">
        <f>IFERROR('Tabel 5'!J110/'Tabel 10'!$F110*1000,0)</f>
        <v>38.929848078641648</v>
      </c>
      <c r="L110" s="41">
        <f>IFERROR('Tabel 5'!K110/'Tabel 10'!$F110*1000,0)</f>
        <v>0</v>
      </c>
      <c r="M110" s="41">
        <f>IFERROR('Tabel 5'!L110/'Tabel 10'!$F110*1000,0)</f>
        <v>2.4854781054512958</v>
      </c>
      <c r="N110" s="41">
        <f>IFERROR('Tabel 5'!M110/'Tabel 10'!$F110*1000,0)</f>
        <v>0</v>
      </c>
      <c r="O110" s="41">
        <f>IFERROR('Tabel 5'!N110/'Tabel 10'!$F110*1000,0)</f>
        <v>4.2727882037533513</v>
      </c>
      <c r="P110" s="41"/>
      <c r="Q110" s="41">
        <f>IFERROR('Tabel 5'!P110/'Tabel 10'!$F110*1000,0)</f>
        <v>0.89365504915102767</v>
      </c>
      <c r="R110" s="41">
        <f>IFERROR('Tabel 5'!Q110/'Tabel 10'!$F110*1000,0)</f>
        <v>0.89365504915102767</v>
      </c>
      <c r="S110" s="41">
        <f>IFERROR('Tabel 5'!R110/'Tabel 10'!$F110*1000,0)</f>
        <v>0</v>
      </c>
      <c r="T110" s="41"/>
      <c r="U110" s="41">
        <f>IFERROR('Tabel 5'!T110/'Tabel 10'!$F110*1000,0)</f>
        <v>1.2846291331546025</v>
      </c>
      <c r="V110" s="41"/>
      <c r="W110" s="41">
        <f>IFERROR('Tabel 5'!V110/'Tabel 10'!$F110*1000,0)</f>
        <v>42.699955317247543</v>
      </c>
      <c r="X110" s="41">
        <f>IFERROR('Tabel 5'!W110/'Tabel 10'!$F110*1000,0)</f>
        <v>41.918007149240388</v>
      </c>
      <c r="Y110" s="41">
        <f>IFERROR('Tabel 5'!X110/'Tabel 10'!$F110*1000,0)</f>
        <v>0.78194816800714928</v>
      </c>
      <c r="Z110" s="41">
        <f>IFERROR('Tabel 5'!Y110/'Tabel 10'!$F110*1000,0)</f>
        <v>0</v>
      </c>
      <c r="AA110" s="41"/>
      <c r="AB110" s="41">
        <f>IFERROR('Tabel 5'!AA110/'Tabel 10'!$F110*1000,0)</f>
        <v>0</v>
      </c>
      <c r="AC110" s="41"/>
      <c r="AD110" s="41">
        <f>IFERROR('Tabel 5'!AC110/'Tabel 10'!$F110*1000,0)</f>
        <v>32.45084897229669</v>
      </c>
      <c r="AF110" s="57"/>
    </row>
    <row r="111" spans="1:32" outlineLevel="1" x14ac:dyDescent="0.2">
      <c r="A111" s="22">
        <v>1</v>
      </c>
      <c r="B111" s="46">
        <v>2019</v>
      </c>
      <c r="C111" s="46">
        <v>5</v>
      </c>
      <c r="D111" s="22" t="s">
        <v>36</v>
      </c>
      <c r="E111" s="22" t="s">
        <v>364</v>
      </c>
      <c r="F111" s="41">
        <v>46849</v>
      </c>
      <c r="H111" s="41">
        <f>IFERROR('Tabel 5'!G111/'Tabel 10'!$F111*1000,0)</f>
        <v>86.981579115882951</v>
      </c>
      <c r="I111" s="41"/>
      <c r="J111" s="41">
        <f>IFERROR('Tabel 5'!I111/'Tabel 10'!$F111*1000,0)</f>
        <v>50.758820892655123</v>
      </c>
      <c r="K111" s="41">
        <f>IFERROR('Tabel 5'!J111/'Tabel 10'!$F111*1000,0)</f>
        <v>14.877585434054089</v>
      </c>
      <c r="L111" s="41">
        <f>IFERROR('Tabel 5'!K111/'Tabel 10'!$F111*1000,0)</f>
        <v>0.9391876027236441</v>
      </c>
      <c r="M111" s="41">
        <f>IFERROR('Tabel 5'!L111/'Tabel 10'!$F111*1000,0)</f>
        <v>34.173621635467136</v>
      </c>
      <c r="N111" s="41">
        <f>IFERROR('Tabel 5'!M111/'Tabel 10'!$F111*1000,0)</f>
        <v>0</v>
      </c>
      <c r="O111" s="41">
        <f>IFERROR('Tabel 5'!N111/'Tabel 10'!$F111*1000,0)</f>
        <v>0.76842622041025421</v>
      </c>
      <c r="P111" s="41"/>
      <c r="Q111" s="41">
        <f>IFERROR('Tabel 5'!P111/'Tabel 10'!$F111*1000,0)</f>
        <v>6.296825972806249</v>
      </c>
      <c r="R111" s="41">
        <f>IFERROR('Tabel 5'!Q111/'Tabel 10'!$F111*1000,0)</f>
        <v>6.2754808000170756</v>
      </c>
      <c r="S111" s="41">
        <f>IFERROR('Tabel 5'!R111/'Tabel 10'!$F111*1000,0)</f>
        <v>2.1345172789173729E-2</v>
      </c>
      <c r="T111" s="41"/>
      <c r="U111" s="41">
        <f>IFERROR('Tabel 5'!T111/'Tabel 10'!$F111*1000,0)</f>
        <v>6.4889325279088128</v>
      </c>
      <c r="V111" s="41"/>
      <c r="W111" s="41">
        <f>IFERROR('Tabel 5'!V111/'Tabel 10'!$F111*1000,0)</f>
        <v>23.436999722512756</v>
      </c>
      <c r="X111" s="41">
        <f>IFERROR('Tabel 5'!W111/'Tabel 10'!$F111*1000,0)</f>
        <v>22.732609020470022</v>
      </c>
      <c r="Y111" s="41">
        <f>IFERROR('Tabel 5'!X111/'Tabel 10'!$F111*1000,0)</f>
        <v>0.70439070204273302</v>
      </c>
      <c r="Z111" s="41">
        <f>IFERROR('Tabel 5'!Y111/'Tabel 10'!$F111*1000,0)</f>
        <v>0</v>
      </c>
      <c r="AA111" s="41"/>
      <c r="AB111" s="41">
        <f>IFERROR('Tabel 5'!AA111/'Tabel 10'!$F111*1000,0)</f>
        <v>0</v>
      </c>
      <c r="AC111" s="41"/>
      <c r="AD111" s="41">
        <f>IFERROR('Tabel 5'!AC111/'Tabel 10'!$F111*1000,0)</f>
        <v>2.7321821170142373</v>
      </c>
      <c r="AF111" s="57"/>
    </row>
    <row r="112" spans="1:32" outlineLevel="1" x14ac:dyDescent="0.2">
      <c r="A112" s="22">
        <v>1</v>
      </c>
      <c r="B112" s="46">
        <v>2019</v>
      </c>
      <c r="C112" s="46">
        <v>5</v>
      </c>
      <c r="D112" s="22" t="s">
        <v>37</v>
      </c>
      <c r="E112" s="22" t="s">
        <v>365</v>
      </c>
      <c r="F112" s="41">
        <v>31840</v>
      </c>
      <c r="H112" s="41">
        <f>IFERROR('Tabel 5'!G112/'Tabel 10'!$F112*1000,0)</f>
        <v>82.726130653266324</v>
      </c>
      <c r="I112" s="41"/>
      <c r="J112" s="41">
        <f>IFERROR('Tabel 5'!I112/'Tabel 10'!$F112*1000,0)</f>
        <v>39.195979899497488</v>
      </c>
      <c r="K112" s="41">
        <f>IFERROR('Tabel 5'!J112/'Tabel 10'!$F112*1000,0)</f>
        <v>23.492462311557787</v>
      </c>
      <c r="L112" s="41">
        <f>IFERROR('Tabel 5'!K112/'Tabel 10'!$F112*1000,0)</f>
        <v>0.91080402010050254</v>
      </c>
      <c r="M112" s="41">
        <f>IFERROR('Tabel 5'!L112/'Tabel 10'!$F112*1000,0)</f>
        <v>12.719849246231155</v>
      </c>
      <c r="N112" s="41">
        <f>IFERROR('Tabel 5'!M112/'Tabel 10'!$F112*1000,0)</f>
        <v>0</v>
      </c>
      <c r="O112" s="41">
        <f>IFERROR('Tabel 5'!N112/'Tabel 10'!$F112*1000,0)</f>
        <v>2.0728643216080402</v>
      </c>
      <c r="P112" s="41"/>
      <c r="Q112" s="41">
        <f>IFERROR('Tabel 5'!P112/'Tabel 10'!$F112*1000,0)</f>
        <v>0.43969849246231157</v>
      </c>
      <c r="R112" s="41">
        <f>IFERROR('Tabel 5'!Q112/'Tabel 10'!$F112*1000,0)</f>
        <v>0.43969849246231157</v>
      </c>
      <c r="S112" s="41">
        <f>IFERROR('Tabel 5'!R112/'Tabel 10'!$F112*1000,0)</f>
        <v>0</v>
      </c>
      <c r="T112" s="41"/>
      <c r="U112" s="41">
        <f>IFERROR('Tabel 5'!T112/'Tabel 10'!$F112*1000,0)</f>
        <v>9.9560301507537687</v>
      </c>
      <c r="V112" s="41"/>
      <c r="W112" s="41">
        <f>IFERROR('Tabel 5'!V112/'Tabel 10'!$F112*1000,0)</f>
        <v>33.134422110552762</v>
      </c>
      <c r="X112" s="41">
        <f>IFERROR('Tabel 5'!W112/'Tabel 10'!$F112*1000,0)</f>
        <v>31.25</v>
      </c>
      <c r="Y112" s="41">
        <f>IFERROR('Tabel 5'!X112/'Tabel 10'!$F112*1000,0)</f>
        <v>0.62814070351758799</v>
      </c>
      <c r="Z112" s="41">
        <f>IFERROR('Tabel 5'!Y112/'Tabel 10'!$F112*1000,0)</f>
        <v>1.256281407035176</v>
      </c>
      <c r="AA112" s="41"/>
      <c r="AB112" s="41">
        <f>IFERROR('Tabel 5'!AA112/'Tabel 10'!$F112*1000,0)</f>
        <v>0</v>
      </c>
      <c r="AC112" s="41"/>
      <c r="AD112" s="41">
        <f>IFERROR('Tabel 5'!AC112/'Tabel 10'!$F112*1000,0)</f>
        <v>10.270100502512564</v>
      </c>
      <c r="AF112" s="57"/>
    </row>
    <row r="113" spans="1:32" outlineLevel="1" x14ac:dyDescent="0.2">
      <c r="A113" s="22">
        <v>1</v>
      </c>
      <c r="B113" s="46">
        <v>2019</v>
      </c>
      <c r="C113" s="46">
        <v>5</v>
      </c>
      <c r="D113" s="22" t="s">
        <v>38</v>
      </c>
      <c r="E113" s="22" t="s">
        <v>368</v>
      </c>
      <c r="F113" s="41">
        <v>37511</v>
      </c>
      <c r="H113" s="41">
        <f>IFERROR('Tabel 5'!G113/'Tabel 10'!$F113*1000,0)</f>
        <v>42.894084401908778</v>
      </c>
      <c r="I113" s="41"/>
      <c r="J113" s="41">
        <f>IFERROR('Tabel 5'!I113/'Tabel 10'!$F113*1000,0)</f>
        <v>19.967476206979285</v>
      </c>
      <c r="K113" s="41">
        <f>IFERROR('Tabel 5'!J113/'Tabel 10'!$F113*1000,0)</f>
        <v>11.383327557249874</v>
      </c>
      <c r="L113" s="41">
        <f>IFERROR('Tabel 5'!K113/'Tabel 10'!$F113*1000,0)</f>
        <v>0.13329423369145049</v>
      </c>
      <c r="M113" s="41">
        <f>IFERROR('Tabel 5'!L113/'Tabel 10'!$F113*1000,0)</f>
        <v>8.4508544160379611</v>
      </c>
      <c r="N113" s="41">
        <f>IFERROR('Tabel 5'!M113/'Tabel 10'!$F113*1000,0)</f>
        <v>0</v>
      </c>
      <c r="O113" s="41">
        <f>IFERROR('Tabel 5'!N113/'Tabel 10'!$F113*1000,0)</f>
        <v>0</v>
      </c>
      <c r="P113" s="41"/>
      <c r="Q113" s="41">
        <f>IFERROR('Tabel 5'!P113/'Tabel 10'!$F113*1000,0)</f>
        <v>0.4532003945509317</v>
      </c>
      <c r="R113" s="41">
        <f>IFERROR('Tabel 5'!Q113/'Tabel 10'!$F113*1000,0)</f>
        <v>0.4532003945509317</v>
      </c>
      <c r="S113" s="41">
        <f>IFERROR('Tabel 5'!R113/'Tabel 10'!$F113*1000,0)</f>
        <v>0</v>
      </c>
      <c r="T113" s="41"/>
      <c r="U113" s="41">
        <f>IFERROR('Tabel 5'!T113/'Tabel 10'!$F113*1000,0)</f>
        <v>0</v>
      </c>
      <c r="V113" s="41"/>
      <c r="W113" s="41">
        <f>IFERROR('Tabel 5'!V113/'Tabel 10'!$F113*1000,0)</f>
        <v>22.473407800378556</v>
      </c>
      <c r="X113" s="41">
        <f>IFERROR('Tabel 5'!W113/'Tabel 10'!$F113*1000,0)</f>
        <v>21.913572018874465</v>
      </c>
      <c r="Y113" s="41">
        <f>IFERROR('Tabel 5'!X113/'Tabel 10'!$F113*1000,0)</f>
        <v>0.55983578150409208</v>
      </c>
      <c r="Z113" s="41">
        <f>IFERROR('Tabel 5'!Y113/'Tabel 10'!$F113*1000,0)</f>
        <v>0</v>
      </c>
      <c r="AA113" s="41"/>
      <c r="AB113" s="41">
        <f>IFERROR('Tabel 5'!AA113/'Tabel 10'!$F113*1000,0)</f>
        <v>0</v>
      </c>
      <c r="AC113" s="41"/>
      <c r="AD113" s="41">
        <f>IFERROR('Tabel 5'!AC113/'Tabel 10'!$F113*1000,0)</f>
        <v>4.1321212444349662</v>
      </c>
      <c r="AF113" s="57"/>
    </row>
    <row r="114" spans="1:32" outlineLevel="1" x14ac:dyDescent="0.2">
      <c r="A114" s="22">
        <v>1</v>
      </c>
      <c r="B114" s="46">
        <v>2019</v>
      </c>
      <c r="C114" s="46">
        <v>5</v>
      </c>
      <c r="D114" s="22" t="s">
        <v>40</v>
      </c>
      <c r="E114" s="22" t="s">
        <v>370</v>
      </c>
      <c r="F114" s="41">
        <v>21276</v>
      </c>
      <c r="H114" s="41">
        <f>IFERROR('Tabel 5'!G114/'Tabel 10'!$F114*1000,0)</f>
        <v>30.456852791878173</v>
      </c>
      <c r="I114" s="41"/>
      <c r="J114" s="41">
        <f>IFERROR('Tabel 5'!I114/'Tabel 10'!$F114*1000,0)</f>
        <v>8.1782289904117302</v>
      </c>
      <c r="K114" s="41">
        <f>IFERROR('Tabel 5'!J114/'Tabel 10'!$F114*1000,0)</f>
        <v>0</v>
      </c>
      <c r="L114" s="41">
        <f>IFERROR('Tabel 5'!K114/'Tabel 10'!$F114*1000,0)</f>
        <v>0</v>
      </c>
      <c r="M114" s="41">
        <f>IFERROR('Tabel 5'!L114/'Tabel 10'!$F114*1000,0)</f>
        <v>8.1782289904117302</v>
      </c>
      <c r="N114" s="41">
        <f>IFERROR('Tabel 5'!M114/'Tabel 10'!$F114*1000,0)</f>
        <v>0</v>
      </c>
      <c r="O114" s="41">
        <f>IFERROR('Tabel 5'!N114/'Tabel 10'!$F114*1000,0)</f>
        <v>0</v>
      </c>
      <c r="P114" s="41"/>
      <c r="Q114" s="41">
        <f>IFERROR('Tabel 5'!P114/'Tabel 10'!$F114*1000,0)</f>
        <v>0.89302500470013169</v>
      </c>
      <c r="R114" s="41">
        <f>IFERROR('Tabel 5'!Q114/'Tabel 10'!$F114*1000,0)</f>
        <v>0.89302500470013169</v>
      </c>
      <c r="S114" s="41">
        <f>IFERROR('Tabel 5'!R114/'Tabel 10'!$F114*1000,0)</f>
        <v>0</v>
      </c>
      <c r="T114" s="41"/>
      <c r="U114" s="41">
        <f>IFERROR('Tabel 5'!T114/'Tabel 10'!$F114*1000,0)</f>
        <v>2.1150592216582065</v>
      </c>
      <c r="V114" s="41"/>
      <c r="W114" s="41">
        <f>IFERROR('Tabel 5'!V114/'Tabel 10'!$F114*1000,0)</f>
        <v>19.270539575108103</v>
      </c>
      <c r="X114" s="41">
        <f>IFERROR('Tabel 5'!W114/'Tabel 10'!$F114*1000,0)</f>
        <v>18.753525098702763</v>
      </c>
      <c r="Y114" s="41">
        <f>IFERROR('Tabel 5'!X114/'Tabel 10'!$F114*1000,0)</f>
        <v>0.51701447640533937</v>
      </c>
      <c r="Z114" s="41">
        <f>IFERROR('Tabel 5'!Y114/'Tabel 10'!$F114*1000,0)</f>
        <v>0</v>
      </c>
      <c r="AA114" s="41"/>
      <c r="AB114" s="41">
        <f>IFERROR('Tabel 5'!AA114/'Tabel 10'!$F114*1000,0)</f>
        <v>0</v>
      </c>
      <c r="AC114" s="41"/>
      <c r="AD114" s="41">
        <f>IFERROR('Tabel 5'!AC114/'Tabel 10'!$F114*1000,0)</f>
        <v>1.0340289528106787</v>
      </c>
      <c r="AF114" s="57"/>
    </row>
    <row r="115" spans="1:32" outlineLevel="1" x14ac:dyDescent="0.2">
      <c r="A115" s="22">
        <v>1</v>
      </c>
      <c r="B115" s="46">
        <v>2019</v>
      </c>
      <c r="C115" s="46">
        <v>5</v>
      </c>
      <c r="D115" s="22" t="s">
        <v>41</v>
      </c>
      <c r="E115" s="22" t="s">
        <v>371</v>
      </c>
      <c r="F115" s="41">
        <v>20776</v>
      </c>
      <c r="H115" s="41">
        <f>IFERROR('Tabel 5'!G115/'Tabel 10'!$F115*1000,0)</f>
        <v>50.876010781671155</v>
      </c>
      <c r="I115" s="41"/>
      <c r="J115" s="41">
        <f>IFERROR('Tabel 5'!I115/'Tabel 10'!$F115*1000,0)</f>
        <v>7.0273392375818258</v>
      </c>
      <c r="K115" s="41">
        <f>IFERROR('Tabel 5'!J115/'Tabel 10'!$F115*1000,0)</f>
        <v>1.8771659607239122</v>
      </c>
      <c r="L115" s="41">
        <f>IFERROR('Tabel 5'!K115/'Tabel 10'!$F115*1000,0)</f>
        <v>0.24066230265691183</v>
      </c>
      <c r="M115" s="41">
        <f>IFERROR('Tabel 5'!L115/'Tabel 10'!$F115*1000,0)</f>
        <v>3.0323450134770891</v>
      </c>
      <c r="N115" s="41">
        <f>IFERROR('Tabel 5'!M115/'Tabel 10'!$F115*1000,0)</f>
        <v>0</v>
      </c>
      <c r="O115" s="41">
        <f>IFERROR('Tabel 5'!N115/'Tabel 10'!$F115*1000,0)</f>
        <v>1.8771659607239122</v>
      </c>
      <c r="P115" s="41"/>
      <c r="Q115" s="41">
        <f>IFERROR('Tabel 5'!P115/'Tabel 10'!$F115*1000,0)</f>
        <v>9.0007701193685037</v>
      </c>
      <c r="R115" s="41">
        <f>IFERROR('Tabel 5'!Q115/'Tabel 10'!$F115*1000,0)</f>
        <v>9.0007701193685037</v>
      </c>
      <c r="S115" s="41">
        <f>IFERROR('Tabel 5'!R115/'Tabel 10'!$F115*1000,0)</f>
        <v>0</v>
      </c>
      <c r="T115" s="41"/>
      <c r="U115" s="41">
        <f>IFERROR('Tabel 5'!T115/'Tabel 10'!$F115*1000,0)</f>
        <v>8.5194455140546772</v>
      </c>
      <c r="V115" s="41"/>
      <c r="W115" s="41">
        <f>IFERROR('Tabel 5'!V115/'Tabel 10'!$F115*1000,0)</f>
        <v>26.328455910666154</v>
      </c>
      <c r="X115" s="41">
        <f>IFERROR('Tabel 5'!W115/'Tabel 10'!$F115*1000,0)</f>
        <v>25.798998844820947</v>
      </c>
      <c r="Y115" s="41">
        <f>IFERROR('Tabel 5'!X115/'Tabel 10'!$F115*1000,0)</f>
        <v>0.52945706584520602</v>
      </c>
      <c r="Z115" s="41">
        <f>IFERROR('Tabel 5'!Y115/'Tabel 10'!$F115*1000,0)</f>
        <v>0</v>
      </c>
      <c r="AA115" s="41"/>
      <c r="AB115" s="41">
        <f>IFERROR('Tabel 5'!AA115/'Tabel 10'!$F115*1000,0)</f>
        <v>5.6796303427031187</v>
      </c>
      <c r="AC115" s="41"/>
      <c r="AD115" s="41">
        <f>IFERROR('Tabel 5'!AC115/'Tabel 10'!$F115*1000,0)</f>
        <v>17.568348093954565</v>
      </c>
      <c r="AF115" s="57"/>
    </row>
    <row r="116" spans="1:32" outlineLevel="1" x14ac:dyDescent="0.2">
      <c r="A116" s="22">
        <v>1</v>
      </c>
      <c r="B116" s="46">
        <v>2019</v>
      </c>
      <c r="C116" s="46">
        <v>5</v>
      </c>
      <c r="D116" s="22" t="s">
        <v>42</v>
      </c>
      <c r="E116" s="22" t="s">
        <v>372</v>
      </c>
      <c r="F116" s="41">
        <v>24351</v>
      </c>
      <c r="H116" s="41">
        <f>IFERROR('Tabel 5'!G116/'Tabel 10'!$F116*1000,0)</f>
        <v>43.981766662560062</v>
      </c>
      <c r="I116" s="41"/>
      <c r="J116" s="41">
        <f>IFERROR('Tabel 5'!I116/'Tabel 10'!$F116*1000,0)</f>
        <v>20.779434109482157</v>
      </c>
      <c r="K116" s="41">
        <f>IFERROR('Tabel 5'!J116/'Tabel 10'!$F116*1000,0)</f>
        <v>0.45172682846700341</v>
      </c>
      <c r="L116" s="41">
        <f>IFERROR('Tabel 5'!K116/'Tabel 10'!$F116*1000,0)</f>
        <v>17.042421255800583</v>
      </c>
      <c r="M116" s="41">
        <f>IFERROR('Tabel 5'!L116/'Tabel 10'!$F116*1000,0)</f>
        <v>2.4228984435957455</v>
      </c>
      <c r="N116" s="41">
        <f>IFERROR('Tabel 5'!M116/'Tabel 10'!$F116*1000,0)</f>
        <v>0</v>
      </c>
      <c r="O116" s="41">
        <f>IFERROR('Tabel 5'!N116/'Tabel 10'!$F116*1000,0)</f>
        <v>0.86238758161882467</v>
      </c>
      <c r="P116" s="41"/>
      <c r="Q116" s="41">
        <f>IFERROR('Tabel 5'!P116/'Tabel 10'!$F116*1000,0)</f>
        <v>0.98558580756437109</v>
      </c>
      <c r="R116" s="41">
        <f>IFERROR('Tabel 5'!Q116/'Tabel 10'!$F116*1000,0)</f>
        <v>0.98558580756437109</v>
      </c>
      <c r="S116" s="41">
        <f>IFERROR('Tabel 5'!R116/'Tabel 10'!$F116*1000,0)</f>
        <v>0</v>
      </c>
      <c r="T116" s="41"/>
      <c r="U116" s="41">
        <f>IFERROR('Tabel 5'!T116/'Tabel 10'!$F116*1000,0)</f>
        <v>0.82132150630364253</v>
      </c>
      <c r="V116" s="41"/>
      <c r="W116" s="41">
        <f>IFERROR('Tabel 5'!V116/'Tabel 10'!$F116*1000,0)</f>
        <v>21.395425239209889</v>
      </c>
      <c r="X116" s="41">
        <f>IFERROR('Tabel 5'!W116/'Tabel 10'!$F116*1000,0)</f>
        <v>20.943698410742883</v>
      </c>
      <c r="Y116" s="41">
        <f>IFERROR('Tabel 5'!X116/'Tabel 10'!$F116*1000,0)</f>
        <v>0.45172682846700341</v>
      </c>
      <c r="Z116" s="41">
        <f>IFERROR('Tabel 5'!Y116/'Tabel 10'!$F116*1000,0)</f>
        <v>0</v>
      </c>
      <c r="AA116" s="41"/>
      <c r="AB116" s="41">
        <f>IFERROR('Tabel 5'!AA116/'Tabel 10'!$F116*1000,0)</f>
        <v>0</v>
      </c>
      <c r="AC116" s="41"/>
      <c r="AD116" s="41">
        <f>IFERROR('Tabel 5'!AC116/'Tabel 10'!$F116*1000,0)</f>
        <v>1.1498501088250996</v>
      </c>
      <c r="AF116" s="57"/>
    </row>
    <row r="117" spans="1:32" outlineLevel="1" x14ac:dyDescent="0.2">
      <c r="A117" s="22">
        <v>1</v>
      </c>
      <c r="B117" s="46">
        <v>2019</v>
      </c>
      <c r="C117" s="46">
        <v>5</v>
      </c>
      <c r="D117" s="22" t="s">
        <v>44</v>
      </c>
      <c r="E117" s="22" t="s">
        <v>374</v>
      </c>
      <c r="F117" s="41">
        <v>27011</v>
      </c>
      <c r="H117" s="41">
        <f>IFERROR('Tabel 5'!G117/'Tabel 10'!$F117*1000,0)</f>
        <v>44.019103328273673</v>
      </c>
      <c r="I117" s="41"/>
      <c r="J117" s="41">
        <f>IFERROR('Tabel 5'!I117/'Tabel 10'!$F117*1000,0)</f>
        <v>10.36614712524527</v>
      </c>
      <c r="K117" s="41">
        <f>IFERROR('Tabel 5'!J117/'Tabel 10'!$F117*1000,0)</f>
        <v>6.812039539446892</v>
      </c>
      <c r="L117" s="41">
        <f>IFERROR('Tabel 5'!K117/'Tabel 10'!$F117*1000,0)</f>
        <v>2.4804709192551186</v>
      </c>
      <c r="M117" s="41">
        <f>IFERROR('Tabel 5'!L117/'Tabel 10'!$F117*1000,0)</f>
        <v>0</v>
      </c>
      <c r="N117" s="41">
        <f>IFERROR('Tabel 5'!M117/'Tabel 10'!$F117*1000,0)</f>
        <v>0</v>
      </c>
      <c r="O117" s="41">
        <f>IFERROR('Tabel 5'!N117/'Tabel 10'!$F117*1000,0)</f>
        <v>1.0736366665432602</v>
      </c>
      <c r="P117" s="41"/>
      <c r="Q117" s="41">
        <f>IFERROR('Tabel 5'!P117/'Tabel 10'!$F117*1000,0)</f>
        <v>11.291695975713598</v>
      </c>
      <c r="R117" s="41">
        <f>IFERROR('Tabel 5'!Q117/'Tabel 10'!$F117*1000,0)</f>
        <v>6.1456443671096963</v>
      </c>
      <c r="S117" s="41">
        <f>IFERROR('Tabel 5'!R117/'Tabel 10'!$F117*1000,0)</f>
        <v>5.1460516086039023</v>
      </c>
      <c r="T117" s="41"/>
      <c r="U117" s="41">
        <f>IFERROR('Tabel 5'!T117/'Tabel 10'!$F117*1000,0)</f>
        <v>4.2205027581355745</v>
      </c>
      <c r="V117" s="41"/>
      <c r="W117" s="41">
        <f>IFERROR('Tabel 5'!V117/'Tabel 10'!$F117*1000,0)</f>
        <v>18.140757469179224</v>
      </c>
      <c r="X117" s="41">
        <f>IFERROR('Tabel 5'!W117/'Tabel 10'!$F117*1000,0)</f>
        <v>17.511384250860761</v>
      </c>
      <c r="Y117" s="41">
        <f>IFERROR('Tabel 5'!X117/'Tabel 10'!$F117*1000,0)</f>
        <v>0.55532931028099664</v>
      </c>
      <c r="Z117" s="41">
        <f>IFERROR('Tabel 5'!Y117/'Tabel 10'!$F117*1000,0)</f>
        <v>7.4043908037466216E-2</v>
      </c>
      <c r="AA117" s="41"/>
      <c r="AB117" s="41">
        <f>IFERROR('Tabel 5'!AA117/'Tabel 10'!$F117*1000,0)</f>
        <v>0</v>
      </c>
      <c r="AC117" s="41"/>
      <c r="AD117" s="41">
        <f>IFERROR('Tabel 5'!AC117/'Tabel 10'!$F117*1000,0)</f>
        <v>2.1102513790677873</v>
      </c>
      <c r="AF117" s="57"/>
    </row>
    <row r="118" spans="1:32" outlineLevel="1" x14ac:dyDescent="0.2">
      <c r="A118" s="22">
        <v>1</v>
      </c>
      <c r="B118" s="46">
        <v>2019</v>
      </c>
      <c r="C118" s="46">
        <v>5</v>
      </c>
      <c r="D118" s="22" t="s">
        <v>47</v>
      </c>
      <c r="E118" s="22" t="s">
        <v>380</v>
      </c>
      <c r="F118" s="41">
        <v>25882</v>
      </c>
      <c r="H118" s="41">
        <f>IFERROR('Tabel 5'!G118/'Tabel 10'!$F118*1000,0)</f>
        <v>31.991345336527317</v>
      </c>
      <c r="I118" s="41"/>
      <c r="J118" s="41">
        <f>IFERROR('Tabel 5'!I118/'Tabel 10'!$F118*1000,0)</f>
        <v>24.882157483965688</v>
      </c>
      <c r="K118" s="41">
        <f>IFERROR('Tabel 5'!J118/'Tabel 10'!$F118*1000,0)</f>
        <v>0</v>
      </c>
      <c r="L118" s="41">
        <f>IFERROR('Tabel 5'!K118/'Tabel 10'!$F118*1000,0)</f>
        <v>20.24573062359941</v>
      </c>
      <c r="M118" s="41">
        <f>IFERROR('Tabel 5'!L118/'Tabel 10'!$F118*1000,0)</f>
        <v>1.7000231821343017</v>
      </c>
      <c r="N118" s="41">
        <f>IFERROR('Tabel 5'!M118/'Tabel 10'!$F118*1000,0)</f>
        <v>0</v>
      </c>
      <c r="O118" s="41">
        <f>IFERROR('Tabel 5'!N118/'Tabel 10'!$F118*1000,0)</f>
        <v>2.9364036782319758</v>
      </c>
      <c r="P118" s="41"/>
      <c r="Q118" s="41">
        <f>IFERROR('Tabel 5'!P118/'Tabel 10'!$F118*1000,0)</f>
        <v>0</v>
      </c>
      <c r="R118" s="41">
        <f>IFERROR('Tabel 5'!Q118/'Tabel 10'!$F118*1000,0)</f>
        <v>0</v>
      </c>
      <c r="S118" s="41">
        <f>IFERROR('Tabel 5'!R118/'Tabel 10'!$F118*1000,0)</f>
        <v>0</v>
      </c>
      <c r="T118" s="41"/>
      <c r="U118" s="41">
        <f>IFERROR('Tabel 5'!T118/'Tabel 10'!$F118*1000,0)</f>
        <v>6.4909976045127893</v>
      </c>
      <c r="V118" s="41"/>
      <c r="W118" s="41">
        <f>IFERROR('Tabel 5'!V118/'Tabel 10'!$F118*1000,0)</f>
        <v>0.61819024804883704</v>
      </c>
      <c r="X118" s="41">
        <f>IFERROR('Tabel 5'!W118/'Tabel 10'!$F118*1000,0)</f>
        <v>0</v>
      </c>
      <c r="Y118" s="41">
        <f>IFERROR('Tabel 5'!X118/'Tabel 10'!$F118*1000,0)</f>
        <v>0.61819024804883704</v>
      </c>
      <c r="Z118" s="41">
        <f>IFERROR('Tabel 5'!Y118/'Tabel 10'!$F118*1000,0)</f>
        <v>0</v>
      </c>
      <c r="AA118" s="41"/>
      <c r="AB118" s="41">
        <f>IFERROR('Tabel 5'!AA118/'Tabel 10'!$F118*1000,0)</f>
        <v>0</v>
      </c>
      <c r="AC118" s="41"/>
      <c r="AD118" s="41">
        <f>IFERROR('Tabel 5'!AC118/'Tabel 10'!$F118*1000,0)</f>
        <v>0.92728537207325556</v>
      </c>
      <c r="AF118" s="57"/>
    </row>
    <row r="119" spans="1:32" outlineLevel="1" x14ac:dyDescent="0.2">
      <c r="A119" s="22">
        <v>1</v>
      </c>
      <c r="B119" s="46">
        <v>2019</v>
      </c>
      <c r="C119" s="46">
        <v>5</v>
      </c>
      <c r="D119" s="22" t="s">
        <v>48</v>
      </c>
      <c r="E119" s="22" t="s">
        <v>381</v>
      </c>
      <c r="F119" s="41">
        <v>20698</v>
      </c>
      <c r="H119" s="41">
        <f>IFERROR('Tabel 5'!G119/'Tabel 10'!$F119*1000,0)</f>
        <v>28.505169581602086</v>
      </c>
      <c r="I119" s="41"/>
      <c r="J119" s="41">
        <f>IFERROR('Tabel 5'!I119/'Tabel 10'!$F119*1000,0)</f>
        <v>4.1066769736206403</v>
      </c>
      <c r="K119" s="41">
        <f>IFERROR('Tabel 5'!J119/'Tabel 10'!$F119*1000,0)</f>
        <v>1.5460430959512996</v>
      </c>
      <c r="L119" s="41">
        <f>IFERROR('Tabel 5'!K119/'Tabel 10'!$F119*1000,0)</f>
        <v>0</v>
      </c>
      <c r="M119" s="41">
        <f>IFERROR('Tabel 5'!L119/'Tabel 10'!$F119*1000,0)</f>
        <v>1.4011015557058653</v>
      </c>
      <c r="N119" s="41">
        <f>IFERROR('Tabel 5'!M119/'Tabel 10'!$F119*1000,0)</f>
        <v>1.1595323219634748</v>
      </c>
      <c r="O119" s="41">
        <f>IFERROR('Tabel 5'!N119/'Tabel 10'!$F119*1000,0)</f>
        <v>0</v>
      </c>
      <c r="P119" s="41"/>
      <c r="Q119" s="41">
        <f>IFERROR('Tabel 5'!P119/'Tabel 10'!$F119*1000,0)</f>
        <v>2.56063387766934</v>
      </c>
      <c r="R119" s="41">
        <f>IFERROR('Tabel 5'!Q119/'Tabel 10'!$F119*1000,0)</f>
        <v>0</v>
      </c>
      <c r="S119" s="41">
        <f>IFERROR('Tabel 5'!R119/'Tabel 10'!$F119*1000,0)</f>
        <v>2.56063387766934</v>
      </c>
      <c r="T119" s="41"/>
      <c r="U119" s="41">
        <f>IFERROR('Tabel 5'!T119/'Tabel 10'!$F119*1000,0)</f>
        <v>2.6572615711662961</v>
      </c>
      <c r="V119" s="41"/>
      <c r="W119" s="41">
        <f>IFERROR('Tabel 5'!V119/'Tabel 10'!$F119*1000,0)</f>
        <v>19.180597159145812</v>
      </c>
      <c r="X119" s="41">
        <f>IFERROR('Tabel 5'!W119/'Tabel 10'!$F119*1000,0)</f>
        <v>18.600830998164074</v>
      </c>
      <c r="Y119" s="41">
        <f>IFERROR('Tabel 5'!X119/'Tabel 10'!$F119*1000,0)</f>
        <v>0.57976616098173739</v>
      </c>
      <c r="Z119" s="41">
        <f>IFERROR('Tabel 5'!Y119/'Tabel 10'!$F119*1000,0)</f>
        <v>0</v>
      </c>
      <c r="AA119" s="41"/>
      <c r="AB119" s="41">
        <f>IFERROR('Tabel 5'!AA119/'Tabel 10'!$F119*1000,0)</f>
        <v>0</v>
      </c>
      <c r="AC119" s="41"/>
      <c r="AD119" s="41">
        <f>IFERROR('Tabel 5'!AC119/'Tabel 10'!$F119*1000,0)</f>
        <v>0</v>
      </c>
      <c r="AF119" s="57"/>
    </row>
    <row r="120" spans="1:32" outlineLevel="1" x14ac:dyDescent="0.2">
      <c r="A120" s="22">
        <v>1</v>
      </c>
      <c r="B120" s="46">
        <v>2019</v>
      </c>
      <c r="C120" s="46">
        <v>5</v>
      </c>
      <c r="D120" s="22" t="s">
        <v>49</v>
      </c>
      <c r="E120" s="22" t="s">
        <v>382</v>
      </c>
      <c r="F120" s="41">
        <v>26568</v>
      </c>
      <c r="H120" s="41">
        <f>IFERROR('Tabel 5'!G120/'Tabel 10'!$F120*1000,0)</f>
        <v>14.114724480578138</v>
      </c>
      <c r="I120" s="41"/>
      <c r="J120" s="41">
        <f>IFERROR('Tabel 5'!I120/'Tabel 10'!$F120*1000,0)</f>
        <v>0.45167118337850043</v>
      </c>
      <c r="K120" s="41">
        <f>IFERROR('Tabel 5'!J120/'Tabel 10'!$F120*1000,0)</f>
        <v>0</v>
      </c>
      <c r="L120" s="41">
        <f>IFERROR('Tabel 5'!K120/'Tabel 10'!$F120*1000,0)</f>
        <v>0</v>
      </c>
      <c r="M120" s="41">
        <f>IFERROR('Tabel 5'!L120/'Tabel 10'!$F120*1000,0)</f>
        <v>0.15055706112616682</v>
      </c>
      <c r="N120" s="41">
        <f>IFERROR('Tabel 5'!M120/'Tabel 10'!$F120*1000,0)</f>
        <v>0.11291779584462511</v>
      </c>
      <c r="O120" s="41">
        <f>IFERROR('Tabel 5'!N120/'Tabel 10'!$F120*1000,0)</f>
        <v>0.18819632640770853</v>
      </c>
      <c r="P120" s="41"/>
      <c r="Q120" s="41">
        <f>IFERROR('Tabel 5'!P120/'Tabel 10'!$F120*1000,0)</f>
        <v>0.41403191809695872</v>
      </c>
      <c r="R120" s="41">
        <f>IFERROR('Tabel 5'!Q120/'Tabel 10'!$F120*1000,0)</f>
        <v>0.41403191809695872</v>
      </c>
      <c r="S120" s="41">
        <f>IFERROR('Tabel 5'!R120/'Tabel 10'!$F120*1000,0)</f>
        <v>0</v>
      </c>
      <c r="T120" s="41"/>
      <c r="U120" s="41">
        <f>IFERROR('Tabel 5'!T120/'Tabel 10'!$F120*1000,0)</f>
        <v>7.4902137910267994</v>
      </c>
      <c r="V120" s="41"/>
      <c r="W120" s="41">
        <f>IFERROR('Tabel 5'!V120/'Tabel 10'!$F120*1000,0)</f>
        <v>5.7588075880758804</v>
      </c>
      <c r="X120" s="41">
        <f>IFERROR('Tabel 5'!W120/'Tabel 10'!$F120*1000,0)</f>
        <v>5.118940078289671</v>
      </c>
      <c r="Y120" s="41">
        <f>IFERROR('Tabel 5'!X120/'Tabel 10'!$F120*1000,0)</f>
        <v>0.30111412225233364</v>
      </c>
      <c r="Z120" s="41">
        <f>IFERROR('Tabel 5'!Y120/'Tabel 10'!$F120*1000,0)</f>
        <v>0.33875338753387535</v>
      </c>
      <c r="AA120" s="41"/>
      <c r="AB120" s="41">
        <f>IFERROR('Tabel 5'!AA120/'Tabel 10'!$F120*1000,0)</f>
        <v>0</v>
      </c>
      <c r="AC120" s="41"/>
      <c r="AD120" s="41">
        <f>IFERROR('Tabel 5'!AC120/'Tabel 10'!$F120*1000,0)</f>
        <v>2.822944896115628</v>
      </c>
      <c r="AF120" s="57"/>
    </row>
    <row r="121" spans="1:32" outlineLevel="1" x14ac:dyDescent="0.2">
      <c r="A121" s="22">
        <v>1</v>
      </c>
      <c r="B121" s="46">
        <v>2019</v>
      </c>
      <c r="C121" s="46">
        <v>5</v>
      </c>
      <c r="D121" s="22" t="s">
        <v>50</v>
      </c>
      <c r="E121" s="22" t="s">
        <v>383</v>
      </c>
      <c r="F121" s="41">
        <v>28555</v>
      </c>
      <c r="H121" s="41">
        <f>IFERROR('Tabel 5'!G121/'Tabel 10'!$F121*1000,0)</f>
        <v>82.017159866923478</v>
      </c>
      <c r="I121" s="41"/>
      <c r="J121" s="41">
        <f>IFERROR('Tabel 5'!I121/'Tabel 10'!$F121*1000,0)</f>
        <v>16.949746104009805</v>
      </c>
      <c r="K121" s="41">
        <f>IFERROR('Tabel 5'!J121/'Tabel 10'!$F121*1000,0)</f>
        <v>0</v>
      </c>
      <c r="L121" s="41">
        <f>IFERROR('Tabel 5'!K121/'Tabel 10'!$F121*1000,0)</f>
        <v>0</v>
      </c>
      <c r="M121" s="41">
        <f>IFERROR('Tabel 5'!L121/'Tabel 10'!$F121*1000,0)</f>
        <v>9.3153563298896866</v>
      </c>
      <c r="N121" s="41">
        <f>IFERROR('Tabel 5'!M121/'Tabel 10'!$F121*1000,0)</f>
        <v>0</v>
      </c>
      <c r="O121" s="41">
        <f>IFERROR('Tabel 5'!N121/'Tabel 10'!$F121*1000,0)</f>
        <v>7.6343897741201188</v>
      </c>
      <c r="P121" s="41"/>
      <c r="Q121" s="41">
        <f>IFERROR('Tabel 5'!P121/'Tabel 10'!$F121*1000,0)</f>
        <v>16.599544738224481</v>
      </c>
      <c r="R121" s="41">
        <f>IFERROR('Tabel 5'!Q121/'Tabel 10'!$F121*1000,0)</f>
        <v>16.599544738224481</v>
      </c>
      <c r="S121" s="41">
        <f>IFERROR('Tabel 5'!R121/'Tabel 10'!$F121*1000,0)</f>
        <v>0</v>
      </c>
      <c r="T121" s="41"/>
      <c r="U121" s="41">
        <f>IFERROR('Tabel 5'!T121/'Tabel 10'!$F121*1000,0)</f>
        <v>27.490807214148134</v>
      </c>
      <c r="V121" s="41"/>
      <c r="W121" s="41">
        <f>IFERROR('Tabel 5'!V121/'Tabel 10'!$F121*1000,0)</f>
        <v>20.977061810541059</v>
      </c>
      <c r="X121" s="41">
        <f>IFERROR('Tabel 5'!W121/'Tabel 10'!$F121*1000,0)</f>
        <v>20.206618805813342</v>
      </c>
      <c r="Y121" s="41">
        <f>IFERROR('Tabel 5'!X121/'Tabel 10'!$F121*1000,0)</f>
        <v>0.77044300472771843</v>
      </c>
      <c r="Z121" s="41">
        <f>IFERROR('Tabel 5'!Y121/'Tabel 10'!$F121*1000,0)</f>
        <v>0</v>
      </c>
      <c r="AA121" s="41"/>
      <c r="AB121" s="41">
        <f>IFERROR('Tabel 5'!AA121/'Tabel 10'!$F121*1000,0)</f>
        <v>0</v>
      </c>
      <c r="AC121" s="41"/>
      <c r="AD121" s="41">
        <f>IFERROR('Tabel 5'!AC121/'Tabel 10'!$F121*1000,0)</f>
        <v>2.3813692873402204</v>
      </c>
      <c r="AF121" s="57"/>
    </row>
    <row r="122" spans="1:32" outlineLevel="1" x14ac:dyDescent="0.2">
      <c r="A122" s="22">
        <v>1</v>
      </c>
      <c r="B122" s="46">
        <v>2019</v>
      </c>
      <c r="C122" s="46">
        <v>5</v>
      </c>
      <c r="D122" s="22" t="s">
        <v>53</v>
      </c>
      <c r="E122" s="22" t="s">
        <v>388</v>
      </c>
      <c r="F122" s="41">
        <v>25332</v>
      </c>
      <c r="H122" s="41">
        <f>IFERROR('Tabel 5'!G122/'Tabel 10'!$F122*1000,0)</f>
        <v>31.896415600821097</v>
      </c>
      <c r="I122" s="41"/>
      <c r="J122" s="41">
        <f>IFERROR('Tabel 5'!I122/'Tabel 10'!$F122*1000,0)</f>
        <v>13.027001421127428</v>
      </c>
      <c r="K122" s="41">
        <f>IFERROR('Tabel 5'!J122/'Tabel 10'!$F122*1000,0)</f>
        <v>0</v>
      </c>
      <c r="L122" s="41">
        <f>IFERROR('Tabel 5'!K122/'Tabel 10'!$F122*1000,0)</f>
        <v>0.7895152376440866</v>
      </c>
      <c r="M122" s="41">
        <f>IFERROR('Tabel 5'!L122/'Tabel 10'!$F122*1000,0)</f>
        <v>0.59213642823306489</v>
      </c>
      <c r="N122" s="41">
        <f>IFERROR('Tabel 5'!M122/'Tabel 10'!$F122*1000,0)</f>
        <v>0</v>
      </c>
      <c r="O122" s="41">
        <f>IFERROR('Tabel 5'!N122/'Tabel 10'!$F122*1000,0)</f>
        <v>11.645349755250276</v>
      </c>
      <c r="P122" s="41"/>
      <c r="Q122" s="41">
        <f>IFERROR('Tabel 5'!P122/'Tabel 10'!$F122*1000,0)</f>
        <v>4.3818095689246803</v>
      </c>
      <c r="R122" s="41">
        <f>IFERROR('Tabel 5'!Q122/'Tabel 10'!$F122*1000,0)</f>
        <v>1.5395547134059686</v>
      </c>
      <c r="S122" s="41">
        <f>IFERROR('Tabel 5'!R122/'Tabel 10'!$F122*1000,0)</f>
        <v>2.8422548555187115</v>
      </c>
      <c r="T122" s="41"/>
      <c r="U122" s="41">
        <f>IFERROR('Tabel 5'!T122/'Tabel 10'!$F122*1000,0)</f>
        <v>2.0922153797568295</v>
      </c>
      <c r="V122" s="41"/>
      <c r="W122" s="41">
        <f>IFERROR('Tabel 5'!V122/'Tabel 10'!$F122*1000,0)</f>
        <v>12.395389231012159</v>
      </c>
      <c r="X122" s="41">
        <f>IFERROR('Tabel 5'!W122/'Tabel 10'!$F122*1000,0)</f>
        <v>11.803252802779093</v>
      </c>
      <c r="Y122" s="41">
        <f>IFERROR('Tabel 5'!X122/'Tabel 10'!$F122*1000,0)</f>
        <v>0.59213642823306489</v>
      </c>
      <c r="Z122" s="41">
        <f>IFERROR('Tabel 5'!Y122/'Tabel 10'!$F122*1000,0)</f>
        <v>0</v>
      </c>
      <c r="AA122" s="41"/>
      <c r="AB122" s="41">
        <f>IFERROR('Tabel 5'!AA122/'Tabel 10'!$F122*1000,0)</f>
        <v>0</v>
      </c>
      <c r="AC122" s="41"/>
      <c r="AD122" s="41">
        <f>IFERROR('Tabel 5'!AC122/'Tabel 10'!$F122*1000,0)</f>
        <v>0.11842728564661298</v>
      </c>
      <c r="AF122" s="57"/>
    </row>
    <row r="123" spans="1:32" outlineLevel="1" x14ac:dyDescent="0.2">
      <c r="A123" s="22">
        <v>1</v>
      </c>
      <c r="B123" s="46">
        <v>2019</v>
      </c>
      <c r="C123" s="46">
        <v>5</v>
      </c>
      <c r="D123" s="22" t="s">
        <v>55</v>
      </c>
      <c r="E123" s="22" t="s">
        <v>390</v>
      </c>
      <c r="F123" s="41">
        <v>23086</v>
      </c>
      <c r="H123" s="41">
        <f>IFERROR('Tabel 5'!G123/'Tabel 10'!$F123*1000,0)</f>
        <v>68.569695919604968</v>
      </c>
      <c r="I123" s="41"/>
      <c r="J123" s="41">
        <f>IFERROR('Tabel 5'!I123/'Tabel 10'!$F123*1000,0)</f>
        <v>10.006064281382656</v>
      </c>
      <c r="K123" s="41">
        <f>IFERROR('Tabel 5'!J123/'Tabel 10'!$F123*1000,0)</f>
        <v>0</v>
      </c>
      <c r="L123" s="41">
        <f>IFERROR('Tabel 5'!K123/'Tabel 10'!$F123*1000,0)</f>
        <v>0</v>
      </c>
      <c r="M123" s="41">
        <f>IFERROR('Tabel 5'!L123/'Tabel 10'!$F123*1000,0)</f>
        <v>9.9627479857922552</v>
      </c>
      <c r="N123" s="41">
        <f>IFERROR('Tabel 5'!M123/'Tabel 10'!$F123*1000,0)</f>
        <v>0</v>
      </c>
      <c r="O123" s="41">
        <f>IFERROR('Tabel 5'!N123/'Tabel 10'!$F123*1000,0)</f>
        <v>4.3316295590401108E-2</v>
      </c>
      <c r="P123" s="41"/>
      <c r="Q123" s="41">
        <f>IFERROR('Tabel 5'!P123/'Tabel 10'!$F123*1000,0)</f>
        <v>23.130901845274192</v>
      </c>
      <c r="R123" s="41">
        <f>IFERROR('Tabel 5'!Q123/'Tabel 10'!$F123*1000,0)</f>
        <v>5.1113228796673313</v>
      </c>
      <c r="S123" s="41">
        <f>IFERROR('Tabel 5'!R123/'Tabel 10'!$F123*1000,0)</f>
        <v>18.019578965606861</v>
      </c>
      <c r="T123" s="41"/>
      <c r="U123" s="41">
        <f>IFERROR('Tabel 5'!T123/'Tabel 10'!$F123*1000,0)</f>
        <v>17.97626267001646</v>
      </c>
      <c r="V123" s="41"/>
      <c r="W123" s="41">
        <f>IFERROR('Tabel 5'!V123/'Tabel 10'!$F123*1000,0)</f>
        <v>17.456467122931649</v>
      </c>
      <c r="X123" s="41">
        <f>IFERROR('Tabel 5'!W123/'Tabel 10'!$F123*1000,0)</f>
        <v>16.633457506714027</v>
      </c>
      <c r="Y123" s="41">
        <f>IFERROR('Tabel 5'!X123/'Tabel 10'!$F123*1000,0)</f>
        <v>0.82300961621762103</v>
      </c>
      <c r="Z123" s="41">
        <f>IFERROR('Tabel 5'!Y123/'Tabel 10'!$F123*1000,0)</f>
        <v>0</v>
      </c>
      <c r="AA123" s="41"/>
      <c r="AB123" s="41">
        <f>IFERROR('Tabel 5'!AA123/'Tabel 10'!$F123*1000,0)</f>
        <v>0</v>
      </c>
      <c r="AC123" s="41"/>
      <c r="AD123" s="41">
        <f>IFERROR('Tabel 5'!AC123/'Tabel 10'!$F123*1000,0)</f>
        <v>6.8439747032833749</v>
      </c>
      <c r="AF123" s="57"/>
    </row>
    <row r="124" spans="1:32" outlineLevel="1" x14ac:dyDescent="0.2">
      <c r="A124" s="22">
        <v>1</v>
      </c>
      <c r="B124" s="46">
        <v>2019</v>
      </c>
      <c r="C124" s="46">
        <v>5</v>
      </c>
      <c r="D124" s="22" t="s">
        <v>56</v>
      </c>
      <c r="E124" s="22" t="s">
        <v>391</v>
      </c>
      <c r="F124" s="41">
        <v>33145</v>
      </c>
      <c r="H124" s="41">
        <f>IFERROR('Tabel 5'!G124/'Tabel 10'!$F124*1000,0)</f>
        <v>37.2001810227787</v>
      </c>
      <c r="I124" s="41"/>
      <c r="J124" s="41">
        <f>IFERROR('Tabel 5'!I124/'Tabel 10'!$F124*1000,0)</f>
        <v>12.76210589832554</v>
      </c>
      <c r="K124" s="41">
        <f>IFERROR('Tabel 5'!J124/'Tabel 10'!$F124*1000,0)</f>
        <v>11.615628299894404</v>
      </c>
      <c r="L124" s="41">
        <f>IFERROR('Tabel 5'!K124/'Tabel 10'!$F124*1000,0)</f>
        <v>0</v>
      </c>
      <c r="M124" s="41">
        <f>IFERROR('Tabel 5'!L124/'Tabel 10'!$F124*1000,0)</f>
        <v>0</v>
      </c>
      <c r="N124" s="41">
        <f>IFERROR('Tabel 5'!M124/'Tabel 10'!$F124*1000,0)</f>
        <v>0</v>
      </c>
      <c r="O124" s="41">
        <f>IFERROR('Tabel 5'!N124/'Tabel 10'!$F124*1000,0)</f>
        <v>1.1464775984311359</v>
      </c>
      <c r="P124" s="41"/>
      <c r="Q124" s="41">
        <f>IFERROR('Tabel 5'!P124/'Tabel 10'!$F124*1000,0)</f>
        <v>4.3747171519082819</v>
      </c>
      <c r="R124" s="41">
        <f>IFERROR('Tabel 5'!Q124/'Tabel 10'!$F124*1000,0)</f>
        <v>1.3275003771307889</v>
      </c>
      <c r="S124" s="41">
        <f>IFERROR('Tabel 5'!R124/'Tabel 10'!$F124*1000,0)</f>
        <v>3.047216774777493</v>
      </c>
      <c r="T124" s="41"/>
      <c r="U124" s="41">
        <f>IFERROR('Tabel 5'!T124/'Tabel 10'!$F124*1000,0)</f>
        <v>2.5343189017951429</v>
      </c>
      <c r="V124" s="41"/>
      <c r="W124" s="41">
        <f>IFERROR('Tabel 5'!V124/'Tabel 10'!$F124*1000,0)</f>
        <v>17.529039070749736</v>
      </c>
      <c r="X124" s="41">
        <f>IFERROR('Tabel 5'!W124/'Tabel 10'!$F124*1000,0)</f>
        <v>17.529039070749736</v>
      </c>
      <c r="Y124" s="41">
        <f>IFERROR('Tabel 5'!X124/'Tabel 10'!$F124*1000,0)</f>
        <v>0</v>
      </c>
      <c r="Z124" s="41">
        <f>IFERROR('Tabel 5'!Y124/'Tabel 10'!$F124*1000,0)</f>
        <v>0</v>
      </c>
      <c r="AA124" s="41"/>
      <c r="AB124" s="41">
        <f>IFERROR('Tabel 5'!AA124/'Tabel 10'!$F124*1000,0)</f>
        <v>0.43391220395233066</v>
      </c>
      <c r="AC124" s="41"/>
      <c r="AD124" s="41">
        <f>IFERROR('Tabel 5'!AC124/'Tabel 10'!$F124*1000,0)</f>
        <v>5.7022175290390713</v>
      </c>
      <c r="AF124" s="57"/>
    </row>
    <row r="125" spans="1:32" outlineLevel="1" x14ac:dyDescent="0.2">
      <c r="A125" s="22">
        <v>1</v>
      </c>
      <c r="B125" s="46">
        <v>2019</v>
      </c>
      <c r="C125" s="46">
        <v>5</v>
      </c>
      <c r="D125" s="22" t="s">
        <v>57</v>
      </c>
      <c r="E125" s="22" t="s">
        <v>392</v>
      </c>
      <c r="F125" s="41">
        <v>26858</v>
      </c>
      <c r="H125" s="41">
        <f>IFERROR('Tabel 5'!G125/'Tabel 10'!$F125*1000,0)</f>
        <v>41.328468240375308</v>
      </c>
      <c r="I125" s="41"/>
      <c r="J125" s="41">
        <f>IFERROR('Tabel 5'!I125/'Tabel 10'!$F125*1000,0)</f>
        <v>12.845334723359892</v>
      </c>
      <c r="K125" s="41">
        <f>IFERROR('Tabel 5'!J125/'Tabel 10'!$F125*1000,0)</f>
        <v>0.70742423114155939</v>
      </c>
      <c r="L125" s="41">
        <f>IFERROR('Tabel 5'!K125/'Tabel 10'!$F125*1000,0)</f>
        <v>0.48402710551790901</v>
      </c>
      <c r="M125" s="41">
        <f>IFERROR('Tabel 5'!L125/'Tabel 10'!$F125*1000,0)</f>
        <v>5.9572566832973415</v>
      </c>
      <c r="N125" s="41">
        <f>IFERROR('Tabel 5'!M125/'Tabel 10'!$F125*1000,0)</f>
        <v>0.18616427135304192</v>
      </c>
      <c r="O125" s="41">
        <f>IFERROR('Tabel 5'!N125/'Tabel 10'!$F125*1000,0)</f>
        <v>5.5104624320500406</v>
      </c>
      <c r="P125" s="41"/>
      <c r="Q125" s="41">
        <f>IFERROR('Tabel 5'!P125/'Tabel 10'!$F125*1000,0)</f>
        <v>9.3082135676520963</v>
      </c>
      <c r="R125" s="41">
        <f>IFERROR('Tabel 5'!Q125/'Tabel 10'!$F125*1000,0)</f>
        <v>8.7869536078635786</v>
      </c>
      <c r="S125" s="41">
        <f>IFERROR('Tabel 5'!R125/'Tabel 10'!$F125*1000,0)</f>
        <v>0.52125995978851736</v>
      </c>
      <c r="T125" s="41"/>
      <c r="U125" s="41">
        <f>IFERROR('Tabel 5'!T125/'Tabel 10'!$F125*1000,0)</f>
        <v>1.4148484622831188</v>
      </c>
      <c r="V125" s="41"/>
      <c r="W125" s="41">
        <f>IFERROR('Tabel 5'!V125/'Tabel 10'!$F125*1000,0)</f>
        <v>17.760071487080197</v>
      </c>
      <c r="X125" s="41">
        <f>IFERROR('Tabel 5'!W125/'Tabel 10'!$F125*1000,0)</f>
        <v>17.201578673021075</v>
      </c>
      <c r="Y125" s="41">
        <f>IFERROR('Tabel 5'!X125/'Tabel 10'!$F125*1000,0)</f>
        <v>0.55849281405912576</v>
      </c>
      <c r="Z125" s="41">
        <f>IFERROR('Tabel 5'!Y125/'Tabel 10'!$F125*1000,0)</f>
        <v>0</v>
      </c>
      <c r="AA125" s="41"/>
      <c r="AB125" s="41">
        <f>IFERROR('Tabel 5'!AA125/'Tabel 10'!$F125*1000,0)</f>
        <v>0.40956139697669225</v>
      </c>
      <c r="AC125" s="41"/>
      <c r="AD125" s="41">
        <f>IFERROR('Tabel 5'!AC125/'Tabel 10'!$F125*1000,0)</f>
        <v>2.7924640702956287</v>
      </c>
      <c r="AF125" s="57"/>
    </row>
    <row r="126" spans="1:32" outlineLevel="1" x14ac:dyDescent="0.2">
      <c r="A126" s="22">
        <v>1</v>
      </c>
      <c r="B126" s="46">
        <v>2019</v>
      </c>
      <c r="C126" s="46">
        <v>5</v>
      </c>
      <c r="D126" s="22" t="s">
        <v>60</v>
      </c>
      <c r="E126" s="22" t="s">
        <v>397</v>
      </c>
      <c r="F126" s="41">
        <v>33590</v>
      </c>
      <c r="H126" s="41">
        <f>IFERROR('Tabel 5'!G126/'Tabel 10'!$F126*1000,0)</f>
        <v>48.94313783864245</v>
      </c>
      <c r="I126" s="41"/>
      <c r="J126" s="41">
        <f>IFERROR('Tabel 5'!I126/'Tabel 10'!$F126*1000,0)</f>
        <v>20.690681750520987</v>
      </c>
      <c r="K126" s="41">
        <f>IFERROR('Tabel 5'!J126/'Tabel 10'!$F126*1000,0)</f>
        <v>11.431973801726704</v>
      </c>
      <c r="L126" s="41">
        <f>IFERROR('Tabel 5'!K126/'Tabel 10'!$F126*1000,0)</f>
        <v>0</v>
      </c>
      <c r="M126" s="41">
        <f>IFERROR('Tabel 5'!L126/'Tabel 10'!$F126*1000,0)</f>
        <v>5.5373623102113729</v>
      </c>
      <c r="N126" s="41">
        <f>IFERROR('Tabel 5'!M126/'Tabel 10'!$F126*1000,0)</f>
        <v>0</v>
      </c>
      <c r="O126" s="41">
        <f>IFERROR('Tabel 5'!N126/'Tabel 10'!$F126*1000,0)</f>
        <v>3.7213456385829113</v>
      </c>
      <c r="P126" s="41"/>
      <c r="Q126" s="41">
        <f>IFERROR('Tabel 5'!P126/'Tabel 10'!$F126*1000,0)</f>
        <v>3.2450133968442989</v>
      </c>
      <c r="R126" s="41">
        <f>IFERROR('Tabel 5'!Q126/'Tabel 10'!$F126*1000,0)</f>
        <v>0</v>
      </c>
      <c r="S126" s="41">
        <f>IFERROR('Tabel 5'!R126/'Tabel 10'!$F126*1000,0)</f>
        <v>3.2450133968442989</v>
      </c>
      <c r="T126" s="41"/>
      <c r="U126" s="41">
        <f>IFERROR('Tabel 5'!T126/'Tabel 10'!$F126*1000,0)</f>
        <v>4.0785948198868711</v>
      </c>
      <c r="V126" s="41"/>
      <c r="W126" s="41">
        <f>IFERROR('Tabel 5'!V126/'Tabel 10'!$F126*1000,0)</f>
        <v>20.928847871390293</v>
      </c>
      <c r="X126" s="41">
        <f>IFERROR('Tabel 5'!W126/'Tabel 10'!$F126*1000,0)</f>
        <v>20.214349508782377</v>
      </c>
      <c r="Y126" s="41">
        <f>IFERROR('Tabel 5'!X126/'Tabel 10'!$F126*1000,0)</f>
        <v>0.71449836260791899</v>
      </c>
      <c r="Z126" s="41">
        <f>IFERROR('Tabel 5'!Y126/'Tabel 10'!$F126*1000,0)</f>
        <v>0</v>
      </c>
      <c r="AA126" s="41"/>
      <c r="AB126" s="41">
        <f>IFERROR('Tabel 5'!AA126/'Tabel 10'!$F126*1000,0)</f>
        <v>0</v>
      </c>
      <c r="AC126" s="41"/>
      <c r="AD126" s="41">
        <f>IFERROR('Tabel 5'!AC126/'Tabel 10'!$F126*1000,0)</f>
        <v>2.7984519202143496</v>
      </c>
      <c r="AF126" s="57"/>
    </row>
    <row r="127" spans="1:32" outlineLevel="1" x14ac:dyDescent="0.2">
      <c r="A127" s="22">
        <v>1</v>
      </c>
      <c r="B127" s="46">
        <v>2019</v>
      </c>
      <c r="C127" s="46">
        <v>5</v>
      </c>
      <c r="D127" s="22" t="s">
        <v>61</v>
      </c>
      <c r="E127" s="22" t="s">
        <v>398</v>
      </c>
      <c r="F127" s="41">
        <v>24693</v>
      </c>
      <c r="H127" s="41">
        <f>IFERROR('Tabel 5'!G127/'Tabel 10'!$F127*1000,0)</f>
        <v>25.432308751468028</v>
      </c>
      <c r="I127" s="41"/>
      <c r="J127" s="41">
        <f>IFERROR('Tabel 5'!I127/'Tabel 10'!$F127*1000,0)</f>
        <v>5.3051472077106867</v>
      </c>
      <c r="K127" s="41">
        <f>IFERROR('Tabel 5'!J127/'Tabel 10'!$F127*1000,0)</f>
        <v>2.9968007127526022</v>
      </c>
      <c r="L127" s="41">
        <f>IFERROR('Tabel 5'!K127/'Tabel 10'!$F127*1000,0)</f>
        <v>0.56696229700724909</v>
      </c>
      <c r="M127" s="41">
        <f>IFERROR('Tabel 5'!L127/'Tabel 10'!$F127*1000,0)</f>
        <v>0</v>
      </c>
      <c r="N127" s="41">
        <f>IFERROR('Tabel 5'!M127/'Tabel 10'!$F127*1000,0)</f>
        <v>4.0497306929089219E-2</v>
      </c>
      <c r="O127" s="41">
        <f>IFERROR('Tabel 5'!N127/'Tabel 10'!$F127*1000,0)</f>
        <v>1.7008868910217469</v>
      </c>
      <c r="P127" s="41"/>
      <c r="Q127" s="41">
        <f>IFERROR('Tabel 5'!P127/'Tabel 10'!$F127*1000,0)</f>
        <v>0.24298384157453529</v>
      </c>
      <c r="R127" s="41">
        <f>IFERROR('Tabel 5'!Q127/'Tabel 10'!$F127*1000,0)</f>
        <v>0</v>
      </c>
      <c r="S127" s="41">
        <f>IFERROR('Tabel 5'!R127/'Tabel 10'!$F127*1000,0)</f>
        <v>0.24298384157453529</v>
      </c>
      <c r="T127" s="41"/>
      <c r="U127" s="41">
        <f>IFERROR('Tabel 5'!T127/'Tabel 10'!$F127*1000,0)</f>
        <v>1.9438707325962823</v>
      </c>
      <c r="V127" s="41"/>
      <c r="W127" s="41">
        <f>IFERROR('Tabel 5'!V127/'Tabel 10'!$F127*1000,0)</f>
        <v>17.940306969586523</v>
      </c>
      <c r="X127" s="41">
        <f>IFERROR('Tabel 5'!W127/'Tabel 10'!$F127*1000,0)</f>
        <v>17.940306969586523</v>
      </c>
      <c r="Y127" s="41">
        <f>IFERROR('Tabel 5'!X127/'Tabel 10'!$F127*1000,0)</f>
        <v>0</v>
      </c>
      <c r="Z127" s="41">
        <f>IFERROR('Tabel 5'!Y127/'Tabel 10'!$F127*1000,0)</f>
        <v>0</v>
      </c>
      <c r="AA127" s="41"/>
      <c r="AB127" s="41">
        <f>IFERROR('Tabel 5'!AA127/'Tabel 10'!$F127*1000,0)</f>
        <v>0</v>
      </c>
      <c r="AC127" s="41"/>
      <c r="AD127" s="41">
        <f>IFERROR('Tabel 5'!AC127/'Tabel 10'!$F127*1000,0)</f>
        <v>0.32397845543271375</v>
      </c>
      <c r="AF127" s="57"/>
    </row>
    <row r="128" spans="1:32" outlineLevel="1" x14ac:dyDescent="0.2">
      <c r="A128" s="22">
        <v>1</v>
      </c>
      <c r="B128" s="46">
        <v>2019</v>
      </c>
      <c r="C128" s="46">
        <v>5</v>
      </c>
      <c r="D128" s="22" t="s">
        <v>62</v>
      </c>
      <c r="E128" s="22" t="s">
        <v>399</v>
      </c>
      <c r="F128" s="41">
        <v>42943</v>
      </c>
      <c r="H128" s="41">
        <f>IFERROR('Tabel 5'!G128/'Tabel 10'!$F128*1000,0)</f>
        <v>29.969960179773185</v>
      </c>
      <c r="I128" s="41"/>
      <c r="J128" s="41">
        <f>IFERROR('Tabel 5'!I128/'Tabel 10'!$F128*1000,0)</f>
        <v>5.0299233868150806</v>
      </c>
      <c r="K128" s="41">
        <f>IFERROR('Tabel 5'!J128/'Tabel 10'!$F128*1000,0)</f>
        <v>1.2807675290501364</v>
      </c>
      <c r="L128" s="41">
        <f>IFERROR('Tabel 5'!K128/'Tabel 10'!$F128*1000,0)</f>
        <v>0.11643341173183057</v>
      </c>
      <c r="M128" s="41">
        <f>IFERROR('Tabel 5'!L128/'Tabel 10'!$F128*1000,0)</f>
        <v>2.7944018815639335</v>
      </c>
      <c r="N128" s="41">
        <f>IFERROR('Tabel 5'!M128/'Tabel 10'!$F128*1000,0)</f>
        <v>0</v>
      </c>
      <c r="O128" s="41">
        <f>IFERROR('Tabel 5'!N128/'Tabel 10'!$F128*1000,0)</f>
        <v>0.83832056446918013</v>
      </c>
      <c r="P128" s="41"/>
      <c r="Q128" s="41">
        <f>IFERROR('Tabel 5'!P128/'Tabel 10'!$F128*1000,0)</f>
        <v>1.1177607526255733</v>
      </c>
      <c r="R128" s="41">
        <f>IFERROR('Tabel 5'!Q128/'Tabel 10'!$F128*1000,0)</f>
        <v>0.93146729385464455</v>
      </c>
      <c r="S128" s="41">
        <f>IFERROR('Tabel 5'!R128/'Tabel 10'!$F128*1000,0)</f>
        <v>0.1862934587709289</v>
      </c>
      <c r="T128" s="41"/>
      <c r="U128" s="41">
        <f>IFERROR('Tabel 5'!T128/'Tabel 10'!$F128*1000,0)</f>
        <v>3.4930023519549169</v>
      </c>
      <c r="V128" s="41"/>
      <c r="W128" s="41">
        <f>IFERROR('Tabel 5'!V128/'Tabel 10'!$F128*1000,0)</f>
        <v>20.329273688377619</v>
      </c>
      <c r="X128" s="41">
        <f>IFERROR('Tabel 5'!W128/'Tabel 10'!$F128*1000,0)</f>
        <v>20.329273688377619</v>
      </c>
      <c r="Y128" s="41">
        <f>IFERROR('Tabel 5'!X128/'Tabel 10'!$F128*1000,0)</f>
        <v>0</v>
      </c>
      <c r="Z128" s="41">
        <f>IFERROR('Tabel 5'!Y128/'Tabel 10'!$F128*1000,0)</f>
        <v>0</v>
      </c>
      <c r="AA128" s="41"/>
      <c r="AB128" s="41">
        <f>IFERROR('Tabel 5'!AA128/'Tabel 10'!$F128*1000,0)</f>
        <v>6.450411009943414</v>
      </c>
      <c r="AC128" s="41"/>
      <c r="AD128" s="41">
        <f>IFERROR('Tabel 5'!AC128/'Tabel 10'!$F128*1000,0)</f>
        <v>0.30272687050275948</v>
      </c>
      <c r="AF128" s="57"/>
    </row>
    <row r="129" spans="1:32" outlineLevel="1" x14ac:dyDescent="0.2">
      <c r="A129" s="22">
        <v>1</v>
      </c>
      <c r="B129" s="46">
        <v>2019</v>
      </c>
      <c r="C129" s="46">
        <v>5</v>
      </c>
      <c r="D129" s="22" t="s">
        <v>64</v>
      </c>
      <c r="E129" s="22" t="s">
        <v>401</v>
      </c>
      <c r="F129" s="41">
        <v>23598</v>
      </c>
      <c r="H129" s="41">
        <f>IFERROR('Tabel 5'!G129/'Tabel 10'!$F129*1000,0)</f>
        <v>24.578354097804901</v>
      </c>
      <c r="I129" s="41"/>
      <c r="J129" s="41">
        <f>IFERROR('Tabel 5'!I129/'Tabel 10'!$F129*1000,0)</f>
        <v>3.1358589710992457</v>
      </c>
      <c r="K129" s="41">
        <f>IFERROR('Tabel 5'!J129/'Tabel 10'!$F129*1000,0)</f>
        <v>0</v>
      </c>
      <c r="L129" s="41">
        <f>IFERROR('Tabel 5'!K129/'Tabel 10'!$F129*1000,0)</f>
        <v>0</v>
      </c>
      <c r="M129" s="41">
        <f>IFERROR('Tabel 5'!L129/'Tabel 10'!$F129*1000,0)</f>
        <v>0.93228239681328928</v>
      </c>
      <c r="N129" s="41">
        <f>IFERROR('Tabel 5'!M129/'Tabel 10'!$F129*1000,0)</f>
        <v>0.12712941774726672</v>
      </c>
      <c r="O129" s="41">
        <f>IFERROR('Tabel 5'!N129/'Tabel 10'!$F129*1000,0)</f>
        <v>2.0764471565386899</v>
      </c>
      <c r="P129" s="41"/>
      <c r="Q129" s="41">
        <f>IFERROR('Tabel 5'!P129/'Tabel 10'!$F129*1000,0)</f>
        <v>0.80515297906602257</v>
      </c>
      <c r="R129" s="41">
        <f>IFERROR('Tabel 5'!Q129/'Tabel 10'!$F129*1000,0)</f>
        <v>0.80515297906602257</v>
      </c>
      <c r="S129" s="41">
        <f>IFERROR('Tabel 5'!R129/'Tabel 10'!$F129*1000,0)</f>
        <v>0</v>
      </c>
      <c r="T129" s="41"/>
      <c r="U129" s="41">
        <f>IFERROR('Tabel 5'!T129/'Tabel 10'!$F129*1000,0)</f>
        <v>5.2546826002203577</v>
      </c>
      <c r="V129" s="41"/>
      <c r="W129" s="41">
        <f>IFERROR('Tabel 5'!V129/'Tabel 10'!$F129*1000,0)</f>
        <v>15.382659547419273</v>
      </c>
      <c r="X129" s="41">
        <f>IFERROR('Tabel 5'!W129/'Tabel 10'!$F129*1000,0)</f>
        <v>15.382659547419273</v>
      </c>
      <c r="Y129" s="41">
        <f>IFERROR('Tabel 5'!X129/'Tabel 10'!$F129*1000,0)</f>
        <v>0</v>
      </c>
      <c r="Z129" s="41">
        <f>IFERROR('Tabel 5'!Y129/'Tabel 10'!$F129*1000,0)</f>
        <v>0</v>
      </c>
      <c r="AA129" s="41"/>
      <c r="AB129" s="41">
        <f>IFERROR('Tabel 5'!AA129/'Tabel 10'!$F129*1000,0)</f>
        <v>0</v>
      </c>
      <c r="AC129" s="41"/>
      <c r="AD129" s="41">
        <f>IFERROR('Tabel 5'!AC129/'Tabel 10'!$F129*1000,0)</f>
        <v>0.29663530807695565</v>
      </c>
      <c r="AF129" s="57"/>
    </row>
    <row r="130" spans="1:32" outlineLevel="1" x14ac:dyDescent="0.2">
      <c r="A130" s="22">
        <v>1</v>
      </c>
      <c r="B130" s="46">
        <v>2019</v>
      </c>
      <c r="C130" s="46">
        <v>5</v>
      </c>
      <c r="D130" s="22" t="s">
        <v>65</v>
      </c>
      <c r="E130" s="22" t="s">
        <v>402</v>
      </c>
      <c r="F130" s="41">
        <v>24198</v>
      </c>
      <c r="H130" s="41">
        <f>IFERROR('Tabel 5'!G130/'Tabel 10'!$F130*1000,0)</f>
        <v>35.953384577237792</v>
      </c>
      <c r="I130" s="41"/>
      <c r="J130" s="41">
        <f>IFERROR('Tabel 5'!I130/'Tabel 10'!$F130*1000,0)</f>
        <v>15.703777171667079</v>
      </c>
      <c r="K130" s="41">
        <f>IFERROR('Tabel 5'!J130/'Tabel 10'!$F130*1000,0)</f>
        <v>6.8187453508554432</v>
      </c>
      <c r="L130" s="41">
        <f>IFERROR('Tabel 5'!K130/'Tabel 10'!$F130*1000,0)</f>
        <v>0</v>
      </c>
      <c r="M130" s="41">
        <f>IFERROR('Tabel 5'!L130/'Tabel 10'!$F130*1000,0)</f>
        <v>0</v>
      </c>
      <c r="N130" s="41">
        <f>IFERROR('Tabel 5'!M130/'Tabel 10'!$F130*1000,0)</f>
        <v>0</v>
      </c>
      <c r="O130" s="41">
        <f>IFERROR('Tabel 5'!N130/'Tabel 10'!$F130*1000,0)</f>
        <v>8.885031820811637</v>
      </c>
      <c r="P130" s="41"/>
      <c r="Q130" s="41">
        <f>IFERROR('Tabel 5'!P130/'Tabel 10'!$F130*1000,0)</f>
        <v>0</v>
      </c>
      <c r="R130" s="41">
        <f>IFERROR('Tabel 5'!Q130/'Tabel 10'!$F130*1000,0)</f>
        <v>0</v>
      </c>
      <c r="S130" s="41">
        <f>IFERROR('Tabel 5'!R130/'Tabel 10'!$F130*1000,0)</f>
        <v>0</v>
      </c>
      <c r="T130" s="41"/>
      <c r="U130" s="41">
        <f>IFERROR('Tabel 5'!T130/'Tabel 10'!$F130*1000,0)</f>
        <v>2.3142408463509381</v>
      </c>
      <c r="V130" s="41"/>
      <c r="W130" s="41">
        <f>IFERROR('Tabel 5'!V130/'Tabel 10'!$F130*1000,0)</f>
        <v>17.935366559219769</v>
      </c>
      <c r="X130" s="41">
        <f>IFERROR('Tabel 5'!W130/'Tabel 10'!$F130*1000,0)</f>
        <v>16.819571865443425</v>
      </c>
      <c r="Y130" s="41">
        <f>IFERROR('Tabel 5'!X130/'Tabel 10'!$F130*1000,0)</f>
        <v>0.49590875278948676</v>
      </c>
      <c r="Z130" s="41">
        <f>IFERROR('Tabel 5'!Y130/'Tabel 10'!$F130*1000,0)</f>
        <v>0.61988594098685845</v>
      </c>
      <c r="AA130" s="41"/>
      <c r="AB130" s="41">
        <f>IFERROR('Tabel 5'!AA130/'Tabel 10'!$F130*1000,0)</f>
        <v>0</v>
      </c>
      <c r="AC130" s="41"/>
      <c r="AD130" s="41">
        <f>IFERROR('Tabel 5'!AC130/'Tabel 10'!$F130*1000,0)</f>
        <v>0.57856021158773452</v>
      </c>
      <c r="AF130" s="57"/>
    </row>
    <row r="131" spans="1:32" outlineLevel="1" x14ac:dyDescent="0.2">
      <c r="A131" s="22">
        <v>1</v>
      </c>
      <c r="B131" s="46">
        <v>2019</v>
      </c>
      <c r="C131" s="46">
        <v>5</v>
      </c>
      <c r="D131" s="22" t="s">
        <v>66</v>
      </c>
      <c r="E131" s="22" t="s">
        <v>403</v>
      </c>
      <c r="F131" s="41">
        <v>31302</v>
      </c>
      <c r="H131" s="41">
        <f>IFERROR('Tabel 5'!G131/'Tabel 10'!$F131*1000,0)</f>
        <v>49.038400102229886</v>
      </c>
      <c r="I131" s="41"/>
      <c r="J131" s="41">
        <f>IFERROR('Tabel 5'!I131/'Tabel 10'!$F131*1000,0)</f>
        <v>20.957127340106062</v>
      </c>
      <c r="K131" s="41">
        <f>IFERROR('Tabel 5'!J131/'Tabel 10'!$F131*1000,0)</f>
        <v>0.31946840457478759</v>
      </c>
      <c r="L131" s="41">
        <f>IFERROR('Tabel 5'!K131/'Tabel 10'!$F131*1000,0)</f>
        <v>0</v>
      </c>
      <c r="M131" s="41">
        <f>IFERROR('Tabel 5'!L131/'Tabel 10'!$F131*1000,0)</f>
        <v>15.174749217302407</v>
      </c>
      <c r="N131" s="41">
        <f>IFERROR('Tabel 5'!M131/'Tabel 10'!$F131*1000,0)</f>
        <v>0</v>
      </c>
      <c r="O131" s="41">
        <f>IFERROR('Tabel 5'!N131/'Tabel 10'!$F131*1000,0)</f>
        <v>5.4629097182288673</v>
      </c>
      <c r="P131" s="41"/>
      <c r="Q131" s="41">
        <f>IFERROR('Tabel 5'!P131/'Tabel 10'!$F131*1000,0)</f>
        <v>4.6003450258769405</v>
      </c>
      <c r="R131" s="41">
        <f>IFERROR('Tabel 5'!Q131/'Tabel 10'!$F131*1000,0)</f>
        <v>4.6003450258769405</v>
      </c>
      <c r="S131" s="41">
        <f>IFERROR('Tabel 5'!R131/'Tabel 10'!$F131*1000,0)</f>
        <v>0</v>
      </c>
      <c r="T131" s="41"/>
      <c r="U131" s="41">
        <f>IFERROR('Tabel 5'!T131/'Tabel 10'!$F131*1000,0)</f>
        <v>0.41530892594722379</v>
      </c>
      <c r="V131" s="41"/>
      <c r="W131" s="41">
        <f>IFERROR('Tabel 5'!V131/'Tabel 10'!$F131*1000,0)</f>
        <v>23.065618810299661</v>
      </c>
      <c r="X131" s="41">
        <f>IFERROR('Tabel 5'!W131/'Tabel 10'!$F131*1000,0)</f>
        <v>22.426682001150088</v>
      </c>
      <c r="Y131" s="41">
        <f>IFERROR('Tabel 5'!X131/'Tabel 10'!$F131*1000,0)</f>
        <v>0.63893680914957518</v>
      </c>
      <c r="Z131" s="41">
        <f>IFERROR('Tabel 5'!Y131/'Tabel 10'!$F131*1000,0)</f>
        <v>0</v>
      </c>
      <c r="AA131" s="41"/>
      <c r="AB131" s="41">
        <f>IFERROR('Tabel 5'!AA131/'Tabel 10'!$F131*1000,0)</f>
        <v>4.1211424190147588</v>
      </c>
      <c r="AC131" s="41"/>
      <c r="AD131" s="41">
        <f>IFERROR('Tabel 5'!AC131/'Tabel 10'!$F131*1000,0)</f>
        <v>4.2169829403871955</v>
      </c>
      <c r="AF131" s="57"/>
    </row>
    <row r="132" spans="1:32" outlineLevel="1" x14ac:dyDescent="0.2">
      <c r="A132" s="22">
        <v>1</v>
      </c>
      <c r="B132" s="46">
        <v>2019</v>
      </c>
      <c r="C132" s="46">
        <v>5</v>
      </c>
      <c r="D132" s="22" t="s">
        <v>67</v>
      </c>
      <c r="E132" s="22" t="s">
        <v>404</v>
      </c>
      <c r="F132" s="41">
        <v>43640</v>
      </c>
      <c r="H132" s="41">
        <f>IFERROR('Tabel 5'!G132/'Tabel 10'!$F132*1000,0)</f>
        <v>37.030247479376719</v>
      </c>
      <c r="I132" s="41"/>
      <c r="J132" s="41">
        <f>IFERROR('Tabel 5'!I132/'Tabel 10'!$F132*1000,0)</f>
        <v>12.832263978001833</v>
      </c>
      <c r="K132" s="41">
        <f>IFERROR('Tabel 5'!J132/'Tabel 10'!$F132*1000,0)</f>
        <v>1.6040329972502292</v>
      </c>
      <c r="L132" s="41">
        <f>IFERROR('Tabel 5'!K132/'Tabel 10'!$F132*1000,0)</f>
        <v>0</v>
      </c>
      <c r="M132" s="41">
        <f>IFERROR('Tabel 5'!L132/'Tabel 10'!$F132*1000,0)</f>
        <v>10.655362053162236</v>
      </c>
      <c r="N132" s="41">
        <f>IFERROR('Tabel 5'!M132/'Tabel 10'!$F132*1000,0)</f>
        <v>0</v>
      </c>
      <c r="O132" s="41">
        <f>IFERROR('Tabel 5'!N132/'Tabel 10'!$F132*1000,0)</f>
        <v>0.57286892758936758</v>
      </c>
      <c r="P132" s="41"/>
      <c r="Q132" s="41">
        <f>IFERROR('Tabel 5'!P132/'Tabel 10'!$F132*1000,0)</f>
        <v>0</v>
      </c>
      <c r="R132" s="41">
        <f>IFERROR('Tabel 5'!Q132/'Tabel 10'!$F132*1000,0)</f>
        <v>0</v>
      </c>
      <c r="S132" s="41">
        <f>IFERROR('Tabel 5'!R132/'Tabel 10'!$F132*1000,0)</f>
        <v>0</v>
      </c>
      <c r="T132" s="41"/>
      <c r="U132" s="41">
        <f>IFERROR('Tabel 5'!T132/'Tabel 10'!$F132*1000,0)</f>
        <v>0</v>
      </c>
      <c r="V132" s="41"/>
      <c r="W132" s="41">
        <f>IFERROR('Tabel 5'!V132/'Tabel 10'!$F132*1000,0)</f>
        <v>24.197983501374885</v>
      </c>
      <c r="X132" s="41">
        <f>IFERROR('Tabel 5'!W132/'Tabel 10'!$F132*1000,0)</f>
        <v>23.556370302474797</v>
      </c>
      <c r="Y132" s="41">
        <f>IFERROR('Tabel 5'!X132/'Tabel 10'!$F132*1000,0)</f>
        <v>0.64161319890009172</v>
      </c>
      <c r="Z132" s="41">
        <f>IFERROR('Tabel 5'!Y132/'Tabel 10'!$F132*1000,0)</f>
        <v>0</v>
      </c>
      <c r="AA132" s="41"/>
      <c r="AB132" s="41">
        <f>IFERROR('Tabel 5'!AA132/'Tabel 10'!$F132*1000,0)</f>
        <v>0</v>
      </c>
      <c r="AC132" s="41"/>
      <c r="AD132" s="41">
        <f>IFERROR('Tabel 5'!AC132/'Tabel 10'!$F132*1000,0)</f>
        <v>0</v>
      </c>
      <c r="AF132" s="57"/>
    </row>
    <row r="133" spans="1:32" outlineLevel="1" x14ac:dyDescent="0.2">
      <c r="A133" s="22">
        <v>1</v>
      </c>
      <c r="B133" s="46">
        <v>2019</v>
      </c>
      <c r="C133" s="46">
        <v>5</v>
      </c>
      <c r="D133" s="22" t="s">
        <v>70</v>
      </c>
      <c r="E133" s="22" t="s">
        <v>407</v>
      </c>
      <c r="F133" s="41">
        <v>41978</v>
      </c>
      <c r="H133" s="41">
        <f>IFERROR('Tabel 5'!G133/'Tabel 10'!$F133*1000,0)</f>
        <v>209.27628757920817</v>
      </c>
      <c r="I133" s="41"/>
      <c r="J133" s="41">
        <f>IFERROR('Tabel 5'!I133/'Tabel 10'!$F133*1000,0)</f>
        <v>170.58935632950593</v>
      </c>
      <c r="K133" s="41">
        <f>IFERROR('Tabel 5'!J133/'Tabel 10'!$F133*1000,0)</f>
        <v>93.334603840106723</v>
      </c>
      <c r="L133" s="41">
        <f>IFERROR('Tabel 5'!K133/'Tabel 10'!$F133*1000,0)</f>
        <v>1.5484301300681309</v>
      </c>
      <c r="M133" s="41">
        <f>IFERROR('Tabel 5'!L133/'Tabel 10'!$F133*1000,0)</f>
        <v>67.48773166896946</v>
      </c>
      <c r="N133" s="41">
        <f>IFERROR('Tabel 5'!M133/'Tabel 10'!$F133*1000,0)</f>
        <v>0</v>
      </c>
      <c r="O133" s="41">
        <f>IFERROR('Tabel 5'!N133/'Tabel 10'!$F133*1000,0)</f>
        <v>8.2185906903616175</v>
      </c>
      <c r="P133" s="41"/>
      <c r="Q133" s="41">
        <f>IFERROR('Tabel 5'!P133/'Tabel 10'!$F133*1000,0)</f>
        <v>18.390585544809184</v>
      </c>
      <c r="R133" s="41">
        <f>IFERROR('Tabel 5'!Q133/'Tabel 10'!$F133*1000,0)</f>
        <v>18.390585544809184</v>
      </c>
      <c r="S133" s="41">
        <f>IFERROR('Tabel 5'!R133/'Tabel 10'!$F133*1000,0)</f>
        <v>0</v>
      </c>
      <c r="T133" s="41"/>
      <c r="U133" s="41">
        <f>IFERROR('Tabel 5'!T133/'Tabel 10'!$F133*1000,0)</f>
        <v>3.8829863261708515</v>
      </c>
      <c r="V133" s="41"/>
      <c r="W133" s="41">
        <f>IFERROR('Tabel 5'!V133/'Tabel 10'!$F133*1000,0)</f>
        <v>16.413359378722188</v>
      </c>
      <c r="X133" s="41">
        <f>IFERROR('Tabel 5'!W133/'Tabel 10'!$F133*1000,0)</f>
        <v>15.60341131068655</v>
      </c>
      <c r="Y133" s="41">
        <f>IFERROR('Tabel 5'!X133/'Tabel 10'!$F133*1000,0)</f>
        <v>0.5955500500262042</v>
      </c>
      <c r="Z133" s="41">
        <f>IFERROR('Tabel 5'!Y133/'Tabel 10'!$F133*1000,0)</f>
        <v>0.21439801800943353</v>
      </c>
      <c r="AA133" s="41"/>
      <c r="AB133" s="41">
        <f>IFERROR('Tabel 5'!AA133/'Tabel 10'!$F133*1000,0)</f>
        <v>0</v>
      </c>
      <c r="AC133" s="41"/>
      <c r="AD133" s="41">
        <f>IFERROR('Tabel 5'!AC133/'Tabel 10'!$F133*1000,0)</f>
        <v>71.823336033160231</v>
      </c>
      <c r="AF133" s="57"/>
    </row>
    <row r="134" spans="1:32" outlineLevel="1" x14ac:dyDescent="0.2">
      <c r="A134" s="22">
        <v>1</v>
      </c>
      <c r="B134" s="46">
        <v>2019</v>
      </c>
      <c r="C134" s="46">
        <v>5</v>
      </c>
      <c r="D134" s="22" t="s">
        <v>71</v>
      </c>
      <c r="E134" s="22" t="s">
        <v>408</v>
      </c>
      <c r="F134" s="41">
        <v>24417</v>
      </c>
      <c r="H134" s="41">
        <f>IFERROR('Tabel 5'!G134/'Tabel 10'!$F134*1000,0)</f>
        <v>33.99270999713314</v>
      </c>
      <c r="I134" s="41"/>
      <c r="J134" s="41">
        <f>IFERROR('Tabel 5'!I134/'Tabel 10'!$F134*1000,0)</f>
        <v>1.4743826022852931</v>
      </c>
      <c r="K134" s="41">
        <f>IFERROR('Tabel 5'!J134/'Tabel 10'!$F134*1000,0)</f>
        <v>0</v>
      </c>
      <c r="L134" s="41">
        <f>IFERROR('Tabel 5'!K134/'Tabel 10'!$F134*1000,0)</f>
        <v>0</v>
      </c>
      <c r="M134" s="41">
        <f>IFERROR('Tabel 5'!L134/'Tabel 10'!$F134*1000,0)</f>
        <v>1.3105623131424828</v>
      </c>
      <c r="N134" s="41">
        <f>IFERROR('Tabel 5'!M134/'Tabel 10'!$F134*1000,0)</f>
        <v>0</v>
      </c>
      <c r="O134" s="41">
        <f>IFERROR('Tabel 5'!N134/'Tabel 10'!$F134*1000,0)</f>
        <v>0.16382028914281035</v>
      </c>
      <c r="P134" s="41"/>
      <c r="Q134" s="41">
        <f>IFERROR('Tabel 5'!P134/'Tabel 10'!$F134*1000,0)</f>
        <v>0</v>
      </c>
      <c r="R134" s="41">
        <f>IFERROR('Tabel 5'!Q134/'Tabel 10'!$F134*1000,0)</f>
        <v>0</v>
      </c>
      <c r="S134" s="41">
        <f>IFERROR('Tabel 5'!R134/'Tabel 10'!$F134*1000,0)</f>
        <v>0</v>
      </c>
      <c r="T134" s="41"/>
      <c r="U134" s="41">
        <f>IFERROR('Tabel 5'!T134/'Tabel 10'!$F134*1000,0)</f>
        <v>15.726747757709793</v>
      </c>
      <c r="V134" s="41"/>
      <c r="W134" s="41">
        <f>IFERROR('Tabel 5'!V134/'Tabel 10'!$F134*1000,0)</f>
        <v>16.79157963713806</v>
      </c>
      <c r="X134" s="41">
        <f>IFERROR('Tabel 5'!W134/'Tabel 10'!$F134*1000,0)</f>
        <v>16.218208625138224</v>
      </c>
      <c r="Y134" s="41">
        <f>IFERROR('Tabel 5'!X134/'Tabel 10'!$F134*1000,0)</f>
        <v>0.5733710119998362</v>
      </c>
      <c r="Z134" s="41">
        <f>IFERROR('Tabel 5'!Y134/'Tabel 10'!$F134*1000,0)</f>
        <v>0</v>
      </c>
      <c r="AA134" s="41"/>
      <c r="AB134" s="41">
        <f>IFERROR('Tabel 5'!AA134/'Tabel 10'!$F134*1000,0)</f>
        <v>0</v>
      </c>
      <c r="AC134" s="41"/>
      <c r="AD134" s="41">
        <f>IFERROR('Tabel 5'!AC134/'Tabel 10'!$F134*1000,0)</f>
        <v>2.0067985419994265</v>
      </c>
      <c r="AF134" s="57"/>
    </row>
    <row r="135" spans="1:32" outlineLevel="1" x14ac:dyDescent="0.2">
      <c r="A135" s="22">
        <v>1</v>
      </c>
      <c r="B135" s="46">
        <v>2019</v>
      </c>
      <c r="C135" s="46">
        <v>5</v>
      </c>
      <c r="D135" s="22" t="s">
        <v>72</v>
      </c>
      <c r="E135" s="22" t="s">
        <v>409</v>
      </c>
      <c r="F135" s="41">
        <v>38774</v>
      </c>
      <c r="H135" s="41">
        <f>IFERROR('Tabel 5'!G135/'Tabel 10'!$F135*1000,0)</f>
        <v>102.15608397379687</v>
      </c>
      <c r="I135" s="41"/>
      <c r="J135" s="41">
        <f>IFERROR('Tabel 5'!I135/'Tabel 10'!$F135*1000,0)</f>
        <v>62.10347139835973</v>
      </c>
      <c r="K135" s="41">
        <f>IFERROR('Tabel 5'!J135/'Tabel 10'!$F135*1000,0)</f>
        <v>46.526022592458865</v>
      </c>
      <c r="L135" s="41">
        <f>IFERROR('Tabel 5'!K135/'Tabel 10'!$F135*1000,0)</f>
        <v>1.18636199515139</v>
      </c>
      <c r="M135" s="41">
        <f>IFERROR('Tabel 5'!L135/'Tabel 10'!$F135*1000,0)</f>
        <v>2.0116572961262702</v>
      </c>
      <c r="N135" s="41">
        <f>IFERROR('Tabel 5'!M135/'Tabel 10'!$F135*1000,0)</f>
        <v>11.425181822870996</v>
      </c>
      <c r="O135" s="41">
        <f>IFERROR('Tabel 5'!N135/'Tabel 10'!$F135*1000,0)</f>
        <v>0.95424769175220503</v>
      </c>
      <c r="P135" s="41"/>
      <c r="Q135" s="41">
        <f>IFERROR('Tabel 5'!P135/'Tabel 10'!$F135*1000,0)</f>
        <v>9.9809150461649558</v>
      </c>
      <c r="R135" s="41">
        <f>IFERROR('Tabel 5'!Q135/'Tabel 10'!$F135*1000,0)</f>
        <v>1.0832000825295303</v>
      </c>
      <c r="S135" s="41">
        <f>IFERROR('Tabel 5'!R135/'Tabel 10'!$F135*1000,0)</f>
        <v>8.8977149636354262</v>
      </c>
      <c r="T135" s="41"/>
      <c r="U135" s="41">
        <f>IFERROR('Tabel 5'!T135/'Tabel 10'!$F135*1000,0)</f>
        <v>1.0058286480631351</v>
      </c>
      <c r="V135" s="41"/>
      <c r="W135" s="41">
        <f>IFERROR('Tabel 5'!V135/'Tabel 10'!$F135*1000,0)</f>
        <v>29.06586888120906</v>
      </c>
      <c r="X135" s="41">
        <f>IFERROR('Tabel 5'!W135/'Tabel 10'!$F135*1000,0)</f>
        <v>28.395316449166966</v>
      </c>
      <c r="Y135" s="41">
        <f>IFERROR('Tabel 5'!X135/'Tabel 10'!$F135*1000,0)</f>
        <v>0.67055243204209003</v>
      </c>
      <c r="Z135" s="41">
        <f>IFERROR('Tabel 5'!Y135/'Tabel 10'!$F135*1000,0)</f>
        <v>0</v>
      </c>
      <c r="AA135" s="41"/>
      <c r="AB135" s="41">
        <f>IFERROR('Tabel 5'!AA135/'Tabel 10'!$F135*1000,0)</f>
        <v>0</v>
      </c>
      <c r="AC135" s="41"/>
      <c r="AD135" s="41">
        <f>IFERROR('Tabel 5'!AC135/'Tabel 10'!$F135*1000,0)</f>
        <v>13.849486769484706</v>
      </c>
      <c r="AF135" s="57"/>
    </row>
    <row r="136" spans="1:32" outlineLevel="1" x14ac:dyDescent="0.2">
      <c r="A136" s="22">
        <v>1</v>
      </c>
      <c r="B136" s="46">
        <v>2019</v>
      </c>
      <c r="C136" s="46">
        <v>5</v>
      </c>
      <c r="D136" s="22" t="s">
        <v>74</v>
      </c>
      <c r="E136" s="22" t="s">
        <v>411</v>
      </c>
      <c r="F136" s="41">
        <v>28903</v>
      </c>
      <c r="H136" s="41">
        <f>IFERROR('Tabel 5'!G136/'Tabel 10'!$F136*1000,0)</f>
        <v>91.512991730962185</v>
      </c>
      <c r="I136" s="41"/>
      <c r="J136" s="41">
        <f>IFERROR('Tabel 5'!I136/'Tabel 10'!$F136*1000,0)</f>
        <v>57.15669653669169</v>
      </c>
      <c r="K136" s="41">
        <f>IFERROR('Tabel 5'!J136/'Tabel 10'!$F136*1000,0)</f>
        <v>27.609590699927342</v>
      </c>
      <c r="L136" s="41">
        <f>IFERROR('Tabel 5'!K136/'Tabel 10'!$F136*1000,0)</f>
        <v>0</v>
      </c>
      <c r="M136" s="41">
        <f>IFERROR('Tabel 5'!L136/'Tabel 10'!$F136*1000,0)</f>
        <v>28.682143722104975</v>
      </c>
      <c r="N136" s="41">
        <f>IFERROR('Tabel 5'!M136/'Tabel 10'!$F136*1000,0)</f>
        <v>0</v>
      </c>
      <c r="O136" s="41">
        <f>IFERROR('Tabel 5'!N136/'Tabel 10'!$F136*1000,0)</f>
        <v>0.864962114659378</v>
      </c>
      <c r="P136" s="41"/>
      <c r="Q136" s="41">
        <f>IFERROR('Tabel 5'!P136/'Tabel 10'!$F136*1000,0)</f>
        <v>7.8538560011071521</v>
      </c>
      <c r="R136" s="41">
        <f>IFERROR('Tabel 5'!Q136/'Tabel 10'!$F136*1000,0)</f>
        <v>7.8538560011071521</v>
      </c>
      <c r="S136" s="41">
        <f>IFERROR('Tabel 5'!R136/'Tabel 10'!$F136*1000,0)</f>
        <v>0</v>
      </c>
      <c r="T136" s="41"/>
      <c r="U136" s="41">
        <f>IFERROR('Tabel 5'!T136/'Tabel 10'!$F136*1000,0)</f>
        <v>12.559249904854168</v>
      </c>
      <c r="V136" s="41"/>
      <c r="W136" s="41">
        <f>IFERROR('Tabel 5'!V136/'Tabel 10'!$F136*1000,0)</f>
        <v>13.943189288309172</v>
      </c>
      <c r="X136" s="41">
        <f>IFERROR('Tabel 5'!W136/'Tabel 10'!$F136*1000,0)</f>
        <v>13.38961353492717</v>
      </c>
      <c r="Y136" s="41">
        <f>IFERROR('Tabel 5'!X136/'Tabel 10'!$F136*1000,0)</f>
        <v>0.55357575338200193</v>
      </c>
      <c r="Z136" s="41">
        <f>IFERROR('Tabel 5'!Y136/'Tabel 10'!$F136*1000,0)</f>
        <v>0</v>
      </c>
      <c r="AA136" s="41"/>
      <c r="AB136" s="41">
        <f>IFERROR('Tabel 5'!AA136/'Tabel 10'!$F136*1000,0)</f>
        <v>0</v>
      </c>
      <c r="AC136" s="41"/>
      <c r="AD136" s="41">
        <f>IFERROR('Tabel 5'!AC136/'Tabel 10'!$F136*1000,0)</f>
        <v>3.6328408815693876</v>
      </c>
      <c r="AF136" s="57"/>
    </row>
    <row r="137" spans="1:32" outlineLevel="1" x14ac:dyDescent="0.2">
      <c r="A137" s="22">
        <v>1</v>
      </c>
      <c r="B137" s="46">
        <v>2019</v>
      </c>
      <c r="C137" s="46">
        <v>5</v>
      </c>
      <c r="D137" s="22" t="s">
        <v>75</v>
      </c>
      <c r="E137" s="22" t="s">
        <v>412</v>
      </c>
      <c r="F137" s="41">
        <v>40951</v>
      </c>
      <c r="H137" s="41">
        <f>IFERROR('Tabel 5'!G137/'Tabel 10'!$F137*1000,0)</f>
        <v>40.438572928622008</v>
      </c>
      <c r="I137" s="41"/>
      <c r="J137" s="41">
        <f>IFERROR('Tabel 5'!I137/'Tabel 10'!$F137*1000,0)</f>
        <v>11.525970061781154</v>
      </c>
      <c r="K137" s="41">
        <f>IFERROR('Tabel 5'!J137/'Tabel 10'!$F137*1000,0)</f>
        <v>9.1084466801787514</v>
      </c>
      <c r="L137" s="41">
        <f>IFERROR('Tabel 5'!K137/'Tabel 10'!$F137*1000,0)</f>
        <v>0.34187199335791557</v>
      </c>
      <c r="M137" s="41">
        <f>IFERROR('Tabel 5'!L137/'Tabel 10'!$F137*1000,0)</f>
        <v>2.0756513882444874</v>
      </c>
      <c r="N137" s="41">
        <f>IFERROR('Tabel 5'!M137/'Tabel 10'!$F137*1000,0)</f>
        <v>0</v>
      </c>
      <c r="O137" s="41">
        <f>IFERROR('Tabel 5'!N137/'Tabel 10'!$F137*1000,0)</f>
        <v>0</v>
      </c>
      <c r="P137" s="41"/>
      <c r="Q137" s="41">
        <f>IFERROR('Tabel 5'!P137/'Tabel 10'!$F137*1000,0)</f>
        <v>6.9351175795462874</v>
      </c>
      <c r="R137" s="41">
        <f>IFERROR('Tabel 5'!Q137/'Tabel 10'!$F137*1000,0)</f>
        <v>6.1536958804424797</v>
      </c>
      <c r="S137" s="41">
        <f>IFERROR('Tabel 5'!R137/'Tabel 10'!$F137*1000,0)</f>
        <v>0.78142169910380699</v>
      </c>
      <c r="T137" s="41"/>
      <c r="U137" s="41">
        <f>IFERROR('Tabel 5'!T137/'Tabel 10'!$F137*1000,0)</f>
        <v>3.4675587897731437</v>
      </c>
      <c r="V137" s="41"/>
      <c r="W137" s="41">
        <f>IFERROR('Tabel 5'!V137/'Tabel 10'!$F137*1000,0)</f>
        <v>18.50992649752143</v>
      </c>
      <c r="X137" s="41">
        <f>IFERROR('Tabel 5'!W137/'Tabel 10'!$F137*1000,0)</f>
        <v>17.508729945544676</v>
      </c>
      <c r="Y137" s="41">
        <f>IFERROR('Tabel 5'!X137/'Tabel 10'!$F137*1000,0)</f>
        <v>1.0011965519767527</v>
      </c>
      <c r="Z137" s="41">
        <f>IFERROR('Tabel 5'!Y137/'Tabel 10'!$F137*1000,0)</f>
        <v>0</v>
      </c>
      <c r="AA137" s="41"/>
      <c r="AB137" s="41">
        <f>IFERROR('Tabel 5'!AA137/'Tabel 10'!$F137*1000,0)</f>
        <v>0</v>
      </c>
      <c r="AC137" s="41"/>
      <c r="AD137" s="41">
        <f>IFERROR('Tabel 5'!AC137/'Tabel 10'!$F137*1000,0)</f>
        <v>0.70816341481282508</v>
      </c>
      <c r="AF137" s="57"/>
    </row>
    <row r="138" spans="1:32" outlineLevel="1" x14ac:dyDescent="0.2">
      <c r="A138" s="22">
        <v>1</v>
      </c>
      <c r="B138" s="46">
        <v>2019</v>
      </c>
      <c r="C138" s="46">
        <v>5</v>
      </c>
      <c r="D138" s="22" t="s">
        <v>76</v>
      </c>
      <c r="E138" s="22" t="s">
        <v>413</v>
      </c>
      <c r="F138" s="41">
        <v>28451</v>
      </c>
      <c r="H138" s="41">
        <f>IFERROR('Tabel 5'!G138/'Tabel 10'!$F138*1000,0)</f>
        <v>54.444483497943835</v>
      </c>
      <c r="I138" s="41"/>
      <c r="J138" s="41">
        <f>IFERROR('Tabel 5'!I138/'Tabel 10'!$F138*1000,0)</f>
        <v>15.148852412920458</v>
      </c>
      <c r="K138" s="41">
        <f>IFERROR('Tabel 5'!J138/'Tabel 10'!$F138*1000,0)</f>
        <v>15.148852412920458</v>
      </c>
      <c r="L138" s="41">
        <f>IFERROR('Tabel 5'!K138/'Tabel 10'!$F138*1000,0)</f>
        <v>0</v>
      </c>
      <c r="M138" s="41">
        <f>IFERROR('Tabel 5'!L138/'Tabel 10'!$F138*1000,0)</f>
        <v>0</v>
      </c>
      <c r="N138" s="41">
        <f>IFERROR('Tabel 5'!M138/'Tabel 10'!$F138*1000,0)</f>
        <v>0</v>
      </c>
      <c r="O138" s="41">
        <f>IFERROR('Tabel 5'!N138/'Tabel 10'!$F138*1000,0)</f>
        <v>0</v>
      </c>
      <c r="P138" s="41"/>
      <c r="Q138" s="41">
        <f>IFERROR('Tabel 5'!P138/'Tabel 10'!$F138*1000,0)</f>
        <v>13.180556043724298</v>
      </c>
      <c r="R138" s="41">
        <f>IFERROR('Tabel 5'!Q138/'Tabel 10'!$F138*1000,0)</f>
        <v>2.9875927032441743</v>
      </c>
      <c r="S138" s="41">
        <f>IFERROR('Tabel 5'!R138/'Tabel 10'!$F138*1000,0)</f>
        <v>10.192963340480125</v>
      </c>
      <c r="T138" s="41"/>
      <c r="U138" s="41">
        <f>IFERROR('Tabel 5'!T138/'Tabel 10'!$F138*1000,0)</f>
        <v>10.825630030578889</v>
      </c>
      <c r="V138" s="41"/>
      <c r="W138" s="41">
        <f>IFERROR('Tabel 5'!V138/'Tabel 10'!$F138*1000,0)</f>
        <v>15.289445010720186</v>
      </c>
      <c r="X138" s="41">
        <f>IFERROR('Tabel 5'!W138/'Tabel 10'!$F138*1000,0)</f>
        <v>15.289445010720186</v>
      </c>
      <c r="Y138" s="41">
        <f>IFERROR('Tabel 5'!X138/'Tabel 10'!$F138*1000,0)</f>
        <v>0</v>
      </c>
      <c r="Z138" s="41">
        <f>IFERROR('Tabel 5'!Y138/'Tabel 10'!$F138*1000,0)</f>
        <v>0</v>
      </c>
      <c r="AA138" s="41"/>
      <c r="AB138" s="41">
        <f>IFERROR('Tabel 5'!AA138/'Tabel 10'!$F138*1000,0)</f>
        <v>0</v>
      </c>
      <c r="AC138" s="41"/>
      <c r="AD138" s="41">
        <f>IFERROR('Tabel 5'!AC138/'Tabel 10'!$F138*1000,0)</f>
        <v>2.7415556570946538</v>
      </c>
      <c r="AF138" s="57"/>
    </row>
    <row r="139" spans="1:32" outlineLevel="1" x14ac:dyDescent="0.2">
      <c r="A139" s="22">
        <v>1</v>
      </c>
      <c r="B139" s="46">
        <v>2019</v>
      </c>
      <c r="C139" s="46">
        <v>5</v>
      </c>
      <c r="D139" s="22" t="s">
        <v>77</v>
      </c>
      <c r="E139" s="22" t="s">
        <v>414</v>
      </c>
      <c r="F139" s="41">
        <v>43488</v>
      </c>
      <c r="H139" s="41">
        <f>IFERROR('Tabel 5'!G139/'Tabel 10'!$F139*1000,0)</f>
        <v>48.841059602649004</v>
      </c>
      <c r="I139" s="41"/>
      <c r="J139" s="41">
        <f>IFERROR('Tabel 5'!I139/'Tabel 10'!$F139*1000,0)</f>
        <v>26.972958057395143</v>
      </c>
      <c r="K139" s="41">
        <f>IFERROR('Tabel 5'!J139/'Tabel 10'!$F139*1000,0)</f>
        <v>7.9102281089036053</v>
      </c>
      <c r="L139" s="41">
        <f>IFERROR('Tabel 5'!K139/'Tabel 10'!$F139*1000,0)</f>
        <v>1.8855776306107432</v>
      </c>
      <c r="M139" s="41">
        <f>IFERROR('Tabel 5'!L139/'Tabel 10'!$F139*1000,0)</f>
        <v>8.4391096394407636</v>
      </c>
      <c r="N139" s="41">
        <f>IFERROR('Tabel 5'!M139/'Tabel 10'!$F139*1000,0)</f>
        <v>6.8524650478292859</v>
      </c>
      <c r="O139" s="41">
        <f>IFERROR('Tabel 5'!N139/'Tabel 10'!$F139*1000,0)</f>
        <v>1.8855776306107432</v>
      </c>
      <c r="P139" s="41"/>
      <c r="Q139" s="41">
        <f>IFERROR('Tabel 5'!P139/'Tabel 10'!$F139*1000,0)</f>
        <v>5.5187637969094929</v>
      </c>
      <c r="R139" s="41">
        <f>IFERROR('Tabel 5'!Q139/'Tabel 10'!$F139*1000,0)</f>
        <v>2.4144591611479029</v>
      </c>
      <c r="S139" s="41">
        <f>IFERROR('Tabel 5'!R139/'Tabel 10'!$F139*1000,0)</f>
        <v>3.1043046357615891</v>
      </c>
      <c r="T139" s="41"/>
      <c r="U139" s="41">
        <f>IFERROR('Tabel 5'!T139/'Tabel 10'!$F139*1000,0)</f>
        <v>2.6444076526857985</v>
      </c>
      <c r="V139" s="41"/>
      <c r="W139" s="41">
        <f>IFERROR('Tabel 5'!V139/'Tabel 10'!$F139*1000,0)</f>
        <v>13.704930095658572</v>
      </c>
      <c r="X139" s="41">
        <f>IFERROR('Tabel 5'!W139/'Tabel 10'!$F139*1000,0)</f>
        <v>12.716151582045622</v>
      </c>
      <c r="Y139" s="41">
        <f>IFERROR('Tabel 5'!X139/'Tabel 10'!$F139*1000,0)</f>
        <v>0.98877851361295066</v>
      </c>
      <c r="Z139" s="41">
        <f>IFERROR('Tabel 5'!Y139/'Tabel 10'!$F139*1000,0)</f>
        <v>0</v>
      </c>
      <c r="AA139" s="41"/>
      <c r="AB139" s="41">
        <f>IFERROR('Tabel 5'!AA139/'Tabel 10'!$F139*1000,0)</f>
        <v>0.55187637969094927</v>
      </c>
      <c r="AC139" s="41"/>
      <c r="AD139" s="41">
        <f>IFERROR('Tabel 5'!AC139/'Tabel 10'!$F139*1000,0)</f>
        <v>5.1048565121412803</v>
      </c>
      <c r="AF139" s="57"/>
    </row>
    <row r="140" spans="1:32" outlineLevel="1" x14ac:dyDescent="0.2">
      <c r="A140" s="22">
        <v>1</v>
      </c>
      <c r="B140" s="46">
        <v>2019</v>
      </c>
      <c r="C140" s="46">
        <v>5</v>
      </c>
      <c r="D140" s="22" t="s">
        <v>78</v>
      </c>
      <c r="E140" s="22" t="s">
        <v>415</v>
      </c>
      <c r="F140" s="41">
        <v>47609</v>
      </c>
      <c r="H140" s="41">
        <f>IFERROR('Tabel 5'!G140/'Tabel 10'!$F140*1000,0)</f>
        <v>142.83013715894052</v>
      </c>
      <c r="I140" s="41"/>
      <c r="J140" s="41">
        <f>IFERROR('Tabel 5'!I140/'Tabel 10'!$F140*1000,0)</f>
        <v>49.948539141758907</v>
      </c>
      <c r="K140" s="41">
        <f>IFERROR('Tabel 5'!J140/'Tabel 10'!$F140*1000,0)</f>
        <v>36.211640656178453</v>
      </c>
      <c r="L140" s="41">
        <f>IFERROR('Tabel 5'!K140/'Tabel 10'!$F140*1000,0)</f>
        <v>4.179881955092525</v>
      </c>
      <c r="M140" s="41">
        <f>IFERROR('Tabel 5'!L140/'Tabel 10'!$F140*1000,0)</f>
        <v>7.8556575437417289</v>
      </c>
      <c r="N140" s="41">
        <f>IFERROR('Tabel 5'!M140/'Tabel 10'!$F140*1000,0)</f>
        <v>1.0922304606271924</v>
      </c>
      <c r="O140" s="41">
        <f>IFERROR('Tabel 5'!N140/'Tabel 10'!$F140*1000,0)</f>
        <v>0.60912852611901114</v>
      </c>
      <c r="P140" s="41"/>
      <c r="Q140" s="41">
        <f>IFERROR('Tabel 5'!P140/'Tabel 10'!$F140*1000,0)</f>
        <v>29.049129366296288</v>
      </c>
      <c r="R140" s="41">
        <f>IFERROR('Tabel 5'!Q140/'Tabel 10'!$F140*1000,0)</f>
        <v>26.129513327312061</v>
      </c>
      <c r="S140" s="41">
        <f>IFERROR('Tabel 5'!R140/'Tabel 10'!$F140*1000,0)</f>
        <v>2.9196160389842261</v>
      </c>
      <c r="T140" s="41"/>
      <c r="U140" s="41">
        <f>IFERROR('Tabel 5'!T140/'Tabel 10'!$F140*1000,0)</f>
        <v>40.853620113844016</v>
      </c>
      <c r="V140" s="41"/>
      <c r="W140" s="41">
        <f>IFERROR('Tabel 5'!V140/'Tabel 10'!$F140*1000,0)</f>
        <v>22.978848537041316</v>
      </c>
      <c r="X140" s="41">
        <f>IFERROR('Tabel 5'!W140/'Tabel 10'!$F140*1000,0)</f>
        <v>22.453737738662859</v>
      </c>
      <c r="Y140" s="41">
        <f>IFERROR('Tabel 5'!X140/'Tabel 10'!$F140*1000,0)</f>
        <v>0.52511079837845787</v>
      </c>
      <c r="Z140" s="41">
        <f>IFERROR('Tabel 5'!Y140/'Tabel 10'!$F140*1000,0)</f>
        <v>0</v>
      </c>
      <c r="AA140" s="41"/>
      <c r="AB140" s="41">
        <f>IFERROR('Tabel 5'!AA140/'Tabel 10'!$F140*1000,0)</f>
        <v>0.4200886387027663</v>
      </c>
      <c r="AC140" s="41"/>
      <c r="AD140" s="41">
        <f>IFERROR('Tabel 5'!AC140/'Tabel 10'!$F140*1000,0)</f>
        <v>14.787120082337374</v>
      </c>
      <c r="AF140" s="57"/>
    </row>
    <row r="141" spans="1:32" outlineLevel="1" x14ac:dyDescent="0.2">
      <c r="A141" s="22">
        <v>1</v>
      </c>
      <c r="B141" s="46">
        <v>2019</v>
      </c>
      <c r="C141" s="46">
        <v>5</v>
      </c>
      <c r="D141" s="22" t="s">
        <v>79</v>
      </c>
      <c r="E141" s="22" t="s">
        <v>416</v>
      </c>
      <c r="F141" s="41">
        <v>27481</v>
      </c>
      <c r="H141" s="41">
        <f>IFERROR('Tabel 5'!G141/'Tabel 10'!$F141*1000,0)</f>
        <v>41.81070557839962</v>
      </c>
      <c r="I141" s="41"/>
      <c r="J141" s="41">
        <f>IFERROR('Tabel 5'!I141/'Tabel 10'!$F141*1000,0)</f>
        <v>11.680797642007207</v>
      </c>
      <c r="K141" s="41">
        <f>IFERROR('Tabel 5'!J141/'Tabel 10'!$F141*1000,0)</f>
        <v>0.76416433172009746</v>
      </c>
      <c r="L141" s="41">
        <f>IFERROR('Tabel 5'!K141/'Tabel 10'!$F141*1000,0)</f>
        <v>0.76416433172009746</v>
      </c>
      <c r="M141" s="41">
        <f>IFERROR('Tabel 5'!L141/'Tabel 10'!$F141*1000,0)</f>
        <v>7.1322004293875771</v>
      </c>
      <c r="N141" s="41">
        <f>IFERROR('Tabel 5'!M141/'Tabel 10'!$F141*1000,0)</f>
        <v>0</v>
      </c>
      <c r="O141" s="41">
        <f>IFERROR('Tabel 5'!N141/'Tabel 10'!$F141*1000,0)</f>
        <v>3.0202685491794332</v>
      </c>
      <c r="P141" s="41"/>
      <c r="Q141" s="41">
        <f>IFERROR('Tabel 5'!P141/'Tabel 10'!$F141*1000,0)</f>
        <v>1.455551108038281</v>
      </c>
      <c r="R141" s="41">
        <f>IFERROR('Tabel 5'!Q141/'Tabel 10'!$F141*1000,0)</f>
        <v>1.455551108038281</v>
      </c>
      <c r="S141" s="41">
        <f>IFERROR('Tabel 5'!R141/'Tabel 10'!$F141*1000,0)</f>
        <v>0</v>
      </c>
      <c r="T141" s="41"/>
      <c r="U141" s="41">
        <f>IFERROR('Tabel 5'!T141/'Tabel 10'!$F141*1000,0)</f>
        <v>3.7116553254976168</v>
      </c>
      <c r="V141" s="41"/>
      <c r="W141" s="41">
        <f>IFERROR('Tabel 5'!V141/'Tabel 10'!$F141*1000,0)</f>
        <v>24.962701502856522</v>
      </c>
      <c r="X141" s="41">
        <f>IFERROR('Tabel 5'!W141/'Tabel 10'!$F141*1000,0)</f>
        <v>24.962701502856522</v>
      </c>
      <c r="Y141" s="41">
        <f>IFERROR('Tabel 5'!X141/'Tabel 10'!$F141*1000,0)</f>
        <v>0</v>
      </c>
      <c r="Z141" s="41">
        <f>IFERROR('Tabel 5'!Y141/'Tabel 10'!$F141*1000,0)</f>
        <v>0</v>
      </c>
      <c r="AA141" s="41"/>
      <c r="AB141" s="41">
        <f>IFERROR('Tabel 5'!AA141/'Tabel 10'!$F141*1000,0)</f>
        <v>0</v>
      </c>
      <c r="AC141" s="41"/>
      <c r="AD141" s="41">
        <f>IFERROR('Tabel 5'!AC141/'Tabel 10'!$F141*1000,0)</f>
        <v>0.98249699792583967</v>
      </c>
      <c r="AF141" s="57"/>
    </row>
    <row r="142" spans="1:32" outlineLevel="1" x14ac:dyDescent="0.2">
      <c r="A142" s="22">
        <v>1</v>
      </c>
      <c r="B142" s="46">
        <v>2019</v>
      </c>
      <c r="C142" s="46">
        <v>5</v>
      </c>
      <c r="D142" s="22" t="s">
        <v>80</v>
      </c>
      <c r="E142" s="22" t="s">
        <v>417</v>
      </c>
      <c r="F142" s="41">
        <v>40815</v>
      </c>
      <c r="H142" s="41">
        <f>IFERROR('Tabel 5'!G142/'Tabel 10'!$F142*1000,0)</f>
        <v>45.571481073134876</v>
      </c>
      <c r="I142" s="41"/>
      <c r="J142" s="41">
        <f>IFERROR('Tabel 5'!I142/'Tabel 10'!$F142*1000,0)</f>
        <v>6.2232022540732572</v>
      </c>
      <c r="K142" s="41">
        <f>IFERROR('Tabel 5'!J142/'Tabel 10'!$F142*1000,0)</f>
        <v>0.66152149944873206</v>
      </c>
      <c r="L142" s="41">
        <f>IFERROR('Tabel 5'!K142/'Tabel 10'!$F142*1000,0)</f>
        <v>9.8003185103515869E-2</v>
      </c>
      <c r="M142" s="41">
        <f>IFERROR('Tabel 5'!L142/'Tabel 10'!$F142*1000,0)</f>
        <v>0</v>
      </c>
      <c r="N142" s="41">
        <f>IFERROR('Tabel 5'!M142/'Tabel 10'!$F142*1000,0)</f>
        <v>0</v>
      </c>
      <c r="O142" s="41">
        <f>IFERROR('Tabel 5'!N142/'Tabel 10'!$F142*1000,0)</f>
        <v>5.4636775695210096</v>
      </c>
      <c r="P142" s="41"/>
      <c r="Q142" s="41">
        <f>IFERROR('Tabel 5'!P142/'Tabel 10'!$F142*1000,0)</f>
        <v>0</v>
      </c>
      <c r="R142" s="41">
        <f>IFERROR('Tabel 5'!Q142/'Tabel 10'!$F142*1000,0)</f>
        <v>0</v>
      </c>
      <c r="S142" s="41">
        <f>IFERROR('Tabel 5'!R142/'Tabel 10'!$F142*1000,0)</f>
        <v>0</v>
      </c>
      <c r="T142" s="41"/>
      <c r="U142" s="41">
        <f>IFERROR('Tabel 5'!T142/'Tabel 10'!$F142*1000,0)</f>
        <v>0.19600637020703174</v>
      </c>
      <c r="V142" s="41"/>
      <c r="W142" s="41">
        <f>IFERROR('Tabel 5'!V142/'Tabel 10'!$F142*1000,0)</f>
        <v>39.152272448854589</v>
      </c>
      <c r="X142" s="41">
        <f>IFERROR('Tabel 5'!W142/'Tabel 10'!$F142*1000,0)</f>
        <v>39.152272448854589</v>
      </c>
      <c r="Y142" s="41">
        <f>IFERROR('Tabel 5'!X142/'Tabel 10'!$F142*1000,0)</f>
        <v>0</v>
      </c>
      <c r="Z142" s="41">
        <f>IFERROR('Tabel 5'!Y142/'Tabel 10'!$F142*1000,0)</f>
        <v>0</v>
      </c>
      <c r="AA142" s="41"/>
      <c r="AB142" s="41">
        <f>IFERROR('Tabel 5'!AA142/'Tabel 10'!$F142*1000,0)</f>
        <v>0</v>
      </c>
      <c r="AC142" s="41"/>
      <c r="AD142" s="41">
        <f>IFERROR('Tabel 5'!AC142/'Tabel 10'!$F142*1000,0)</f>
        <v>0.93103025848340071</v>
      </c>
      <c r="AF142" s="57"/>
    </row>
    <row r="143" spans="1:32" outlineLevel="1" x14ac:dyDescent="0.2">
      <c r="A143" s="22">
        <v>1</v>
      </c>
      <c r="B143" s="46">
        <v>2019</v>
      </c>
      <c r="C143" s="46">
        <v>5</v>
      </c>
      <c r="D143" s="22" t="s">
        <v>82</v>
      </c>
      <c r="E143" s="22" t="s">
        <v>420</v>
      </c>
      <c r="F143" s="41">
        <v>24767</v>
      </c>
      <c r="H143" s="41">
        <f>IFERROR('Tabel 5'!G143/'Tabel 10'!$F143*1000,0)</f>
        <v>51.60092057980377</v>
      </c>
      <c r="I143" s="41"/>
      <c r="J143" s="41">
        <f>IFERROR('Tabel 5'!I143/'Tabel 10'!$F143*1000,0)</f>
        <v>30.847498687770017</v>
      </c>
      <c r="K143" s="41">
        <f>IFERROR('Tabel 5'!J143/'Tabel 10'!$F143*1000,0)</f>
        <v>0</v>
      </c>
      <c r="L143" s="41">
        <f>IFERROR('Tabel 5'!K143/'Tabel 10'!$F143*1000,0)</f>
        <v>0</v>
      </c>
      <c r="M143" s="41">
        <f>IFERROR('Tabel 5'!L143/'Tabel 10'!$F143*1000,0)</f>
        <v>30.847498687770017</v>
      </c>
      <c r="N143" s="41">
        <f>IFERROR('Tabel 5'!M143/'Tabel 10'!$F143*1000,0)</f>
        <v>0</v>
      </c>
      <c r="O143" s="41">
        <f>IFERROR('Tabel 5'!N143/'Tabel 10'!$F143*1000,0)</f>
        <v>0</v>
      </c>
      <c r="P143" s="41"/>
      <c r="Q143" s="41">
        <f>IFERROR('Tabel 5'!P143/'Tabel 10'!$F143*1000,0)</f>
        <v>2.503331045342593</v>
      </c>
      <c r="R143" s="41">
        <f>IFERROR('Tabel 5'!Q143/'Tabel 10'!$F143*1000,0)</f>
        <v>2.503331045342593</v>
      </c>
      <c r="S143" s="41">
        <f>IFERROR('Tabel 5'!R143/'Tabel 10'!$F143*1000,0)</f>
        <v>0</v>
      </c>
      <c r="T143" s="41"/>
      <c r="U143" s="41">
        <f>IFERROR('Tabel 5'!T143/'Tabel 10'!$F143*1000,0)</f>
        <v>0.72677352929301087</v>
      </c>
      <c r="V143" s="41"/>
      <c r="W143" s="41">
        <f>IFERROR('Tabel 5'!V143/'Tabel 10'!$F143*1000,0)</f>
        <v>17.523317317398149</v>
      </c>
      <c r="X143" s="41">
        <f>IFERROR('Tabel 5'!W143/'Tabel 10'!$F143*1000,0)</f>
        <v>0</v>
      </c>
      <c r="Y143" s="41">
        <f>IFERROR('Tabel 5'!X143/'Tabel 10'!$F143*1000,0)</f>
        <v>17.523317317398149</v>
      </c>
      <c r="Z143" s="41">
        <f>IFERROR('Tabel 5'!Y143/'Tabel 10'!$F143*1000,0)</f>
        <v>0</v>
      </c>
      <c r="AA143" s="41"/>
      <c r="AB143" s="41">
        <f>IFERROR('Tabel 5'!AA143/'Tabel 10'!$F143*1000,0)</f>
        <v>0</v>
      </c>
      <c r="AC143" s="41"/>
      <c r="AD143" s="41">
        <f>IFERROR('Tabel 5'!AC143/'Tabel 10'!$F143*1000,0)</f>
        <v>6.9043485282836032</v>
      </c>
      <c r="AF143" s="57"/>
    </row>
    <row r="144" spans="1:32" outlineLevel="1" x14ac:dyDescent="0.2">
      <c r="A144" s="22">
        <v>1</v>
      </c>
      <c r="B144" s="46">
        <v>2019</v>
      </c>
      <c r="C144" s="46">
        <v>5</v>
      </c>
      <c r="D144" s="22" t="s">
        <v>83</v>
      </c>
      <c r="E144" s="22" t="s">
        <v>421</v>
      </c>
      <c r="F144" s="41">
        <v>42824</v>
      </c>
      <c r="H144" s="41">
        <f>IFERROR('Tabel 5'!G144/'Tabel 10'!$F144*1000,0)</f>
        <v>56.487016626190922</v>
      </c>
      <c r="I144" s="41"/>
      <c r="J144" s="41">
        <f>IFERROR('Tabel 5'!I144/'Tabel 10'!$F144*1000,0)</f>
        <v>24.98598916495423</v>
      </c>
      <c r="K144" s="41">
        <f>IFERROR('Tabel 5'!J144/'Tabel 10'!$F144*1000,0)</f>
        <v>19.521763497104427</v>
      </c>
      <c r="L144" s="41">
        <f>IFERROR('Tabel 5'!K144/'Tabel 10'!$F144*1000,0)</f>
        <v>4.3200074724453579</v>
      </c>
      <c r="M144" s="41">
        <f>IFERROR('Tabel 5'!L144/'Tabel 10'!$F144*1000,0)</f>
        <v>0.42032505137306181</v>
      </c>
      <c r="N144" s="41">
        <f>IFERROR('Tabel 5'!M144/'Tabel 10'!$F144*1000,0)</f>
        <v>0.25686530917242673</v>
      </c>
      <c r="O144" s="41">
        <f>IFERROR('Tabel 5'!N144/'Tabel 10'!$F144*1000,0)</f>
        <v>0.4670278348589576</v>
      </c>
      <c r="P144" s="41"/>
      <c r="Q144" s="41">
        <f>IFERROR('Tabel 5'!P144/'Tabel 10'!$F144*1000,0)</f>
        <v>6.0947132449093964</v>
      </c>
      <c r="R144" s="41">
        <f>IFERROR('Tabel 5'!Q144/'Tabel 10'!$F144*1000,0)</f>
        <v>0.2335139174294788</v>
      </c>
      <c r="S144" s="41">
        <f>IFERROR('Tabel 5'!R144/'Tabel 10'!$F144*1000,0)</f>
        <v>5.861199327479917</v>
      </c>
      <c r="T144" s="41"/>
      <c r="U144" s="41">
        <f>IFERROR('Tabel 5'!T144/'Tabel 10'!$F144*1000,0)</f>
        <v>1.54119185503456</v>
      </c>
      <c r="V144" s="41"/>
      <c r="W144" s="41">
        <f>IFERROR('Tabel 5'!V144/'Tabel 10'!$F144*1000,0)</f>
        <v>23.865122361292734</v>
      </c>
      <c r="X144" s="41">
        <f>IFERROR('Tabel 5'!W144/'Tabel 10'!$F144*1000,0)</f>
        <v>23.211283392490191</v>
      </c>
      <c r="Y144" s="41">
        <f>IFERROR('Tabel 5'!X144/'Tabel 10'!$F144*1000,0)</f>
        <v>0.65383896880254055</v>
      </c>
      <c r="Z144" s="41">
        <f>IFERROR('Tabel 5'!Y144/'Tabel 10'!$F144*1000,0)</f>
        <v>0</v>
      </c>
      <c r="AA144" s="41"/>
      <c r="AB144" s="41">
        <f>IFERROR('Tabel 5'!AA144/'Tabel 10'!$F144*1000,0)</f>
        <v>0</v>
      </c>
      <c r="AC144" s="41"/>
      <c r="AD144" s="41">
        <f>IFERROR('Tabel 5'!AC144/'Tabel 10'!$F144*1000,0)</f>
        <v>0.32691948440127028</v>
      </c>
      <c r="AF144" s="57"/>
    </row>
    <row r="145" spans="1:32" outlineLevel="1" x14ac:dyDescent="0.2">
      <c r="A145" s="22">
        <v>1</v>
      </c>
      <c r="B145" s="46">
        <v>2019</v>
      </c>
      <c r="C145" s="46">
        <v>5</v>
      </c>
      <c r="D145" s="22" t="s">
        <v>85</v>
      </c>
      <c r="E145" s="22" t="s">
        <v>423</v>
      </c>
      <c r="F145" s="41">
        <v>21576</v>
      </c>
      <c r="H145" s="41">
        <f>IFERROR('Tabel 5'!G145/'Tabel 10'!$F145*1000,0)</f>
        <v>50.380051909529108</v>
      </c>
      <c r="I145" s="41"/>
      <c r="J145" s="41">
        <f>IFERROR('Tabel 5'!I145/'Tabel 10'!$F145*1000,0)</f>
        <v>5.1446051167964404</v>
      </c>
      <c r="K145" s="41">
        <f>IFERROR('Tabel 5'!J145/'Tabel 10'!$F145*1000,0)</f>
        <v>0</v>
      </c>
      <c r="L145" s="41">
        <f>IFERROR('Tabel 5'!K145/'Tabel 10'!$F145*1000,0)</f>
        <v>0</v>
      </c>
      <c r="M145" s="41">
        <f>IFERROR('Tabel 5'!L145/'Tabel 10'!$F145*1000,0)</f>
        <v>1.807563959955506</v>
      </c>
      <c r="N145" s="41">
        <f>IFERROR('Tabel 5'!M145/'Tabel 10'!$F145*1000,0)</f>
        <v>0</v>
      </c>
      <c r="O145" s="41">
        <f>IFERROR('Tabel 5'!N145/'Tabel 10'!$F145*1000,0)</f>
        <v>3.3370411568409346</v>
      </c>
      <c r="P145" s="41"/>
      <c r="Q145" s="41">
        <f>IFERROR('Tabel 5'!P145/'Tabel 10'!$F145*1000,0)</f>
        <v>10.984427141268075</v>
      </c>
      <c r="R145" s="41">
        <f>IFERROR('Tabel 5'!Q145/'Tabel 10'!$F145*1000,0)</f>
        <v>10.984427141268075</v>
      </c>
      <c r="S145" s="41">
        <f>IFERROR('Tabel 5'!R145/'Tabel 10'!$F145*1000,0)</f>
        <v>0</v>
      </c>
      <c r="T145" s="41"/>
      <c r="U145" s="41">
        <f>IFERROR('Tabel 5'!T145/'Tabel 10'!$F145*1000,0)</f>
        <v>16.036336670374489</v>
      </c>
      <c r="V145" s="41"/>
      <c r="W145" s="41">
        <f>IFERROR('Tabel 5'!V145/'Tabel 10'!$F145*1000,0)</f>
        <v>18.2146829810901</v>
      </c>
      <c r="X145" s="41">
        <f>IFERROR('Tabel 5'!W145/'Tabel 10'!$F145*1000,0)</f>
        <v>17.426770485724877</v>
      </c>
      <c r="Y145" s="41">
        <f>IFERROR('Tabel 5'!X145/'Tabel 10'!$F145*1000,0)</f>
        <v>0.78791249536522057</v>
      </c>
      <c r="Z145" s="41">
        <f>IFERROR('Tabel 5'!Y145/'Tabel 10'!$F145*1000,0)</f>
        <v>0</v>
      </c>
      <c r="AA145" s="41"/>
      <c r="AB145" s="41">
        <f>IFERROR('Tabel 5'!AA145/'Tabel 10'!$F145*1000,0)</f>
        <v>0</v>
      </c>
      <c r="AC145" s="41"/>
      <c r="AD145" s="41">
        <f>IFERROR('Tabel 5'!AC145/'Tabel 10'!$F145*1000,0)</f>
        <v>3.3833889506859474</v>
      </c>
      <c r="AF145" s="57"/>
    </row>
    <row r="146" spans="1:32" outlineLevel="1" x14ac:dyDescent="0.2">
      <c r="A146" s="22">
        <v>1</v>
      </c>
      <c r="B146" s="46">
        <v>2019</v>
      </c>
      <c r="C146" s="46">
        <v>5</v>
      </c>
      <c r="D146" s="22" t="s">
        <v>87</v>
      </c>
      <c r="E146" s="22" t="s">
        <v>425</v>
      </c>
      <c r="F146" s="41">
        <v>49911</v>
      </c>
      <c r="H146" s="41">
        <f>IFERROR('Tabel 5'!G146/'Tabel 10'!$F146*1000,0)</f>
        <v>72.70942277253512</v>
      </c>
      <c r="I146" s="41"/>
      <c r="J146" s="41">
        <f>IFERROR('Tabel 5'!I146/'Tabel 10'!$F146*1000,0)</f>
        <v>38.047724950411734</v>
      </c>
      <c r="K146" s="41">
        <f>IFERROR('Tabel 5'!J146/'Tabel 10'!$F146*1000,0)</f>
        <v>31.255635030354028</v>
      </c>
      <c r="L146" s="41">
        <f>IFERROR('Tabel 5'!K146/'Tabel 10'!$F146*1000,0)</f>
        <v>0</v>
      </c>
      <c r="M146" s="41">
        <f>IFERROR('Tabel 5'!L146/'Tabel 10'!$F146*1000,0)</f>
        <v>3.5062411091743302</v>
      </c>
      <c r="N146" s="41">
        <f>IFERROR('Tabel 5'!M146/'Tabel 10'!$F146*1000,0)</f>
        <v>8.0142653923984702E-2</v>
      </c>
      <c r="O146" s="41">
        <f>IFERROR('Tabel 5'!N146/'Tabel 10'!$F146*1000,0)</f>
        <v>3.2057061569593879</v>
      </c>
      <c r="P146" s="41"/>
      <c r="Q146" s="41">
        <f>IFERROR('Tabel 5'!P146/'Tabel 10'!$F146*1000,0)</f>
        <v>0</v>
      </c>
      <c r="R146" s="41">
        <f>IFERROR('Tabel 5'!Q146/'Tabel 10'!$F146*1000,0)</f>
        <v>0</v>
      </c>
      <c r="S146" s="41">
        <f>IFERROR('Tabel 5'!R146/'Tabel 10'!$F146*1000,0)</f>
        <v>0</v>
      </c>
      <c r="T146" s="41"/>
      <c r="U146" s="41">
        <f>IFERROR('Tabel 5'!T146/'Tabel 10'!$F146*1000,0)</f>
        <v>20.536555068021077</v>
      </c>
      <c r="V146" s="41"/>
      <c r="W146" s="41">
        <f>IFERROR('Tabel 5'!V146/'Tabel 10'!$F146*1000,0)</f>
        <v>14.125142754102301</v>
      </c>
      <c r="X146" s="41">
        <f>IFERROR('Tabel 5'!W146/'Tabel 10'!$F146*1000,0)</f>
        <v>12.963074272204524</v>
      </c>
      <c r="Y146" s="41">
        <f>IFERROR('Tabel 5'!X146/'Tabel 10'!$F146*1000,0)</f>
        <v>0.581034240948889</v>
      </c>
      <c r="Z146" s="41">
        <f>IFERROR('Tabel 5'!Y146/'Tabel 10'!$F146*1000,0)</f>
        <v>0.581034240948889</v>
      </c>
      <c r="AA146" s="41"/>
      <c r="AB146" s="41">
        <f>IFERROR('Tabel 5'!AA146/'Tabel 10'!$F146*1000,0)</f>
        <v>0</v>
      </c>
      <c r="AC146" s="41"/>
      <c r="AD146" s="41">
        <f>IFERROR('Tabel 5'!AC146/'Tabel 10'!$F146*1000,0)</f>
        <v>15.427460880367054</v>
      </c>
      <c r="AF146" s="57"/>
    </row>
    <row r="147" spans="1:32" outlineLevel="1" x14ac:dyDescent="0.2">
      <c r="A147" s="22">
        <v>1</v>
      </c>
      <c r="B147" s="46">
        <v>2019</v>
      </c>
      <c r="C147" s="46">
        <v>5</v>
      </c>
      <c r="D147" s="22" t="s">
        <v>88</v>
      </c>
      <c r="E147" s="22" t="s">
        <v>426</v>
      </c>
      <c r="F147" s="41">
        <v>30030</v>
      </c>
      <c r="H147" s="41">
        <f>IFERROR('Tabel 5'!G147/'Tabel 10'!$F147*1000,0)</f>
        <v>31.002331002331001</v>
      </c>
      <c r="I147" s="41"/>
      <c r="J147" s="41">
        <f>IFERROR('Tabel 5'!I147/'Tabel 10'!$F147*1000,0)</f>
        <v>11.155511155511157</v>
      </c>
      <c r="K147" s="41">
        <f>IFERROR('Tabel 5'!J147/'Tabel 10'!$F147*1000,0)</f>
        <v>4.5954045954045952</v>
      </c>
      <c r="L147" s="41">
        <f>IFERROR('Tabel 5'!K147/'Tabel 10'!$F147*1000,0)</f>
        <v>0</v>
      </c>
      <c r="M147" s="41">
        <f>IFERROR('Tabel 5'!L147/'Tabel 10'!$F147*1000,0)</f>
        <v>5.2614052614052618</v>
      </c>
      <c r="N147" s="41">
        <f>IFERROR('Tabel 5'!M147/'Tabel 10'!$F147*1000,0)</f>
        <v>0</v>
      </c>
      <c r="O147" s="41">
        <f>IFERROR('Tabel 5'!N147/'Tabel 10'!$F147*1000,0)</f>
        <v>1.2987012987012987</v>
      </c>
      <c r="P147" s="41"/>
      <c r="Q147" s="41">
        <f>IFERROR('Tabel 5'!P147/'Tabel 10'!$F147*1000,0)</f>
        <v>0.93240093240093236</v>
      </c>
      <c r="R147" s="41">
        <f>IFERROR('Tabel 5'!Q147/'Tabel 10'!$F147*1000,0)</f>
        <v>0.93240093240093236</v>
      </c>
      <c r="S147" s="41">
        <f>IFERROR('Tabel 5'!R147/'Tabel 10'!$F147*1000,0)</f>
        <v>0</v>
      </c>
      <c r="T147" s="41"/>
      <c r="U147" s="41">
        <f>IFERROR('Tabel 5'!T147/'Tabel 10'!$F147*1000,0)</f>
        <v>3.7296037296037294</v>
      </c>
      <c r="V147" s="41"/>
      <c r="W147" s="41">
        <f>IFERROR('Tabel 5'!V147/'Tabel 10'!$F147*1000,0)</f>
        <v>15.184815184815184</v>
      </c>
      <c r="X147" s="41">
        <f>IFERROR('Tabel 5'!W147/'Tabel 10'!$F147*1000,0)</f>
        <v>13.686313686313687</v>
      </c>
      <c r="Y147" s="41">
        <f>IFERROR('Tabel 5'!X147/'Tabel 10'!$F147*1000,0)</f>
        <v>0.53280053280053274</v>
      </c>
      <c r="Z147" s="41">
        <f>IFERROR('Tabel 5'!Y147/'Tabel 10'!$F147*1000,0)</f>
        <v>0.96570096570096575</v>
      </c>
      <c r="AA147" s="41"/>
      <c r="AB147" s="41">
        <f>IFERROR('Tabel 5'!AA147/'Tabel 10'!$F147*1000,0)</f>
        <v>0</v>
      </c>
      <c r="AC147" s="41"/>
      <c r="AD147" s="41">
        <f>IFERROR('Tabel 5'!AC147/'Tabel 10'!$F147*1000,0)</f>
        <v>1.4319014319014318</v>
      </c>
      <c r="AF147" s="57"/>
    </row>
    <row r="148" spans="1:32" outlineLevel="1" x14ac:dyDescent="0.2">
      <c r="A148" s="22">
        <v>1</v>
      </c>
      <c r="B148" s="46">
        <v>2019</v>
      </c>
      <c r="C148" s="46">
        <v>5</v>
      </c>
      <c r="D148" s="22" t="s">
        <v>90</v>
      </c>
      <c r="E148" s="22" t="s">
        <v>430</v>
      </c>
      <c r="F148" s="41">
        <v>20004</v>
      </c>
      <c r="H148" s="41">
        <f>IFERROR('Tabel 5'!G148/'Tabel 10'!$F148*1000,0)</f>
        <v>54.23915216956609</v>
      </c>
      <c r="I148" s="41"/>
      <c r="J148" s="41">
        <f>IFERROR('Tabel 5'!I148/'Tabel 10'!$F148*1000,0)</f>
        <v>7.3485302939412112</v>
      </c>
      <c r="K148" s="41">
        <f>IFERROR('Tabel 5'!J148/'Tabel 10'!$F148*1000,0)</f>
        <v>3.9492101579684062</v>
      </c>
      <c r="L148" s="41">
        <f>IFERROR('Tabel 5'!K148/'Tabel 10'!$F148*1000,0)</f>
        <v>0</v>
      </c>
      <c r="M148" s="41">
        <f>IFERROR('Tabel 5'!L148/'Tabel 10'!$F148*1000,0)</f>
        <v>2.4495100979804039</v>
      </c>
      <c r="N148" s="41">
        <f>IFERROR('Tabel 5'!M148/'Tabel 10'!$F148*1000,0)</f>
        <v>0</v>
      </c>
      <c r="O148" s="41">
        <f>IFERROR('Tabel 5'!N148/'Tabel 10'!$F148*1000,0)</f>
        <v>0.94981003799240149</v>
      </c>
      <c r="P148" s="41"/>
      <c r="Q148" s="41">
        <f>IFERROR('Tabel 5'!P148/'Tabel 10'!$F148*1000,0)</f>
        <v>19.646070785842831</v>
      </c>
      <c r="R148" s="41">
        <f>IFERROR('Tabel 5'!Q148/'Tabel 10'!$F148*1000,0)</f>
        <v>19.646070785842831</v>
      </c>
      <c r="S148" s="41">
        <f>IFERROR('Tabel 5'!R148/'Tabel 10'!$F148*1000,0)</f>
        <v>0</v>
      </c>
      <c r="T148" s="41"/>
      <c r="U148" s="41">
        <f>IFERROR('Tabel 5'!T148/'Tabel 10'!$F148*1000,0)</f>
        <v>12.24755048990202</v>
      </c>
      <c r="V148" s="41"/>
      <c r="W148" s="41">
        <f>IFERROR('Tabel 5'!V148/'Tabel 10'!$F148*1000,0)</f>
        <v>14.997000599880025</v>
      </c>
      <c r="X148" s="41">
        <f>IFERROR('Tabel 5'!W148/'Tabel 10'!$F148*1000,0)</f>
        <v>14.997000599880025</v>
      </c>
      <c r="Y148" s="41">
        <f>IFERROR('Tabel 5'!X148/'Tabel 10'!$F148*1000,0)</f>
        <v>0</v>
      </c>
      <c r="Z148" s="41">
        <f>IFERROR('Tabel 5'!Y148/'Tabel 10'!$F148*1000,0)</f>
        <v>0</v>
      </c>
      <c r="AA148" s="41"/>
      <c r="AB148" s="41">
        <f>IFERROR('Tabel 5'!AA148/'Tabel 10'!$F148*1000,0)</f>
        <v>0</v>
      </c>
      <c r="AC148" s="41"/>
      <c r="AD148" s="41">
        <f>IFERROR('Tabel 5'!AC148/'Tabel 10'!$F148*1000,0)</f>
        <v>15.046625674865028</v>
      </c>
      <c r="AF148" s="57"/>
    </row>
    <row r="149" spans="1:32" outlineLevel="1" x14ac:dyDescent="0.2">
      <c r="A149" s="22">
        <v>1</v>
      </c>
      <c r="B149" s="46">
        <v>2019</v>
      </c>
      <c r="C149" s="46">
        <v>5</v>
      </c>
      <c r="D149" s="22" t="s">
        <v>91</v>
      </c>
      <c r="E149" s="22" t="s">
        <v>431</v>
      </c>
      <c r="F149" s="41">
        <v>46194</v>
      </c>
      <c r="H149" s="41">
        <f>IFERROR('Tabel 5'!G149/'Tabel 10'!$F149*1000,0)</f>
        <v>42.624583279213752</v>
      </c>
      <c r="I149" s="41"/>
      <c r="J149" s="41">
        <f>IFERROR('Tabel 5'!I149/'Tabel 10'!$F149*1000,0)</f>
        <v>18.530545092436249</v>
      </c>
      <c r="K149" s="41">
        <f>IFERROR('Tabel 5'!J149/'Tabel 10'!$F149*1000,0)</f>
        <v>5.1305364333030257</v>
      </c>
      <c r="L149" s="41">
        <f>IFERROR('Tabel 5'!K149/'Tabel 10'!$F149*1000,0)</f>
        <v>0.47625232714205307</v>
      </c>
      <c r="M149" s="41">
        <f>IFERROR('Tabel 5'!L149/'Tabel 10'!$F149*1000,0)</f>
        <v>7.9231068969996112</v>
      </c>
      <c r="N149" s="41">
        <f>IFERROR('Tabel 5'!M149/'Tabel 10'!$F149*1000,0)</f>
        <v>0</v>
      </c>
      <c r="O149" s="41">
        <f>IFERROR('Tabel 5'!N149/'Tabel 10'!$F149*1000,0)</f>
        <v>5.0006494349915576</v>
      </c>
      <c r="P149" s="41"/>
      <c r="Q149" s="41">
        <f>IFERROR('Tabel 5'!P149/'Tabel 10'!$F149*1000,0)</f>
        <v>0.69273065766116815</v>
      </c>
      <c r="R149" s="41">
        <f>IFERROR('Tabel 5'!Q149/'Tabel 10'!$F149*1000,0)</f>
        <v>0.69273065766116815</v>
      </c>
      <c r="S149" s="41">
        <f>IFERROR('Tabel 5'!R149/'Tabel 10'!$F149*1000,0)</f>
        <v>0</v>
      </c>
      <c r="T149" s="41"/>
      <c r="U149" s="41">
        <f>IFERROR('Tabel 5'!T149/'Tabel 10'!$F149*1000,0)</f>
        <v>0</v>
      </c>
      <c r="V149" s="41"/>
      <c r="W149" s="41">
        <f>IFERROR('Tabel 5'!V149/'Tabel 10'!$F149*1000,0)</f>
        <v>23.401307529116334</v>
      </c>
      <c r="X149" s="41">
        <f>IFERROR('Tabel 5'!W149/'Tabel 10'!$F149*1000,0)</f>
        <v>22.275620210416935</v>
      </c>
      <c r="Y149" s="41">
        <f>IFERROR('Tabel 5'!X149/'Tabel 10'!$F149*1000,0)</f>
        <v>0.60613932545352212</v>
      </c>
      <c r="Z149" s="41">
        <f>IFERROR('Tabel 5'!Y149/'Tabel 10'!$F149*1000,0)</f>
        <v>0.51954799324587608</v>
      </c>
      <c r="AA149" s="41"/>
      <c r="AB149" s="41">
        <f>IFERROR('Tabel 5'!AA149/'Tabel 10'!$F149*1000,0)</f>
        <v>1.6452353119452743</v>
      </c>
      <c r="AC149" s="41"/>
      <c r="AD149" s="41">
        <f>IFERROR('Tabel 5'!AC149/'Tabel 10'!$F149*1000,0)</f>
        <v>9.5899900419967956</v>
      </c>
      <c r="AF149" s="57"/>
    </row>
    <row r="150" spans="1:32" outlineLevel="1" x14ac:dyDescent="0.2">
      <c r="A150" s="22">
        <v>1</v>
      </c>
      <c r="B150" s="46">
        <v>2019</v>
      </c>
      <c r="C150" s="46">
        <v>5</v>
      </c>
      <c r="D150" s="22" t="s">
        <v>95</v>
      </c>
      <c r="E150" s="22" t="s">
        <v>434</v>
      </c>
      <c r="F150" s="41">
        <v>23762</v>
      </c>
      <c r="H150" s="41">
        <f>IFERROR('Tabel 5'!G150/'Tabel 10'!$F150*1000,0)</f>
        <v>31.142159750862721</v>
      </c>
      <c r="I150" s="41"/>
      <c r="J150" s="41">
        <f>IFERROR('Tabel 5'!I150/'Tabel 10'!$F150*1000,0)</f>
        <v>6.8596919451224636</v>
      </c>
      <c r="K150" s="41">
        <f>IFERROR('Tabel 5'!J150/'Tabel 10'!$F150*1000,0)</f>
        <v>2.0621159835030722</v>
      </c>
      <c r="L150" s="41">
        <f>IFERROR('Tabel 5'!K150/'Tabel 10'!$F150*1000,0)</f>
        <v>0.54709199562326405</v>
      </c>
      <c r="M150" s="41">
        <f>IFERROR('Tabel 5'!L150/'Tabel 10'!$F150*1000,0)</f>
        <v>3.1983839744129283</v>
      </c>
      <c r="N150" s="41">
        <f>IFERROR('Tabel 5'!M150/'Tabel 10'!$F150*1000,0)</f>
        <v>0</v>
      </c>
      <c r="O150" s="41">
        <f>IFERROR('Tabel 5'!N150/'Tabel 10'!$F150*1000,0)</f>
        <v>1.0520999915832001</v>
      </c>
      <c r="P150" s="41"/>
      <c r="Q150" s="41">
        <f>IFERROR('Tabel 5'!P150/'Tabel 10'!$F150*1000,0)</f>
        <v>1.9358639845130881</v>
      </c>
      <c r="R150" s="41">
        <f>IFERROR('Tabel 5'!Q150/'Tabel 10'!$F150*1000,0)</f>
        <v>1.9358639845130881</v>
      </c>
      <c r="S150" s="41">
        <f>IFERROR('Tabel 5'!R150/'Tabel 10'!$F150*1000,0)</f>
        <v>0</v>
      </c>
      <c r="T150" s="41"/>
      <c r="U150" s="41">
        <f>IFERROR('Tabel 5'!T150/'Tabel 10'!$F150*1000,0)</f>
        <v>6.6913559464691525</v>
      </c>
      <c r="V150" s="41"/>
      <c r="W150" s="41">
        <f>IFERROR('Tabel 5'!V150/'Tabel 10'!$F150*1000,0)</f>
        <v>15.655247874758016</v>
      </c>
      <c r="X150" s="41">
        <f>IFERROR('Tabel 5'!W150/'Tabel 10'!$F150*1000,0)</f>
        <v>15.066071879471425</v>
      </c>
      <c r="Y150" s="41">
        <f>IFERROR('Tabel 5'!X150/'Tabel 10'!$F150*1000,0)</f>
        <v>0.58917599528659204</v>
      </c>
      <c r="Z150" s="41">
        <f>IFERROR('Tabel 5'!Y150/'Tabel 10'!$F150*1000,0)</f>
        <v>0</v>
      </c>
      <c r="AA150" s="41"/>
      <c r="AB150" s="41">
        <f>IFERROR('Tabel 5'!AA150/'Tabel 10'!$F150*1000,0)</f>
        <v>0</v>
      </c>
      <c r="AC150" s="41"/>
      <c r="AD150" s="41">
        <f>IFERROR('Tabel 5'!AC150/'Tabel 10'!$F150*1000,0)</f>
        <v>2.3146199814830402</v>
      </c>
      <c r="AF150" s="57"/>
    </row>
    <row r="151" spans="1:32" outlineLevel="1" x14ac:dyDescent="0.2">
      <c r="A151" s="22">
        <v>1</v>
      </c>
      <c r="B151" s="46">
        <v>2019</v>
      </c>
      <c r="C151" s="46">
        <v>5</v>
      </c>
      <c r="D151" s="22" t="s">
        <v>96</v>
      </c>
      <c r="E151" s="22" t="s">
        <v>435</v>
      </c>
      <c r="F151" s="41">
        <v>34160</v>
      </c>
      <c r="H151" s="41">
        <f>IFERROR('Tabel 5'!G151/'Tabel 10'!$F151*1000,0)</f>
        <v>76.844262295081975</v>
      </c>
      <c r="I151" s="41"/>
      <c r="J151" s="41">
        <f>IFERROR('Tabel 5'!I151/'Tabel 10'!$F151*1000,0)</f>
        <v>26.053864168618269</v>
      </c>
      <c r="K151" s="41">
        <f>IFERROR('Tabel 5'!J151/'Tabel 10'!$F151*1000,0)</f>
        <v>25.468384074941454</v>
      </c>
      <c r="L151" s="41">
        <f>IFERROR('Tabel 5'!K151/'Tabel 10'!$F151*1000,0)</f>
        <v>0.26346604215456676</v>
      </c>
      <c r="M151" s="41">
        <f>IFERROR('Tabel 5'!L151/'Tabel 10'!$F151*1000,0)</f>
        <v>0</v>
      </c>
      <c r="N151" s="41">
        <f>IFERROR('Tabel 5'!M151/'Tabel 10'!$F151*1000,0)</f>
        <v>0</v>
      </c>
      <c r="O151" s="41">
        <f>IFERROR('Tabel 5'!N151/'Tabel 10'!$F151*1000,0)</f>
        <v>0.32201405152224827</v>
      </c>
      <c r="P151" s="41"/>
      <c r="Q151" s="41">
        <f>IFERROR('Tabel 5'!P151/'Tabel 10'!$F151*1000,0)</f>
        <v>10.626463700234194</v>
      </c>
      <c r="R151" s="41">
        <f>IFERROR('Tabel 5'!Q151/'Tabel 10'!$F151*1000,0)</f>
        <v>7.3770491803278695</v>
      </c>
      <c r="S151" s="41">
        <f>IFERROR('Tabel 5'!R151/'Tabel 10'!$F151*1000,0)</f>
        <v>3.2494145199063231</v>
      </c>
      <c r="T151" s="41"/>
      <c r="U151" s="41">
        <f>IFERROR('Tabel 5'!T151/'Tabel 10'!$F151*1000,0)</f>
        <v>6.3231850117096027</v>
      </c>
      <c r="V151" s="41"/>
      <c r="W151" s="41">
        <f>IFERROR('Tabel 5'!V151/'Tabel 10'!$F151*1000,0)</f>
        <v>33.840749414519905</v>
      </c>
      <c r="X151" s="41">
        <f>IFERROR('Tabel 5'!W151/'Tabel 10'!$F151*1000,0)</f>
        <v>33.840749414519905</v>
      </c>
      <c r="Y151" s="41">
        <f>IFERROR('Tabel 5'!X151/'Tabel 10'!$F151*1000,0)</f>
        <v>0</v>
      </c>
      <c r="Z151" s="41">
        <f>IFERROR('Tabel 5'!Y151/'Tabel 10'!$F151*1000,0)</f>
        <v>0</v>
      </c>
      <c r="AA151" s="41"/>
      <c r="AB151" s="41">
        <f>IFERROR('Tabel 5'!AA151/'Tabel 10'!$F151*1000,0)</f>
        <v>0.38056206088992972</v>
      </c>
      <c r="AC151" s="41"/>
      <c r="AD151" s="41">
        <f>IFERROR('Tabel 5'!AC151/'Tabel 10'!$F151*1000,0)</f>
        <v>11.153395784543326</v>
      </c>
      <c r="AF151" s="57"/>
    </row>
    <row r="152" spans="1:32" outlineLevel="1" x14ac:dyDescent="0.2">
      <c r="A152" s="22">
        <v>1</v>
      </c>
      <c r="B152" s="46">
        <v>2019</v>
      </c>
      <c r="C152" s="46">
        <v>5</v>
      </c>
      <c r="D152" s="22" t="s">
        <v>98</v>
      </c>
      <c r="E152" s="22" t="s">
        <v>439</v>
      </c>
      <c r="F152" s="41">
        <v>31728</v>
      </c>
      <c r="H152" s="41">
        <f>IFERROR('Tabel 5'!G152/'Tabel 10'!$F152*1000,0)</f>
        <v>30.60388300554715</v>
      </c>
      <c r="I152" s="41"/>
      <c r="J152" s="41">
        <f>IFERROR('Tabel 5'!I152/'Tabel 10'!$F152*1000,0)</f>
        <v>9.0456379223398891</v>
      </c>
      <c r="K152" s="41">
        <f>IFERROR('Tabel 5'!J152/'Tabel 10'!$F152*1000,0)</f>
        <v>2.1432173474533536</v>
      </c>
      <c r="L152" s="41">
        <f>IFERROR('Tabel 5'!K152/'Tabel 10'!$F152*1000,0)</f>
        <v>0.50428643469490675</v>
      </c>
      <c r="M152" s="41">
        <f>IFERROR('Tabel 5'!L152/'Tabel 10'!$F152*1000,0)</f>
        <v>3.3093797276853252</v>
      </c>
      <c r="N152" s="41">
        <f>IFERROR('Tabel 5'!M152/'Tabel 10'!$F152*1000,0)</f>
        <v>0</v>
      </c>
      <c r="O152" s="41">
        <f>IFERROR('Tabel 5'!N152/'Tabel 10'!$F152*1000,0)</f>
        <v>3.0887544125063036</v>
      </c>
      <c r="P152" s="41"/>
      <c r="Q152" s="41">
        <f>IFERROR('Tabel 5'!P152/'Tabel 10'!$F152*1000,0)</f>
        <v>4.4125063035804333</v>
      </c>
      <c r="R152" s="41">
        <f>IFERROR('Tabel 5'!Q152/'Tabel 10'!$F152*1000,0)</f>
        <v>4.4125063035804333</v>
      </c>
      <c r="S152" s="41">
        <f>IFERROR('Tabel 5'!R152/'Tabel 10'!$F152*1000,0)</f>
        <v>0</v>
      </c>
      <c r="T152" s="41"/>
      <c r="U152" s="41">
        <f>IFERROR('Tabel 5'!T152/'Tabel 10'!$F152*1000,0)</f>
        <v>2.5214321734745333</v>
      </c>
      <c r="V152" s="41"/>
      <c r="W152" s="41">
        <f>IFERROR('Tabel 5'!V152/'Tabel 10'!$F152*1000,0)</f>
        <v>14.624306606152295</v>
      </c>
      <c r="X152" s="41">
        <f>IFERROR('Tabel 5'!W152/'Tabel 10'!$F152*1000,0)</f>
        <v>13.930912758446798</v>
      </c>
      <c r="Y152" s="41">
        <f>IFERROR('Tabel 5'!X152/'Tabel 10'!$F152*1000,0)</f>
        <v>0.69339384770549672</v>
      </c>
      <c r="Z152" s="41">
        <f>IFERROR('Tabel 5'!Y152/'Tabel 10'!$F152*1000,0)</f>
        <v>0</v>
      </c>
      <c r="AA152" s="41"/>
      <c r="AB152" s="41">
        <f>IFERROR('Tabel 5'!AA152/'Tabel 10'!$F152*1000,0)</f>
        <v>0</v>
      </c>
      <c r="AC152" s="41"/>
      <c r="AD152" s="41">
        <f>IFERROR('Tabel 5'!AC152/'Tabel 10'!$F152*1000,0)</f>
        <v>0</v>
      </c>
      <c r="AF152" s="57"/>
    </row>
    <row r="153" spans="1:32" outlineLevel="1" x14ac:dyDescent="0.2">
      <c r="A153" s="22">
        <v>1</v>
      </c>
      <c r="B153" s="46">
        <v>2019</v>
      </c>
      <c r="C153" s="46">
        <v>5</v>
      </c>
      <c r="D153" s="22" t="s">
        <v>103</v>
      </c>
      <c r="E153" s="22" t="s">
        <v>445</v>
      </c>
      <c r="F153" s="41">
        <v>29974</v>
      </c>
      <c r="H153" s="41">
        <f>IFERROR('Tabel 5'!G153/'Tabel 10'!$F153*1000,0)</f>
        <v>65.156468939747768</v>
      </c>
      <c r="I153" s="41"/>
      <c r="J153" s="41">
        <f>IFERROR('Tabel 5'!I153/'Tabel 10'!$F153*1000,0)</f>
        <v>10.609194635350637</v>
      </c>
      <c r="K153" s="41">
        <f>IFERROR('Tabel 5'!J153/'Tabel 10'!$F153*1000,0)</f>
        <v>10.609194635350637</v>
      </c>
      <c r="L153" s="41">
        <f>IFERROR('Tabel 5'!K153/'Tabel 10'!$F153*1000,0)</f>
        <v>0</v>
      </c>
      <c r="M153" s="41">
        <f>IFERROR('Tabel 5'!L153/'Tabel 10'!$F153*1000,0)</f>
        <v>0</v>
      </c>
      <c r="N153" s="41">
        <f>IFERROR('Tabel 5'!M153/'Tabel 10'!$F153*1000,0)</f>
        <v>0</v>
      </c>
      <c r="O153" s="41">
        <f>IFERROR('Tabel 5'!N153/'Tabel 10'!$F153*1000,0)</f>
        <v>0</v>
      </c>
      <c r="P153" s="41"/>
      <c r="Q153" s="41">
        <f>IFERROR('Tabel 5'!P153/'Tabel 10'!$F153*1000,0)</f>
        <v>24.587976246079936</v>
      </c>
      <c r="R153" s="41">
        <f>IFERROR('Tabel 5'!Q153/'Tabel 10'!$F153*1000,0)</f>
        <v>24.587976246079936</v>
      </c>
      <c r="S153" s="41">
        <f>IFERROR('Tabel 5'!R153/'Tabel 10'!$F153*1000,0)</f>
        <v>0</v>
      </c>
      <c r="T153" s="41"/>
      <c r="U153" s="41">
        <f>IFERROR('Tabel 5'!T153/'Tabel 10'!$F153*1000,0)</f>
        <v>5.438046306799226</v>
      </c>
      <c r="V153" s="41"/>
      <c r="W153" s="41">
        <f>IFERROR('Tabel 5'!V153/'Tabel 10'!$F153*1000,0)</f>
        <v>24.52125175151798</v>
      </c>
      <c r="X153" s="41">
        <f>IFERROR('Tabel 5'!W153/'Tabel 10'!$F153*1000,0)</f>
        <v>23.687195569493561</v>
      </c>
      <c r="Y153" s="41">
        <f>IFERROR('Tabel 5'!X153/'Tabel 10'!$F153*1000,0)</f>
        <v>0.83405618202442111</v>
      </c>
      <c r="Z153" s="41">
        <f>IFERROR('Tabel 5'!Y153/'Tabel 10'!$F153*1000,0)</f>
        <v>0</v>
      </c>
      <c r="AA153" s="41"/>
      <c r="AB153" s="41">
        <f>IFERROR('Tabel 5'!AA153/'Tabel 10'!$F153*1000,0)</f>
        <v>0</v>
      </c>
      <c r="AC153" s="41"/>
      <c r="AD153" s="41">
        <f>IFERROR('Tabel 5'!AC153/'Tabel 10'!$F153*1000,0)</f>
        <v>3.269500233535731</v>
      </c>
      <c r="AF153" s="57"/>
    </row>
    <row r="154" spans="1:32" outlineLevel="1" x14ac:dyDescent="0.2">
      <c r="A154" s="22">
        <v>1</v>
      </c>
      <c r="B154" s="46">
        <v>2019</v>
      </c>
      <c r="C154" s="46">
        <v>5</v>
      </c>
      <c r="D154" s="22" t="s">
        <v>104</v>
      </c>
      <c r="E154" s="22" t="s">
        <v>446</v>
      </c>
      <c r="F154" s="41">
        <v>41176</v>
      </c>
      <c r="H154" s="41">
        <f>IFERROR('Tabel 5'!G154/'Tabel 10'!$F154*1000,0)</f>
        <v>61.443559354964059</v>
      </c>
      <c r="I154" s="41"/>
      <c r="J154" s="41">
        <f>IFERROR('Tabel 5'!I154/'Tabel 10'!$F154*1000,0)</f>
        <v>34.073246551389161</v>
      </c>
      <c r="K154" s="41">
        <f>IFERROR('Tabel 5'!J154/'Tabel 10'!$F154*1000,0)</f>
        <v>17.874489994171363</v>
      </c>
      <c r="L154" s="41">
        <f>IFERROR('Tabel 5'!K154/'Tabel 10'!$F154*1000,0)</f>
        <v>3.0600349718282494</v>
      </c>
      <c r="M154" s="41">
        <f>IFERROR('Tabel 5'!L154/'Tabel 10'!$F154*1000,0)</f>
        <v>7.3586555274917425</v>
      </c>
      <c r="N154" s="41">
        <f>IFERROR('Tabel 5'!M154/'Tabel 10'!$F154*1000,0)</f>
        <v>0</v>
      </c>
      <c r="O154" s="41">
        <f>IFERROR('Tabel 5'!N154/'Tabel 10'!$F154*1000,0)</f>
        <v>5.7800660578978054</v>
      </c>
      <c r="P154" s="41"/>
      <c r="Q154" s="41">
        <f>IFERROR('Tabel 5'!P154/'Tabel 10'!$F154*1000,0)</f>
        <v>1.2142995919953372</v>
      </c>
      <c r="R154" s="41">
        <f>IFERROR('Tabel 5'!Q154/'Tabel 10'!$F154*1000,0)</f>
        <v>1.2142995919953372</v>
      </c>
      <c r="S154" s="41">
        <f>IFERROR('Tabel 5'!R154/'Tabel 10'!$F154*1000,0)</f>
        <v>0</v>
      </c>
      <c r="T154" s="41"/>
      <c r="U154" s="41">
        <f>IFERROR('Tabel 5'!T154/'Tabel 10'!$F154*1000,0)</f>
        <v>2.7200310860695551</v>
      </c>
      <c r="V154" s="41"/>
      <c r="W154" s="41">
        <f>IFERROR('Tabel 5'!V154/'Tabel 10'!$F154*1000,0)</f>
        <v>23.435982125510005</v>
      </c>
      <c r="X154" s="41">
        <f>IFERROR('Tabel 5'!W154/'Tabel 10'!$F154*1000,0)</f>
        <v>22.634544394793082</v>
      </c>
      <c r="Y154" s="41">
        <f>IFERROR('Tabel 5'!X154/'Tabel 10'!$F154*1000,0)</f>
        <v>0.60714979599766861</v>
      </c>
      <c r="Z154" s="41">
        <f>IFERROR('Tabel 5'!Y154/'Tabel 10'!$F154*1000,0)</f>
        <v>0.19428793471925396</v>
      </c>
      <c r="AA154" s="41"/>
      <c r="AB154" s="41">
        <f>IFERROR('Tabel 5'!AA154/'Tabel 10'!$F154*1000,0)</f>
        <v>0.21857392655916069</v>
      </c>
      <c r="AC154" s="41"/>
      <c r="AD154" s="41">
        <f>IFERROR('Tabel 5'!AC154/'Tabel 10'!$F154*1000,0)</f>
        <v>2.4285991839906745E-2</v>
      </c>
      <c r="AF154" s="57"/>
    </row>
    <row r="155" spans="1:32" outlineLevel="1" x14ac:dyDescent="0.2">
      <c r="A155" s="22">
        <v>1</v>
      </c>
      <c r="B155" s="46">
        <v>2019</v>
      </c>
      <c r="C155" s="46">
        <v>5</v>
      </c>
      <c r="D155" s="22" t="s">
        <v>106</v>
      </c>
      <c r="E155" s="22" t="s">
        <v>448</v>
      </c>
      <c r="F155" s="41">
        <v>23410</v>
      </c>
      <c r="H155" s="41">
        <f>IFERROR('Tabel 5'!G155/'Tabel 10'!$F155*1000,0)</f>
        <v>67.962409226826139</v>
      </c>
      <c r="I155" s="41"/>
      <c r="J155" s="41">
        <f>IFERROR('Tabel 5'!I155/'Tabel 10'!$F155*1000,0)</f>
        <v>40.025630072618533</v>
      </c>
      <c r="K155" s="41">
        <f>IFERROR('Tabel 5'!J155/'Tabel 10'!$F155*1000,0)</f>
        <v>11.747116616830414</v>
      </c>
      <c r="L155" s="41">
        <f>IFERROR('Tabel 5'!K155/'Tabel 10'!$F155*1000,0)</f>
        <v>28.150363092695429</v>
      </c>
      <c r="M155" s="41">
        <f>IFERROR('Tabel 5'!L155/'Tabel 10'!$F155*1000,0)</f>
        <v>0</v>
      </c>
      <c r="N155" s="41">
        <f>IFERROR('Tabel 5'!M155/'Tabel 10'!$F155*1000,0)</f>
        <v>0</v>
      </c>
      <c r="O155" s="41">
        <f>IFERROR('Tabel 5'!N155/'Tabel 10'!$F155*1000,0)</f>
        <v>0.12815036309269542</v>
      </c>
      <c r="P155" s="41"/>
      <c r="Q155" s="41">
        <f>IFERROR('Tabel 5'!P155/'Tabel 10'!$F155*1000,0)</f>
        <v>0</v>
      </c>
      <c r="R155" s="41">
        <f>IFERROR('Tabel 5'!Q155/'Tabel 10'!$F155*1000,0)</f>
        <v>0</v>
      </c>
      <c r="S155" s="41">
        <f>IFERROR('Tabel 5'!R155/'Tabel 10'!$F155*1000,0)</f>
        <v>0</v>
      </c>
      <c r="T155" s="41"/>
      <c r="U155" s="41">
        <f>IFERROR('Tabel 5'!T155/'Tabel 10'!$F155*1000,0)</f>
        <v>5.3823152498932076</v>
      </c>
      <c r="V155" s="41"/>
      <c r="W155" s="41">
        <f>IFERROR('Tabel 5'!V155/'Tabel 10'!$F155*1000,0)</f>
        <v>22.554463904314396</v>
      </c>
      <c r="X155" s="41">
        <f>IFERROR('Tabel 5'!W155/'Tabel 10'!$F155*1000,0)</f>
        <v>22.554463904314396</v>
      </c>
      <c r="Y155" s="41">
        <f>IFERROR('Tabel 5'!X155/'Tabel 10'!$F155*1000,0)</f>
        <v>0</v>
      </c>
      <c r="Z155" s="41">
        <f>IFERROR('Tabel 5'!Y155/'Tabel 10'!$F155*1000,0)</f>
        <v>0</v>
      </c>
      <c r="AA155" s="41"/>
      <c r="AB155" s="41">
        <f>IFERROR('Tabel 5'!AA155/'Tabel 10'!$F155*1000,0)</f>
        <v>1.7941050832977359</v>
      </c>
      <c r="AC155" s="41"/>
      <c r="AD155" s="41">
        <f>IFERROR('Tabel 5'!AC155/'Tabel 10'!$F155*1000,0)</f>
        <v>11.448099102947458</v>
      </c>
      <c r="AF155" s="57"/>
    </row>
    <row r="156" spans="1:32" outlineLevel="1" x14ac:dyDescent="0.2">
      <c r="A156" s="22">
        <v>1</v>
      </c>
      <c r="B156" s="46">
        <v>2019</v>
      </c>
      <c r="C156" s="46">
        <v>5</v>
      </c>
      <c r="D156" s="22" t="s">
        <v>107</v>
      </c>
      <c r="E156" s="22" t="s">
        <v>449</v>
      </c>
      <c r="F156" s="41">
        <v>29196</v>
      </c>
      <c r="H156" s="41">
        <f>IFERROR('Tabel 5'!G156/'Tabel 10'!$F156*1000,0)</f>
        <v>22.160569941087822</v>
      </c>
      <c r="I156" s="41"/>
      <c r="J156" s="41">
        <f>IFERROR('Tabel 5'!I156/'Tabel 10'!$F156*1000,0)</f>
        <v>6.0624743115495274</v>
      </c>
      <c r="K156" s="41">
        <f>IFERROR('Tabel 5'!J156/'Tabel 10'!$F156*1000,0)</f>
        <v>0</v>
      </c>
      <c r="L156" s="41">
        <f>IFERROR('Tabel 5'!K156/'Tabel 10'!$F156*1000,0)</f>
        <v>0</v>
      </c>
      <c r="M156" s="41">
        <f>IFERROR('Tabel 5'!L156/'Tabel 10'!$F156*1000,0)</f>
        <v>0</v>
      </c>
      <c r="N156" s="41">
        <f>IFERROR('Tabel 5'!M156/'Tabel 10'!$F156*1000,0)</f>
        <v>0</v>
      </c>
      <c r="O156" s="41">
        <f>IFERROR('Tabel 5'!N156/'Tabel 10'!$F156*1000,0)</f>
        <v>6.0624743115495274</v>
      </c>
      <c r="P156" s="41"/>
      <c r="Q156" s="41">
        <f>IFERROR('Tabel 5'!P156/'Tabel 10'!$F156*1000,0)</f>
        <v>0</v>
      </c>
      <c r="R156" s="41">
        <f>IFERROR('Tabel 5'!Q156/'Tabel 10'!$F156*1000,0)</f>
        <v>0</v>
      </c>
      <c r="S156" s="41">
        <f>IFERROR('Tabel 5'!R156/'Tabel 10'!$F156*1000,0)</f>
        <v>0</v>
      </c>
      <c r="T156" s="41"/>
      <c r="U156" s="41">
        <f>IFERROR('Tabel 5'!T156/'Tabel 10'!$F156*1000,0)</f>
        <v>0.47951774215645976</v>
      </c>
      <c r="V156" s="41"/>
      <c r="W156" s="41">
        <f>IFERROR('Tabel 5'!V156/'Tabel 10'!$F156*1000,0)</f>
        <v>15.618577887381832</v>
      </c>
      <c r="X156" s="41">
        <f>IFERROR('Tabel 5'!W156/'Tabel 10'!$F156*1000,0)</f>
        <v>11.405672009864364</v>
      </c>
      <c r="Y156" s="41">
        <f>IFERROR('Tabel 5'!X156/'Tabel 10'!$F156*1000,0)</f>
        <v>0.61652281134401976</v>
      </c>
      <c r="Z156" s="41">
        <f>IFERROR('Tabel 5'!Y156/'Tabel 10'!$F156*1000,0)</f>
        <v>3.5963830661734484</v>
      </c>
      <c r="AA156" s="41"/>
      <c r="AB156" s="41">
        <f>IFERROR('Tabel 5'!AA156/'Tabel 10'!$F156*1000,0)</f>
        <v>0</v>
      </c>
      <c r="AC156" s="41"/>
      <c r="AD156" s="41">
        <f>IFERROR('Tabel 5'!AC156/'Tabel 10'!$F156*1000,0)</f>
        <v>0</v>
      </c>
      <c r="AF156" s="57"/>
    </row>
    <row r="157" spans="1:32" outlineLevel="1" x14ac:dyDescent="0.2">
      <c r="A157" s="22">
        <v>1</v>
      </c>
      <c r="B157" s="46">
        <v>2019</v>
      </c>
      <c r="C157" s="46">
        <v>5</v>
      </c>
      <c r="D157" s="22" t="s">
        <v>108</v>
      </c>
      <c r="E157" s="22" t="s">
        <v>450</v>
      </c>
      <c r="F157" s="41">
        <v>36099</v>
      </c>
      <c r="H157" s="41">
        <f>IFERROR('Tabel 5'!G157/'Tabel 10'!$F157*1000,0)</f>
        <v>38.893044128646217</v>
      </c>
      <c r="I157" s="41"/>
      <c r="J157" s="41">
        <f>IFERROR('Tabel 5'!I157/'Tabel 10'!$F157*1000,0)</f>
        <v>9.6124546386326504</v>
      </c>
      <c r="K157" s="41">
        <f>IFERROR('Tabel 5'!J157/'Tabel 10'!$F157*1000,0)</f>
        <v>1.8283054932269591</v>
      </c>
      <c r="L157" s="41">
        <f>IFERROR('Tabel 5'!K157/'Tabel 10'!$F157*1000,0)</f>
        <v>0</v>
      </c>
      <c r="M157" s="41">
        <f>IFERROR('Tabel 5'!L157/'Tabel 10'!$F157*1000,0)</f>
        <v>4.6538685282140779</v>
      </c>
      <c r="N157" s="41">
        <f>IFERROR('Tabel 5'!M157/'Tabel 10'!$F157*1000,0)</f>
        <v>0</v>
      </c>
      <c r="O157" s="41">
        <f>IFERROR('Tabel 5'!N157/'Tabel 10'!$F157*1000,0)</f>
        <v>3.130280617191612</v>
      </c>
      <c r="P157" s="41"/>
      <c r="Q157" s="41">
        <f>IFERROR('Tabel 5'!P157/'Tabel 10'!$F157*1000,0)</f>
        <v>3.1579822155738384</v>
      </c>
      <c r="R157" s="41">
        <f>IFERROR('Tabel 5'!Q157/'Tabel 10'!$F157*1000,0)</f>
        <v>3.1579822155738384</v>
      </c>
      <c r="S157" s="41">
        <f>IFERROR('Tabel 5'!R157/'Tabel 10'!$F157*1000,0)</f>
        <v>0</v>
      </c>
      <c r="T157" s="41"/>
      <c r="U157" s="41">
        <f>IFERROR('Tabel 5'!T157/'Tabel 10'!$F157*1000,0)</f>
        <v>6.9253995955566632</v>
      </c>
      <c r="V157" s="41"/>
      <c r="W157" s="41">
        <f>IFERROR('Tabel 5'!V157/'Tabel 10'!$F157*1000,0)</f>
        <v>19.197207678883071</v>
      </c>
      <c r="X157" s="41">
        <f>IFERROR('Tabel 5'!W157/'Tabel 10'!$F157*1000,0)</f>
        <v>17.729022964625056</v>
      </c>
      <c r="Y157" s="41">
        <f>IFERROR('Tabel 5'!X157/'Tabel 10'!$F157*1000,0)</f>
        <v>1.4681847142580127</v>
      </c>
      <c r="Z157" s="41">
        <f>IFERROR('Tabel 5'!Y157/'Tabel 10'!$F157*1000,0)</f>
        <v>0</v>
      </c>
      <c r="AA157" s="41"/>
      <c r="AB157" s="41">
        <f>IFERROR('Tabel 5'!AA157/'Tabel 10'!$F157*1000,0)</f>
        <v>0</v>
      </c>
      <c r="AC157" s="41"/>
      <c r="AD157" s="41">
        <f>IFERROR('Tabel 5'!AC157/'Tabel 10'!$F157*1000,0)</f>
        <v>0.554031967644533</v>
      </c>
      <c r="AF157" s="57"/>
    </row>
    <row r="158" spans="1:32" outlineLevel="1" x14ac:dyDescent="0.2">
      <c r="A158" s="22">
        <v>1</v>
      </c>
      <c r="B158" s="46">
        <v>2019</v>
      </c>
      <c r="C158" s="46">
        <v>5</v>
      </c>
      <c r="D158" s="22" t="s">
        <v>112</v>
      </c>
      <c r="E158" s="22" t="s">
        <v>454</v>
      </c>
      <c r="F158" s="41">
        <v>39164</v>
      </c>
      <c r="H158" s="41">
        <f>IFERROR('Tabel 5'!G158/'Tabel 10'!$F158*1000,0)</f>
        <v>54.667551833316317</v>
      </c>
      <c r="I158" s="41"/>
      <c r="J158" s="41">
        <f>IFERROR('Tabel 5'!I158/'Tabel 10'!$F158*1000,0)</f>
        <v>28.878561944643039</v>
      </c>
      <c r="K158" s="41">
        <f>IFERROR('Tabel 5'!J158/'Tabel 10'!$F158*1000,0)</f>
        <v>23.490961086712289</v>
      </c>
      <c r="L158" s="41">
        <f>IFERROR('Tabel 5'!K158/'Tabel 10'!$F158*1000,0)</f>
        <v>0.12766826677561025</v>
      </c>
      <c r="M158" s="41">
        <f>IFERROR('Tabel 5'!L158/'Tabel 10'!$F158*1000,0)</f>
        <v>0</v>
      </c>
      <c r="N158" s="41">
        <f>IFERROR('Tabel 5'!M158/'Tabel 10'!$F158*1000,0)</f>
        <v>0.79154325400878356</v>
      </c>
      <c r="O158" s="41">
        <f>IFERROR('Tabel 5'!N158/'Tabel 10'!$F158*1000,0)</f>
        <v>4.468389337146359</v>
      </c>
      <c r="P158" s="41"/>
      <c r="Q158" s="41">
        <f>IFERROR('Tabel 5'!P158/'Tabel 10'!$F158*1000,0)</f>
        <v>0</v>
      </c>
      <c r="R158" s="41">
        <f>IFERROR('Tabel 5'!Q158/'Tabel 10'!$F158*1000,0)</f>
        <v>0</v>
      </c>
      <c r="S158" s="41">
        <f>IFERROR('Tabel 5'!R158/'Tabel 10'!$F158*1000,0)</f>
        <v>0</v>
      </c>
      <c r="T158" s="41"/>
      <c r="U158" s="41">
        <f>IFERROR('Tabel 5'!T158/'Tabel 10'!$F158*1000,0)</f>
        <v>1.7107547747931775</v>
      </c>
      <c r="V158" s="41"/>
      <c r="W158" s="41">
        <f>IFERROR('Tabel 5'!V158/'Tabel 10'!$F158*1000,0)</f>
        <v>24.078235113880094</v>
      </c>
      <c r="X158" s="41">
        <f>IFERROR('Tabel 5'!W158/'Tabel 10'!$F158*1000,0)</f>
        <v>22.188744765601061</v>
      </c>
      <c r="Y158" s="41">
        <f>IFERROR('Tabel 5'!X158/'Tabel 10'!$F158*1000,0)</f>
        <v>1.8894903482790317</v>
      </c>
      <c r="Z158" s="41">
        <f>IFERROR('Tabel 5'!Y158/'Tabel 10'!$F158*1000,0)</f>
        <v>0</v>
      </c>
      <c r="AA158" s="41"/>
      <c r="AB158" s="41">
        <f>IFERROR('Tabel 5'!AA158/'Tabel 10'!$F158*1000,0)</f>
        <v>0.76600960065366153</v>
      </c>
      <c r="AC158" s="41"/>
      <c r="AD158" s="41">
        <f>IFERROR('Tabel 5'!AC158/'Tabel 10'!$F158*1000,0)</f>
        <v>21.235670513737102</v>
      </c>
      <c r="AF158" s="57"/>
    </row>
    <row r="159" spans="1:32" outlineLevel="1" x14ac:dyDescent="0.2">
      <c r="A159" s="22">
        <v>1</v>
      </c>
      <c r="B159" s="46">
        <v>2019</v>
      </c>
      <c r="C159" s="46">
        <v>5</v>
      </c>
      <c r="D159" s="22" t="s">
        <v>113</v>
      </c>
      <c r="E159" s="22" t="s">
        <v>455</v>
      </c>
      <c r="F159" s="41">
        <v>27286</v>
      </c>
      <c r="H159" s="41">
        <f>IFERROR('Tabel 5'!G159/'Tabel 10'!$F159*1000,0)</f>
        <v>54.496811551711502</v>
      </c>
      <c r="I159" s="41"/>
      <c r="J159" s="41">
        <f>IFERROR('Tabel 5'!I159/'Tabel 10'!$F159*1000,0)</f>
        <v>10.811405116176793</v>
      </c>
      <c r="K159" s="41">
        <f>IFERROR('Tabel 5'!J159/'Tabel 10'!$F159*1000,0)</f>
        <v>6.8899802096313127</v>
      </c>
      <c r="L159" s="41">
        <f>IFERROR('Tabel 5'!K159/'Tabel 10'!$F159*1000,0)</f>
        <v>1.0628160961665323</v>
      </c>
      <c r="M159" s="41">
        <f>IFERROR('Tabel 5'!L159/'Tabel 10'!$F159*1000,0)</f>
        <v>1.6491973906032398</v>
      </c>
      <c r="N159" s="41">
        <f>IFERROR('Tabel 5'!M159/'Tabel 10'!$F159*1000,0)</f>
        <v>0</v>
      </c>
      <c r="O159" s="41">
        <f>IFERROR('Tabel 5'!N159/'Tabel 10'!$F159*1000,0)</f>
        <v>1.2094114197757091</v>
      </c>
      <c r="P159" s="41"/>
      <c r="Q159" s="41">
        <f>IFERROR('Tabel 5'!P159/'Tabel 10'!$F159*1000,0)</f>
        <v>0</v>
      </c>
      <c r="R159" s="41">
        <f>IFERROR('Tabel 5'!Q159/'Tabel 10'!$F159*1000,0)</f>
        <v>0</v>
      </c>
      <c r="S159" s="41">
        <f>IFERROR('Tabel 5'!R159/'Tabel 10'!$F159*1000,0)</f>
        <v>0</v>
      </c>
      <c r="T159" s="41"/>
      <c r="U159" s="41">
        <f>IFERROR('Tabel 5'!T159/'Tabel 10'!$F159*1000,0)</f>
        <v>0.5863812944367075</v>
      </c>
      <c r="V159" s="41"/>
      <c r="W159" s="41">
        <f>IFERROR('Tabel 5'!V159/'Tabel 10'!$F159*1000,0)</f>
        <v>43.099025141098004</v>
      </c>
      <c r="X159" s="41">
        <f>IFERROR('Tabel 5'!W159/'Tabel 10'!$F159*1000,0)</f>
        <v>27.853111485743604</v>
      </c>
      <c r="Y159" s="41">
        <f>IFERROR('Tabel 5'!X159/'Tabel 10'!$F159*1000,0)</f>
        <v>0.36648830902294216</v>
      </c>
      <c r="Z159" s="41">
        <f>IFERROR('Tabel 5'!Y159/'Tabel 10'!$F159*1000,0)</f>
        <v>14.879425346331452</v>
      </c>
      <c r="AA159" s="41"/>
      <c r="AB159" s="41">
        <f>IFERROR('Tabel 5'!AA159/'Tabel 10'!$F159*1000,0)</f>
        <v>0</v>
      </c>
      <c r="AC159" s="41"/>
      <c r="AD159" s="41">
        <f>IFERROR('Tabel 5'!AC159/'Tabel 10'!$F159*1000,0)</f>
        <v>8.5758264311368464</v>
      </c>
      <c r="AF159" s="57"/>
    </row>
    <row r="160" spans="1:32" outlineLevel="1" x14ac:dyDescent="0.2">
      <c r="A160" s="22">
        <v>1</v>
      </c>
      <c r="B160" s="46">
        <v>2019</v>
      </c>
      <c r="C160" s="46">
        <v>5</v>
      </c>
      <c r="D160" s="22" t="s">
        <v>115</v>
      </c>
      <c r="E160" s="22" t="s">
        <v>457</v>
      </c>
      <c r="F160" s="41">
        <v>23464</v>
      </c>
      <c r="H160" s="41">
        <f>IFERROR('Tabel 5'!G160/'Tabel 10'!$F160*1000,0)</f>
        <v>53.273099215819975</v>
      </c>
      <c r="I160" s="41"/>
      <c r="J160" s="41">
        <f>IFERROR('Tabel 5'!I160/'Tabel 10'!$F160*1000,0)</f>
        <v>23.099215819979541</v>
      </c>
      <c r="K160" s="41">
        <f>IFERROR('Tabel 5'!J160/'Tabel 10'!$F160*1000,0)</f>
        <v>23.099215819979541</v>
      </c>
      <c r="L160" s="41">
        <f>IFERROR('Tabel 5'!K160/'Tabel 10'!$F160*1000,0)</f>
        <v>0</v>
      </c>
      <c r="M160" s="41">
        <f>IFERROR('Tabel 5'!L160/'Tabel 10'!$F160*1000,0)</f>
        <v>0</v>
      </c>
      <c r="N160" s="41">
        <f>IFERROR('Tabel 5'!M160/'Tabel 10'!$F160*1000,0)</f>
        <v>0</v>
      </c>
      <c r="O160" s="41">
        <f>IFERROR('Tabel 5'!N160/'Tabel 10'!$F160*1000,0)</f>
        <v>0</v>
      </c>
      <c r="P160" s="41"/>
      <c r="Q160" s="41">
        <f>IFERROR('Tabel 5'!P160/'Tabel 10'!$F160*1000,0)</f>
        <v>0</v>
      </c>
      <c r="R160" s="41">
        <f>IFERROR('Tabel 5'!Q160/'Tabel 10'!$F160*1000,0)</f>
        <v>0</v>
      </c>
      <c r="S160" s="41">
        <f>IFERROR('Tabel 5'!R160/'Tabel 10'!$F160*1000,0)</f>
        <v>0</v>
      </c>
      <c r="T160" s="41"/>
      <c r="U160" s="41">
        <f>IFERROR('Tabel 5'!T160/'Tabel 10'!$F160*1000,0)</f>
        <v>3.5799522673031028</v>
      </c>
      <c r="V160" s="41"/>
      <c r="W160" s="41">
        <f>IFERROR('Tabel 5'!V160/'Tabel 10'!$F160*1000,0)</f>
        <v>26.593931128537335</v>
      </c>
      <c r="X160" s="41">
        <f>IFERROR('Tabel 5'!W160/'Tabel 10'!$F160*1000,0)</f>
        <v>25.997272417320151</v>
      </c>
      <c r="Y160" s="41">
        <f>IFERROR('Tabel 5'!X160/'Tabel 10'!$F160*1000,0)</f>
        <v>0.59665871121718383</v>
      </c>
      <c r="Z160" s="41">
        <f>IFERROR('Tabel 5'!Y160/'Tabel 10'!$F160*1000,0)</f>
        <v>0</v>
      </c>
      <c r="AA160" s="41"/>
      <c r="AB160" s="41">
        <f>IFERROR('Tabel 5'!AA160/'Tabel 10'!$F160*1000,0)</f>
        <v>0</v>
      </c>
      <c r="AC160" s="41"/>
      <c r="AD160" s="41">
        <f>IFERROR('Tabel 5'!AC160/'Tabel 10'!$F160*1000,0)</f>
        <v>7.4156154108421415</v>
      </c>
      <c r="AF160" s="57"/>
    </row>
    <row r="161" spans="1:32" outlineLevel="1" x14ac:dyDescent="0.2">
      <c r="A161" s="22">
        <v>1</v>
      </c>
      <c r="B161" s="46">
        <v>2019</v>
      </c>
      <c r="C161" s="46">
        <v>5</v>
      </c>
      <c r="D161" s="22" t="s">
        <v>118</v>
      </c>
      <c r="E161" s="22" t="s">
        <v>462</v>
      </c>
      <c r="F161" s="41">
        <v>41273</v>
      </c>
      <c r="H161" s="41">
        <f>IFERROR('Tabel 5'!G161/'Tabel 10'!$F161*1000,0)</f>
        <v>46.567974220434671</v>
      </c>
      <c r="I161" s="41"/>
      <c r="J161" s="41">
        <f>IFERROR('Tabel 5'!I161/'Tabel 10'!$F161*1000,0)</f>
        <v>7.0748431177767541</v>
      </c>
      <c r="K161" s="41">
        <f>IFERROR('Tabel 5'!J161/'Tabel 10'!$F161*1000,0)</f>
        <v>0.7268674436072009</v>
      </c>
      <c r="L161" s="41">
        <f>IFERROR('Tabel 5'!K161/'Tabel 10'!$F161*1000,0)</f>
        <v>3.0528432631502431</v>
      </c>
      <c r="M161" s="41">
        <f>IFERROR('Tabel 5'!L161/'Tabel 10'!$F161*1000,0)</f>
        <v>0</v>
      </c>
      <c r="N161" s="41">
        <f>IFERROR('Tabel 5'!M161/'Tabel 10'!$F161*1000,0)</f>
        <v>0</v>
      </c>
      <c r="O161" s="41">
        <f>IFERROR('Tabel 5'!N161/'Tabel 10'!$F161*1000,0)</f>
        <v>3.2951324110193103</v>
      </c>
      <c r="P161" s="41"/>
      <c r="Q161" s="41">
        <f>IFERROR('Tabel 5'!P161/'Tabel 10'!$F161*1000,0)</f>
        <v>1.5264216315751216</v>
      </c>
      <c r="R161" s="41">
        <f>IFERROR('Tabel 5'!Q161/'Tabel 10'!$F161*1000,0)</f>
        <v>1.5264216315751216</v>
      </c>
      <c r="S161" s="41">
        <f>IFERROR('Tabel 5'!R161/'Tabel 10'!$F161*1000,0)</f>
        <v>0</v>
      </c>
      <c r="T161" s="41"/>
      <c r="U161" s="41">
        <f>IFERROR('Tabel 5'!T161/'Tabel 10'!$F161*1000,0)</f>
        <v>4.2885179172824843</v>
      </c>
      <c r="V161" s="41"/>
      <c r="W161" s="41">
        <f>IFERROR('Tabel 5'!V161/'Tabel 10'!$F161*1000,0)</f>
        <v>33.67819155380031</v>
      </c>
      <c r="X161" s="41">
        <f>IFERROR('Tabel 5'!W161/'Tabel 10'!$F161*1000,0)</f>
        <v>32.369830155307348</v>
      </c>
      <c r="Y161" s="41">
        <f>IFERROR('Tabel 5'!X161/'Tabel 10'!$F161*1000,0)</f>
        <v>0.58149395488576061</v>
      </c>
      <c r="Z161" s="41">
        <f>IFERROR('Tabel 5'!Y161/'Tabel 10'!$F161*1000,0)</f>
        <v>0.7268674436072009</v>
      </c>
      <c r="AA161" s="41"/>
      <c r="AB161" s="41">
        <f>IFERROR('Tabel 5'!AA161/'Tabel 10'!$F161*1000,0)</f>
        <v>0</v>
      </c>
      <c r="AC161" s="41"/>
      <c r="AD161" s="41">
        <f>IFERROR('Tabel 5'!AC161/'Tabel 10'!$F161*1000,0)</f>
        <v>9.3765900225328913</v>
      </c>
      <c r="AF161" s="57"/>
    </row>
    <row r="162" spans="1:32" outlineLevel="1" x14ac:dyDescent="0.2">
      <c r="A162" s="22">
        <v>1</v>
      </c>
      <c r="B162" s="46">
        <v>2019</v>
      </c>
      <c r="C162" s="46">
        <v>5</v>
      </c>
      <c r="D162" s="22" t="s">
        <v>120</v>
      </c>
      <c r="E162" s="22" t="s">
        <v>464</v>
      </c>
      <c r="F162" s="41">
        <v>27992</v>
      </c>
      <c r="H162" s="41">
        <f>IFERROR('Tabel 5'!G162/'Tabel 10'!$F162*1000,0)</f>
        <v>24.971420405830237</v>
      </c>
      <c r="I162" s="41"/>
      <c r="J162" s="41">
        <f>IFERROR('Tabel 5'!I162/'Tabel 10'!$F162*1000,0)</f>
        <v>4.9657044869962847</v>
      </c>
      <c r="K162" s="41">
        <f>IFERROR('Tabel 5'!J162/'Tabel 10'!$F162*1000,0)</f>
        <v>1.7147756501857674</v>
      </c>
      <c r="L162" s="41">
        <f>IFERROR('Tabel 5'!K162/'Tabel 10'!$F162*1000,0)</f>
        <v>3.5724492712203487E-2</v>
      </c>
      <c r="M162" s="41">
        <f>IFERROR('Tabel 5'!L162/'Tabel 10'!$F162*1000,0)</f>
        <v>0.35724492712203487</v>
      </c>
      <c r="N162" s="41">
        <f>IFERROR('Tabel 5'!M162/'Tabel 10'!$F162*1000,0)</f>
        <v>0</v>
      </c>
      <c r="O162" s="41">
        <f>IFERROR('Tabel 5'!N162/'Tabel 10'!$F162*1000,0)</f>
        <v>2.857959416976279</v>
      </c>
      <c r="P162" s="41"/>
      <c r="Q162" s="41">
        <f>IFERROR('Tabel 5'!P162/'Tabel 10'!$F162*1000,0)</f>
        <v>3.5724492712203487E-2</v>
      </c>
      <c r="R162" s="41">
        <f>IFERROR('Tabel 5'!Q162/'Tabel 10'!$F162*1000,0)</f>
        <v>3.5724492712203487E-2</v>
      </c>
      <c r="S162" s="41">
        <f>IFERROR('Tabel 5'!R162/'Tabel 10'!$F162*1000,0)</f>
        <v>0</v>
      </c>
      <c r="T162" s="41"/>
      <c r="U162" s="41">
        <f>IFERROR('Tabel 5'!T162/'Tabel 10'!$F162*1000,0)</f>
        <v>7.2163475278651044</v>
      </c>
      <c r="V162" s="41"/>
      <c r="W162" s="41">
        <f>IFERROR('Tabel 5'!V162/'Tabel 10'!$F162*1000,0)</f>
        <v>12.753643898256644</v>
      </c>
      <c r="X162" s="41">
        <f>IFERROR('Tabel 5'!W162/'Tabel 10'!$F162*1000,0)</f>
        <v>12.182052014861389</v>
      </c>
      <c r="Y162" s="41">
        <f>IFERROR('Tabel 5'!X162/'Tabel 10'!$F162*1000,0)</f>
        <v>0.5715918833952558</v>
      </c>
      <c r="Z162" s="41">
        <f>IFERROR('Tabel 5'!Y162/'Tabel 10'!$F162*1000,0)</f>
        <v>0</v>
      </c>
      <c r="AA162" s="41"/>
      <c r="AB162" s="41">
        <f>IFERROR('Tabel 5'!AA162/'Tabel 10'!$F162*1000,0)</f>
        <v>0</v>
      </c>
      <c r="AC162" s="41"/>
      <c r="AD162" s="41">
        <f>IFERROR('Tabel 5'!AC162/'Tabel 10'!$F162*1000,0)</f>
        <v>0.21434695627322092</v>
      </c>
      <c r="AF162" s="57"/>
    </row>
    <row r="163" spans="1:32" outlineLevel="1" x14ac:dyDescent="0.2">
      <c r="A163" s="22">
        <v>1</v>
      </c>
      <c r="B163" s="46">
        <v>2019</v>
      </c>
      <c r="C163" s="46">
        <v>5</v>
      </c>
      <c r="D163" s="22" t="s">
        <v>122</v>
      </c>
      <c r="E163" s="22" t="s">
        <v>466</v>
      </c>
      <c r="F163" s="41">
        <v>44809</v>
      </c>
      <c r="H163" s="41">
        <f>IFERROR('Tabel 5'!G163/'Tabel 10'!$F163*1000,0)</f>
        <v>47.914481465776966</v>
      </c>
      <c r="I163" s="41"/>
      <c r="J163" s="41">
        <f>IFERROR('Tabel 5'!I163/'Tabel 10'!$F163*1000,0)</f>
        <v>7.5877613872213168</v>
      </c>
      <c r="K163" s="41">
        <f>IFERROR('Tabel 5'!J163/'Tabel 10'!$F163*1000,0)</f>
        <v>0.42402195987413244</v>
      </c>
      <c r="L163" s="41">
        <f>IFERROR('Tabel 5'!K163/'Tabel 10'!$F163*1000,0)</f>
        <v>0</v>
      </c>
      <c r="M163" s="41">
        <f>IFERROR('Tabel 5'!L163/'Tabel 10'!$F163*1000,0)</f>
        <v>5.6015532593898545</v>
      </c>
      <c r="N163" s="41">
        <f>IFERROR('Tabel 5'!M163/'Tabel 10'!$F163*1000,0)</f>
        <v>0</v>
      </c>
      <c r="O163" s="41">
        <f>IFERROR('Tabel 5'!N163/'Tabel 10'!$F163*1000,0)</f>
        <v>1.5621861679573301</v>
      </c>
      <c r="P163" s="41"/>
      <c r="Q163" s="41">
        <f>IFERROR('Tabel 5'!P163/'Tabel 10'!$F163*1000,0)</f>
        <v>19.549644044723156</v>
      </c>
      <c r="R163" s="41">
        <f>IFERROR('Tabel 5'!Q163/'Tabel 10'!$F163*1000,0)</f>
        <v>19.549644044723156</v>
      </c>
      <c r="S163" s="41">
        <f>IFERROR('Tabel 5'!R163/'Tabel 10'!$F163*1000,0)</f>
        <v>0</v>
      </c>
      <c r="T163" s="41"/>
      <c r="U163" s="41">
        <f>IFERROR('Tabel 5'!T163/'Tabel 10'!$F163*1000,0)</f>
        <v>2.3655961971925281</v>
      </c>
      <c r="V163" s="41"/>
      <c r="W163" s="41">
        <f>IFERROR('Tabel 5'!V163/'Tabel 10'!$F163*1000,0)</f>
        <v>18.411479836639959</v>
      </c>
      <c r="X163" s="41">
        <f>IFERROR('Tabel 5'!W163/'Tabel 10'!$F163*1000,0)</f>
        <v>15.376375281751434</v>
      </c>
      <c r="Y163" s="41">
        <f>IFERROR('Tabel 5'!X163/'Tabel 10'!$F163*1000,0)</f>
        <v>0.53560668615679896</v>
      </c>
      <c r="Z163" s="41">
        <f>IFERROR('Tabel 5'!Y163/'Tabel 10'!$F163*1000,0)</f>
        <v>2.4994978687317277</v>
      </c>
      <c r="AA163" s="41"/>
      <c r="AB163" s="41">
        <f>IFERROR('Tabel 5'!AA163/'Tabel 10'!$F163*1000,0)</f>
        <v>0</v>
      </c>
      <c r="AC163" s="41"/>
      <c r="AD163" s="41">
        <f>IFERROR('Tabel 5'!AC163/'Tabel 10'!$F163*1000,0)</f>
        <v>1.1158472628266642</v>
      </c>
      <c r="AF163" s="57"/>
    </row>
    <row r="164" spans="1:32" outlineLevel="1" x14ac:dyDescent="0.2">
      <c r="A164" s="22">
        <v>1</v>
      </c>
      <c r="B164" s="46">
        <v>2019</v>
      </c>
      <c r="C164" s="46">
        <v>5</v>
      </c>
      <c r="D164" s="22" t="s">
        <v>126</v>
      </c>
      <c r="E164" s="22" t="s">
        <v>470</v>
      </c>
      <c r="F164" s="41">
        <v>46553</v>
      </c>
      <c r="H164" s="41">
        <f>IFERROR('Tabel 5'!G164/'Tabel 10'!$F164*1000,0)</f>
        <v>50.673425987584046</v>
      </c>
      <c r="I164" s="41"/>
      <c r="J164" s="41">
        <f>IFERROR('Tabel 5'!I164/'Tabel 10'!$F164*1000,0)</f>
        <v>17.184714196722016</v>
      </c>
      <c r="K164" s="41">
        <f>IFERROR('Tabel 5'!J164/'Tabel 10'!$F164*1000,0)</f>
        <v>0</v>
      </c>
      <c r="L164" s="41">
        <f>IFERROR('Tabel 5'!K164/'Tabel 10'!$F164*1000,0)</f>
        <v>0</v>
      </c>
      <c r="M164" s="41">
        <f>IFERROR('Tabel 5'!L164/'Tabel 10'!$F164*1000,0)</f>
        <v>0</v>
      </c>
      <c r="N164" s="41">
        <f>IFERROR('Tabel 5'!M164/'Tabel 10'!$F164*1000,0)</f>
        <v>0</v>
      </c>
      <c r="O164" s="41">
        <f>IFERROR('Tabel 5'!N164/'Tabel 10'!$F164*1000,0)</f>
        <v>17.184714196722016</v>
      </c>
      <c r="P164" s="41"/>
      <c r="Q164" s="41">
        <f>IFERROR('Tabel 5'!P164/'Tabel 10'!$F164*1000,0)</f>
        <v>5.7783601486477778</v>
      </c>
      <c r="R164" s="41">
        <f>IFERROR('Tabel 5'!Q164/'Tabel 10'!$F164*1000,0)</f>
        <v>0</v>
      </c>
      <c r="S164" s="41">
        <f>IFERROR('Tabel 5'!R164/'Tabel 10'!$F164*1000,0)</f>
        <v>5.7783601486477778</v>
      </c>
      <c r="T164" s="41"/>
      <c r="U164" s="41">
        <f>IFERROR('Tabel 5'!T164/'Tabel 10'!$F164*1000,0)</f>
        <v>7.4968315683199798</v>
      </c>
      <c r="V164" s="41"/>
      <c r="W164" s="41">
        <f>IFERROR('Tabel 5'!V164/'Tabel 10'!$F164*1000,0)</f>
        <v>20.213520073894273</v>
      </c>
      <c r="X164" s="41">
        <f>IFERROR('Tabel 5'!W164/'Tabel 10'!$F164*1000,0)</f>
        <v>14.177389212295662</v>
      </c>
      <c r="Y164" s="41">
        <f>IFERROR('Tabel 5'!X164/'Tabel 10'!$F164*1000,0)</f>
        <v>1.9117994543853243</v>
      </c>
      <c r="Z164" s="41">
        <f>IFERROR('Tabel 5'!Y164/'Tabel 10'!$F164*1000,0)</f>
        <v>4.1243314072132842</v>
      </c>
      <c r="AA164" s="41"/>
      <c r="AB164" s="41">
        <f>IFERROR('Tabel 5'!AA164/'Tabel 10'!$F164*1000,0)</f>
        <v>0</v>
      </c>
      <c r="AC164" s="41"/>
      <c r="AD164" s="41">
        <f>IFERROR('Tabel 5'!AC164/'Tabel 10'!$F164*1000,0)</f>
        <v>1.5251433849590788</v>
      </c>
      <c r="AF164" s="57"/>
    </row>
    <row r="165" spans="1:32" outlineLevel="1" x14ac:dyDescent="0.2">
      <c r="A165" s="22">
        <v>1</v>
      </c>
      <c r="B165" s="46">
        <v>2019</v>
      </c>
      <c r="C165" s="46">
        <v>5</v>
      </c>
      <c r="D165" s="22" t="s">
        <v>132</v>
      </c>
      <c r="E165" s="22" t="s">
        <v>476</v>
      </c>
      <c r="F165" s="41">
        <v>20069</v>
      </c>
      <c r="H165" s="41">
        <f>IFERROR('Tabel 5'!G165/'Tabel 10'!$F165*1000,0)</f>
        <v>83.561712093278189</v>
      </c>
      <c r="I165" s="41"/>
      <c r="J165" s="41">
        <f>IFERROR('Tabel 5'!I165/'Tabel 10'!$F165*1000,0)</f>
        <v>22.721610443968309</v>
      </c>
      <c r="K165" s="41">
        <f>IFERROR('Tabel 5'!J165/'Tabel 10'!$F165*1000,0)</f>
        <v>1.0463899546564353</v>
      </c>
      <c r="L165" s="41">
        <f>IFERROR('Tabel 5'!K165/'Tabel 10'!$F165*1000,0)</f>
        <v>0</v>
      </c>
      <c r="M165" s="41">
        <f>IFERROR('Tabel 5'!L165/'Tabel 10'!$F165*1000,0)</f>
        <v>5.5807464248343219</v>
      </c>
      <c r="N165" s="41">
        <f>IFERROR('Tabel 5'!M165/'Tabel 10'!$F165*1000,0)</f>
        <v>16.094474064477552</v>
      </c>
      <c r="O165" s="41">
        <f>IFERROR('Tabel 5'!N165/'Tabel 10'!$F165*1000,0)</f>
        <v>0</v>
      </c>
      <c r="P165" s="41"/>
      <c r="Q165" s="41">
        <f>IFERROR('Tabel 5'!P165/'Tabel 10'!$F165*1000,0)</f>
        <v>0</v>
      </c>
      <c r="R165" s="41">
        <f>IFERROR('Tabel 5'!Q165/'Tabel 10'!$F165*1000,0)</f>
        <v>0</v>
      </c>
      <c r="S165" s="41">
        <f>IFERROR('Tabel 5'!R165/'Tabel 10'!$F165*1000,0)</f>
        <v>0</v>
      </c>
      <c r="T165" s="41"/>
      <c r="U165" s="41">
        <f>IFERROR('Tabel 5'!T165/'Tabel 10'!$F165*1000,0)</f>
        <v>36.175195575265334</v>
      </c>
      <c r="V165" s="41"/>
      <c r="W165" s="41">
        <f>IFERROR('Tabel 5'!V165/'Tabel 10'!$F165*1000,0)</f>
        <v>24.664906074044545</v>
      </c>
      <c r="X165" s="41">
        <f>IFERROR('Tabel 5'!W165/'Tabel 10'!$F165*1000,0)</f>
        <v>24.664906074044545</v>
      </c>
      <c r="Y165" s="41">
        <f>IFERROR('Tabel 5'!X165/'Tabel 10'!$F165*1000,0)</f>
        <v>0</v>
      </c>
      <c r="Z165" s="41">
        <f>IFERROR('Tabel 5'!Y165/'Tabel 10'!$F165*1000,0)</f>
        <v>0</v>
      </c>
      <c r="AA165" s="41"/>
      <c r="AB165" s="41">
        <f>IFERROR('Tabel 5'!AA165/'Tabel 10'!$F165*1000,0)</f>
        <v>0</v>
      </c>
      <c r="AC165" s="41"/>
      <c r="AD165" s="41">
        <f>IFERROR('Tabel 5'!AC165/'Tabel 10'!$F165*1000,0)</f>
        <v>13.802381782849169</v>
      </c>
      <c r="AF165" s="57"/>
    </row>
    <row r="166" spans="1:32" outlineLevel="1" x14ac:dyDescent="0.2">
      <c r="A166" s="22">
        <v>1</v>
      </c>
      <c r="B166" s="46">
        <v>2019</v>
      </c>
      <c r="C166" s="46">
        <v>5</v>
      </c>
      <c r="D166" s="22" t="s">
        <v>134</v>
      </c>
      <c r="E166" s="22" t="s">
        <v>479</v>
      </c>
      <c r="F166" s="41">
        <v>48673</v>
      </c>
      <c r="H166" s="41">
        <f>IFERROR('Tabel 5'!G166/'Tabel 10'!$F166*1000,0)</f>
        <v>60.279826597908489</v>
      </c>
      <c r="I166" s="41"/>
      <c r="J166" s="41">
        <f>IFERROR('Tabel 5'!I166/'Tabel 10'!$F166*1000,0)</f>
        <v>39.940007807203173</v>
      </c>
      <c r="K166" s="41">
        <f>IFERROR('Tabel 5'!J166/'Tabel 10'!$F166*1000,0)</f>
        <v>25.29122922359419</v>
      </c>
      <c r="L166" s="41">
        <f>IFERROR('Tabel 5'!K166/'Tabel 10'!$F166*1000,0)</f>
        <v>3.9652374006122488</v>
      </c>
      <c r="M166" s="41">
        <f>IFERROR('Tabel 5'!L166/'Tabel 10'!$F166*1000,0)</f>
        <v>10.313726295893</v>
      </c>
      <c r="N166" s="41">
        <f>IFERROR('Tabel 5'!M166/'Tabel 10'!$F166*1000,0)</f>
        <v>0</v>
      </c>
      <c r="O166" s="41">
        <f>IFERROR('Tabel 5'!N166/'Tabel 10'!$F166*1000,0)</f>
        <v>0.36981488710373306</v>
      </c>
      <c r="P166" s="41"/>
      <c r="Q166" s="41">
        <f>IFERROR('Tabel 5'!P166/'Tabel 10'!$F166*1000,0)</f>
        <v>0</v>
      </c>
      <c r="R166" s="41">
        <f>IFERROR('Tabel 5'!Q166/'Tabel 10'!$F166*1000,0)</f>
        <v>0</v>
      </c>
      <c r="S166" s="41">
        <f>IFERROR('Tabel 5'!R166/'Tabel 10'!$F166*1000,0)</f>
        <v>0</v>
      </c>
      <c r="T166" s="41"/>
      <c r="U166" s="41">
        <f>IFERROR('Tabel 5'!T166/'Tabel 10'!$F166*1000,0)</f>
        <v>1.3559879193803546</v>
      </c>
      <c r="V166" s="41"/>
      <c r="W166" s="41">
        <f>IFERROR('Tabel 5'!V166/'Tabel 10'!$F166*1000,0)</f>
        <v>18.983830871324965</v>
      </c>
      <c r="X166" s="41">
        <f>IFERROR('Tabel 5'!W166/'Tabel 10'!$F166*1000,0)</f>
        <v>18.470199083680892</v>
      </c>
      <c r="Y166" s="41">
        <f>IFERROR('Tabel 5'!X166/'Tabel 10'!$F166*1000,0)</f>
        <v>0.51363178764407369</v>
      </c>
      <c r="Z166" s="41">
        <f>IFERROR('Tabel 5'!Y166/'Tabel 10'!$F166*1000,0)</f>
        <v>0</v>
      </c>
      <c r="AA166" s="41"/>
      <c r="AB166" s="41">
        <f>IFERROR('Tabel 5'!AA166/'Tabel 10'!$F166*1000,0)</f>
        <v>0</v>
      </c>
      <c r="AC166" s="41"/>
      <c r="AD166" s="41">
        <f>IFERROR('Tabel 5'!AC166/'Tabel 10'!$F166*1000,0)</f>
        <v>8.5057424033858613</v>
      </c>
      <c r="AF166" s="57"/>
    </row>
    <row r="167" spans="1:32" outlineLevel="1" x14ac:dyDescent="0.2">
      <c r="A167" s="22">
        <v>1</v>
      </c>
      <c r="B167" s="46">
        <v>2019</v>
      </c>
      <c r="C167" s="46">
        <v>5</v>
      </c>
      <c r="D167" s="22" t="s">
        <v>140</v>
      </c>
      <c r="E167" s="22" t="s">
        <v>485</v>
      </c>
      <c r="F167" s="41">
        <v>36682</v>
      </c>
      <c r="H167" s="41">
        <f>IFERROR('Tabel 5'!G167/'Tabel 10'!$F167*1000,0)</f>
        <v>121.01303091434491</v>
      </c>
      <c r="I167" s="41"/>
      <c r="J167" s="41">
        <f>IFERROR('Tabel 5'!I167/'Tabel 10'!$F167*1000,0)</f>
        <v>42.036966359522381</v>
      </c>
      <c r="K167" s="41">
        <f>IFERROR('Tabel 5'!J167/'Tabel 10'!$F167*1000,0)</f>
        <v>4.5799029496755903</v>
      </c>
      <c r="L167" s="41">
        <f>IFERROR('Tabel 5'!K167/'Tabel 10'!$F167*1000,0)</f>
        <v>19.137451611144431</v>
      </c>
      <c r="M167" s="41">
        <f>IFERROR('Tabel 5'!L167/'Tabel 10'!$F167*1000,0)</f>
        <v>7.6059102557112475</v>
      </c>
      <c r="N167" s="41">
        <f>IFERROR('Tabel 5'!M167/'Tabel 10'!$F167*1000,0)</f>
        <v>0</v>
      </c>
      <c r="O167" s="41">
        <f>IFERROR('Tabel 5'!N167/'Tabel 10'!$F167*1000,0)</f>
        <v>10.713701542991114</v>
      </c>
      <c r="P167" s="41"/>
      <c r="Q167" s="41">
        <f>IFERROR('Tabel 5'!P167/'Tabel 10'!$F167*1000,0)</f>
        <v>29.851153154135542</v>
      </c>
      <c r="R167" s="41">
        <f>IFERROR('Tabel 5'!Q167/'Tabel 10'!$F167*1000,0)</f>
        <v>18.265089144539555</v>
      </c>
      <c r="S167" s="41">
        <f>IFERROR('Tabel 5'!R167/'Tabel 10'!$F167*1000,0)</f>
        <v>11.586064009595987</v>
      </c>
      <c r="T167" s="41"/>
      <c r="U167" s="41">
        <f>IFERROR('Tabel 5'!T167/'Tabel 10'!$F167*1000,0)</f>
        <v>28.379041491739816</v>
      </c>
      <c r="V167" s="41"/>
      <c r="W167" s="41">
        <f>IFERROR('Tabel 5'!V167/'Tabel 10'!$F167*1000,0)</f>
        <v>20.745869908947167</v>
      </c>
      <c r="X167" s="41">
        <f>IFERROR('Tabel 5'!W167/'Tabel 10'!$F167*1000,0)</f>
        <v>18.319611798702361</v>
      </c>
      <c r="Y167" s="41">
        <f>IFERROR('Tabel 5'!X167/'Tabel 10'!$F167*1000,0)</f>
        <v>0</v>
      </c>
      <c r="Z167" s="41">
        <f>IFERROR('Tabel 5'!Y167/'Tabel 10'!$F167*1000,0)</f>
        <v>2.4262581102448069</v>
      </c>
      <c r="AA167" s="41"/>
      <c r="AB167" s="41">
        <f>IFERROR('Tabel 5'!AA167/'Tabel 10'!$F167*1000,0)</f>
        <v>0</v>
      </c>
      <c r="AC167" s="41"/>
      <c r="AD167" s="41">
        <f>IFERROR('Tabel 5'!AC167/'Tabel 10'!$F167*1000,0)</f>
        <v>17.583555967504498</v>
      </c>
      <c r="AF167" s="57"/>
    </row>
    <row r="168" spans="1:32" outlineLevel="1" x14ac:dyDescent="0.2">
      <c r="A168" s="22">
        <v>1</v>
      </c>
      <c r="B168" s="46">
        <v>2019</v>
      </c>
      <c r="C168" s="46">
        <v>5</v>
      </c>
      <c r="D168" s="22" t="s">
        <v>143</v>
      </c>
      <c r="E168" s="22" t="s">
        <v>488</v>
      </c>
      <c r="F168" s="41">
        <v>30966</v>
      </c>
      <c r="H168" s="41">
        <f>IFERROR('Tabel 5'!G168/'Tabel 10'!$F168*1000,0)</f>
        <v>91.584318284570173</v>
      </c>
      <c r="I168" s="41"/>
      <c r="J168" s="41">
        <f>IFERROR('Tabel 5'!I168/'Tabel 10'!$F168*1000,0)</f>
        <v>74.371891752244395</v>
      </c>
      <c r="K168" s="41">
        <f>IFERROR('Tabel 5'!J168/'Tabel 10'!$F168*1000,0)</f>
        <v>26.093134405476974</v>
      </c>
      <c r="L168" s="41">
        <f>IFERROR('Tabel 5'!K168/'Tabel 10'!$F168*1000,0)</f>
        <v>0</v>
      </c>
      <c r="M168" s="41">
        <f>IFERROR('Tabel 5'!L168/'Tabel 10'!$F168*1000,0)</f>
        <v>7.5889685461473873</v>
      </c>
      <c r="N168" s="41">
        <f>IFERROR('Tabel 5'!M168/'Tabel 10'!$F168*1000,0)</f>
        <v>0</v>
      </c>
      <c r="O168" s="41">
        <f>IFERROR('Tabel 5'!N168/'Tabel 10'!$F168*1000,0)</f>
        <v>40.689788800620036</v>
      </c>
      <c r="P168" s="41"/>
      <c r="Q168" s="41">
        <f>IFERROR('Tabel 5'!P168/'Tabel 10'!$F168*1000,0)</f>
        <v>0</v>
      </c>
      <c r="R168" s="41">
        <f>IFERROR('Tabel 5'!Q168/'Tabel 10'!$F168*1000,0)</f>
        <v>0</v>
      </c>
      <c r="S168" s="41">
        <f>IFERROR('Tabel 5'!R168/'Tabel 10'!$F168*1000,0)</f>
        <v>0</v>
      </c>
      <c r="T168" s="41"/>
      <c r="U168" s="41">
        <f>IFERROR('Tabel 5'!T168/'Tabel 10'!$F168*1000,0)</f>
        <v>0.67816314667700062</v>
      </c>
      <c r="V168" s="41"/>
      <c r="W168" s="41">
        <f>IFERROR('Tabel 5'!V168/'Tabel 10'!$F168*1000,0)</f>
        <v>16.534263385648778</v>
      </c>
      <c r="X168" s="41">
        <f>IFERROR('Tabel 5'!W168/'Tabel 10'!$F168*1000,0)</f>
        <v>16.082154621197443</v>
      </c>
      <c r="Y168" s="41">
        <f>IFERROR('Tabel 5'!X168/'Tabel 10'!$F168*1000,0)</f>
        <v>0.45210876445133374</v>
      </c>
      <c r="Z168" s="41">
        <f>IFERROR('Tabel 5'!Y168/'Tabel 10'!$F168*1000,0)</f>
        <v>0</v>
      </c>
      <c r="AA168" s="41"/>
      <c r="AB168" s="41">
        <f>IFERROR('Tabel 5'!AA168/'Tabel 10'!$F168*1000,0)</f>
        <v>0</v>
      </c>
      <c r="AC168" s="41"/>
      <c r="AD168" s="41">
        <f>IFERROR('Tabel 5'!AC168/'Tabel 10'!$F168*1000,0)</f>
        <v>21.119937996512306</v>
      </c>
      <c r="AF168" s="57"/>
    </row>
    <row r="169" spans="1:32" outlineLevel="1" x14ac:dyDescent="0.2">
      <c r="A169" s="22">
        <v>1</v>
      </c>
      <c r="B169" s="46">
        <v>2019</v>
      </c>
      <c r="C169" s="46">
        <v>5</v>
      </c>
      <c r="D169" s="22" t="s">
        <v>144</v>
      </c>
      <c r="E169" s="22" t="s">
        <v>489</v>
      </c>
      <c r="F169" s="41">
        <v>21706</v>
      </c>
      <c r="H169" s="41">
        <f>IFERROR('Tabel 5'!G169/'Tabel 10'!$F169*1000,0)</f>
        <v>80.346447986731775</v>
      </c>
      <c r="I169" s="41"/>
      <c r="J169" s="41">
        <f>IFERROR('Tabel 5'!I169/'Tabel 10'!$F169*1000,0)</f>
        <v>37.915783654289136</v>
      </c>
      <c r="K169" s="41">
        <f>IFERROR('Tabel 5'!J169/'Tabel 10'!$F169*1000,0)</f>
        <v>1.3360361190454253</v>
      </c>
      <c r="L169" s="41">
        <f>IFERROR('Tabel 5'!K169/'Tabel 10'!$F169*1000,0)</f>
        <v>15.341380263521607</v>
      </c>
      <c r="M169" s="41">
        <f>IFERROR('Tabel 5'!L169/'Tabel 10'!$F169*1000,0)</f>
        <v>7.6476550262600203</v>
      </c>
      <c r="N169" s="41">
        <f>IFERROR('Tabel 5'!M169/'Tabel 10'!$F169*1000,0)</f>
        <v>0</v>
      </c>
      <c r="O169" s="41">
        <f>IFERROR('Tabel 5'!N169/'Tabel 10'!$F169*1000,0)</f>
        <v>13.590712245462084</v>
      </c>
      <c r="P169" s="41"/>
      <c r="Q169" s="41">
        <f>IFERROR('Tabel 5'!P169/'Tabel 10'!$F169*1000,0)</f>
        <v>11.840044227402561</v>
      </c>
      <c r="R169" s="41">
        <f>IFERROR('Tabel 5'!Q169/'Tabel 10'!$F169*1000,0)</f>
        <v>0.46070211001566386</v>
      </c>
      <c r="S169" s="41">
        <f>IFERROR('Tabel 5'!R169/'Tabel 10'!$F169*1000,0)</f>
        <v>11.379342117386898</v>
      </c>
      <c r="T169" s="41"/>
      <c r="U169" s="41">
        <f>IFERROR('Tabel 5'!T169/'Tabel 10'!$F169*1000,0)</f>
        <v>2.4877913940845851</v>
      </c>
      <c r="V169" s="41"/>
      <c r="W169" s="41">
        <f>IFERROR('Tabel 5'!V169/'Tabel 10'!$F169*1000,0)</f>
        <v>28.102828710955496</v>
      </c>
      <c r="X169" s="41">
        <f>IFERROR('Tabel 5'!W169/'Tabel 10'!$F169*1000,0)</f>
        <v>26.490371325900671</v>
      </c>
      <c r="Y169" s="41">
        <f>IFERROR('Tabel 5'!X169/'Tabel 10'!$F169*1000,0)</f>
        <v>0.69105316502349579</v>
      </c>
      <c r="Z169" s="41">
        <f>IFERROR('Tabel 5'!Y169/'Tabel 10'!$F169*1000,0)</f>
        <v>0.92140422003132771</v>
      </c>
      <c r="AA169" s="41"/>
      <c r="AB169" s="41">
        <f>IFERROR('Tabel 5'!AA169/'Tabel 10'!$F169*1000,0)</f>
        <v>0</v>
      </c>
      <c r="AC169" s="41"/>
      <c r="AD169" s="41">
        <f>IFERROR('Tabel 5'!AC169/'Tabel 10'!$F169*1000,0)</f>
        <v>6.0351976412051966</v>
      </c>
      <c r="AF169" s="57"/>
    </row>
    <row r="170" spans="1:32" outlineLevel="1" x14ac:dyDescent="0.2">
      <c r="A170" s="22">
        <v>1</v>
      </c>
      <c r="B170" s="46">
        <v>2019</v>
      </c>
      <c r="C170" s="46">
        <v>5</v>
      </c>
      <c r="D170" s="22" t="s">
        <v>145</v>
      </c>
      <c r="E170" s="22" t="s">
        <v>490</v>
      </c>
      <c r="F170" s="41">
        <v>21966</v>
      </c>
      <c r="H170" s="41">
        <f>IFERROR('Tabel 5'!G170/'Tabel 10'!$F170*1000,0)</f>
        <v>49.303468997541657</v>
      </c>
      <c r="I170" s="41"/>
      <c r="J170" s="41">
        <f>IFERROR('Tabel 5'!I170/'Tabel 10'!$F170*1000,0)</f>
        <v>19.53018301010653</v>
      </c>
      <c r="K170" s="41">
        <f>IFERROR('Tabel 5'!J170/'Tabel 10'!$F170*1000,0)</f>
        <v>5.2808886460894113</v>
      </c>
      <c r="L170" s="41">
        <f>IFERROR('Tabel 5'!K170/'Tabel 10'!$F170*1000,0)</f>
        <v>0.77392333606482744</v>
      </c>
      <c r="M170" s="41">
        <f>IFERROR('Tabel 5'!L170/'Tabel 10'!$F170*1000,0)</f>
        <v>8.9684057179277055</v>
      </c>
      <c r="N170" s="41">
        <f>IFERROR('Tabel 5'!M170/'Tabel 10'!$F170*1000,0)</f>
        <v>0</v>
      </c>
      <c r="O170" s="41">
        <f>IFERROR('Tabel 5'!N170/'Tabel 10'!$F170*1000,0)</f>
        <v>4.506965310024583</v>
      </c>
      <c r="P170" s="41"/>
      <c r="Q170" s="41">
        <f>IFERROR('Tabel 5'!P170/'Tabel 10'!$F170*1000,0)</f>
        <v>5.2808886460894113</v>
      </c>
      <c r="R170" s="41">
        <f>IFERROR('Tabel 5'!Q170/'Tabel 10'!$F170*1000,0)</f>
        <v>5.2808886460894113</v>
      </c>
      <c r="S170" s="41">
        <f>IFERROR('Tabel 5'!R170/'Tabel 10'!$F170*1000,0)</f>
        <v>0</v>
      </c>
      <c r="T170" s="41"/>
      <c r="U170" s="41">
        <f>IFERROR('Tabel 5'!T170/'Tabel 10'!$F170*1000,0)</f>
        <v>3.1867431485022304</v>
      </c>
      <c r="V170" s="41"/>
      <c r="W170" s="41">
        <f>IFERROR('Tabel 5'!V170/'Tabel 10'!$F170*1000,0)</f>
        <v>21.305654192843484</v>
      </c>
      <c r="X170" s="41">
        <f>IFERROR('Tabel 5'!W170/'Tabel 10'!$F170*1000,0)</f>
        <v>20.258581444049895</v>
      </c>
      <c r="Y170" s="41">
        <f>IFERROR('Tabel 5'!X170/'Tabel 10'!$F170*1000,0)</f>
        <v>1.04707274879359</v>
      </c>
      <c r="Z170" s="41">
        <f>IFERROR('Tabel 5'!Y170/'Tabel 10'!$F170*1000,0)</f>
        <v>0</v>
      </c>
      <c r="AA170" s="41"/>
      <c r="AB170" s="41">
        <f>IFERROR('Tabel 5'!AA170/'Tabel 10'!$F170*1000,0)</f>
        <v>0</v>
      </c>
      <c r="AC170" s="41"/>
      <c r="AD170" s="41">
        <f>IFERROR('Tabel 5'!AC170/'Tabel 10'!$F170*1000,0)</f>
        <v>0</v>
      </c>
      <c r="AF170" s="57"/>
    </row>
    <row r="171" spans="1:32" outlineLevel="1" x14ac:dyDescent="0.2">
      <c r="A171" s="22">
        <v>1</v>
      </c>
      <c r="B171" s="46">
        <v>2019</v>
      </c>
      <c r="C171" s="46">
        <v>5</v>
      </c>
      <c r="D171" s="22" t="s">
        <v>147</v>
      </c>
      <c r="E171" s="22" t="s">
        <v>492</v>
      </c>
      <c r="F171" s="41">
        <v>29376</v>
      </c>
      <c r="H171" s="41">
        <f>IFERROR('Tabel 5'!G171/'Tabel 10'!$F171*1000,0)</f>
        <v>99.809368191721134</v>
      </c>
      <c r="I171" s="41"/>
      <c r="J171" s="41">
        <f>IFERROR('Tabel 5'!I171/'Tabel 10'!$F171*1000,0)</f>
        <v>72.882625272331154</v>
      </c>
      <c r="K171" s="41">
        <f>IFERROR('Tabel 5'!J171/'Tabel 10'!$F171*1000,0)</f>
        <v>3.4381808278867099</v>
      </c>
      <c r="L171" s="41">
        <f>IFERROR('Tabel 5'!K171/'Tabel 10'!$F171*1000,0)</f>
        <v>0.13616557734204796</v>
      </c>
      <c r="M171" s="41">
        <f>IFERROR('Tabel 5'!L171/'Tabel 10'!$F171*1000,0)</f>
        <v>56.542755991285404</v>
      </c>
      <c r="N171" s="41">
        <f>IFERROR('Tabel 5'!M171/'Tabel 10'!$F171*1000,0)</f>
        <v>0</v>
      </c>
      <c r="O171" s="41">
        <f>IFERROR('Tabel 5'!N171/'Tabel 10'!$F171*1000,0)</f>
        <v>12.765522875816993</v>
      </c>
      <c r="P171" s="41"/>
      <c r="Q171" s="41">
        <f>IFERROR('Tabel 5'!P171/'Tabel 10'!$F171*1000,0)</f>
        <v>6.8423202614379086</v>
      </c>
      <c r="R171" s="41">
        <f>IFERROR('Tabel 5'!Q171/'Tabel 10'!$F171*1000,0)</f>
        <v>6.8423202614379086</v>
      </c>
      <c r="S171" s="41">
        <f>IFERROR('Tabel 5'!R171/'Tabel 10'!$F171*1000,0)</f>
        <v>0</v>
      </c>
      <c r="T171" s="41"/>
      <c r="U171" s="41">
        <f>IFERROR('Tabel 5'!T171/'Tabel 10'!$F171*1000,0)</f>
        <v>1.2254901960784315</v>
      </c>
      <c r="V171" s="41"/>
      <c r="W171" s="41">
        <f>IFERROR('Tabel 5'!V171/'Tabel 10'!$F171*1000,0)</f>
        <v>18.858932461873639</v>
      </c>
      <c r="X171" s="41">
        <f>IFERROR('Tabel 5'!W171/'Tabel 10'!$F171*1000,0)</f>
        <v>17.871732026143789</v>
      </c>
      <c r="Y171" s="41">
        <f>IFERROR('Tabel 5'!X171/'Tabel 10'!$F171*1000,0)</f>
        <v>0.61274509803921573</v>
      </c>
      <c r="Z171" s="41">
        <f>IFERROR('Tabel 5'!Y171/'Tabel 10'!$F171*1000,0)</f>
        <v>0.37445533769063177</v>
      </c>
      <c r="AA171" s="41"/>
      <c r="AB171" s="41">
        <f>IFERROR('Tabel 5'!AA171/'Tabel 10'!$F171*1000,0)</f>
        <v>0.20424836601307189</v>
      </c>
      <c r="AC171" s="41"/>
      <c r="AD171" s="41">
        <f>IFERROR('Tabel 5'!AC171/'Tabel 10'!$F171*1000,0)</f>
        <v>34.688180827886711</v>
      </c>
      <c r="AF171" s="57"/>
    </row>
    <row r="172" spans="1:32" outlineLevel="1" x14ac:dyDescent="0.2">
      <c r="A172" s="22">
        <v>1</v>
      </c>
      <c r="B172" s="46">
        <v>2019</v>
      </c>
      <c r="C172" s="46">
        <v>5</v>
      </c>
      <c r="D172" s="22" t="s">
        <v>149</v>
      </c>
      <c r="E172" s="22" t="s">
        <v>494</v>
      </c>
      <c r="F172" s="41">
        <v>27109</v>
      </c>
      <c r="H172" s="41">
        <f>IFERROR('Tabel 5'!G172/'Tabel 10'!$F172*1000,0)</f>
        <v>36.261020325353201</v>
      </c>
      <c r="I172" s="41"/>
      <c r="J172" s="41">
        <f>IFERROR('Tabel 5'!I172/'Tabel 10'!$F172*1000,0)</f>
        <v>8.2629385075067319</v>
      </c>
      <c r="K172" s="41">
        <f>IFERROR('Tabel 5'!J172/'Tabel 10'!$F172*1000,0)</f>
        <v>1.5493009701575122</v>
      </c>
      <c r="L172" s="41">
        <f>IFERROR('Tabel 5'!K172/'Tabel 10'!$F172*1000,0)</f>
        <v>0.77465048507875611</v>
      </c>
      <c r="M172" s="41">
        <f>IFERROR('Tabel 5'!L172/'Tabel 10'!$F172*1000,0)</f>
        <v>0.59020989339333796</v>
      </c>
      <c r="N172" s="41">
        <f>IFERROR('Tabel 5'!M172/'Tabel 10'!$F172*1000,0)</f>
        <v>0</v>
      </c>
      <c r="O172" s="41">
        <f>IFERROR('Tabel 5'!N172/'Tabel 10'!$F172*1000,0)</f>
        <v>5.3487771588771258</v>
      </c>
      <c r="P172" s="41"/>
      <c r="Q172" s="41">
        <f>IFERROR('Tabel 5'!P172/'Tabel 10'!$F172*1000,0)</f>
        <v>0.88531484009000705</v>
      </c>
      <c r="R172" s="41">
        <f>IFERROR('Tabel 5'!Q172/'Tabel 10'!$F172*1000,0)</f>
        <v>0.88531484009000705</v>
      </c>
      <c r="S172" s="41">
        <f>IFERROR('Tabel 5'!R172/'Tabel 10'!$F172*1000,0)</f>
        <v>0</v>
      </c>
      <c r="T172" s="41"/>
      <c r="U172" s="41">
        <f>IFERROR('Tabel 5'!T172/'Tabel 10'!$F172*1000,0)</f>
        <v>2.0288465085395995</v>
      </c>
      <c r="V172" s="41"/>
      <c r="W172" s="41">
        <f>IFERROR('Tabel 5'!V172/'Tabel 10'!$F172*1000,0)</f>
        <v>25.083920469216867</v>
      </c>
      <c r="X172" s="41">
        <f>IFERROR('Tabel 5'!W172/'Tabel 10'!$F172*1000,0)</f>
        <v>15.788114648271792</v>
      </c>
      <c r="Y172" s="41">
        <f>IFERROR('Tabel 5'!X172/'Tabel 10'!$F172*1000,0)</f>
        <v>0.55332177505625435</v>
      </c>
      <c r="Z172" s="41">
        <f>IFERROR('Tabel 5'!Y172/'Tabel 10'!$F172*1000,0)</f>
        <v>8.7424840458888191</v>
      </c>
      <c r="AA172" s="41"/>
      <c r="AB172" s="41">
        <f>IFERROR('Tabel 5'!AA172/'Tabel 10'!$F172*1000,0)</f>
        <v>0</v>
      </c>
      <c r="AC172" s="41"/>
      <c r="AD172" s="41">
        <f>IFERROR('Tabel 5'!AC172/'Tabel 10'!$F172*1000,0)</f>
        <v>4.8323435021579551</v>
      </c>
      <c r="AF172" s="57"/>
    </row>
    <row r="173" spans="1:32" outlineLevel="1" x14ac:dyDescent="0.2">
      <c r="A173" s="22">
        <v>1</v>
      </c>
      <c r="B173" s="46">
        <v>2019</v>
      </c>
      <c r="C173" s="46">
        <v>5</v>
      </c>
      <c r="D173" s="22" t="s">
        <v>150</v>
      </c>
      <c r="E173" s="22" t="s">
        <v>495</v>
      </c>
      <c r="F173" s="41">
        <v>22800</v>
      </c>
      <c r="H173" s="41">
        <f>IFERROR('Tabel 5'!G173/'Tabel 10'!$F173*1000,0)</f>
        <v>58.026315789473685</v>
      </c>
      <c r="I173" s="41"/>
      <c r="J173" s="41">
        <f>IFERROR('Tabel 5'!I173/'Tabel 10'!$F173*1000,0)</f>
        <v>23.201754385964911</v>
      </c>
      <c r="K173" s="41">
        <f>IFERROR('Tabel 5'!J173/'Tabel 10'!$F173*1000,0)</f>
        <v>1.1842105263157896</v>
      </c>
      <c r="L173" s="41">
        <f>IFERROR('Tabel 5'!K173/'Tabel 10'!$F173*1000,0)</f>
        <v>2.1052631578947367</v>
      </c>
      <c r="M173" s="41">
        <f>IFERROR('Tabel 5'!L173/'Tabel 10'!$F173*1000,0)</f>
        <v>0.52631578947368418</v>
      </c>
      <c r="N173" s="41">
        <f>IFERROR('Tabel 5'!M173/'Tabel 10'!$F173*1000,0)</f>
        <v>0</v>
      </c>
      <c r="O173" s="41">
        <f>IFERROR('Tabel 5'!N173/'Tabel 10'!$F173*1000,0)</f>
        <v>19.385964912280702</v>
      </c>
      <c r="P173" s="41"/>
      <c r="Q173" s="41">
        <f>IFERROR('Tabel 5'!P173/'Tabel 10'!$F173*1000,0)</f>
        <v>3.7280701754385963</v>
      </c>
      <c r="R173" s="41">
        <f>IFERROR('Tabel 5'!Q173/'Tabel 10'!$F173*1000,0)</f>
        <v>3.7280701754385963</v>
      </c>
      <c r="S173" s="41">
        <f>IFERROR('Tabel 5'!R173/'Tabel 10'!$F173*1000,0)</f>
        <v>0</v>
      </c>
      <c r="T173" s="41"/>
      <c r="U173" s="41">
        <f>IFERROR('Tabel 5'!T173/'Tabel 10'!$F173*1000,0)</f>
        <v>1.5350877192982457</v>
      </c>
      <c r="V173" s="41"/>
      <c r="W173" s="41">
        <f>IFERROR('Tabel 5'!V173/'Tabel 10'!$F173*1000,0)</f>
        <v>29.561403508771932</v>
      </c>
      <c r="X173" s="41">
        <f>IFERROR('Tabel 5'!W173/'Tabel 10'!$F173*1000,0)</f>
        <v>28.815789473684212</v>
      </c>
      <c r="Y173" s="41">
        <f>IFERROR('Tabel 5'!X173/'Tabel 10'!$F173*1000,0)</f>
        <v>0.74561403508771928</v>
      </c>
      <c r="Z173" s="41">
        <f>IFERROR('Tabel 5'!Y173/'Tabel 10'!$F173*1000,0)</f>
        <v>0</v>
      </c>
      <c r="AA173" s="41"/>
      <c r="AB173" s="41">
        <f>IFERROR('Tabel 5'!AA173/'Tabel 10'!$F173*1000,0)</f>
        <v>0</v>
      </c>
      <c r="AC173" s="41"/>
      <c r="AD173" s="41">
        <f>IFERROR('Tabel 5'!AC173/'Tabel 10'!$F173*1000,0)</f>
        <v>9.5614035087719298</v>
      </c>
      <c r="AF173" s="57"/>
    </row>
    <row r="174" spans="1:32" outlineLevel="1" x14ac:dyDescent="0.2">
      <c r="A174" s="22">
        <v>1</v>
      </c>
      <c r="B174" s="46">
        <v>2019</v>
      </c>
      <c r="C174" s="46">
        <v>5</v>
      </c>
      <c r="D174" s="22" t="s">
        <v>151</v>
      </c>
      <c r="E174" s="22" t="s">
        <v>496</v>
      </c>
      <c r="F174" s="41">
        <v>32768</v>
      </c>
      <c r="H174" s="41">
        <f>IFERROR('Tabel 5'!G174/'Tabel 10'!$F174*1000,0)</f>
        <v>70.86181640625</v>
      </c>
      <c r="I174" s="41"/>
      <c r="J174" s="41">
        <f>IFERROR('Tabel 5'!I174/'Tabel 10'!$F174*1000,0)</f>
        <v>36.7431640625</v>
      </c>
      <c r="K174" s="41">
        <f>IFERROR('Tabel 5'!J174/'Tabel 10'!$F174*1000,0)</f>
        <v>18.73779296875</v>
      </c>
      <c r="L174" s="41">
        <f>IFERROR('Tabel 5'!K174/'Tabel 10'!$F174*1000,0)</f>
        <v>0</v>
      </c>
      <c r="M174" s="41">
        <f>IFERROR('Tabel 5'!L174/'Tabel 10'!$F174*1000,0)</f>
        <v>7.6904296875</v>
      </c>
      <c r="N174" s="41">
        <f>IFERROR('Tabel 5'!M174/'Tabel 10'!$F174*1000,0)</f>
        <v>0</v>
      </c>
      <c r="O174" s="41">
        <f>IFERROR('Tabel 5'!N174/'Tabel 10'!$F174*1000,0)</f>
        <v>10.31494140625</v>
      </c>
      <c r="P174" s="41"/>
      <c r="Q174" s="41">
        <f>IFERROR('Tabel 5'!P174/'Tabel 10'!$F174*1000,0)</f>
        <v>8.392333984375</v>
      </c>
      <c r="R174" s="41">
        <f>IFERROR('Tabel 5'!Q174/'Tabel 10'!$F174*1000,0)</f>
        <v>7.568359375</v>
      </c>
      <c r="S174" s="41">
        <f>IFERROR('Tabel 5'!R174/'Tabel 10'!$F174*1000,0)</f>
        <v>0.823974609375</v>
      </c>
      <c r="T174" s="41"/>
      <c r="U174" s="41">
        <f>IFERROR('Tabel 5'!T174/'Tabel 10'!$F174*1000,0)</f>
        <v>4.669189453125</v>
      </c>
      <c r="V174" s="41"/>
      <c r="W174" s="41">
        <f>IFERROR('Tabel 5'!V174/'Tabel 10'!$F174*1000,0)</f>
        <v>21.05712890625</v>
      </c>
      <c r="X174" s="41">
        <f>IFERROR('Tabel 5'!W174/'Tabel 10'!$F174*1000,0)</f>
        <v>19.04296875</v>
      </c>
      <c r="Y174" s="41">
        <f>IFERROR('Tabel 5'!X174/'Tabel 10'!$F174*1000,0)</f>
        <v>1.8310546875</v>
      </c>
      <c r="Z174" s="41">
        <f>IFERROR('Tabel 5'!Y174/'Tabel 10'!$F174*1000,0)</f>
        <v>0.18310546875</v>
      </c>
      <c r="AA174" s="41"/>
      <c r="AB174" s="41">
        <f>IFERROR('Tabel 5'!AA174/'Tabel 10'!$F174*1000,0)</f>
        <v>0.335693359375</v>
      </c>
      <c r="AC174" s="41"/>
      <c r="AD174" s="41">
        <f>IFERROR('Tabel 5'!AC174/'Tabel 10'!$F174*1000,0)</f>
        <v>6.40869140625</v>
      </c>
      <c r="AF174" s="57"/>
    </row>
    <row r="175" spans="1:32" outlineLevel="1" x14ac:dyDescent="0.2">
      <c r="A175" s="22">
        <v>1</v>
      </c>
      <c r="B175" s="46">
        <v>2019</v>
      </c>
      <c r="C175" s="46">
        <v>5</v>
      </c>
      <c r="D175" s="22" t="s">
        <v>152</v>
      </c>
      <c r="E175" s="22" t="s">
        <v>497</v>
      </c>
      <c r="F175" s="41">
        <v>28628</v>
      </c>
      <c r="H175" s="41">
        <f>IFERROR('Tabel 5'!G175/'Tabel 10'!$F175*1000,0)</f>
        <v>24.521447533882913</v>
      </c>
      <c r="I175" s="41"/>
      <c r="J175" s="41">
        <f>IFERROR('Tabel 5'!I175/'Tabel 10'!$F175*1000,0)</f>
        <v>4.7156629872851754</v>
      </c>
      <c r="K175" s="41">
        <f>IFERROR('Tabel 5'!J175/'Tabel 10'!$F175*1000,0)</f>
        <v>0.76847841274276929</v>
      </c>
      <c r="L175" s="41">
        <f>IFERROR('Tabel 5'!K175/'Tabel 10'!$F175*1000,0)</f>
        <v>0.17465418471426575</v>
      </c>
      <c r="M175" s="41">
        <f>IFERROR('Tabel 5'!L175/'Tabel 10'!$F175*1000,0)</f>
        <v>0.3493083694285315</v>
      </c>
      <c r="N175" s="41">
        <f>IFERROR('Tabel 5'!M175/'Tabel 10'!$F175*1000,0)</f>
        <v>0</v>
      </c>
      <c r="O175" s="41">
        <f>IFERROR('Tabel 5'!N175/'Tabel 10'!$F175*1000,0)</f>
        <v>3.4232220203996087</v>
      </c>
      <c r="P175" s="41"/>
      <c r="Q175" s="41">
        <f>IFERROR('Tabel 5'!P175/'Tabel 10'!$F175*1000,0)</f>
        <v>2.4800894229425738</v>
      </c>
      <c r="R175" s="41">
        <f>IFERROR('Tabel 5'!Q175/'Tabel 10'!$F175*1000,0)</f>
        <v>2.4800894229425738</v>
      </c>
      <c r="S175" s="41">
        <f>IFERROR('Tabel 5'!R175/'Tabel 10'!$F175*1000,0)</f>
        <v>0</v>
      </c>
      <c r="T175" s="41"/>
      <c r="U175" s="41">
        <f>IFERROR('Tabel 5'!T175/'Tabel 10'!$F175*1000,0)</f>
        <v>4.4012854547994973</v>
      </c>
      <c r="V175" s="41"/>
      <c r="W175" s="41">
        <f>IFERROR('Tabel 5'!V175/'Tabel 10'!$F175*1000,0)</f>
        <v>12.924409668855667</v>
      </c>
      <c r="X175" s="41">
        <f>IFERROR('Tabel 5'!W175/'Tabel 10'!$F175*1000,0)</f>
        <v>11.492245354198685</v>
      </c>
      <c r="Y175" s="41">
        <f>IFERROR('Tabel 5'!X175/'Tabel 10'!$F175*1000,0)</f>
        <v>0.52396255414279724</v>
      </c>
      <c r="Z175" s="41">
        <f>IFERROR('Tabel 5'!Y175/'Tabel 10'!$F175*1000,0)</f>
        <v>0.90820176051418189</v>
      </c>
      <c r="AA175" s="41"/>
      <c r="AB175" s="41">
        <f>IFERROR('Tabel 5'!AA175/'Tabel 10'!$F175*1000,0)</f>
        <v>2.619812770713986</v>
      </c>
      <c r="AC175" s="41"/>
      <c r="AD175" s="41">
        <f>IFERROR('Tabel 5'!AC175/'Tabel 10'!$F175*1000,0)</f>
        <v>1.8164035210283638</v>
      </c>
      <c r="AF175" s="57"/>
    </row>
    <row r="176" spans="1:32" outlineLevel="1" x14ac:dyDescent="0.2">
      <c r="A176" s="22">
        <v>1</v>
      </c>
      <c r="B176" s="46">
        <v>2019</v>
      </c>
      <c r="C176" s="46">
        <v>5</v>
      </c>
      <c r="D176" s="22" t="s">
        <v>153</v>
      </c>
      <c r="E176" s="22" t="s">
        <v>498</v>
      </c>
      <c r="F176" s="41">
        <v>42859</v>
      </c>
      <c r="H176" s="41">
        <f>IFERROR('Tabel 5'!G176/'Tabel 10'!$F176*1000,0)</f>
        <v>60.920693436617746</v>
      </c>
      <c r="I176" s="41"/>
      <c r="J176" s="41">
        <f>IFERROR('Tabel 5'!I176/'Tabel 10'!$F176*1000,0)</f>
        <v>30.145360367717398</v>
      </c>
      <c r="K176" s="41">
        <f>IFERROR('Tabel 5'!J176/'Tabel 10'!$F176*1000,0)</f>
        <v>24.102288900814298</v>
      </c>
      <c r="L176" s="41">
        <f>IFERROR('Tabel 5'!K176/'Tabel 10'!$F176*1000,0)</f>
        <v>0.7699666347791595</v>
      </c>
      <c r="M176" s="41">
        <f>IFERROR('Tabel 5'!L176/'Tabel 10'!$F176*1000,0)</f>
        <v>5.2731048321239413</v>
      </c>
      <c r="N176" s="41">
        <f>IFERROR('Tabel 5'!M176/'Tabel 10'!$F176*1000,0)</f>
        <v>0</v>
      </c>
      <c r="O176" s="41">
        <f>IFERROR('Tabel 5'!N176/'Tabel 10'!$F176*1000,0)</f>
        <v>0</v>
      </c>
      <c r="P176" s="41"/>
      <c r="Q176" s="41">
        <f>IFERROR('Tabel 5'!P176/'Tabel 10'!$F176*1000,0)</f>
        <v>2.5432231269978303</v>
      </c>
      <c r="R176" s="41">
        <f>IFERROR('Tabel 5'!Q176/'Tabel 10'!$F176*1000,0)</f>
        <v>2.5432231269978303</v>
      </c>
      <c r="S176" s="41">
        <f>IFERROR('Tabel 5'!R176/'Tabel 10'!$F176*1000,0)</f>
        <v>0</v>
      </c>
      <c r="T176" s="41"/>
      <c r="U176" s="41">
        <f>IFERROR('Tabel 5'!T176/'Tabel 10'!$F176*1000,0)</f>
        <v>5.2264401875918702</v>
      </c>
      <c r="V176" s="41"/>
      <c r="W176" s="41">
        <f>IFERROR('Tabel 5'!V176/'Tabel 10'!$F176*1000,0)</f>
        <v>23.005669754310649</v>
      </c>
      <c r="X176" s="41">
        <f>IFERROR('Tabel 5'!W176/'Tabel 10'!$F176*1000,0)</f>
        <v>23.005669754310649</v>
      </c>
      <c r="Y176" s="41">
        <f>IFERROR('Tabel 5'!X176/'Tabel 10'!$F176*1000,0)</f>
        <v>0</v>
      </c>
      <c r="Z176" s="41">
        <f>IFERROR('Tabel 5'!Y176/'Tabel 10'!$F176*1000,0)</f>
        <v>0</v>
      </c>
      <c r="AA176" s="41"/>
      <c r="AB176" s="41">
        <f>IFERROR('Tabel 5'!AA176/'Tabel 10'!$F176*1000,0)</f>
        <v>0</v>
      </c>
      <c r="AC176" s="41"/>
      <c r="AD176" s="41">
        <f>IFERROR('Tabel 5'!AC176/'Tabel 10'!$F176*1000,0)</f>
        <v>7.0696936466086466</v>
      </c>
      <c r="AF176" s="57"/>
    </row>
    <row r="177" spans="1:32" outlineLevel="1" x14ac:dyDescent="0.2">
      <c r="A177" s="22">
        <v>1</v>
      </c>
      <c r="B177" s="46">
        <v>2019</v>
      </c>
      <c r="C177" s="46">
        <v>5</v>
      </c>
      <c r="D177" s="22" t="s">
        <v>154</v>
      </c>
      <c r="E177" s="22" t="s">
        <v>499</v>
      </c>
      <c r="F177" s="41">
        <v>24426</v>
      </c>
      <c r="H177" s="41">
        <f>IFERROR('Tabel 5'!G177/'Tabel 10'!$F177*1000,0)</f>
        <v>32.751985589126342</v>
      </c>
      <c r="I177" s="41"/>
      <c r="J177" s="41">
        <f>IFERROR('Tabel 5'!I177/'Tabel 10'!$F177*1000,0)</f>
        <v>2.5792188651436994</v>
      </c>
      <c r="K177" s="41">
        <f>IFERROR('Tabel 5'!J177/'Tabel 10'!$F177*1000,0)</f>
        <v>0</v>
      </c>
      <c r="L177" s="41">
        <f>IFERROR('Tabel 5'!K177/'Tabel 10'!$F177*1000,0)</f>
        <v>0.16375992794563171</v>
      </c>
      <c r="M177" s="41">
        <f>IFERROR('Tabel 5'!L177/'Tabel 10'!$F177*1000,0)</f>
        <v>2.0469990993203964</v>
      </c>
      <c r="N177" s="41">
        <f>IFERROR('Tabel 5'!M177/'Tabel 10'!$F177*1000,0)</f>
        <v>0</v>
      </c>
      <c r="O177" s="41">
        <f>IFERROR('Tabel 5'!N177/'Tabel 10'!$F177*1000,0)</f>
        <v>0.36845983787767134</v>
      </c>
      <c r="P177" s="41"/>
      <c r="Q177" s="41">
        <f>IFERROR('Tabel 5'!P177/'Tabel 10'!$F177*1000,0)</f>
        <v>0</v>
      </c>
      <c r="R177" s="41">
        <f>IFERROR('Tabel 5'!Q177/'Tabel 10'!$F177*1000,0)</f>
        <v>0</v>
      </c>
      <c r="S177" s="41">
        <f>IFERROR('Tabel 5'!R177/'Tabel 10'!$F177*1000,0)</f>
        <v>0</v>
      </c>
      <c r="T177" s="41"/>
      <c r="U177" s="41">
        <f>IFERROR('Tabel 5'!T177/'Tabel 10'!$F177*1000,0)</f>
        <v>0.85973962171456642</v>
      </c>
      <c r="V177" s="41"/>
      <c r="W177" s="41">
        <f>IFERROR('Tabel 5'!V177/'Tabel 10'!$F177*1000,0)</f>
        <v>29.313027102268073</v>
      </c>
      <c r="X177" s="41">
        <f>IFERROR('Tabel 5'!W177/'Tabel 10'!$F177*1000,0)</f>
        <v>29.313027102268073</v>
      </c>
      <c r="Y177" s="41">
        <f>IFERROR('Tabel 5'!X177/'Tabel 10'!$F177*1000,0)</f>
        <v>0</v>
      </c>
      <c r="Z177" s="41">
        <f>IFERROR('Tabel 5'!Y177/'Tabel 10'!$F177*1000,0)</f>
        <v>0</v>
      </c>
      <c r="AA177" s="41"/>
      <c r="AB177" s="41">
        <f>IFERROR('Tabel 5'!AA177/'Tabel 10'!$F177*1000,0)</f>
        <v>0.73691967575534267</v>
      </c>
      <c r="AC177" s="41"/>
      <c r="AD177" s="41">
        <f>IFERROR('Tabel 5'!AC177/'Tabel 10'!$F177*1000,0)</f>
        <v>0.36845983787767134</v>
      </c>
      <c r="AF177" s="57"/>
    </row>
    <row r="178" spans="1:32" outlineLevel="1" x14ac:dyDescent="0.2">
      <c r="A178" s="22">
        <v>1</v>
      </c>
      <c r="B178" s="46">
        <v>2019</v>
      </c>
      <c r="C178" s="46">
        <v>5</v>
      </c>
      <c r="D178" s="22" t="s">
        <v>156</v>
      </c>
      <c r="E178" s="22" t="s">
        <v>503</v>
      </c>
      <c r="F178" s="41">
        <v>46241</v>
      </c>
      <c r="H178" s="41">
        <f>IFERROR('Tabel 5'!G178/'Tabel 10'!$F178*1000,0)</f>
        <v>57.849094959019055</v>
      </c>
      <c r="I178" s="41"/>
      <c r="J178" s="41">
        <f>IFERROR('Tabel 5'!I178/'Tabel 10'!$F178*1000,0)</f>
        <v>19.246988603187649</v>
      </c>
      <c r="K178" s="41">
        <f>IFERROR('Tabel 5'!J178/'Tabel 10'!$F178*1000,0)</f>
        <v>15.95986245972189</v>
      </c>
      <c r="L178" s="41">
        <f>IFERROR('Tabel 5'!K178/'Tabel 10'!$F178*1000,0)</f>
        <v>0</v>
      </c>
      <c r="M178" s="41">
        <f>IFERROR('Tabel 5'!L178/'Tabel 10'!$F178*1000,0)</f>
        <v>1.9463246902099867</v>
      </c>
      <c r="N178" s="41">
        <f>IFERROR('Tabel 5'!M178/'Tabel 10'!$F178*1000,0)</f>
        <v>0</v>
      </c>
      <c r="O178" s="41">
        <f>IFERROR('Tabel 5'!N178/'Tabel 10'!$F178*1000,0)</f>
        <v>1.3408014532557686</v>
      </c>
      <c r="P178" s="41"/>
      <c r="Q178" s="41">
        <f>IFERROR('Tabel 5'!P178/'Tabel 10'!$F178*1000,0)</f>
        <v>0.36763910815077527</v>
      </c>
      <c r="R178" s="41">
        <f>IFERROR('Tabel 5'!Q178/'Tabel 10'!$F178*1000,0)</f>
        <v>0.36763910815077527</v>
      </c>
      <c r="S178" s="41">
        <f>IFERROR('Tabel 5'!R178/'Tabel 10'!$F178*1000,0)</f>
        <v>0</v>
      </c>
      <c r="T178" s="41"/>
      <c r="U178" s="41">
        <f>IFERROR('Tabel 5'!T178/'Tabel 10'!$F178*1000,0)</f>
        <v>7.2662788434506176</v>
      </c>
      <c r="V178" s="41"/>
      <c r="W178" s="41">
        <f>IFERROR('Tabel 5'!V178/'Tabel 10'!$F178*1000,0)</f>
        <v>30.968188404230013</v>
      </c>
      <c r="X178" s="41">
        <f>IFERROR('Tabel 5'!W178/'Tabel 10'!$F178*1000,0)</f>
        <v>30.968188404230013</v>
      </c>
      <c r="Y178" s="41">
        <f>IFERROR('Tabel 5'!X178/'Tabel 10'!$F178*1000,0)</f>
        <v>0</v>
      </c>
      <c r="Z178" s="41">
        <f>IFERROR('Tabel 5'!Y178/'Tabel 10'!$F178*1000,0)</f>
        <v>0</v>
      </c>
      <c r="AA178" s="41"/>
      <c r="AB178" s="41">
        <f>IFERROR('Tabel 5'!AA178/'Tabel 10'!$F178*1000,0)</f>
        <v>0</v>
      </c>
      <c r="AC178" s="41"/>
      <c r="AD178" s="41">
        <f>IFERROR('Tabel 5'!AC178/'Tabel 10'!$F178*1000,0)</f>
        <v>0</v>
      </c>
      <c r="AF178" s="57"/>
    </row>
    <row r="179" spans="1:32" outlineLevel="1" x14ac:dyDescent="0.2">
      <c r="A179" s="22">
        <v>1</v>
      </c>
      <c r="B179" s="46">
        <v>2019</v>
      </c>
      <c r="C179" s="46">
        <v>5</v>
      </c>
      <c r="D179" s="22" t="s">
        <v>160</v>
      </c>
      <c r="E179" s="22" t="s">
        <v>507</v>
      </c>
      <c r="F179" s="41">
        <v>25026</v>
      </c>
      <c r="H179" s="41">
        <f>IFERROR('Tabel 5'!G179/'Tabel 10'!$F179*1000,0)</f>
        <v>37.081435307280429</v>
      </c>
      <c r="I179" s="41"/>
      <c r="J179" s="41">
        <f>IFERROR('Tabel 5'!I179/'Tabel 10'!$F179*1000,0)</f>
        <v>8.7508990649724279</v>
      </c>
      <c r="K179" s="41">
        <f>IFERROR('Tabel 5'!J179/'Tabel 10'!$F179*1000,0)</f>
        <v>3.9958443219052182E-2</v>
      </c>
      <c r="L179" s="41">
        <f>IFERROR('Tabel 5'!K179/'Tabel 10'!$F179*1000,0)</f>
        <v>3.9159274354671143</v>
      </c>
      <c r="M179" s="41">
        <f>IFERROR('Tabel 5'!L179/'Tabel 10'!$F179*1000,0)</f>
        <v>0</v>
      </c>
      <c r="N179" s="41">
        <f>IFERROR('Tabel 5'!M179/'Tabel 10'!$F179*1000,0)</f>
        <v>0</v>
      </c>
      <c r="O179" s="41">
        <f>IFERROR('Tabel 5'!N179/'Tabel 10'!$F179*1000,0)</f>
        <v>4.7950131862862619</v>
      </c>
      <c r="P179" s="41"/>
      <c r="Q179" s="41">
        <f>IFERROR('Tabel 5'!P179/'Tabel 10'!$F179*1000,0)</f>
        <v>2.4374650363621835</v>
      </c>
      <c r="R179" s="41">
        <f>IFERROR('Tabel 5'!Q179/'Tabel 10'!$F179*1000,0)</f>
        <v>2.4374650363621835</v>
      </c>
      <c r="S179" s="41">
        <f>IFERROR('Tabel 5'!R179/'Tabel 10'!$F179*1000,0)</f>
        <v>0</v>
      </c>
      <c r="T179" s="41"/>
      <c r="U179" s="41">
        <f>IFERROR('Tabel 5'!T179/'Tabel 10'!$F179*1000,0)</f>
        <v>0.63933509150483492</v>
      </c>
      <c r="V179" s="41"/>
      <c r="W179" s="41">
        <f>IFERROR('Tabel 5'!V179/'Tabel 10'!$F179*1000,0)</f>
        <v>25.253736114440979</v>
      </c>
      <c r="X179" s="41">
        <f>IFERROR('Tabel 5'!W179/'Tabel 10'!$F179*1000,0)</f>
        <v>24.53448413649804</v>
      </c>
      <c r="Y179" s="41">
        <f>IFERROR('Tabel 5'!X179/'Tabel 10'!$F179*1000,0)</f>
        <v>0.71925197794293938</v>
      </c>
      <c r="Z179" s="41">
        <f>IFERROR('Tabel 5'!Y179/'Tabel 10'!$F179*1000,0)</f>
        <v>0</v>
      </c>
      <c r="AA179" s="41"/>
      <c r="AB179" s="41">
        <f>IFERROR('Tabel 5'!AA179/'Tabel 10'!$F179*1000,0)</f>
        <v>0</v>
      </c>
      <c r="AC179" s="41"/>
      <c r="AD179" s="41">
        <f>IFERROR('Tabel 5'!AC179/'Tabel 10'!$F179*1000,0)</f>
        <v>5.714057380324463</v>
      </c>
      <c r="AF179" s="57"/>
    </row>
    <row r="180" spans="1:32" outlineLevel="1" x14ac:dyDescent="0.2">
      <c r="A180" s="22">
        <v>1</v>
      </c>
      <c r="B180" s="46">
        <v>2019</v>
      </c>
      <c r="C180" s="46">
        <v>5</v>
      </c>
      <c r="D180" s="22" t="s">
        <v>161</v>
      </c>
      <c r="E180" s="22" t="s">
        <v>508</v>
      </c>
      <c r="F180" s="41">
        <v>25271</v>
      </c>
      <c r="H180" s="41">
        <f>IFERROR('Tabel 5'!G180/'Tabel 10'!$F180*1000,0)</f>
        <v>16.065846226900401</v>
      </c>
      <c r="I180" s="41"/>
      <c r="J180" s="41">
        <f>IFERROR('Tabel 5'!I180/'Tabel 10'!$F180*1000,0)</f>
        <v>2.3346919393771519</v>
      </c>
      <c r="K180" s="41">
        <f>IFERROR('Tabel 5'!J180/'Tabel 10'!$F180*1000,0)</f>
        <v>0</v>
      </c>
      <c r="L180" s="41">
        <f>IFERROR('Tabel 5'!K180/'Tabel 10'!$F180*1000,0)</f>
        <v>0.55399469747932406</v>
      </c>
      <c r="M180" s="41">
        <f>IFERROR('Tabel 5'!L180/'Tabel 10'!$F180*1000,0)</f>
        <v>1.7806972418978277</v>
      </c>
      <c r="N180" s="41">
        <f>IFERROR('Tabel 5'!M180/'Tabel 10'!$F180*1000,0)</f>
        <v>0</v>
      </c>
      <c r="O180" s="41">
        <f>IFERROR('Tabel 5'!N180/'Tabel 10'!$F180*1000,0)</f>
        <v>0</v>
      </c>
      <c r="P180" s="41"/>
      <c r="Q180" s="41">
        <f>IFERROR('Tabel 5'!P180/'Tabel 10'!$F180*1000,0)</f>
        <v>0</v>
      </c>
      <c r="R180" s="41">
        <f>IFERROR('Tabel 5'!Q180/'Tabel 10'!$F180*1000,0)</f>
        <v>0</v>
      </c>
      <c r="S180" s="41">
        <f>IFERROR('Tabel 5'!R180/'Tabel 10'!$F180*1000,0)</f>
        <v>0</v>
      </c>
      <c r="T180" s="41"/>
      <c r="U180" s="41">
        <f>IFERROR('Tabel 5'!T180/'Tabel 10'!$F180*1000,0)</f>
        <v>1.582841992798069</v>
      </c>
      <c r="V180" s="41"/>
      <c r="W180" s="41">
        <f>IFERROR('Tabel 5'!V180/'Tabel 10'!$F180*1000,0)</f>
        <v>12.14831229472518</v>
      </c>
      <c r="X180" s="41">
        <f>IFERROR('Tabel 5'!W180/'Tabel 10'!$F180*1000,0)</f>
        <v>5.9356574729927578</v>
      </c>
      <c r="Y180" s="41">
        <f>IFERROR('Tabel 5'!X180/'Tabel 10'!$F180*1000,0)</f>
        <v>0.15828419927980689</v>
      </c>
      <c r="Z180" s="41">
        <f>IFERROR('Tabel 5'!Y180/'Tabel 10'!$F180*1000,0)</f>
        <v>6.0543706224526135</v>
      </c>
      <c r="AA180" s="41"/>
      <c r="AB180" s="41">
        <f>IFERROR('Tabel 5'!AA180/'Tabel 10'!$F180*1000,0)</f>
        <v>0</v>
      </c>
      <c r="AC180" s="41"/>
      <c r="AD180" s="41">
        <f>IFERROR('Tabel 5'!AC180/'Tabel 10'!$F180*1000,0)</f>
        <v>1.0684183451386966</v>
      </c>
      <c r="AF180" s="57"/>
    </row>
    <row r="181" spans="1:32" outlineLevel="1" x14ac:dyDescent="0.2">
      <c r="A181" s="22">
        <v>1</v>
      </c>
      <c r="B181" s="46">
        <v>2019</v>
      </c>
      <c r="C181" s="46">
        <v>5</v>
      </c>
      <c r="D181" s="22" t="s">
        <v>164</v>
      </c>
      <c r="E181" s="22" t="s">
        <v>511</v>
      </c>
      <c r="F181" s="41">
        <v>25479</v>
      </c>
      <c r="H181" s="41">
        <f>IFERROR('Tabel 5'!G181/'Tabel 10'!$F181*1000,0)</f>
        <v>31.673142588013661</v>
      </c>
      <c r="I181" s="41"/>
      <c r="J181" s="41">
        <f>IFERROR('Tabel 5'!I181/'Tabel 10'!$F181*1000,0)</f>
        <v>9.8512500490600097</v>
      </c>
      <c r="K181" s="41">
        <f>IFERROR('Tabel 5'!J181/'Tabel 10'!$F181*1000,0)</f>
        <v>5.1807370775933119</v>
      </c>
      <c r="L181" s="41">
        <f>IFERROR('Tabel 5'!K181/'Tabel 10'!$F181*1000,0)</f>
        <v>0.11774402449075709</v>
      </c>
      <c r="M181" s="41">
        <f>IFERROR('Tabel 5'!L181/'Tabel 10'!$F181*1000,0)</f>
        <v>2.9828486204325126</v>
      </c>
      <c r="N181" s="41">
        <f>IFERROR('Tabel 5'!M181/'Tabel 10'!$F181*1000,0)</f>
        <v>0.11774402449075709</v>
      </c>
      <c r="O181" s="41">
        <f>IFERROR('Tabel 5'!N181/'Tabel 10'!$F181*1000,0)</f>
        <v>1.4521763020526708</v>
      </c>
      <c r="P181" s="41"/>
      <c r="Q181" s="41">
        <f>IFERROR('Tabel 5'!P181/'Tabel 10'!$F181*1000,0)</f>
        <v>0.82420817143529967</v>
      </c>
      <c r="R181" s="41">
        <f>IFERROR('Tabel 5'!Q181/'Tabel 10'!$F181*1000,0)</f>
        <v>0.82420817143529967</v>
      </c>
      <c r="S181" s="41">
        <f>IFERROR('Tabel 5'!R181/'Tabel 10'!$F181*1000,0)</f>
        <v>0</v>
      </c>
      <c r="T181" s="41"/>
      <c r="U181" s="41">
        <f>IFERROR('Tabel 5'!T181/'Tabel 10'!$F181*1000,0)</f>
        <v>6.8684014286274966</v>
      </c>
      <c r="V181" s="41"/>
      <c r="W181" s="41">
        <f>IFERROR('Tabel 5'!V181/'Tabel 10'!$F181*1000,0)</f>
        <v>14.129282938890851</v>
      </c>
      <c r="X181" s="41">
        <f>IFERROR('Tabel 5'!W181/'Tabel 10'!$F181*1000,0)</f>
        <v>13.579810824600651</v>
      </c>
      <c r="Y181" s="41">
        <f>IFERROR('Tabel 5'!X181/'Tabel 10'!$F181*1000,0)</f>
        <v>0.54947211429019982</v>
      </c>
      <c r="Z181" s="41">
        <f>IFERROR('Tabel 5'!Y181/'Tabel 10'!$F181*1000,0)</f>
        <v>0</v>
      </c>
      <c r="AA181" s="41"/>
      <c r="AB181" s="41">
        <f>IFERROR('Tabel 5'!AA181/'Tabel 10'!$F181*1000,0)</f>
        <v>0</v>
      </c>
      <c r="AC181" s="41"/>
      <c r="AD181" s="41">
        <f>IFERROR('Tabel 5'!AC181/'Tabel 10'!$F181*1000,0)</f>
        <v>3.3753287020683698</v>
      </c>
      <c r="AF181" s="57"/>
    </row>
    <row r="182" spans="1:32" outlineLevel="1" x14ac:dyDescent="0.2">
      <c r="A182" s="22">
        <v>1</v>
      </c>
      <c r="B182" s="46">
        <v>2019</v>
      </c>
      <c r="C182" s="46">
        <v>5</v>
      </c>
      <c r="D182" s="22" t="s">
        <v>165</v>
      </c>
      <c r="E182" s="22" t="s">
        <v>512</v>
      </c>
      <c r="F182" s="41">
        <v>28316</v>
      </c>
      <c r="H182" s="41">
        <f>IFERROR('Tabel 5'!G182/'Tabel 10'!$F182*1000,0)</f>
        <v>41.495974007628192</v>
      </c>
      <c r="I182" s="41"/>
      <c r="J182" s="41">
        <f>IFERROR('Tabel 5'!I182/'Tabel 10'!$F182*1000,0)</f>
        <v>24.509111456420399</v>
      </c>
      <c r="K182" s="41">
        <f>IFERROR('Tabel 5'!J182/'Tabel 10'!$F182*1000,0)</f>
        <v>2.1895747987003817</v>
      </c>
      <c r="L182" s="41">
        <f>IFERROR('Tabel 5'!K182/'Tabel 10'!$F182*1000,0)</f>
        <v>7.6988275180110186</v>
      </c>
      <c r="M182" s="41">
        <f>IFERROR('Tabel 5'!L182/'Tabel 10'!$F182*1000,0)</f>
        <v>1.0947873993501909</v>
      </c>
      <c r="N182" s="41">
        <f>IFERROR('Tabel 5'!M182/'Tabel 10'!$F182*1000,0)</f>
        <v>0</v>
      </c>
      <c r="O182" s="41">
        <f>IFERROR('Tabel 5'!N182/'Tabel 10'!$F182*1000,0)</f>
        <v>13.525921740358807</v>
      </c>
      <c r="P182" s="41"/>
      <c r="Q182" s="41">
        <f>IFERROR('Tabel 5'!P182/'Tabel 10'!$F182*1000,0)</f>
        <v>0</v>
      </c>
      <c r="R182" s="41">
        <f>IFERROR('Tabel 5'!Q182/'Tabel 10'!$F182*1000,0)</f>
        <v>0</v>
      </c>
      <c r="S182" s="41">
        <f>IFERROR('Tabel 5'!R182/'Tabel 10'!$F182*1000,0)</f>
        <v>0</v>
      </c>
      <c r="T182" s="41"/>
      <c r="U182" s="41">
        <f>IFERROR('Tabel 5'!T182/'Tabel 10'!$F182*1000,0)</f>
        <v>0.88289306399208922</v>
      </c>
      <c r="V182" s="41"/>
      <c r="W182" s="41">
        <f>IFERROR('Tabel 5'!V182/'Tabel 10'!$F182*1000,0)</f>
        <v>16.103969487215707</v>
      </c>
      <c r="X182" s="41">
        <f>IFERROR('Tabel 5'!W182/'Tabel 10'!$F182*1000,0)</f>
        <v>15.150444978104252</v>
      </c>
      <c r="Y182" s="41">
        <f>IFERROR('Tabel 5'!X182/'Tabel 10'!$F182*1000,0)</f>
        <v>0.95352450911145636</v>
      </c>
      <c r="Z182" s="41">
        <f>IFERROR('Tabel 5'!Y182/'Tabel 10'!$F182*1000,0)</f>
        <v>0</v>
      </c>
      <c r="AA182" s="41"/>
      <c r="AB182" s="41">
        <f>IFERROR('Tabel 5'!AA182/'Tabel 10'!$F182*1000,0)</f>
        <v>0</v>
      </c>
      <c r="AC182" s="41"/>
      <c r="AD182" s="41">
        <f>IFERROR('Tabel 5'!AC182/'Tabel 10'!$F182*1000,0)</f>
        <v>10.100296652069501</v>
      </c>
      <c r="AF182" s="57"/>
    </row>
    <row r="183" spans="1:32" outlineLevel="1" x14ac:dyDescent="0.2">
      <c r="A183" s="22">
        <v>1</v>
      </c>
      <c r="B183" s="46">
        <v>2019</v>
      </c>
      <c r="C183" s="46">
        <v>5</v>
      </c>
      <c r="D183" s="22" t="s">
        <v>166</v>
      </c>
      <c r="E183" s="22" t="s">
        <v>513</v>
      </c>
      <c r="F183" s="41">
        <v>26211</v>
      </c>
      <c r="H183" s="41">
        <f>IFERROR('Tabel 5'!G183/'Tabel 10'!$F183*1000,0)</f>
        <v>55.167677692571814</v>
      </c>
      <c r="I183" s="41"/>
      <c r="J183" s="41">
        <f>IFERROR('Tabel 5'!I183/'Tabel 10'!$F183*1000,0)</f>
        <v>14.154362672160543</v>
      </c>
      <c r="K183" s="41">
        <f>IFERROR('Tabel 5'!J183/'Tabel 10'!$F183*1000,0)</f>
        <v>6.6765861661134638</v>
      </c>
      <c r="L183" s="41">
        <f>IFERROR('Tabel 5'!K183/'Tabel 10'!$F183*1000,0)</f>
        <v>1.7549883636641104</v>
      </c>
      <c r="M183" s="41">
        <f>IFERROR('Tabel 5'!L183/'Tabel 10'!$F183*1000,0)</f>
        <v>3.3573690435313419</v>
      </c>
      <c r="N183" s="41">
        <f>IFERROR('Tabel 5'!M183/'Tabel 10'!$F183*1000,0)</f>
        <v>0</v>
      </c>
      <c r="O183" s="41">
        <f>IFERROR('Tabel 5'!N183/'Tabel 10'!$F183*1000,0)</f>
        <v>2.365419098851627</v>
      </c>
      <c r="P183" s="41"/>
      <c r="Q183" s="41">
        <f>IFERROR('Tabel 5'!P183/'Tabel 10'!$F183*1000,0)</f>
        <v>0.64858265613673649</v>
      </c>
      <c r="R183" s="41">
        <f>IFERROR('Tabel 5'!Q183/'Tabel 10'!$F183*1000,0)</f>
        <v>0.64858265613673649</v>
      </c>
      <c r="S183" s="41">
        <f>IFERROR('Tabel 5'!R183/'Tabel 10'!$F183*1000,0)</f>
        <v>0</v>
      </c>
      <c r="T183" s="41"/>
      <c r="U183" s="41">
        <f>IFERROR('Tabel 5'!T183/'Tabel 10'!$F183*1000,0)</f>
        <v>14.078058830262103</v>
      </c>
      <c r="V183" s="41"/>
      <c r="W183" s="41">
        <f>IFERROR('Tabel 5'!V183/'Tabel 10'!$F183*1000,0)</f>
        <v>26.28667353401244</v>
      </c>
      <c r="X183" s="41">
        <f>IFERROR('Tabel 5'!W183/'Tabel 10'!$F183*1000,0)</f>
        <v>24.951356300789744</v>
      </c>
      <c r="Y183" s="41">
        <f>IFERROR('Tabel 5'!X183/'Tabel 10'!$F183*1000,0)</f>
        <v>0.57227881423829685</v>
      </c>
      <c r="Z183" s="41">
        <f>IFERROR('Tabel 5'!Y183/'Tabel 10'!$F183*1000,0)</f>
        <v>0.76303841898439584</v>
      </c>
      <c r="AA183" s="41"/>
      <c r="AB183" s="41">
        <f>IFERROR('Tabel 5'!AA183/'Tabel 10'!$F183*1000,0)</f>
        <v>0</v>
      </c>
      <c r="AC183" s="41"/>
      <c r="AD183" s="41">
        <f>IFERROR('Tabel 5'!AC183/'Tabel 10'!$F183*1000,0)</f>
        <v>9.0801571859143095</v>
      </c>
      <c r="AF183" s="57"/>
    </row>
    <row r="184" spans="1:32" outlineLevel="1" x14ac:dyDescent="0.2">
      <c r="A184" s="22">
        <v>1</v>
      </c>
      <c r="B184" s="46">
        <v>2019</v>
      </c>
      <c r="C184" s="46">
        <v>5</v>
      </c>
      <c r="D184" s="22" t="s">
        <v>170</v>
      </c>
      <c r="E184" s="22" t="s">
        <v>517</v>
      </c>
      <c r="F184" s="41">
        <v>44639</v>
      </c>
      <c r="H184" s="41">
        <f>IFERROR('Tabel 5'!G184/'Tabel 10'!$F184*1000,0)</f>
        <v>37.500840072582271</v>
      </c>
      <c r="I184" s="41"/>
      <c r="J184" s="41">
        <f>IFERROR('Tabel 5'!I184/'Tabel 10'!$F184*1000,0)</f>
        <v>4.4355832343914514</v>
      </c>
      <c r="K184" s="41">
        <f>IFERROR('Tabel 5'!J184/'Tabel 10'!$F184*1000,0)</f>
        <v>0.60485225923519792</v>
      </c>
      <c r="L184" s="41">
        <f>IFERROR('Tabel 5'!K184/'Tabel 10'!$F184*1000,0)</f>
        <v>0.33602903290844327</v>
      </c>
      <c r="M184" s="41">
        <f>IFERROR('Tabel 5'!L184/'Tabel 10'!$F184*1000,0)</f>
        <v>1.9041645198145121</v>
      </c>
      <c r="N184" s="41">
        <f>IFERROR('Tabel 5'!M184/'Tabel 10'!$F184*1000,0)</f>
        <v>0</v>
      </c>
      <c r="O184" s="41">
        <f>IFERROR('Tabel 5'!N184/'Tabel 10'!$F184*1000,0)</f>
        <v>1.5905374224332982</v>
      </c>
      <c r="P184" s="41"/>
      <c r="Q184" s="41">
        <f>IFERROR('Tabel 5'!P184/'Tabel 10'!$F184*1000,0)</f>
        <v>0.5376464526535093</v>
      </c>
      <c r="R184" s="41">
        <f>IFERROR('Tabel 5'!Q184/'Tabel 10'!$F184*1000,0)</f>
        <v>0.5376464526535093</v>
      </c>
      <c r="S184" s="41">
        <f>IFERROR('Tabel 5'!R184/'Tabel 10'!$F184*1000,0)</f>
        <v>0</v>
      </c>
      <c r="T184" s="41"/>
      <c r="U184" s="41">
        <f>IFERROR('Tabel 5'!T184/'Tabel 10'!$F184*1000,0)</f>
        <v>1.2321064539976254</v>
      </c>
      <c r="V184" s="41"/>
      <c r="W184" s="41">
        <f>IFERROR('Tabel 5'!V184/'Tabel 10'!$F184*1000,0)</f>
        <v>31.295503931539688</v>
      </c>
      <c r="X184" s="41">
        <f>IFERROR('Tabel 5'!W184/'Tabel 10'!$F184*1000,0)</f>
        <v>23.499630368063801</v>
      </c>
      <c r="Y184" s="41">
        <f>IFERROR('Tabel 5'!X184/'Tabel 10'!$F184*1000,0)</f>
        <v>0.69446000134411612</v>
      </c>
      <c r="Z184" s="41">
        <f>IFERROR('Tabel 5'!Y184/'Tabel 10'!$F184*1000,0)</f>
        <v>7.1014135621317678</v>
      </c>
      <c r="AA184" s="41"/>
      <c r="AB184" s="41">
        <f>IFERROR('Tabel 5'!AA184/'Tabel 10'!$F184*1000,0)</f>
        <v>0</v>
      </c>
      <c r="AC184" s="41"/>
      <c r="AD184" s="41">
        <f>IFERROR('Tabel 5'!AC184/'Tabel 10'!$F184*1000,0)</f>
        <v>3.0018593606487598</v>
      </c>
      <c r="AF184" s="57"/>
    </row>
    <row r="185" spans="1:32" outlineLevel="1" x14ac:dyDescent="0.2">
      <c r="A185" s="22">
        <v>1</v>
      </c>
      <c r="B185" s="46">
        <v>2019</v>
      </c>
      <c r="C185" s="46">
        <v>5</v>
      </c>
      <c r="D185" s="22" t="s">
        <v>171</v>
      </c>
      <c r="E185" s="22" t="s">
        <v>518</v>
      </c>
      <c r="F185" s="41">
        <v>22800</v>
      </c>
      <c r="H185" s="41">
        <f>IFERROR('Tabel 5'!G185/'Tabel 10'!$F185*1000,0)</f>
        <v>51.710526315789473</v>
      </c>
      <c r="I185" s="41"/>
      <c r="J185" s="41">
        <f>IFERROR('Tabel 5'!I185/'Tabel 10'!$F185*1000,0)</f>
        <v>14.605263157894738</v>
      </c>
      <c r="K185" s="41">
        <f>IFERROR('Tabel 5'!J185/'Tabel 10'!$F185*1000,0)</f>
        <v>5</v>
      </c>
      <c r="L185" s="41">
        <f>IFERROR('Tabel 5'!K185/'Tabel 10'!$F185*1000,0)</f>
        <v>0</v>
      </c>
      <c r="M185" s="41">
        <f>IFERROR('Tabel 5'!L185/'Tabel 10'!$F185*1000,0)</f>
        <v>9.6052631578947363</v>
      </c>
      <c r="N185" s="41">
        <f>IFERROR('Tabel 5'!M185/'Tabel 10'!$F185*1000,0)</f>
        <v>0</v>
      </c>
      <c r="O185" s="41">
        <f>IFERROR('Tabel 5'!N185/'Tabel 10'!$F185*1000,0)</f>
        <v>0</v>
      </c>
      <c r="P185" s="41"/>
      <c r="Q185" s="41">
        <f>IFERROR('Tabel 5'!P185/'Tabel 10'!$F185*1000,0)</f>
        <v>2.3684210526315792</v>
      </c>
      <c r="R185" s="41">
        <f>IFERROR('Tabel 5'!Q185/'Tabel 10'!$F185*1000,0)</f>
        <v>2.3684210526315792</v>
      </c>
      <c r="S185" s="41">
        <f>IFERROR('Tabel 5'!R185/'Tabel 10'!$F185*1000,0)</f>
        <v>0</v>
      </c>
      <c r="T185" s="41"/>
      <c r="U185" s="41">
        <f>IFERROR('Tabel 5'!T185/'Tabel 10'!$F185*1000,0)</f>
        <v>5.6578947368421053</v>
      </c>
      <c r="V185" s="41"/>
      <c r="W185" s="41">
        <f>IFERROR('Tabel 5'!V185/'Tabel 10'!$F185*1000,0)</f>
        <v>29.078947368421051</v>
      </c>
      <c r="X185" s="41">
        <f>IFERROR('Tabel 5'!W185/'Tabel 10'!$F185*1000,0)</f>
        <v>28.464912280701757</v>
      </c>
      <c r="Y185" s="41">
        <f>IFERROR('Tabel 5'!X185/'Tabel 10'!$F185*1000,0)</f>
        <v>0.61403508771929827</v>
      </c>
      <c r="Z185" s="41">
        <f>IFERROR('Tabel 5'!Y185/'Tabel 10'!$F185*1000,0)</f>
        <v>0</v>
      </c>
      <c r="AA185" s="41"/>
      <c r="AB185" s="41">
        <f>IFERROR('Tabel 5'!AA185/'Tabel 10'!$F185*1000,0)</f>
        <v>0</v>
      </c>
      <c r="AC185" s="41"/>
      <c r="AD185" s="41">
        <f>IFERROR('Tabel 5'!AC185/'Tabel 10'!$F185*1000,0)</f>
        <v>3.5526315789473686</v>
      </c>
      <c r="AF185" s="57"/>
    </row>
    <row r="186" spans="1:32" outlineLevel="1" x14ac:dyDescent="0.2">
      <c r="A186" s="22">
        <v>1</v>
      </c>
      <c r="B186" s="46">
        <v>2019</v>
      </c>
      <c r="C186" s="46">
        <v>5</v>
      </c>
      <c r="D186" s="22" t="s">
        <v>173</v>
      </c>
      <c r="E186" s="22" t="s">
        <v>523</v>
      </c>
      <c r="F186" s="41">
        <v>27524</v>
      </c>
      <c r="H186" s="41">
        <f>IFERROR('Tabel 5'!G186/'Tabel 10'!$F186*1000,0)</f>
        <v>57.731434384537131</v>
      </c>
      <c r="I186" s="41"/>
      <c r="J186" s="41">
        <f>IFERROR('Tabel 5'!I186/'Tabel 10'!$F186*1000,0)</f>
        <v>24.487719808167416</v>
      </c>
      <c r="K186" s="41">
        <f>IFERROR('Tabel 5'!J186/'Tabel 10'!$F186*1000,0)</f>
        <v>7.5933730562418251</v>
      </c>
      <c r="L186" s="41">
        <f>IFERROR('Tabel 5'!K186/'Tabel 10'!$F186*1000,0)</f>
        <v>0</v>
      </c>
      <c r="M186" s="41">
        <f>IFERROR('Tabel 5'!L186/'Tabel 10'!$F186*1000,0)</f>
        <v>0.5449789274814707</v>
      </c>
      <c r="N186" s="41">
        <f>IFERROR('Tabel 5'!M186/'Tabel 10'!$F186*1000,0)</f>
        <v>0</v>
      </c>
      <c r="O186" s="41">
        <f>IFERROR('Tabel 5'!N186/'Tabel 10'!$F186*1000,0)</f>
        <v>16.349367824444119</v>
      </c>
      <c r="P186" s="41"/>
      <c r="Q186" s="41">
        <f>IFERROR('Tabel 5'!P186/'Tabel 10'!$F186*1000,0)</f>
        <v>5.2681296323208837</v>
      </c>
      <c r="R186" s="41">
        <f>IFERROR('Tabel 5'!Q186/'Tabel 10'!$F186*1000,0)</f>
        <v>1.3079494259555295</v>
      </c>
      <c r="S186" s="41">
        <f>IFERROR('Tabel 5'!R186/'Tabel 10'!$F186*1000,0)</f>
        <v>3.9601802063653544</v>
      </c>
      <c r="T186" s="41"/>
      <c r="U186" s="41">
        <f>IFERROR('Tabel 5'!T186/'Tabel 10'!$F186*1000,0)</f>
        <v>5.6677808458072958</v>
      </c>
      <c r="V186" s="41"/>
      <c r="W186" s="41">
        <f>IFERROR('Tabel 5'!V186/'Tabel 10'!$F186*1000,0)</f>
        <v>22.307804098241533</v>
      </c>
      <c r="X186" s="41">
        <f>IFERROR('Tabel 5'!W186/'Tabel 10'!$F186*1000,0)</f>
        <v>20.527539601802065</v>
      </c>
      <c r="Y186" s="41">
        <f>IFERROR('Tabel 5'!X186/'Tabel 10'!$F186*1000,0)</f>
        <v>1.7802644964394712</v>
      </c>
      <c r="Z186" s="41">
        <f>IFERROR('Tabel 5'!Y186/'Tabel 10'!$F186*1000,0)</f>
        <v>0</v>
      </c>
      <c r="AA186" s="41"/>
      <c r="AB186" s="41">
        <f>IFERROR('Tabel 5'!AA186/'Tabel 10'!$F186*1000,0)</f>
        <v>0</v>
      </c>
      <c r="AC186" s="41"/>
      <c r="AD186" s="41">
        <f>IFERROR('Tabel 5'!AC186/'Tabel 10'!$F186*1000,0)</f>
        <v>1.6712687109431767</v>
      </c>
      <c r="AF186" s="57"/>
    </row>
    <row r="187" spans="1:32" outlineLevel="1" x14ac:dyDescent="0.2">
      <c r="A187" s="22">
        <v>1</v>
      </c>
      <c r="B187" s="46">
        <v>2019</v>
      </c>
      <c r="C187" s="46">
        <v>5</v>
      </c>
      <c r="D187" s="22" t="s">
        <v>175</v>
      </c>
      <c r="E187" s="22" t="s">
        <v>525</v>
      </c>
      <c r="F187" s="41">
        <v>48544</v>
      </c>
      <c r="H187" s="41">
        <f>IFERROR('Tabel 5'!G187/'Tabel 10'!$F187*1000,0)</f>
        <v>150.02883981542516</v>
      </c>
      <c r="I187" s="41"/>
      <c r="J187" s="41">
        <f>IFERROR('Tabel 5'!I187/'Tabel 10'!$F187*1000,0)</f>
        <v>75.416117336849041</v>
      </c>
      <c r="K187" s="41">
        <f>IFERROR('Tabel 5'!J187/'Tabel 10'!$F187*1000,0)</f>
        <v>37.512359920896508</v>
      </c>
      <c r="L187" s="41">
        <f>IFERROR('Tabel 5'!K187/'Tabel 10'!$F187*1000,0)</f>
        <v>12.874917600527356</v>
      </c>
      <c r="M187" s="41">
        <f>IFERROR('Tabel 5'!L187/'Tabel 10'!$F187*1000,0)</f>
        <v>15.614700065919578</v>
      </c>
      <c r="N187" s="41">
        <f>IFERROR('Tabel 5'!M187/'Tabel 10'!$F187*1000,0)</f>
        <v>1.1947923533289386</v>
      </c>
      <c r="O187" s="41">
        <f>IFERROR('Tabel 5'!N187/'Tabel 10'!$F187*1000,0)</f>
        <v>8.2193473961766639</v>
      </c>
      <c r="P187" s="41"/>
      <c r="Q187" s="41">
        <f>IFERROR('Tabel 5'!P187/'Tabel 10'!$F187*1000,0)</f>
        <v>13.534113381674358</v>
      </c>
      <c r="R187" s="41">
        <f>IFERROR('Tabel 5'!Q187/'Tabel 10'!$F187*1000,0)</f>
        <v>2.8839815425181281</v>
      </c>
      <c r="S187" s="41">
        <f>IFERROR('Tabel 5'!R187/'Tabel 10'!$F187*1000,0)</f>
        <v>10.650131839156229</v>
      </c>
      <c r="T187" s="41"/>
      <c r="U187" s="41">
        <f>IFERROR('Tabel 5'!T187/'Tabel 10'!$F187*1000,0)</f>
        <v>26.058833223467371</v>
      </c>
      <c r="V187" s="41"/>
      <c r="W187" s="41">
        <f>IFERROR('Tabel 5'!V187/'Tabel 10'!$F187*1000,0)</f>
        <v>35.019775873434412</v>
      </c>
      <c r="X187" s="41">
        <f>IFERROR('Tabel 5'!W187/'Tabel 10'!$F187*1000,0)</f>
        <v>34.442979564930781</v>
      </c>
      <c r="Y187" s="41">
        <f>IFERROR('Tabel 5'!X187/'Tabel 10'!$F187*1000,0)</f>
        <v>0.57679630850362562</v>
      </c>
      <c r="Z187" s="41">
        <f>IFERROR('Tabel 5'!Y187/'Tabel 10'!$F187*1000,0)</f>
        <v>0</v>
      </c>
      <c r="AA187" s="41"/>
      <c r="AB187" s="41">
        <f>IFERROR('Tabel 5'!AA187/'Tabel 10'!$F187*1000,0)</f>
        <v>0</v>
      </c>
      <c r="AC187" s="41"/>
      <c r="AD187" s="41">
        <f>IFERROR('Tabel 5'!AC187/'Tabel 10'!$F187*1000,0)</f>
        <v>25.337837837837839</v>
      </c>
      <c r="AF187" s="57"/>
    </row>
    <row r="188" spans="1:32" outlineLevel="1" x14ac:dyDescent="0.2">
      <c r="A188" s="22">
        <v>1</v>
      </c>
      <c r="B188" s="46">
        <v>2019</v>
      </c>
      <c r="C188" s="46">
        <v>5</v>
      </c>
      <c r="D188" s="22" t="s">
        <v>176</v>
      </c>
      <c r="E188" s="22" t="s">
        <v>526</v>
      </c>
      <c r="F188" s="41">
        <v>22678</v>
      </c>
      <c r="H188" s="41">
        <f>IFERROR('Tabel 5'!G188/'Tabel 10'!$F188*1000,0)</f>
        <v>40.656142516976807</v>
      </c>
      <c r="I188" s="41"/>
      <c r="J188" s="41">
        <f>IFERROR('Tabel 5'!I188/'Tabel 10'!$F188*1000,0)</f>
        <v>11.685333803686392</v>
      </c>
      <c r="K188" s="41">
        <f>IFERROR('Tabel 5'!J188/'Tabel 10'!$F188*1000,0)</f>
        <v>5.1591851133256901</v>
      </c>
      <c r="L188" s="41">
        <f>IFERROR('Tabel 5'!K188/'Tabel 10'!$F188*1000,0)</f>
        <v>0</v>
      </c>
      <c r="M188" s="41">
        <f>IFERROR('Tabel 5'!L188/'Tabel 10'!$F188*1000,0)</f>
        <v>5.9970014992503744</v>
      </c>
      <c r="N188" s="41">
        <f>IFERROR('Tabel 5'!M188/'Tabel 10'!$F188*1000,0)</f>
        <v>0</v>
      </c>
      <c r="O188" s="41">
        <f>IFERROR('Tabel 5'!N188/'Tabel 10'!$F188*1000,0)</f>
        <v>0.52914719111032726</v>
      </c>
      <c r="P188" s="41"/>
      <c r="Q188" s="41">
        <f>IFERROR('Tabel 5'!P188/'Tabel 10'!$F188*1000,0)</f>
        <v>1.7638239703677574</v>
      </c>
      <c r="R188" s="41">
        <f>IFERROR('Tabel 5'!Q188/'Tabel 10'!$F188*1000,0)</f>
        <v>1.0141987829614605</v>
      </c>
      <c r="S188" s="41">
        <f>IFERROR('Tabel 5'!R188/'Tabel 10'!$F188*1000,0)</f>
        <v>0.7496251874062968</v>
      </c>
      <c r="T188" s="41"/>
      <c r="U188" s="41">
        <f>IFERROR('Tabel 5'!T188/'Tabel 10'!$F188*1000,0)</f>
        <v>3.9686039333274539</v>
      </c>
      <c r="V188" s="41"/>
      <c r="W188" s="41">
        <f>IFERROR('Tabel 5'!V188/'Tabel 10'!$F188*1000,0)</f>
        <v>23.238380809595203</v>
      </c>
      <c r="X188" s="41">
        <f>IFERROR('Tabel 5'!W188/'Tabel 10'!$F188*1000,0)</f>
        <v>22.797424817003265</v>
      </c>
      <c r="Y188" s="41">
        <f>IFERROR('Tabel 5'!X188/'Tabel 10'!$F188*1000,0)</f>
        <v>0.44095599259193935</v>
      </c>
      <c r="Z188" s="41">
        <f>IFERROR('Tabel 5'!Y188/'Tabel 10'!$F188*1000,0)</f>
        <v>0</v>
      </c>
      <c r="AA188" s="41"/>
      <c r="AB188" s="41">
        <f>IFERROR('Tabel 5'!AA188/'Tabel 10'!$F188*1000,0)</f>
        <v>0</v>
      </c>
      <c r="AC188" s="41"/>
      <c r="AD188" s="41">
        <f>IFERROR('Tabel 5'!AC188/'Tabel 10'!$F188*1000,0)</f>
        <v>4.938707117029721</v>
      </c>
      <c r="AF188" s="57"/>
    </row>
    <row r="189" spans="1:32" outlineLevel="1" x14ac:dyDescent="0.2">
      <c r="A189" s="22">
        <v>1</v>
      </c>
      <c r="B189" s="46">
        <v>2019</v>
      </c>
      <c r="C189" s="46">
        <v>5</v>
      </c>
      <c r="D189" s="22" t="s">
        <v>178</v>
      </c>
      <c r="E189" s="22" t="s">
        <v>528</v>
      </c>
      <c r="F189" s="41">
        <v>25780</v>
      </c>
      <c r="H189" s="41">
        <f>IFERROR('Tabel 5'!G189/'Tabel 10'!$F189*1000,0)</f>
        <v>54.344453064390997</v>
      </c>
      <c r="I189" s="41"/>
      <c r="J189" s="41">
        <f>IFERROR('Tabel 5'!I189/'Tabel 10'!$F189*1000,0)</f>
        <v>10.744763382467029</v>
      </c>
      <c r="K189" s="41">
        <f>IFERROR('Tabel 5'!J189/'Tabel 10'!$F189*1000,0)</f>
        <v>2.1334367726920092</v>
      </c>
      <c r="L189" s="41">
        <f>IFERROR('Tabel 5'!K189/'Tabel 10'!$F189*1000,0)</f>
        <v>0.38789759503491078</v>
      </c>
      <c r="M189" s="41">
        <f>IFERROR('Tabel 5'!L189/'Tabel 10'!$F189*1000,0)</f>
        <v>6.9821567106283942</v>
      </c>
      <c r="N189" s="41">
        <f>IFERROR('Tabel 5'!M189/'Tabel 10'!$F189*1000,0)</f>
        <v>0.38789759503491078</v>
      </c>
      <c r="O189" s="41">
        <f>IFERROR('Tabel 5'!N189/'Tabel 10'!$F189*1000,0)</f>
        <v>0.85337470907680368</v>
      </c>
      <c r="P189" s="41"/>
      <c r="Q189" s="41">
        <f>IFERROR('Tabel 5'!P189/'Tabel 10'!$F189*1000,0)</f>
        <v>9.5422808378588044</v>
      </c>
      <c r="R189" s="41">
        <f>IFERROR('Tabel 5'!Q189/'Tabel 10'!$F189*1000,0)</f>
        <v>5.1590380139643139</v>
      </c>
      <c r="S189" s="41">
        <f>IFERROR('Tabel 5'!R189/'Tabel 10'!$F189*1000,0)</f>
        <v>4.3832428238944914</v>
      </c>
      <c r="T189" s="41"/>
      <c r="U189" s="41">
        <f>IFERROR('Tabel 5'!T189/'Tabel 10'!$F189*1000,0)</f>
        <v>15.515903801396432</v>
      </c>
      <c r="V189" s="41"/>
      <c r="W189" s="41">
        <f>IFERROR('Tabel 5'!V189/'Tabel 10'!$F189*1000,0)</f>
        <v>18.541505042668735</v>
      </c>
      <c r="X189" s="41">
        <f>IFERROR('Tabel 5'!W189/'Tabel 10'!$F189*1000,0)</f>
        <v>18.541505042668735</v>
      </c>
      <c r="Y189" s="41">
        <f>IFERROR('Tabel 5'!X189/'Tabel 10'!$F189*1000,0)</f>
        <v>0</v>
      </c>
      <c r="Z189" s="41">
        <f>IFERROR('Tabel 5'!Y189/'Tabel 10'!$F189*1000,0)</f>
        <v>0</v>
      </c>
      <c r="AA189" s="41"/>
      <c r="AB189" s="41">
        <f>IFERROR('Tabel 5'!AA189/'Tabel 10'!$F189*1000,0)</f>
        <v>0</v>
      </c>
      <c r="AC189" s="41"/>
      <c r="AD189" s="41">
        <f>IFERROR('Tabel 5'!AC189/'Tabel 10'!$F189*1000,0)</f>
        <v>4.0729247478665629</v>
      </c>
      <c r="AF189" s="57"/>
    </row>
    <row r="190" spans="1:32" outlineLevel="1" x14ac:dyDescent="0.2">
      <c r="A190" s="22">
        <v>1</v>
      </c>
      <c r="B190" s="46">
        <v>2019</v>
      </c>
      <c r="C190" s="46">
        <v>5</v>
      </c>
      <c r="D190" s="22" t="s">
        <v>179</v>
      </c>
      <c r="E190" s="22" t="s">
        <v>529</v>
      </c>
      <c r="F190" s="41">
        <v>21835</v>
      </c>
      <c r="H190" s="41">
        <f>IFERROR('Tabel 5'!G190/'Tabel 10'!$F190*1000,0)</f>
        <v>101.71742615067552</v>
      </c>
      <c r="I190" s="41"/>
      <c r="J190" s="41">
        <f>IFERROR('Tabel 5'!I190/'Tabel 10'!$F190*1000,0)</f>
        <v>35.447675749942753</v>
      </c>
      <c r="K190" s="41">
        <f>IFERROR('Tabel 5'!J190/'Tabel 10'!$F190*1000,0)</f>
        <v>7.3734829402335693</v>
      </c>
      <c r="L190" s="41">
        <f>IFERROR('Tabel 5'!K190/'Tabel 10'!$F190*1000,0)</f>
        <v>8.28944355392718</v>
      </c>
      <c r="M190" s="41">
        <f>IFERROR('Tabel 5'!L190/'Tabel 10'!$F190*1000,0)</f>
        <v>12.869246622395236</v>
      </c>
      <c r="N190" s="41">
        <f>IFERROR('Tabel 5'!M190/'Tabel 10'!$F190*1000,0)</f>
        <v>0</v>
      </c>
      <c r="O190" s="41">
        <f>IFERROR('Tabel 5'!N190/'Tabel 10'!$F190*1000,0)</f>
        <v>6.9155026333867644</v>
      </c>
      <c r="P190" s="41"/>
      <c r="Q190" s="41">
        <f>IFERROR('Tabel 5'!P190/'Tabel 10'!$F190*1000,0)</f>
        <v>14.105793450881611</v>
      </c>
      <c r="R190" s="41">
        <f>IFERROR('Tabel 5'!Q190/'Tabel 10'!$F190*1000,0)</f>
        <v>7.2818868788642082</v>
      </c>
      <c r="S190" s="41">
        <f>IFERROR('Tabel 5'!R190/'Tabel 10'!$F190*1000,0)</f>
        <v>6.8239065720174032</v>
      </c>
      <c r="T190" s="41"/>
      <c r="U190" s="41">
        <f>IFERROR('Tabel 5'!T190/'Tabel 10'!$F190*1000,0)</f>
        <v>39.798488664987403</v>
      </c>
      <c r="V190" s="41"/>
      <c r="W190" s="41">
        <f>IFERROR('Tabel 5'!V190/'Tabel 10'!$F190*1000,0)</f>
        <v>12.365468284863752</v>
      </c>
      <c r="X190" s="41">
        <f>IFERROR('Tabel 5'!W190/'Tabel 10'!$F190*1000,0)</f>
        <v>12.365468284863752</v>
      </c>
      <c r="Y190" s="41">
        <f>IFERROR('Tabel 5'!X190/'Tabel 10'!$F190*1000,0)</f>
        <v>0</v>
      </c>
      <c r="Z190" s="41">
        <f>IFERROR('Tabel 5'!Y190/'Tabel 10'!$F190*1000,0)</f>
        <v>0</v>
      </c>
      <c r="AA190" s="41"/>
      <c r="AB190" s="41">
        <f>IFERROR('Tabel 5'!AA190/'Tabel 10'!$F190*1000,0)</f>
        <v>0</v>
      </c>
      <c r="AC190" s="41"/>
      <c r="AD190" s="41">
        <f>IFERROR('Tabel 5'!AC190/'Tabel 10'!$F190*1000,0)</f>
        <v>15.067552095259904</v>
      </c>
      <c r="AF190" s="57"/>
    </row>
    <row r="191" spans="1:32" outlineLevel="1" x14ac:dyDescent="0.2">
      <c r="A191" s="22">
        <v>1</v>
      </c>
      <c r="B191" s="46">
        <v>2019</v>
      </c>
      <c r="C191" s="46">
        <v>5</v>
      </c>
      <c r="D191" s="22" t="s">
        <v>180</v>
      </c>
      <c r="E191" s="22" t="s">
        <v>530</v>
      </c>
      <c r="F191" s="41">
        <v>44371</v>
      </c>
      <c r="H191" s="41">
        <f>IFERROR('Tabel 5'!G191/'Tabel 10'!$F191*1000,0)</f>
        <v>58.393996078519756</v>
      </c>
      <c r="I191" s="41"/>
      <c r="J191" s="41">
        <f>IFERROR('Tabel 5'!I191/'Tabel 10'!$F191*1000,0)</f>
        <v>10.051610285997612</v>
      </c>
      <c r="K191" s="41">
        <f>IFERROR('Tabel 5'!J191/'Tabel 10'!$F191*1000,0)</f>
        <v>4.7553582294742061</v>
      </c>
      <c r="L191" s="41">
        <f>IFERROR('Tabel 5'!K191/'Tabel 10'!$F191*1000,0)</f>
        <v>3.763719546550675</v>
      </c>
      <c r="M191" s="41">
        <f>IFERROR('Tabel 5'!L191/'Tabel 10'!$F191*1000,0)</f>
        <v>0.60850555543034868</v>
      </c>
      <c r="N191" s="41">
        <f>IFERROR('Tabel 5'!M191/'Tabel 10'!$F191*1000,0)</f>
        <v>0.20283518514344953</v>
      </c>
      <c r="O191" s="41">
        <f>IFERROR('Tabel 5'!N191/'Tabel 10'!$F191*1000,0)</f>
        <v>0.72119176939893181</v>
      </c>
      <c r="P191" s="41"/>
      <c r="Q191" s="41">
        <f>IFERROR('Tabel 5'!P191/'Tabel 10'!$F191*1000,0)</f>
        <v>20.711726127425571</v>
      </c>
      <c r="R191" s="41">
        <f>IFERROR('Tabel 5'!Q191/'Tabel 10'!$F191*1000,0)</f>
        <v>14.739356787090667</v>
      </c>
      <c r="S191" s="41">
        <f>IFERROR('Tabel 5'!R191/'Tabel 10'!$F191*1000,0)</f>
        <v>5.9723693403349039</v>
      </c>
      <c r="T191" s="41"/>
      <c r="U191" s="41">
        <f>IFERROR('Tabel 5'!T191/'Tabel 10'!$F191*1000,0)</f>
        <v>4.9807306574113719</v>
      </c>
      <c r="V191" s="41"/>
      <c r="W191" s="41">
        <f>IFERROR('Tabel 5'!V191/'Tabel 10'!$F191*1000,0)</f>
        <v>22.649929007685198</v>
      </c>
      <c r="X191" s="41">
        <f>IFERROR('Tabel 5'!W191/'Tabel 10'!$F191*1000,0)</f>
        <v>20.080683329201506</v>
      </c>
      <c r="Y191" s="41">
        <f>IFERROR('Tabel 5'!X191/'Tabel 10'!$F191*1000,0)</f>
        <v>1.3973090532104302</v>
      </c>
      <c r="Z191" s="41">
        <f>IFERROR('Tabel 5'!Y191/'Tabel 10'!$F191*1000,0)</f>
        <v>1.1719366252732641</v>
      </c>
      <c r="AA191" s="41"/>
      <c r="AB191" s="41">
        <f>IFERROR('Tabel 5'!AA191/'Tabel 10'!$F191*1000,0)</f>
        <v>0.45074485587433233</v>
      </c>
      <c r="AC191" s="41"/>
      <c r="AD191" s="41">
        <f>IFERROR('Tabel 5'!AC191/'Tabel 10'!$F191*1000,0)</f>
        <v>0</v>
      </c>
      <c r="AF191" s="57"/>
    </row>
    <row r="192" spans="1:32" outlineLevel="1" x14ac:dyDescent="0.2">
      <c r="A192" s="22">
        <v>1</v>
      </c>
      <c r="B192" s="46">
        <v>2019</v>
      </c>
      <c r="C192" s="46">
        <v>5</v>
      </c>
      <c r="D192" s="22" t="s">
        <v>181</v>
      </c>
      <c r="E192" s="22" t="s">
        <v>531</v>
      </c>
      <c r="F192" s="41">
        <v>44059</v>
      </c>
      <c r="H192" s="41">
        <f>IFERROR('Tabel 5'!G192/'Tabel 10'!$F192*1000,0)</f>
        <v>26.055970403322817</v>
      </c>
      <c r="I192" s="41"/>
      <c r="J192" s="41">
        <f>IFERROR('Tabel 5'!I192/'Tabel 10'!$F192*1000,0)</f>
        <v>5.1521823010054693</v>
      </c>
      <c r="K192" s="41">
        <f>IFERROR('Tabel 5'!J192/'Tabel 10'!$F192*1000,0)</f>
        <v>0.54472411993009373</v>
      </c>
      <c r="L192" s="41">
        <f>IFERROR('Tabel 5'!K192/'Tabel 10'!$F192*1000,0)</f>
        <v>0.24966522163462629</v>
      </c>
      <c r="M192" s="41">
        <f>IFERROR('Tabel 5'!L192/'Tabel 10'!$F192*1000,0)</f>
        <v>2.7690142763113101</v>
      </c>
      <c r="N192" s="41">
        <f>IFERROR('Tabel 5'!M192/'Tabel 10'!$F192*1000,0)</f>
        <v>0.27236205996504687</v>
      </c>
      <c r="O192" s="41">
        <f>IFERROR('Tabel 5'!N192/'Tabel 10'!$F192*1000,0)</f>
        <v>1.3164166231643932</v>
      </c>
      <c r="P192" s="41"/>
      <c r="Q192" s="41">
        <f>IFERROR('Tabel 5'!P192/'Tabel 10'!$F192*1000,0)</f>
        <v>0.68090514991261719</v>
      </c>
      <c r="R192" s="41">
        <f>IFERROR('Tabel 5'!Q192/'Tabel 10'!$F192*1000,0)</f>
        <v>0.68090514991261719</v>
      </c>
      <c r="S192" s="41">
        <f>IFERROR('Tabel 5'!R192/'Tabel 10'!$F192*1000,0)</f>
        <v>0</v>
      </c>
      <c r="T192" s="41"/>
      <c r="U192" s="41">
        <f>IFERROR('Tabel 5'!T192/'Tabel 10'!$F192*1000,0)</f>
        <v>3.790372001180236</v>
      </c>
      <c r="V192" s="41"/>
      <c r="W192" s="41">
        <f>IFERROR('Tabel 5'!V192/'Tabel 10'!$F192*1000,0)</f>
        <v>16.432510951224497</v>
      </c>
      <c r="X192" s="41">
        <f>IFERROR('Tabel 5'!W192/'Tabel 10'!$F192*1000,0)</f>
        <v>15.274972196373046</v>
      </c>
      <c r="Y192" s="41">
        <f>IFERROR('Tabel 5'!X192/'Tabel 10'!$F192*1000,0)</f>
        <v>1.1575387548514493</v>
      </c>
      <c r="Z192" s="41">
        <f>IFERROR('Tabel 5'!Y192/'Tabel 10'!$F192*1000,0)</f>
        <v>0</v>
      </c>
      <c r="AA192" s="41"/>
      <c r="AB192" s="41">
        <f>IFERROR('Tabel 5'!AA192/'Tabel 10'!$F192*1000,0)</f>
        <v>0</v>
      </c>
      <c r="AC192" s="41"/>
      <c r="AD192" s="41">
        <f>IFERROR('Tabel 5'!AC192/'Tabel 10'!$F192*1000,0)</f>
        <v>4.5393676660841147E-2</v>
      </c>
      <c r="AF192" s="57"/>
    </row>
    <row r="193" spans="1:32" outlineLevel="1" x14ac:dyDescent="0.2">
      <c r="A193" s="22">
        <v>1</v>
      </c>
      <c r="B193" s="46">
        <v>2019</v>
      </c>
      <c r="C193" s="46">
        <v>5</v>
      </c>
      <c r="D193" s="22" t="s">
        <v>182</v>
      </c>
      <c r="E193" s="22" t="s">
        <v>532</v>
      </c>
      <c r="F193" s="41">
        <v>31780</v>
      </c>
      <c r="H193" s="41">
        <f>IFERROR('Tabel 5'!G193/'Tabel 10'!$F193*1000,0)</f>
        <v>38.986784140969164</v>
      </c>
      <c r="I193" s="41"/>
      <c r="J193" s="41">
        <f>IFERROR('Tabel 5'!I193/'Tabel 10'!$F193*1000,0)</f>
        <v>14.694776589049717</v>
      </c>
      <c r="K193" s="41">
        <f>IFERROR('Tabel 5'!J193/'Tabel 10'!$F193*1000,0)</f>
        <v>2.4229074889867839</v>
      </c>
      <c r="L193" s="41">
        <f>IFERROR('Tabel 5'!K193/'Tabel 10'!$F193*1000,0)</f>
        <v>1.4159848961611077</v>
      </c>
      <c r="M193" s="41">
        <f>IFERROR('Tabel 5'!L193/'Tabel 10'!$F193*1000,0)</f>
        <v>10.604153555695406</v>
      </c>
      <c r="N193" s="41">
        <f>IFERROR('Tabel 5'!M193/'Tabel 10'!$F193*1000,0)</f>
        <v>0</v>
      </c>
      <c r="O193" s="41">
        <f>IFERROR('Tabel 5'!N193/'Tabel 10'!$F193*1000,0)</f>
        <v>0.25173064820641911</v>
      </c>
      <c r="P193" s="41"/>
      <c r="Q193" s="41">
        <f>IFERROR('Tabel 5'!P193/'Tabel 10'!$F193*1000,0)</f>
        <v>1.4159848961611077</v>
      </c>
      <c r="R193" s="41">
        <f>IFERROR('Tabel 5'!Q193/'Tabel 10'!$F193*1000,0)</f>
        <v>1.4159848961611077</v>
      </c>
      <c r="S193" s="41">
        <f>IFERROR('Tabel 5'!R193/'Tabel 10'!$F193*1000,0)</f>
        <v>0</v>
      </c>
      <c r="T193" s="41"/>
      <c r="U193" s="41">
        <f>IFERROR('Tabel 5'!T193/'Tabel 10'!$F193*1000,0)</f>
        <v>1.2586532410320956</v>
      </c>
      <c r="V193" s="41"/>
      <c r="W193" s="41">
        <f>IFERROR('Tabel 5'!V193/'Tabel 10'!$F193*1000,0)</f>
        <v>21.617369414726245</v>
      </c>
      <c r="X193" s="41">
        <f>IFERROR('Tabel 5'!W193/'Tabel 10'!$F193*1000,0)</f>
        <v>21.082441787287603</v>
      </c>
      <c r="Y193" s="41">
        <f>IFERROR('Tabel 5'!X193/'Tabel 10'!$F193*1000,0)</f>
        <v>0.53492762743864064</v>
      </c>
      <c r="Z193" s="41">
        <f>IFERROR('Tabel 5'!Y193/'Tabel 10'!$F193*1000,0)</f>
        <v>0</v>
      </c>
      <c r="AA193" s="41"/>
      <c r="AB193" s="41">
        <f>IFERROR('Tabel 5'!AA193/'Tabel 10'!$F193*1000,0)</f>
        <v>0.44052863436123352</v>
      </c>
      <c r="AC193" s="41"/>
      <c r="AD193" s="41">
        <f>IFERROR('Tabel 5'!AC193/'Tabel 10'!$F193*1000,0)</f>
        <v>2.1397105097545626</v>
      </c>
      <c r="AF193" s="57"/>
    </row>
    <row r="194" spans="1:32" outlineLevel="1" x14ac:dyDescent="0.2">
      <c r="A194" s="22">
        <v>1</v>
      </c>
      <c r="B194" s="46">
        <v>2019</v>
      </c>
      <c r="C194" s="46">
        <v>5</v>
      </c>
      <c r="D194" s="22" t="s">
        <v>185</v>
      </c>
      <c r="E194" s="22" t="s">
        <v>536</v>
      </c>
      <c r="F194" s="41">
        <v>29821</v>
      </c>
      <c r="H194" s="41">
        <f>IFERROR('Tabel 5'!G194/'Tabel 10'!$F194*1000,0)</f>
        <v>50.80312531437577</v>
      </c>
      <c r="I194" s="41"/>
      <c r="J194" s="41">
        <f>IFERROR('Tabel 5'!I194/'Tabel 10'!$F194*1000,0)</f>
        <v>24.81472787632876</v>
      </c>
      <c r="K194" s="41">
        <f>IFERROR('Tabel 5'!J194/'Tabel 10'!$F194*1000,0)</f>
        <v>10.026491398678782</v>
      </c>
      <c r="L194" s="41">
        <f>IFERROR('Tabel 5'!K194/'Tabel 10'!$F194*1000,0)</f>
        <v>7.2096844505549775</v>
      </c>
      <c r="M194" s="41">
        <f>IFERROR('Tabel 5'!L194/'Tabel 10'!$F194*1000,0)</f>
        <v>6.1701485530330977</v>
      </c>
      <c r="N194" s="41">
        <f>IFERROR('Tabel 5'!M194/'Tabel 10'!$F194*1000,0)</f>
        <v>0</v>
      </c>
      <c r="O194" s="41">
        <f>IFERROR('Tabel 5'!N194/'Tabel 10'!$F194*1000,0)</f>
        <v>1.4084034740619027</v>
      </c>
      <c r="P194" s="41"/>
      <c r="Q194" s="41">
        <f>IFERROR('Tabel 5'!P194/'Tabel 10'!$F194*1000,0)</f>
        <v>3.5545421012038494</v>
      </c>
      <c r="R194" s="41">
        <f>IFERROR('Tabel 5'!Q194/'Tabel 10'!$F194*1000,0)</f>
        <v>0</v>
      </c>
      <c r="S194" s="41">
        <f>IFERROR('Tabel 5'!R194/'Tabel 10'!$F194*1000,0)</f>
        <v>3.5545421012038494</v>
      </c>
      <c r="T194" s="41"/>
      <c r="U194" s="41">
        <f>IFERROR('Tabel 5'!T194/'Tabel 10'!$F194*1000,0)</f>
        <v>2.4814727876328764</v>
      </c>
      <c r="V194" s="41"/>
      <c r="W194" s="41">
        <f>IFERROR('Tabel 5'!V194/'Tabel 10'!$F194*1000,0)</f>
        <v>19.952382549210288</v>
      </c>
      <c r="X194" s="41">
        <f>IFERROR('Tabel 5'!W194/'Tabel 10'!$F194*1000,0)</f>
        <v>19.248180812179339</v>
      </c>
      <c r="Y194" s="41">
        <f>IFERROR('Tabel 5'!X194/'Tabel 10'!$F194*1000,0)</f>
        <v>0.53653465678548673</v>
      </c>
      <c r="Z194" s="41">
        <f>IFERROR('Tabel 5'!Y194/'Tabel 10'!$F194*1000,0)</f>
        <v>0.16766708024546462</v>
      </c>
      <c r="AA194" s="41"/>
      <c r="AB194" s="41">
        <f>IFERROR('Tabel 5'!AA194/'Tabel 10'!$F194*1000,0)</f>
        <v>0</v>
      </c>
      <c r="AC194" s="41"/>
      <c r="AD194" s="41">
        <f>IFERROR('Tabel 5'!AC194/'Tabel 10'!$F194*1000,0)</f>
        <v>4.8288119110693799</v>
      </c>
      <c r="AF194" s="57"/>
    </row>
    <row r="195" spans="1:32" outlineLevel="1" x14ac:dyDescent="0.2">
      <c r="A195" s="22">
        <v>1</v>
      </c>
      <c r="B195" s="46">
        <v>2019</v>
      </c>
      <c r="C195" s="46">
        <v>5</v>
      </c>
      <c r="D195" s="22" t="s">
        <v>187</v>
      </c>
      <c r="E195" s="22" t="s">
        <v>538</v>
      </c>
      <c r="F195" s="41">
        <v>29065</v>
      </c>
      <c r="H195" s="41">
        <f>IFERROR('Tabel 5'!G195/'Tabel 10'!$F195*1000,0)</f>
        <v>49.234474453810428</v>
      </c>
      <c r="I195" s="41"/>
      <c r="J195" s="41">
        <f>IFERROR('Tabel 5'!I195/'Tabel 10'!$F195*1000,0)</f>
        <v>22.707724066746948</v>
      </c>
      <c r="K195" s="41">
        <f>IFERROR('Tabel 5'!J195/'Tabel 10'!$F195*1000,0)</f>
        <v>5.4704971615344915</v>
      </c>
      <c r="L195" s="41">
        <f>IFERROR('Tabel 5'!K195/'Tabel 10'!$F195*1000,0)</f>
        <v>0</v>
      </c>
      <c r="M195" s="41">
        <f>IFERROR('Tabel 5'!L195/'Tabel 10'!$F195*1000,0)</f>
        <v>5.401685876483743</v>
      </c>
      <c r="N195" s="41">
        <f>IFERROR('Tabel 5'!M195/'Tabel 10'!$F195*1000,0)</f>
        <v>0</v>
      </c>
      <c r="O195" s="41">
        <f>IFERROR('Tabel 5'!N195/'Tabel 10'!$F195*1000,0)</f>
        <v>11.835541028728711</v>
      </c>
      <c r="P195" s="41"/>
      <c r="Q195" s="41">
        <f>IFERROR('Tabel 5'!P195/'Tabel 10'!$F195*1000,0)</f>
        <v>0.55049028040598658</v>
      </c>
      <c r="R195" s="41">
        <f>IFERROR('Tabel 5'!Q195/'Tabel 10'!$F195*1000,0)</f>
        <v>0.55049028040598658</v>
      </c>
      <c r="S195" s="41">
        <f>IFERROR('Tabel 5'!R195/'Tabel 10'!$F195*1000,0)</f>
        <v>0</v>
      </c>
      <c r="T195" s="41"/>
      <c r="U195" s="41">
        <f>IFERROR('Tabel 5'!T195/'Tabel 10'!$F195*1000,0)</f>
        <v>4.2318940306210218</v>
      </c>
      <c r="V195" s="41"/>
      <c r="W195" s="41">
        <f>IFERROR('Tabel 5'!V195/'Tabel 10'!$F195*1000,0)</f>
        <v>21.744366076036471</v>
      </c>
      <c r="X195" s="41">
        <f>IFERROR('Tabel 5'!W195/'Tabel 10'!$F195*1000,0)</f>
        <v>21.331498365731981</v>
      </c>
      <c r="Y195" s="41">
        <f>IFERROR('Tabel 5'!X195/'Tabel 10'!$F195*1000,0)</f>
        <v>0</v>
      </c>
      <c r="Z195" s="41">
        <f>IFERROR('Tabel 5'!Y195/'Tabel 10'!$F195*1000,0)</f>
        <v>0.41286771030448993</v>
      </c>
      <c r="AA195" s="41"/>
      <c r="AB195" s="41">
        <f>IFERROR('Tabel 5'!AA195/'Tabel 10'!$F195*1000,0)</f>
        <v>0</v>
      </c>
      <c r="AC195" s="41"/>
      <c r="AD195" s="41">
        <f>IFERROR('Tabel 5'!AC195/'Tabel 10'!$F195*1000,0)</f>
        <v>2.8556683296060554</v>
      </c>
      <c r="AF195" s="57"/>
    </row>
    <row r="196" spans="1:32" outlineLevel="1" x14ac:dyDescent="0.2">
      <c r="A196" s="22">
        <v>1</v>
      </c>
      <c r="B196" s="46">
        <v>2019</v>
      </c>
      <c r="C196" s="46">
        <v>5</v>
      </c>
      <c r="D196" s="22" t="s">
        <v>188</v>
      </c>
      <c r="E196" s="22" t="s">
        <v>539</v>
      </c>
      <c r="F196" s="41">
        <v>30747</v>
      </c>
      <c r="H196" s="41">
        <f>IFERROR('Tabel 5'!G196/'Tabel 10'!$F196*1000,0)</f>
        <v>44.166910592903378</v>
      </c>
      <c r="I196" s="41"/>
      <c r="J196" s="41">
        <f>IFERROR('Tabel 5'!I196/'Tabel 10'!$F196*1000,0)</f>
        <v>18.505870491430056</v>
      </c>
      <c r="K196" s="41">
        <f>IFERROR('Tabel 5'!J196/'Tabel 10'!$F196*1000,0)</f>
        <v>0</v>
      </c>
      <c r="L196" s="41">
        <f>IFERROR('Tabel 5'!K196/'Tabel 10'!$F196*1000,0)</f>
        <v>16.586984096009367</v>
      </c>
      <c r="M196" s="41">
        <f>IFERROR('Tabel 5'!L196/'Tabel 10'!$F196*1000,0)</f>
        <v>1.8863628971932223</v>
      </c>
      <c r="N196" s="41">
        <f>IFERROR('Tabel 5'!M196/'Tabel 10'!$F196*1000,0)</f>
        <v>0</v>
      </c>
      <c r="O196" s="41">
        <f>IFERROR('Tabel 5'!N196/'Tabel 10'!$F196*1000,0)</f>
        <v>3.2523498227469347E-2</v>
      </c>
      <c r="P196" s="41"/>
      <c r="Q196" s="41">
        <f>IFERROR('Tabel 5'!P196/'Tabel 10'!$F196*1000,0)</f>
        <v>4.1955312713435458</v>
      </c>
      <c r="R196" s="41">
        <f>IFERROR('Tabel 5'!Q196/'Tabel 10'!$F196*1000,0)</f>
        <v>2.2115978794679156</v>
      </c>
      <c r="S196" s="41">
        <f>IFERROR('Tabel 5'!R196/'Tabel 10'!$F196*1000,0)</f>
        <v>1.9839333918756303</v>
      </c>
      <c r="T196" s="41"/>
      <c r="U196" s="41">
        <f>IFERROR('Tabel 5'!T196/'Tabel 10'!$F196*1000,0)</f>
        <v>3.2523498227469347</v>
      </c>
      <c r="V196" s="41"/>
      <c r="W196" s="41">
        <f>IFERROR('Tabel 5'!V196/'Tabel 10'!$F196*1000,0)</f>
        <v>18.213159007382835</v>
      </c>
      <c r="X196" s="41">
        <f>IFERROR('Tabel 5'!W196/'Tabel 10'!$F196*1000,0)</f>
        <v>17.367548053468632</v>
      </c>
      <c r="Y196" s="41">
        <f>IFERROR('Tabel 5'!X196/'Tabel 10'!$F196*1000,0)</f>
        <v>0.84561095391420305</v>
      </c>
      <c r="Z196" s="41">
        <f>IFERROR('Tabel 5'!Y196/'Tabel 10'!$F196*1000,0)</f>
        <v>0</v>
      </c>
      <c r="AA196" s="41"/>
      <c r="AB196" s="41">
        <f>IFERROR('Tabel 5'!AA196/'Tabel 10'!$F196*1000,0)</f>
        <v>0</v>
      </c>
      <c r="AC196" s="41"/>
      <c r="AD196" s="41">
        <f>IFERROR('Tabel 5'!AC196/'Tabel 10'!$F196*1000,0)</f>
        <v>0.48785247341204019</v>
      </c>
      <c r="AF196" s="57"/>
    </row>
    <row r="197" spans="1:32" outlineLevel="1" x14ac:dyDescent="0.2">
      <c r="A197" s="22">
        <v>1</v>
      </c>
      <c r="B197" s="46">
        <v>2019</v>
      </c>
      <c r="C197" s="46">
        <v>5</v>
      </c>
      <c r="D197" s="22" t="s">
        <v>190</v>
      </c>
      <c r="E197" s="22" t="s">
        <v>541</v>
      </c>
      <c r="F197" s="41">
        <v>32362</v>
      </c>
      <c r="H197" s="41">
        <f>IFERROR('Tabel 5'!G197/'Tabel 10'!$F197*1000,0)</f>
        <v>55.43538718249799</v>
      </c>
      <c r="I197" s="41"/>
      <c r="J197" s="41">
        <f>IFERROR('Tabel 5'!I197/'Tabel 10'!$F197*1000,0)</f>
        <v>30.684135714727152</v>
      </c>
      <c r="K197" s="41">
        <f>IFERROR('Tabel 5'!J197/'Tabel 10'!$F197*1000,0)</f>
        <v>15.079414127680614</v>
      </c>
      <c r="L197" s="41">
        <f>IFERROR('Tabel 5'!K197/'Tabel 10'!$F197*1000,0)</f>
        <v>1.854026327173846</v>
      </c>
      <c r="M197" s="41">
        <f>IFERROR('Tabel 5'!L197/'Tabel 10'!$F197*1000,0)</f>
        <v>1.854026327173846</v>
      </c>
      <c r="N197" s="41">
        <f>IFERROR('Tabel 5'!M197/'Tabel 10'!$F197*1000,0)</f>
        <v>0.30900438786230761</v>
      </c>
      <c r="O197" s="41">
        <f>IFERROR('Tabel 5'!N197/'Tabel 10'!$F197*1000,0)</f>
        <v>11.587664544836537</v>
      </c>
      <c r="P197" s="41"/>
      <c r="Q197" s="41">
        <f>IFERROR('Tabel 5'!P197/'Tabel 10'!$F197*1000,0)</f>
        <v>11.433162350905382</v>
      </c>
      <c r="R197" s="41">
        <f>IFERROR('Tabel 5'!Q197/'Tabel 10'!$F197*1000,0)</f>
        <v>7.6324083801989984</v>
      </c>
      <c r="S197" s="41">
        <f>IFERROR('Tabel 5'!R197/'Tabel 10'!$F197*1000,0)</f>
        <v>3.8007539707063844</v>
      </c>
      <c r="T197" s="41"/>
      <c r="U197" s="41">
        <f>IFERROR('Tabel 5'!T197/'Tabel 10'!$F197*1000,0)</f>
        <v>4.8822693282244609</v>
      </c>
      <c r="V197" s="41"/>
      <c r="W197" s="41">
        <f>IFERROR('Tabel 5'!V197/'Tabel 10'!$F197*1000,0)</f>
        <v>8.4358197886409982</v>
      </c>
      <c r="X197" s="41">
        <f>IFERROR('Tabel 5'!W197/'Tabel 10'!$F197*1000,0)</f>
        <v>7.8487114517026138</v>
      </c>
      <c r="Y197" s="41">
        <f>IFERROR('Tabel 5'!X197/'Tabel 10'!$F197*1000,0)</f>
        <v>0.52530745936592305</v>
      </c>
      <c r="Z197" s="41">
        <f>IFERROR('Tabel 5'!Y197/'Tabel 10'!$F197*1000,0)</f>
        <v>6.1800877572461527E-2</v>
      </c>
      <c r="AA197" s="41"/>
      <c r="AB197" s="41">
        <f>IFERROR('Tabel 5'!AA197/'Tabel 10'!$F197*1000,0)</f>
        <v>0.92701316358692298</v>
      </c>
      <c r="AC197" s="41"/>
      <c r="AD197" s="41">
        <f>IFERROR('Tabel 5'!AC197/'Tabel 10'!$F197*1000,0)</f>
        <v>4.7895680118657689</v>
      </c>
      <c r="AF197" s="57"/>
    </row>
    <row r="198" spans="1:32" outlineLevel="1" x14ac:dyDescent="0.2">
      <c r="A198" s="22">
        <v>1</v>
      </c>
      <c r="B198" s="46">
        <v>2019</v>
      </c>
      <c r="C198" s="46">
        <v>5</v>
      </c>
      <c r="D198" s="22" t="s">
        <v>194</v>
      </c>
      <c r="E198" s="22" t="s">
        <v>545</v>
      </c>
      <c r="F198" s="41">
        <v>43774</v>
      </c>
      <c r="H198" s="41">
        <f>IFERROR('Tabel 5'!G198/'Tabel 10'!$F198*1000,0)</f>
        <v>92.269383652396399</v>
      </c>
      <c r="I198" s="41"/>
      <c r="J198" s="41">
        <f>IFERROR('Tabel 5'!I198/'Tabel 10'!$F198*1000,0)</f>
        <v>59.258920820578425</v>
      </c>
      <c r="K198" s="41">
        <f>IFERROR('Tabel 5'!J198/'Tabel 10'!$F198*1000,0)</f>
        <v>29.241102024032532</v>
      </c>
      <c r="L198" s="41">
        <f>IFERROR('Tabel 5'!K198/'Tabel 10'!$F198*1000,0)</f>
        <v>23.210124731575824</v>
      </c>
      <c r="M198" s="41">
        <f>IFERROR('Tabel 5'!L198/'Tabel 10'!$F198*1000,0)</f>
        <v>4.7973683008178378</v>
      </c>
      <c r="N198" s="41">
        <f>IFERROR('Tabel 5'!M198/'Tabel 10'!$F198*1000,0)</f>
        <v>0</v>
      </c>
      <c r="O198" s="41">
        <f>IFERROR('Tabel 5'!N198/'Tabel 10'!$F198*1000,0)</f>
        <v>2.0103257641522365</v>
      </c>
      <c r="P198" s="41"/>
      <c r="Q198" s="41">
        <f>IFERROR('Tabel 5'!P198/'Tabel 10'!$F198*1000,0)</f>
        <v>5.3684835747247224</v>
      </c>
      <c r="R198" s="41">
        <f>IFERROR('Tabel 5'!Q198/'Tabel 10'!$F198*1000,0)</f>
        <v>2.6042856490153974</v>
      </c>
      <c r="S198" s="41">
        <f>IFERROR('Tabel 5'!R198/'Tabel 10'!$F198*1000,0)</f>
        <v>2.764197925709325</v>
      </c>
      <c r="T198" s="41"/>
      <c r="U198" s="41">
        <f>IFERROR('Tabel 5'!T198/'Tabel 10'!$F198*1000,0)</f>
        <v>3.4266916434413122</v>
      </c>
      <c r="V198" s="41"/>
      <c r="W198" s="41">
        <f>IFERROR('Tabel 5'!V198/'Tabel 10'!$F198*1000,0)</f>
        <v>24.215287613651942</v>
      </c>
      <c r="X198" s="41">
        <f>IFERROR('Tabel 5'!W198/'Tabel 10'!$F198*1000,0)</f>
        <v>23.644172339745055</v>
      </c>
      <c r="Y198" s="41">
        <f>IFERROR('Tabel 5'!X198/'Tabel 10'!$F198*1000,0)</f>
        <v>0.57111527390688532</v>
      </c>
      <c r="Z198" s="41">
        <f>IFERROR('Tabel 5'!Y198/'Tabel 10'!$F198*1000,0)</f>
        <v>0</v>
      </c>
      <c r="AA198" s="41"/>
      <c r="AB198" s="41">
        <f>IFERROR('Tabel 5'!AA198/'Tabel 10'!$F198*1000,0)</f>
        <v>0</v>
      </c>
      <c r="AC198" s="41"/>
      <c r="AD198" s="41">
        <f>IFERROR('Tabel 5'!AC198/'Tabel 10'!$F198*1000,0)</f>
        <v>2.2159272627587154</v>
      </c>
      <c r="AF198" s="57"/>
    </row>
    <row r="199" spans="1:32" outlineLevel="1" x14ac:dyDescent="0.2">
      <c r="A199" s="22">
        <v>1</v>
      </c>
      <c r="B199" s="46">
        <v>2019</v>
      </c>
      <c r="C199" s="46">
        <v>5</v>
      </c>
      <c r="D199" s="22" t="s">
        <v>195</v>
      </c>
      <c r="E199" s="22" t="s">
        <v>546</v>
      </c>
      <c r="F199" s="41">
        <v>21515</v>
      </c>
      <c r="H199" s="41">
        <f>IFERROR('Tabel 5'!G199/'Tabel 10'!$F199*1000,0)</f>
        <v>68.603300023239598</v>
      </c>
      <c r="I199" s="41"/>
      <c r="J199" s="41">
        <f>IFERROR('Tabel 5'!I199/'Tabel 10'!$F199*1000,0)</f>
        <v>28.910062746920755</v>
      </c>
      <c r="K199" s="41">
        <f>IFERROR('Tabel 5'!J199/'Tabel 10'!$F199*1000,0)</f>
        <v>19.28886823146642</v>
      </c>
      <c r="L199" s="41">
        <f>IFERROR('Tabel 5'!K199/'Tabel 10'!$F199*1000,0)</f>
        <v>0.69718800836625605</v>
      </c>
      <c r="M199" s="41">
        <f>IFERROR('Tabel 5'!L199/'Tabel 10'!$F199*1000,0)</f>
        <v>1.5338136184057634</v>
      </c>
      <c r="N199" s="41">
        <f>IFERROR('Tabel 5'!M199/'Tabel 10'!$F199*1000,0)</f>
        <v>1.487334417848013</v>
      </c>
      <c r="O199" s="41">
        <f>IFERROR('Tabel 5'!N199/'Tabel 10'!$F199*1000,0)</f>
        <v>5.9028584708343015</v>
      </c>
      <c r="P199" s="41"/>
      <c r="Q199" s="41">
        <f>IFERROR('Tabel 5'!P199/'Tabel 10'!$F199*1000,0)</f>
        <v>1.0225424122705089</v>
      </c>
      <c r="R199" s="41">
        <f>IFERROR('Tabel 5'!Q199/'Tabel 10'!$F199*1000,0)</f>
        <v>1.0225424122705089</v>
      </c>
      <c r="S199" s="41">
        <f>IFERROR('Tabel 5'!R199/'Tabel 10'!$F199*1000,0)</f>
        <v>0</v>
      </c>
      <c r="T199" s="41"/>
      <c r="U199" s="41">
        <f>IFERROR('Tabel 5'!T199/'Tabel 10'!$F199*1000,0)</f>
        <v>11.015570532186848</v>
      </c>
      <c r="V199" s="41"/>
      <c r="W199" s="41">
        <f>IFERROR('Tabel 5'!V199/'Tabel 10'!$F199*1000,0)</f>
        <v>27.655124331861494</v>
      </c>
      <c r="X199" s="41">
        <f>IFERROR('Tabel 5'!W199/'Tabel 10'!$F199*1000,0)</f>
        <v>27.004415524052984</v>
      </c>
      <c r="Y199" s="41">
        <f>IFERROR('Tabel 5'!X199/'Tabel 10'!$F199*1000,0)</f>
        <v>0.65070880780850571</v>
      </c>
      <c r="Z199" s="41">
        <f>IFERROR('Tabel 5'!Y199/'Tabel 10'!$F199*1000,0)</f>
        <v>0</v>
      </c>
      <c r="AA199" s="41"/>
      <c r="AB199" s="41">
        <f>IFERROR('Tabel 5'!AA199/'Tabel 10'!$F199*1000,0)</f>
        <v>0</v>
      </c>
      <c r="AC199" s="41"/>
      <c r="AD199" s="41">
        <f>IFERROR('Tabel 5'!AC199/'Tabel 10'!$F199*1000,0)</f>
        <v>8.5986521031838254</v>
      </c>
      <c r="AF199" s="57"/>
    </row>
    <row r="200" spans="1:32" outlineLevel="1" x14ac:dyDescent="0.2">
      <c r="A200" s="22">
        <v>1</v>
      </c>
      <c r="B200" s="46">
        <v>2019</v>
      </c>
      <c r="C200" s="46">
        <v>5</v>
      </c>
      <c r="D200" s="22" t="s">
        <v>196</v>
      </c>
      <c r="E200" s="22" t="s">
        <v>547</v>
      </c>
      <c r="F200" s="41">
        <v>26431</v>
      </c>
      <c r="H200" s="41">
        <f>IFERROR('Tabel 5'!G200/'Tabel 10'!$F200*1000,0)</f>
        <v>26.067874843933261</v>
      </c>
      <c r="I200" s="41"/>
      <c r="J200" s="41">
        <f>IFERROR('Tabel 5'!I200/'Tabel 10'!$F200*1000,0)</f>
        <v>7.9830502061972677</v>
      </c>
      <c r="K200" s="41">
        <f>IFERROR('Tabel 5'!J200/'Tabel 10'!$F200*1000,0)</f>
        <v>0.83235594566985727</v>
      </c>
      <c r="L200" s="41">
        <f>IFERROR('Tabel 5'!K200/'Tabel 10'!$F200*1000,0)</f>
        <v>0</v>
      </c>
      <c r="M200" s="41">
        <f>IFERROR('Tabel 5'!L200/'Tabel 10'!$F200*1000,0)</f>
        <v>6.7723506488592946</v>
      </c>
      <c r="N200" s="41">
        <f>IFERROR('Tabel 5'!M200/'Tabel 10'!$F200*1000,0)</f>
        <v>0</v>
      </c>
      <c r="O200" s="41">
        <f>IFERROR('Tabel 5'!N200/'Tabel 10'!$F200*1000,0)</f>
        <v>0.37834361166811697</v>
      </c>
      <c r="P200" s="41"/>
      <c r="Q200" s="41">
        <f>IFERROR('Tabel 5'!P200/'Tabel 10'!$F200*1000,0)</f>
        <v>0</v>
      </c>
      <c r="R200" s="41">
        <f>IFERROR('Tabel 5'!Q200/'Tabel 10'!$F200*1000,0)</f>
        <v>0</v>
      </c>
      <c r="S200" s="41">
        <f>IFERROR('Tabel 5'!R200/'Tabel 10'!$F200*1000,0)</f>
        <v>0</v>
      </c>
      <c r="T200" s="41"/>
      <c r="U200" s="41">
        <f>IFERROR('Tabel 5'!T200/'Tabel 10'!$F200*1000,0)</f>
        <v>1.3242026408384096</v>
      </c>
      <c r="V200" s="41"/>
      <c r="W200" s="41">
        <f>IFERROR('Tabel 5'!V200/'Tabel 10'!$F200*1000,0)</f>
        <v>16.76062199689758</v>
      </c>
      <c r="X200" s="41">
        <f>IFERROR('Tabel 5'!W200/'Tabel 10'!$F200*1000,0)</f>
        <v>16.344444024062653</v>
      </c>
      <c r="Y200" s="41">
        <f>IFERROR('Tabel 5'!X200/'Tabel 10'!$F200*1000,0)</f>
        <v>0.41617797283492863</v>
      </c>
      <c r="Z200" s="41">
        <f>IFERROR('Tabel 5'!Y200/'Tabel 10'!$F200*1000,0)</f>
        <v>0</v>
      </c>
      <c r="AA200" s="41"/>
      <c r="AB200" s="41">
        <f>IFERROR('Tabel 5'!AA200/'Tabel 10'!$F200*1000,0)</f>
        <v>0.26484052816768189</v>
      </c>
      <c r="AC200" s="41"/>
      <c r="AD200" s="41">
        <f>IFERROR('Tabel 5'!AC200/'Tabel 10'!$F200*1000,0)</f>
        <v>0.49184669516855206</v>
      </c>
      <c r="AF200" s="57"/>
    </row>
    <row r="201" spans="1:32" outlineLevel="1" x14ac:dyDescent="0.2">
      <c r="A201" s="22">
        <v>1</v>
      </c>
      <c r="B201" s="46">
        <v>2019</v>
      </c>
      <c r="C201" s="46">
        <v>5</v>
      </c>
      <c r="D201" s="22" t="s">
        <v>197</v>
      </c>
      <c r="E201" s="22" t="s">
        <v>548</v>
      </c>
      <c r="F201" s="41">
        <v>23793</v>
      </c>
      <c r="H201" s="41">
        <f>IFERROR('Tabel 5'!G201/'Tabel 10'!$F201*1000,0)</f>
        <v>84.142394822006466</v>
      </c>
      <c r="I201" s="41"/>
      <c r="J201" s="41">
        <f>IFERROR('Tabel 5'!I201/'Tabel 10'!$F201*1000,0)</f>
        <v>17.526163157231117</v>
      </c>
      <c r="K201" s="41">
        <f>IFERROR('Tabel 5'!J201/'Tabel 10'!$F201*1000,0)</f>
        <v>0.88261253309797005</v>
      </c>
      <c r="L201" s="41">
        <f>IFERROR('Tabel 5'!K201/'Tabel 10'!$F201*1000,0)</f>
        <v>0</v>
      </c>
      <c r="M201" s="41">
        <f>IFERROR('Tabel 5'!L201/'Tabel 10'!$F201*1000,0)</f>
        <v>16.265288109948305</v>
      </c>
      <c r="N201" s="41">
        <f>IFERROR('Tabel 5'!M201/'Tabel 10'!$F201*1000,0)</f>
        <v>0</v>
      </c>
      <c r="O201" s="41">
        <f>IFERROR('Tabel 5'!N201/'Tabel 10'!$F201*1000,0)</f>
        <v>0.37826251418484425</v>
      </c>
      <c r="P201" s="41"/>
      <c r="Q201" s="41">
        <f>IFERROR('Tabel 5'!P201/'Tabel 10'!$F201*1000,0)</f>
        <v>0.16811667297104191</v>
      </c>
      <c r="R201" s="41">
        <f>IFERROR('Tabel 5'!Q201/'Tabel 10'!$F201*1000,0)</f>
        <v>0.16811667297104191</v>
      </c>
      <c r="S201" s="41">
        <f>IFERROR('Tabel 5'!R201/'Tabel 10'!$F201*1000,0)</f>
        <v>0</v>
      </c>
      <c r="T201" s="41"/>
      <c r="U201" s="41">
        <f>IFERROR('Tabel 5'!T201/'Tabel 10'!$F201*1000,0)</f>
        <v>41.482789055604592</v>
      </c>
      <c r="V201" s="41"/>
      <c r="W201" s="41">
        <f>IFERROR('Tabel 5'!V201/'Tabel 10'!$F201*1000,0)</f>
        <v>24.965325936199722</v>
      </c>
      <c r="X201" s="41">
        <f>IFERROR('Tabel 5'!W201/'Tabel 10'!$F201*1000,0)</f>
        <v>24.334888412558318</v>
      </c>
      <c r="Y201" s="41">
        <f>IFERROR('Tabel 5'!X201/'Tabel 10'!$F201*1000,0)</f>
        <v>0.54637918715588618</v>
      </c>
      <c r="Z201" s="41">
        <f>IFERROR('Tabel 5'!Y201/'Tabel 10'!$F201*1000,0)</f>
        <v>8.4058336485520954E-2</v>
      </c>
      <c r="AA201" s="41"/>
      <c r="AB201" s="41">
        <f>IFERROR('Tabel 5'!AA201/'Tabel 10'!$F201*1000,0)</f>
        <v>0</v>
      </c>
      <c r="AC201" s="41"/>
      <c r="AD201" s="41">
        <f>IFERROR('Tabel 5'!AC201/'Tabel 10'!$F201*1000,0)</f>
        <v>4.0348001513050056</v>
      </c>
      <c r="AF201" s="57"/>
    </row>
    <row r="202" spans="1:32" outlineLevel="1" x14ac:dyDescent="0.2">
      <c r="A202" s="22">
        <v>1</v>
      </c>
      <c r="B202" s="46">
        <v>2019</v>
      </c>
      <c r="C202" s="46">
        <v>5</v>
      </c>
      <c r="D202" s="22" t="s">
        <v>202</v>
      </c>
      <c r="E202" s="22" t="s">
        <v>553</v>
      </c>
      <c r="F202" s="41">
        <v>44135</v>
      </c>
      <c r="H202" s="41">
        <f>IFERROR('Tabel 5'!G202/'Tabel 10'!$F202*1000,0)</f>
        <v>78.71303953778181</v>
      </c>
      <c r="I202" s="41"/>
      <c r="J202" s="41">
        <f>IFERROR('Tabel 5'!I202/'Tabel 10'!$F202*1000,0)</f>
        <v>44.817038631471618</v>
      </c>
      <c r="K202" s="41">
        <f>IFERROR('Tabel 5'!J202/'Tabel 10'!$F202*1000,0)</f>
        <v>40.670669536648923</v>
      </c>
      <c r="L202" s="41">
        <f>IFERROR('Tabel 5'!K202/'Tabel 10'!$F202*1000,0)</f>
        <v>1.1555454854423928</v>
      </c>
      <c r="M202" s="41">
        <f>IFERROR('Tabel 5'!L202/'Tabel 10'!$F202*1000,0)</f>
        <v>2.9908236093803104</v>
      </c>
      <c r="N202" s="41">
        <f>IFERROR('Tabel 5'!M202/'Tabel 10'!$F202*1000,0)</f>
        <v>0</v>
      </c>
      <c r="O202" s="41">
        <f>IFERROR('Tabel 5'!N202/'Tabel 10'!$F202*1000,0)</f>
        <v>0</v>
      </c>
      <c r="P202" s="41"/>
      <c r="Q202" s="41">
        <f>IFERROR('Tabel 5'!P202/'Tabel 10'!$F202*1000,0)</f>
        <v>7.4317435142177404</v>
      </c>
      <c r="R202" s="41">
        <f>IFERROR('Tabel 5'!Q202/'Tabel 10'!$F202*1000,0)</f>
        <v>4.5315509233035005E-2</v>
      </c>
      <c r="S202" s="41">
        <f>IFERROR('Tabel 5'!R202/'Tabel 10'!$F202*1000,0)</f>
        <v>7.3864280049847055</v>
      </c>
      <c r="T202" s="41"/>
      <c r="U202" s="41">
        <f>IFERROR('Tabel 5'!T202/'Tabel 10'!$F202*1000,0)</f>
        <v>3.5346097201767304</v>
      </c>
      <c r="V202" s="41"/>
      <c r="W202" s="41">
        <f>IFERROR('Tabel 5'!V202/'Tabel 10'!$F202*1000,0)</f>
        <v>22.92964767191571</v>
      </c>
      <c r="X202" s="41">
        <f>IFERROR('Tabel 5'!W202/'Tabel 10'!$F202*1000,0)</f>
        <v>21.343604848759487</v>
      </c>
      <c r="Y202" s="41">
        <f>IFERROR('Tabel 5'!X202/'Tabel 10'!$F202*1000,0)</f>
        <v>1.5860428231562251</v>
      </c>
      <c r="Z202" s="41">
        <f>IFERROR('Tabel 5'!Y202/'Tabel 10'!$F202*1000,0)</f>
        <v>0</v>
      </c>
      <c r="AA202" s="41"/>
      <c r="AB202" s="41">
        <f>IFERROR('Tabel 5'!AA202/'Tabel 10'!$F202*1000,0)</f>
        <v>0</v>
      </c>
      <c r="AC202" s="41"/>
      <c r="AD202" s="41">
        <f>IFERROR('Tabel 5'!AC202/'Tabel 10'!$F202*1000,0)</f>
        <v>8.8165288319927502</v>
      </c>
      <c r="AF202" s="57"/>
    </row>
    <row r="203" spans="1:32" outlineLevel="1" x14ac:dyDescent="0.2">
      <c r="A203" s="22">
        <v>1</v>
      </c>
      <c r="B203" s="46">
        <v>2019</v>
      </c>
      <c r="C203" s="46">
        <v>5</v>
      </c>
      <c r="D203" s="22" t="s">
        <v>204</v>
      </c>
      <c r="E203" s="22" t="s">
        <v>555</v>
      </c>
      <c r="F203" s="41">
        <v>23327</v>
      </c>
      <c r="H203" s="41">
        <f>IFERROR('Tabel 5'!G203/'Tabel 10'!$F203*1000,0)</f>
        <v>24.349466283705578</v>
      </c>
      <c r="I203" s="41"/>
      <c r="J203" s="41">
        <f>IFERROR('Tabel 5'!I203/'Tabel 10'!$F203*1000,0)</f>
        <v>3.1294208428001884</v>
      </c>
      <c r="K203" s="41">
        <f>IFERROR('Tabel 5'!J203/'Tabel 10'!$F203*1000,0)</f>
        <v>1.9290950400823081</v>
      </c>
      <c r="L203" s="41">
        <f>IFERROR('Tabel 5'!K203/'Tabel 10'!$F203*1000,0)</f>
        <v>1.2003258027178805</v>
      </c>
      <c r="M203" s="41">
        <f>IFERROR('Tabel 5'!L203/'Tabel 10'!$F203*1000,0)</f>
        <v>0</v>
      </c>
      <c r="N203" s="41">
        <f>IFERROR('Tabel 5'!M203/'Tabel 10'!$F203*1000,0)</f>
        <v>0</v>
      </c>
      <c r="O203" s="41">
        <f>IFERROR('Tabel 5'!N203/'Tabel 10'!$F203*1000,0)</f>
        <v>0</v>
      </c>
      <c r="P203" s="41"/>
      <c r="Q203" s="41">
        <f>IFERROR('Tabel 5'!P203/'Tabel 10'!$F203*1000,0)</f>
        <v>0</v>
      </c>
      <c r="R203" s="41">
        <f>IFERROR('Tabel 5'!Q203/'Tabel 10'!$F203*1000,0)</f>
        <v>0</v>
      </c>
      <c r="S203" s="41">
        <f>IFERROR('Tabel 5'!R203/'Tabel 10'!$F203*1000,0)</f>
        <v>0</v>
      </c>
      <c r="T203" s="41"/>
      <c r="U203" s="41">
        <f>IFERROR('Tabel 5'!T203/'Tabel 10'!$F203*1000,0)</f>
        <v>2.7007330561152312</v>
      </c>
      <c r="V203" s="41"/>
      <c r="W203" s="41">
        <f>IFERROR('Tabel 5'!V203/'Tabel 10'!$F203*1000,0)</f>
        <v>18.519312384790158</v>
      </c>
      <c r="X203" s="41">
        <f>IFERROR('Tabel 5'!W203/'Tabel 10'!$F203*1000,0)</f>
        <v>17.962018262099715</v>
      </c>
      <c r="Y203" s="41">
        <f>IFERROR('Tabel 5'!X203/'Tabel 10'!$F203*1000,0)</f>
        <v>0.55729412269044454</v>
      </c>
      <c r="Z203" s="41">
        <f>IFERROR('Tabel 5'!Y203/'Tabel 10'!$F203*1000,0)</f>
        <v>0</v>
      </c>
      <c r="AA203" s="41"/>
      <c r="AB203" s="41">
        <f>IFERROR('Tabel 5'!AA203/'Tabel 10'!$F203*1000,0)</f>
        <v>0</v>
      </c>
      <c r="AC203" s="41"/>
      <c r="AD203" s="41">
        <f>IFERROR('Tabel 5'!AC203/'Tabel 10'!$F203*1000,0)</f>
        <v>0.47155656535345303</v>
      </c>
      <c r="AF203" s="57"/>
    </row>
    <row r="204" spans="1:32" outlineLevel="1" x14ac:dyDescent="0.2">
      <c r="A204" s="22">
        <v>1</v>
      </c>
      <c r="B204" s="46">
        <v>2019</v>
      </c>
      <c r="C204" s="46">
        <v>5</v>
      </c>
      <c r="D204" s="22" t="s">
        <v>205</v>
      </c>
      <c r="E204" s="22" t="s">
        <v>558</v>
      </c>
      <c r="F204" s="41">
        <v>23186</v>
      </c>
      <c r="H204" s="41">
        <f>IFERROR('Tabel 5'!G204/'Tabel 10'!$F204*1000,0)</f>
        <v>47.571810575347193</v>
      </c>
      <c r="I204" s="41"/>
      <c r="J204" s="41">
        <f>IFERROR('Tabel 5'!I204/'Tabel 10'!$F204*1000,0)</f>
        <v>27.732252221167947</v>
      </c>
      <c r="K204" s="41">
        <f>IFERROR('Tabel 5'!J204/'Tabel 10'!$F204*1000,0)</f>
        <v>14.534632968170447</v>
      </c>
      <c r="L204" s="41">
        <f>IFERROR('Tabel 5'!K204/'Tabel 10'!$F204*1000,0)</f>
        <v>1.6820495126369361</v>
      </c>
      <c r="M204" s="41">
        <f>IFERROR('Tabel 5'!L204/'Tabel 10'!$F204*1000,0)</f>
        <v>9.4884844302596392</v>
      </c>
      <c r="N204" s="41">
        <f>IFERROR('Tabel 5'!M204/'Tabel 10'!$F204*1000,0)</f>
        <v>0</v>
      </c>
      <c r="O204" s="41">
        <f>IFERROR('Tabel 5'!N204/'Tabel 10'!$F204*1000,0)</f>
        <v>2.0270853101009227</v>
      </c>
      <c r="P204" s="41"/>
      <c r="Q204" s="41">
        <f>IFERROR('Tabel 5'!P204/'Tabel 10'!$F204*1000,0)</f>
        <v>4.312947468299836E-2</v>
      </c>
      <c r="R204" s="41">
        <f>IFERROR('Tabel 5'!Q204/'Tabel 10'!$F204*1000,0)</f>
        <v>4.312947468299836E-2</v>
      </c>
      <c r="S204" s="41">
        <f>IFERROR('Tabel 5'!R204/'Tabel 10'!$F204*1000,0)</f>
        <v>0</v>
      </c>
      <c r="T204" s="41"/>
      <c r="U204" s="41">
        <f>IFERROR('Tabel 5'!T204/'Tabel 10'!$F204*1000,0)</f>
        <v>0.99197791770896226</v>
      </c>
      <c r="V204" s="41"/>
      <c r="W204" s="41">
        <f>IFERROR('Tabel 5'!V204/'Tabel 10'!$F204*1000,0)</f>
        <v>18.804450961787285</v>
      </c>
      <c r="X204" s="41">
        <f>IFERROR('Tabel 5'!W204/'Tabel 10'!$F204*1000,0)</f>
        <v>18.200638316225309</v>
      </c>
      <c r="Y204" s="41">
        <f>IFERROR('Tabel 5'!X204/'Tabel 10'!$F204*1000,0)</f>
        <v>0.603812645561977</v>
      </c>
      <c r="Z204" s="41">
        <f>IFERROR('Tabel 5'!Y204/'Tabel 10'!$F204*1000,0)</f>
        <v>0</v>
      </c>
      <c r="AA204" s="41"/>
      <c r="AB204" s="41">
        <f>IFERROR('Tabel 5'!AA204/'Tabel 10'!$F204*1000,0)</f>
        <v>0.603812645561977</v>
      </c>
      <c r="AC204" s="41"/>
      <c r="AD204" s="41">
        <f>IFERROR('Tabel 5'!AC204/'Tabel 10'!$F204*1000,0)</f>
        <v>1.2507547658069524</v>
      </c>
      <c r="AF204" s="57"/>
    </row>
    <row r="205" spans="1:32" outlineLevel="1" x14ac:dyDescent="0.2">
      <c r="A205" s="22">
        <v>1</v>
      </c>
      <c r="B205" s="46">
        <v>2019</v>
      </c>
      <c r="C205" s="46">
        <v>5</v>
      </c>
      <c r="D205" s="22" t="s">
        <v>208</v>
      </c>
      <c r="E205" s="22" t="s">
        <v>563</v>
      </c>
      <c r="F205" s="41">
        <v>22572</v>
      </c>
      <c r="H205" s="41">
        <f>IFERROR('Tabel 5'!G205/'Tabel 10'!$F205*1000,0)</f>
        <v>24.499379762537657</v>
      </c>
      <c r="I205" s="41"/>
      <c r="J205" s="41">
        <f>IFERROR('Tabel 5'!I205/'Tabel 10'!$F205*1000,0)</f>
        <v>2.9682792840687577</v>
      </c>
      <c r="K205" s="41">
        <f>IFERROR('Tabel 5'!J205/'Tabel 10'!$F205*1000,0)</f>
        <v>1.3733829523303207</v>
      </c>
      <c r="L205" s="41">
        <f>IFERROR('Tabel 5'!K205/'Tabel 10'!$F205*1000,0)</f>
        <v>0.17721070352649299</v>
      </c>
      <c r="M205" s="41">
        <f>IFERROR('Tabel 5'!L205/'Tabel 10'!$F205*1000,0)</f>
        <v>0.39872408293460926</v>
      </c>
      <c r="N205" s="41">
        <f>IFERROR('Tabel 5'!M205/'Tabel 10'!$F205*1000,0)</f>
        <v>0</v>
      </c>
      <c r="O205" s="41">
        <f>IFERROR('Tabel 5'!N205/'Tabel 10'!$F205*1000,0)</f>
        <v>1.0189615452773346</v>
      </c>
      <c r="P205" s="41"/>
      <c r="Q205" s="41">
        <f>IFERROR('Tabel 5'!P205/'Tabel 10'!$F205*1000,0)</f>
        <v>8.8605351763246493E-2</v>
      </c>
      <c r="R205" s="41">
        <f>IFERROR('Tabel 5'!Q205/'Tabel 10'!$F205*1000,0)</f>
        <v>0</v>
      </c>
      <c r="S205" s="41">
        <f>IFERROR('Tabel 5'!R205/'Tabel 10'!$F205*1000,0)</f>
        <v>8.8605351763246493E-2</v>
      </c>
      <c r="T205" s="41"/>
      <c r="U205" s="41">
        <f>IFERROR('Tabel 5'!T205/'Tabel 10'!$F205*1000,0)</f>
        <v>1.1075668970405812</v>
      </c>
      <c r="V205" s="41"/>
      <c r="W205" s="41">
        <f>IFERROR('Tabel 5'!V205/'Tabel 10'!$F205*1000,0)</f>
        <v>20.334928229665071</v>
      </c>
      <c r="X205" s="41">
        <f>IFERROR('Tabel 5'!W205/'Tabel 10'!$F205*1000,0)</f>
        <v>19.847598794967215</v>
      </c>
      <c r="Y205" s="41">
        <f>IFERROR('Tabel 5'!X205/'Tabel 10'!$F205*1000,0)</f>
        <v>0.48732943469785572</v>
      </c>
      <c r="Z205" s="41">
        <f>IFERROR('Tabel 5'!Y205/'Tabel 10'!$F205*1000,0)</f>
        <v>0</v>
      </c>
      <c r="AA205" s="41"/>
      <c r="AB205" s="41">
        <f>IFERROR('Tabel 5'!AA205/'Tabel 10'!$F205*1000,0)</f>
        <v>0.48732943469785572</v>
      </c>
      <c r="AC205" s="41"/>
      <c r="AD205" s="41">
        <f>IFERROR('Tabel 5'!AC205/'Tabel 10'!$F205*1000,0)</f>
        <v>0</v>
      </c>
      <c r="AF205" s="57"/>
    </row>
    <row r="206" spans="1:32" outlineLevel="1" x14ac:dyDescent="0.2">
      <c r="A206" s="22">
        <v>1</v>
      </c>
      <c r="B206" s="46">
        <v>2019</v>
      </c>
      <c r="C206" s="46">
        <v>5</v>
      </c>
      <c r="D206" s="22" t="s">
        <v>209</v>
      </c>
      <c r="E206" s="22" t="s">
        <v>564</v>
      </c>
      <c r="F206" s="41">
        <v>28991</v>
      </c>
      <c r="H206" s="41">
        <f>IFERROR('Tabel 5'!G206/'Tabel 10'!$F206*1000,0)</f>
        <v>35.0453589044876</v>
      </c>
      <c r="I206" s="41"/>
      <c r="J206" s="41">
        <f>IFERROR('Tabel 5'!I206/'Tabel 10'!$F206*1000,0)</f>
        <v>13.210996516160188</v>
      </c>
      <c r="K206" s="41">
        <f>IFERROR('Tabel 5'!J206/'Tabel 10'!$F206*1000,0)</f>
        <v>0</v>
      </c>
      <c r="L206" s="41">
        <f>IFERROR('Tabel 5'!K206/'Tabel 10'!$F206*1000,0)</f>
        <v>7.5885619675071574</v>
      </c>
      <c r="M206" s="41">
        <f>IFERROR('Tabel 5'!L206/'Tabel 10'!$F206*1000,0)</f>
        <v>4.656617570970301</v>
      </c>
      <c r="N206" s="41">
        <f>IFERROR('Tabel 5'!M206/'Tabel 10'!$F206*1000,0)</f>
        <v>0</v>
      </c>
      <c r="O206" s="41">
        <f>IFERROR('Tabel 5'!N206/'Tabel 10'!$F206*1000,0)</f>
        <v>0.96581697768272912</v>
      </c>
      <c r="P206" s="41"/>
      <c r="Q206" s="41">
        <f>IFERROR('Tabel 5'!P206/'Tabel 10'!$F206*1000,0)</f>
        <v>4.898071815390983</v>
      </c>
      <c r="R206" s="41">
        <f>IFERROR('Tabel 5'!Q206/'Tabel 10'!$F206*1000,0)</f>
        <v>0</v>
      </c>
      <c r="S206" s="41">
        <f>IFERROR('Tabel 5'!R206/'Tabel 10'!$F206*1000,0)</f>
        <v>4.898071815390983</v>
      </c>
      <c r="T206" s="41"/>
      <c r="U206" s="41">
        <f>IFERROR('Tabel 5'!T206/'Tabel 10'!$F206*1000,0)</f>
        <v>5.2430064502776723</v>
      </c>
      <c r="V206" s="41"/>
      <c r="W206" s="41">
        <f>IFERROR('Tabel 5'!V206/'Tabel 10'!$F206*1000,0)</f>
        <v>11.693284122658756</v>
      </c>
      <c r="X206" s="41">
        <f>IFERROR('Tabel 5'!W206/'Tabel 10'!$F206*1000,0)</f>
        <v>11.072401779862716</v>
      </c>
      <c r="Y206" s="41">
        <f>IFERROR('Tabel 5'!X206/'Tabel 10'!$F206*1000,0)</f>
        <v>0.62088234279604015</v>
      </c>
      <c r="Z206" s="41">
        <f>IFERROR('Tabel 5'!Y206/'Tabel 10'!$F206*1000,0)</f>
        <v>0</v>
      </c>
      <c r="AA206" s="41"/>
      <c r="AB206" s="41">
        <f>IFERROR('Tabel 5'!AA206/'Tabel 10'!$F206*1000,0)</f>
        <v>0</v>
      </c>
      <c r="AC206" s="41"/>
      <c r="AD206" s="41">
        <f>IFERROR('Tabel 5'!AC206/'Tabel 10'!$F206*1000,0)</f>
        <v>2.7594770790935117</v>
      </c>
      <c r="AF206" s="57"/>
    </row>
    <row r="207" spans="1:32" outlineLevel="1" x14ac:dyDescent="0.2">
      <c r="A207" s="22">
        <v>1</v>
      </c>
      <c r="B207" s="46">
        <v>2019</v>
      </c>
      <c r="C207" s="46">
        <v>5</v>
      </c>
      <c r="D207" s="22" t="s">
        <v>212</v>
      </c>
      <c r="E207" s="22" t="s">
        <v>567</v>
      </c>
      <c r="F207" s="41">
        <v>25054</v>
      </c>
      <c r="H207" s="41">
        <f>IFERROR('Tabel 5'!G207/'Tabel 10'!$F207*1000,0)</f>
        <v>30.813442963199488</v>
      </c>
      <c r="I207" s="41"/>
      <c r="J207" s="41">
        <f>IFERROR('Tabel 5'!I207/'Tabel 10'!$F207*1000,0)</f>
        <v>9.8187914105532048</v>
      </c>
      <c r="K207" s="41">
        <f>IFERROR('Tabel 5'!J207/'Tabel 10'!$F207*1000,0)</f>
        <v>2.0356030973098109</v>
      </c>
      <c r="L207" s="41">
        <f>IFERROR('Tabel 5'!K207/'Tabel 10'!$F207*1000,0)</f>
        <v>1.8759479524227667</v>
      </c>
      <c r="M207" s="41">
        <f>IFERROR('Tabel 5'!L207/'Tabel 10'!$F207*1000,0)</f>
        <v>2.3948271733056599</v>
      </c>
      <c r="N207" s="41">
        <f>IFERROR('Tabel 5'!M207/'Tabel 10'!$F207*1000,0)</f>
        <v>0</v>
      </c>
      <c r="O207" s="41">
        <f>IFERROR('Tabel 5'!N207/'Tabel 10'!$F207*1000,0)</f>
        <v>3.5124131875149676</v>
      </c>
      <c r="P207" s="41"/>
      <c r="Q207" s="41">
        <f>IFERROR('Tabel 5'!P207/'Tabel 10'!$F207*1000,0)</f>
        <v>0</v>
      </c>
      <c r="R207" s="41">
        <f>IFERROR('Tabel 5'!Q207/'Tabel 10'!$F207*1000,0)</f>
        <v>0</v>
      </c>
      <c r="S207" s="41">
        <f>IFERROR('Tabel 5'!R207/'Tabel 10'!$F207*1000,0)</f>
        <v>0</v>
      </c>
      <c r="T207" s="41"/>
      <c r="U207" s="41">
        <f>IFERROR('Tabel 5'!T207/'Tabel 10'!$F207*1000,0)</f>
        <v>5.1488784226071687</v>
      </c>
      <c r="V207" s="41"/>
      <c r="W207" s="41">
        <f>IFERROR('Tabel 5'!V207/'Tabel 10'!$F207*1000,0)</f>
        <v>15.845773130039115</v>
      </c>
      <c r="X207" s="41">
        <f>IFERROR('Tabel 5'!W207/'Tabel 10'!$F207*1000,0)</f>
        <v>15.366807695377984</v>
      </c>
      <c r="Y207" s="41">
        <f>IFERROR('Tabel 5'!X207/'Tabel 10'!$F207*1000,0)</f>
        <v>0.47896543466113195</v>
      </c>
      <c r="Z207" s="41">
        <f>IFERROR('Tabel 5'!Y207/'Tabel 10'!$F207*1000,0)</f>
        <v>0</v>
      </c>
      <c r="AA207" s="41"/>
      <c r="AB207" s="41">
        <f>IFERROR('Tabel 5'!AA207/'Tabel 10'!$F207*1000,0)</f>
        <v>0</v>
      </c>
      <c r="AC207" s="41"/>
      <c r="AD207" s="41">
        <f>IFERROR('Tabel 5'!AC207/'Tabel 10'!$F207*1000,0)</f>
        <v>3.1931028977408795</v>
      </c>
      <c r="AF207" s="57"/>
    </row>
    <row r="208" spans="1:32" outlineLevel="1" x14ac:dyDescent="0.2">
      <c r="A208" s="22">
        <v>1</v>
      </c>
      <c r="B208" s="46">
        <v>2019</v>
      </c>
      <c r="C208" s="46">
        <v>5</v>
      </c>
      <c r="D208" s="22" t="s">
        <v>214</v>
      </c>
      <c r="E208" s="22" t="s">
        <v>571</v>
      </c>
      <c r="F208" s="41">
        <v>41782</v>
      </c>
      <c r="H208" s="41">
        <f>IFERROR('Tabel 5'!G208/'Tabel 10'!$F208*1000,0)</f>
        <v>121.15264946627735</v>
      </c>
      <c r="I208" s="41"/>
      <c r="J208" s="41">
        <f>IFERROR('Tabel 5'!I208/'Tabel 10'!$F208*1000,0)</f>
        <v>79.723325834091241</v>
      </c>
      <c r="K208" s="41">
        <f>IFERROR('Tabel 5'!J208/'Tabel 10'!$F208*1000,0)</f>
        <v>60.384854722129148</v>
      </c>
      <c r="L208" s="41">
        <f>IFERROR('Tabel 5'!K208/'Tabel 10'!$F208*1000,0)</f>
        <v>2.3933751376190703E-2</v>
      </c>
      <c r="M208" s="41">
        <f>IFERROR('Tabel 5'!L208/'Tabel 10'!$F208*1000,0)</f>
        <v>17.040830979847783</v>
      </c>
      <c r="N208" s="41">
        <f>IFERROR('Tabel 5'!M208/'Tabel 10'!$F208*1000,0)</f>
        <v>0</v>
      </c>
      <c r="O208" s="41">
        <f>IFERROR('Tabel 5'!N208/'Tabel 10'!$F208*1000,0)</f>
        <v>2.2737063807381168</v>
      </c>
      <c r="P208" s="41"/>
      <c r="Q208" s="41">
        <f>IFERROR('Tabel 5'!P208/'Tabel 10'!$F208*1000,0)</f>
        <v>10.052175578000096</v>
      </c>
      <c r="R208" s="41">
        <f>IFERROR('Tabel 5'!Q208/'Tabel 10'!$F208*1000,0)</f>
        <v>6.7493178880857787</v>
      </c>
      <c r="S208" s="41">
        <f>IFERROR('Tabel 5'!R208/'Tabel 10'!$F208*1000,0)</f>
        <v>3.3028576899143172</v>
      </c>
      <c r="T208" s="41"/>
      <c r="U208" s="41">
        <f>IFERROR('Tabel 5'!T208/'Tabel 10'!$F208*1000,0)</f>
        <v>0.57441003302857685</v>
      </c>
      <c r="V208" s="41"/>
      <c r="W208" s="41">
        <f>IFERROR('Tabel 5'!V208/'Tabel 10'!$F208*1000,0)</f>
        <v>30.802738021157438</v>
      </c>
      <c r="X208" s="41">
        <f>IFERROR('Tabel 5'!W208/'Tabel 10'!$F208*1000,0)</f>
        <v>28.600832894547889</v>
      </c>
      <c r="Y208" s="41">
        <f>IFERROR('Tabel 5'!X208/'Tabel 10'!$F208*1000,0)</f>
        <v>2.2019051266095451</v>
      </c>
      <c r="Z208" s="41">
        <f>IFERROR('Tabel 5'!Y208/'Tabel 10'!$F208*1000,0)</f>
        <v>0</v>
      </c>
      <c r="AA208" s="41"/>
      <c r="AB208" s="41">
        <f>IFERROR('Tabel 5'!AA208/'Tabel 10'!$F208*1000,0)</f>
        <v>0</v>
      </c>
      <c r="AC208" s="41"/>
      <c r="AD208" s="41">
        <f>IFERROR('Tabel 5'!AC208/'Tabel 10'!$F208*1000,0)</f>
        <v>31.209611794552679</v>
      </c>
      <c r="AF208" s="57"/>
    </row>
    <row r="209" spans="1:32" outlineLevel="1" x14ac:dyDescent="0.2">
      <c r="A209" s="22">
        <v>1</v>
      </c>
      <c r="B209" s="46">
        <v>2019</v>
      </c>
      <c r="C209" s="46">
        <v>5</v>
      </c>
      <c r="D209" s="22" t="s">
        <v>215</v>
      </c>
      <c r="E209" s="22" t="s">
        <v>572</v>
      </c>
      <c r="F209" s="41">
        <v>30910</v>
      </c>
      <c r="H209" s="41">
        <f>IFERROR('Tabel 5'!G209/'Tabel 10'!$F209*1000,0)</f>
        <v>122.54933678421223</v>
      </c>
      <c r="I209" s="41"/>
      <c r="J209" s="41">
        <f>IFERROR('Tabel 5'!I209/'Tabel 10'!$F209*1000,0)</f>
        <v>93.885473956648326</v>
      </c>
      <c r="K209" s="41">
        <f>IFERROR('Tabel 5'!J209/'Tabel 10'!$F209*1000,0)</f>
        <v>68.165642186994504</v>
      </c>
      <c r="L209" s="41">
        <f>IFERROR('Tabel 5'!K209/'Tabel 10'!$F209*1000,0)</f>
        <v>9.7055968942089926E-2</v>
      </c>
      <c r="M209" s="41">
        <f>IFERROR('Tabel 5'!L209/'Tabel 10'!$F209*1000,0)</f>
        <v>24.716920090585571</v>
      </c>
      <c r="N209" s="41">
        <f>IFERROR('Tabel 5'!M209/'Tabel 10'!$F209*1000,0)</f>
        <v>0</v>
      </c>
      <c r="O209" s="41">
        <f>IFERROR('Tabel 5'!N209/'Tabel 10'!$F209*1000,0)</f>
        <v>0.90585571012617272</v>
      </c>
      <c r="P209" s="41"/>
      <c r="Q209" s="41">
        <f>IFERROR('Tabel 5'!P209/'Tabel 10'!$F209*1000,0)</f>
        <v>6.9233257845357494</v>
      </c>
      <c r="R209" s="41">
        <f>IFERROR('Tabel 5'!Q209/'Tabel 10'!$F209*1000,0)</f>
        <v>3.2675509543836947</v>
      </c>
      <c r="S209" s="41">
        <f>IFERROR('Tabel 5'!R209/'Tabel 10'!$F209*1000,0)</f>
        <v>3.6557748301520543</v>
      </c>
      <c r="T209" s="41"/>
      <c r="U209" s="41">
        <f>IFERROR('Tabel 5'!T209/'Tabel 10'!$F209*1000,0)</f>
        <v>2.0705273374312521</v>
      </c>
      <c r="V209" s="41"/>
      <c r="W209" s="41">
        <f>IFERROR('Tabel 5'!V209/'Tabel 10'!$F209*1000,0)</f>
        <v>19.670009705596897</v>
      </c>
      <c r="X209" s="41">
        <f>IFERROR('Tabel 5'!W209/'Tabel 10'!$F209*1000,0)</f>
        <v>18.958265933354902</v>
      </c>
      <c r="Y209" s="41">
        <f>IFERROR('Tabel 5'!X209/'Tabel 10'!$F209*1000,0)</f>
        <v>0.71174377224199292</v>
      </c>
      <c r="Z209" s="41">
        <f>IFERROR('Tabel 5'!Y209/'Tabel 10'!$F209*1000,0)</f>
        <v>0</v>
      </c>
      <c r="AA209" s="41"/>
      <c r="AB209" s="41">
        <f>IFERROR('Tabel 5'!AA209/'Tabel 10'!$F209*1000,0)</f>
        <v>0</v>
      </c>
      <c r="AC209" s="41"/>
      <c r="AD209" s="41">
        <f>IFERROR('Tabel 5'!AC209/'Tabel 10'!$F209*1000,0)</f>
        <v>27.27272727272727</v>
      </c>
      <c r="AF209" s="57"/>
    </row>
    <row r="210" spans="1:32" outlineLevel="1" x14ac:dyDescent="0.2">
      <c r="A210" s="22">
        <v>1</v>
      </c>
      <c r="B210" s="46">
        <v>2019</v>
      </c>
      <c r="C210" s="46">
        <v>5</v>
      </c>
      <c r="D210" s="22" t="s">
        <v>216</v>
      </c>
      <c r="E210" s="22" t="s">
        <v>575</v>
      </c>
      <c r="F210" s="41">
        <v>26396</v>
      </c>
      <c r="H210" s="41">
        <f>IFERROR('Tabel 5'!G210/'Tabel 10'!$F210*1000,0)</f>
        <v>72.245794817396572</v>
      </c>
      <c r="I210" s="41"/>
      <c r="J210" s="41">
        <f>IFERROR('Tabel 5'!I210/'Tabel 10'!$F210*1000,0)</f>
        <v>42.771632065464466</v>
      </c>
      <c r="K210" s="41">
        <f>IFERROR('Tabel 5'!J210/'Tabel 10'!$F210*1000,0)</f>
        <v>18.790725867555693</v>
      </c>
      <c r="L210" s="41">
        <f>IFERROR('Tabel 5'!K210/'Tabel 10'!$F210*1000,0)</f>
        <v>0</v>
      </c>
      <c r="M210" s="41">
        <f>IFERROR('Tabel 5'!L210/'Tabel 10'!$F210*1000,0)</f>
        <v>16.290347022276102</v>
      </c>
      <c r="N210" s="41">
        <f>IFERROR('Tabel 5'!M210/'Tabel 10'!$F210*1000,0)</f>
        <v>0</v>
      </c>
      <c r="O210" s="41">
        <f>IFERROR('Tabel 5'!N210/'Tabel 10'!$F210*1000,0)</f>
        <v>7.6905591756326714</v>
      </c>
      <c r="P210" s="41"/>
      <c r="Q210" s="41">
        <f>IFERROR('Tabel 5'!P210/'Tabel 10'!$F210*1000,0)</f>
        <v>2.273071677526898</v>
      </c>
      <c r="R210" s="41">
        <f>IFERROR('Tabel 5'!Q210/'Tabel 10'!$F210*1000,0)</f>
        <v>2.273071677526898</v>
      </c>
      <c r="S210" s="41">
        <f>IFERROR('Tabel 5'!R210/'Tabel 10'!$F210*1000,0)</f>
        <v>0</v>
      </c>
      <c r="T210" s="41"/>
      <c r="U210" s="41">
        <f>IFERROR('Tabel 5'!T210/'Tabel 10'!$F210*1000,0)</f>
        <v>4.735565994847704</v>
      </c>
      <c r="V210" s="41"/>
      <c r="W210" s="41">
        <f>IFERROR('Tabel 5'!V210/'Tabel 10'!$F210*1000,0)</f>
        <v>22.465525079557509</v>
      </c>
      <c r="X210" s="41">
        <f>IFERROR('Tabel 5'!W210/'Tabel 10'!$F210*1000,0)</f>
        <v>19.851492650401575</v>
      </c>
      <c r="Y210" s="41">
        <f>IFERROR('Tabel 5'!X210/'Tabel 10'!$F210*1000,0)</f>
        <v>2.6140324291559325</v>
      </c>
      <c r="Z210" s="41">
        <f>IFERROR('Tabel 5'!Y210/'Tabel 10'!$F210*1000,0)</f>
        <v>0</v>
      </c>
      <c r="AA210" s="41"/>
      <c r="AB210" s="41">
        <f>IFERROR('Tabel 5'!AA210/'Tabel 10'!$F210*1000,0)</f>
        <v>0</v>
      </c>
      <c r="AC210" s="41"/>
      <c r="AD210" s="41">
        <f>IFERROR('Tabel 5'!AC210/'Tabel 10'!$F210*1000,0)</f>
        <v>0.53038339142294277</v>
      </c>
      <c r="AF210" s="57"/>
    </row>
    <row r="211" spans="1:32" outlineLevel="1" x14ac:dyDescent="0.2">
      <c r="A211" s="22">
        <v>1</v>
      </c>
      <c r="B211" s="46">
        <v>2019</v>
      </c>
      <c r="C211" s="46">
        <v>5</v>
      </c>
      <c r="D211" s="22" t="s">
        <v>218</v>
      </c>
      <c r="E211" s="22" t="s">
        <v>577</v>
      </c>
      <c r="F211" s="41">
        <v>48240</v>
      </c>
      <c r="H211" s="41">
        <f>IFERROR('Tabel 5'!G211/'Tabel 10'!$F211*1000,0)</f>
        <v>100.78772802653398</v>
      </c>
      <c r="I211" s="41"/>
      <c r="J211" s="41">
        <f>IFERROR('Tabel 5'!I211/'Tabel 10'!$F211*1000,0)</f>
        <v>55.05804311774461</v>
      </c>
      <c r="K211" s="41">
        <f>IFERROR('Tabel 5'!J211/'Tabel 10'!$F211*1000,0)</f>
        <v>26.388888888888889</v>
      </c>
      <c r="L211" s="41">
        <f>IFERROR('Tabel 5'!K211/'Tabel 10'!$F211*1000,0)</f>
        <v>19.320066334991708</v>
      </c>
      <c r="M211" s="41">
        <f>IFERROR('Tabel 5'!L211/'Tabel 10'!$F211*1000,0)</f>
        <v>1.4925373134328359</v>
      </c>
      <c r="N211" s="41">
        <f>IFERROR('Tabel 5'!M211/'Tabel 10'!$F211*1000,0)</f>
        <v>2.7570480928689882</v>
      </c>
      <c r="O211" s="41">
        <f>IFERROR('Tabel 5'!N211/'Tabel 10'!$F211*1000,0)</f>
        <v>5.099502487562189</v>
      </c>
      <c r="P211" s="41"/>
      <c r="Q211" s="41">
        <f>IFERROR('Tabel 5'!P211/'Tabel 10'!$F211*1000,0)</f>
        <v>13.640132669983418</v>
      </c>
      <c r="R211" s="41">
        <f>IFERROR('Tabel 5'!Q211/'Tabel 10'!$F211*1000,0)</f>
        <v>6.467661691542288</v>
      </c>
      <c r="S211" s="41">
        <f>IFERROR('Tabel 5'!R211/'Tabel 10'!$F211*1000,0)</f>
        <v>7.1724709784411278</v>
      </c>
      <c r="T211" s="41"/>
      <c r="U211" s="41">
        <f>IFERROR('Tabel 5'!T211/'Tabel 10'!$F211*1000,0)</f>
        <v>4.5812603648424544</v>
      </c>
      <c r="V211" s="41"/>
      <c r="W211" s="41">
        <f>IFERROR('Tabel 5'!V211/'Tabel 10'!$F211*1000,0)</f>
        <v>27.508291873963518</v>
      </c>
      <c r="X211" s="41">
        <f>IFERROR('Tabel 5'!W211/'Tabel 10'!$F211*1000,0)</f>
        <v>26.67910447761194</v>
      </c>
      <c r="Y211" s="41">
        <f>IFERROR('Tabel 5'!X211/'Tabel 10'!$F211*1000,0)</f>
        <v>0.82918739635157546</v>
      </c>
      <c r="Z211" s="41">
        <f>IFERROR('Tabel 5'!Y211/'Tabel 10'!$F211*1000,0)</f>
        <v>0</v>
      </c>
      <c r="AA211" s="41"/>
      <c r="AB211" s="41">
        <f>IFERROR('Tabel 5'!AA211/'Tabel 10'!$F211*1000,0)</f>
        <v>0</v>
      </c>
      <c r="AC211" s="41"/>
      <c r="AD211" s="41">
        <f>IFERROR('Tabel 5'!AC211/'Tabel 10'!$F211*1000,0)</f>
        <v>22.056384742951906</v>
      </c>
      <c r="AF211" s="57"/>
    </row>
    <row r="212" spans="1:32" outlineLevel="1" x14ac:dyDescent="0.2">
      <c r="A212" s="22">
        <v>1</v>
      </c>
      <c r="B212" s="46">
        <v>2019</v>
      </c>
      <c r="C212" s="46">
        <v>5</v>
      </c>
      <c r="D212" s="22" t="s">
        <v>219</v>
      </c>
      <c r="E212" s="22" t="s">
        <v>578</v>
      </c>
      <c r="F212" s="41">
        <v>21866</v>
      </c>
      <c r="H212" s="41">
        <f>IFERROR('Tabel 5'!G212/'Tabel 10'!$F212*1000,0)</f>
        <v>31.464373913838834</v>
      </c>
      <c r="I212" s="41"/>
      <c r="J212" s="41">
        <f>IFERROR('Tabel 5'!I212/'Tabel 10'!$F212*1000,0)</f>
        <v>5.1678404829415534</v>
      </c>
      <c r="K212" s="41">
        <f>IFERROR('Tabel 5'!J212/'Tabel 10'!$F212*1000,0)</f>
        <v>0.91466203237903598</v>
      </c>
      <c r="L212" s="41">
        <f>IFERROR('Tabel 5'!K212/'Tabel 10'!$F212*1000,0)</f>
        <v>0</v>
      </c>
      <c r="M212" s="41">
        <f>IFERROR('Tabel 5'!L212/'Tabel 10'!$F212*1000,0)</f>
        <v>3.6129150278971918</v>
      </c>
      <c r="N212" s="41">
        <f>IFERROR('Tabel 5'!M212/'Tabel 10'!$F212*1000,0)</f>
        <v>0</v>
      </c>
      <c r="O212" s="41">
        <f>IFERROR('Tabel 5'!N212/'Tabel 10'!$F212*1000,0)</f>
        <v>0.6402634226653251</v>
      </c>
      <c r="P212" s="41"/>
      <c r="Q212" s="41">
        <f>IFERROR('Tabel 5'!P212/'Tabel 10'!$F212*1000,0)</f>
        <v>5.2593066861794568</v>
      </c>
      <c r="R212" s="41">
        <f>IFERROR('Tabel 5'!Q212/'Tabel 10'!$F212*1000,0)</f>
        <v>0.36586481295161438</v>
      </c>
      <c r="S212" s="41">
        <f>IFERROR('Tabel 5'!R212/'Tabel 10'!$F212*1000,0)</f>
        <v>4.8934418732278422</v>
      </c>
      <c r="T212" s="41"/>
      <c r="U212" s="41">
        <f>IFERROR('Tabel 5'!T212/'Tabel 10'!$F212*1000,0)</f>
        <v>0</v>
      </c>
      <c r="V212" s="41"/>
      <c r="W212" s="41">
        <f>IFERROR('Tabel 5'!V212/'Tabel 10'!$F212*1000,0)</f>
        <v>21.037226744717827</v>
      </c>
      <c r="X212" s="41">
        <f>IFERROR('Tabel 5'!W212/'Tabel 10'!$F212*1000,0)</f>
        <v>16.829781395774262</v>
      </c>
      <c r="Y212" s="41">
        <f>IFERROR('Tabel 5'!X212/'Tabel 10'!$F212*1000,0)</f>
        <v>0</v>
      </c>
      <c r="Z212" s="41">
        <f>IFERROR('Tabel 5'!Y212/'Tabel 10'!$F212*1000,0)</f>
        <v>4.2074453489435655</v>
      </c>
      <c r="AA212" s="41"/>
      <c r="AB212" s="41">
        <f>IFERROR('Tabel 5'!AA212/'Tabel 10'!$F212*1000,0)</f>
        <v>3.4757157230403366</v>
      </c>
      <c r="AC212" s="41"/>
      <c r="AD212" s="41">
        <f>IFERROR('Tabel 5'!AC212/'Tabel 10'!$F212*1000,0)</f>
        <v>1.7378578615201683</v>
      </c>
      <c r="AF212" s="57"/>
    </row>
    <row r="213" spans="1:32" outlineLevel="1" x14ac:dyDescent="0.2">
      <c r="A213" s="22">
        <v>1</v>
      </c>
      <c r="B213" s="46">
        <v>2019</v>
      </c>
      <c r="C213" s="46">
        <v>5</v>
      </c>
      <c r="D213" s="22" t="s">
        <v>220</v>
      </c>
      <c r="E213" s="22" t="s">
        <v>579</v>
      </c>
      <c r="F213" s="41">
        <v>21612</v>
      </c>
      <c r="H213" s="41">
        <f>IFERROR('Tabel 5'!G213/'Tabel 10'!$F213*1000,0)</f>
        <v>25.310012955765313</v>
      </c>
      <c r="I213" s="41"/>
      <c r="J213" s="41">
        <f>IFERROR('Tabel 5'!I213/'Tabel 10'!$F213*1000,0)</f>
        <v>8.4212474551175269</v>
      </c>
      <c r="K213" s="41">
        <f>IFERROR('Tabel 5'!J213/'Tabel 10'!$F213*1000,0)</f>
        <v>0</v>
      </c>
      <c r="L213" s="41">
        <f>IFERROR('Tabel 5'!K213/'Tabel 10'!$F213*1000,0)</f>
        <v>0</v>
      </c>
      <c r="M213" s="41">
        <f>IFERROR('Tabel 5'!L213/'Tabel 10'!$F213*1000,0)</f>
        <v>0.97168239866740702</v>
      </c>
      <c r="N213" s="41">
        <f>IFERROR('Tabel 5'!M213/'Tabel 10'!$F213*1000,0)</f>
        <v>0</v>
      </c>
      <c r="O213" s="41">
        <f>IFERROR('Tabel 5'!N213/'Tabel 10'!$F213*1000,0)</f>
        <v>7.4495650564501208</v>
      </c>
      <c r="P213" s="41"/>
      <c r="Q213" s="41">
        <f>IFERROR('Tabel 5'!P213/'Tabel 10'!$F213*1000,0)</f>
        <v>2.7762354247640202</v>
      </c>
      <c r="R213" s="41">
        <f>IFERROR('Tabel 5'!Q213/'Tabel 10'!$F213*1000,0)</f>
        <v>2.7762354247640202</v>
      </c>
      <c r="S213" s="41">
        <f>IFERROR('Tabel 5'!R213/'Tabel 10'!$F213*1000,0)</f>
        <v>0</v>
      </c>
      <c r="T213" s="41"/>
      <c r="U213" s="41">
        <f>IFERROR('Tabel 5'!T213/'Tabel 10'!$F213*1000,0)</f>
        <v>0.7866000370164723</v>
      </c>
      <c r="V213" s="41"/>
      <c r="W213" s="41">
        <f>IFERROR('Tabel 5'!V213/'Tabel 10'!$F213*1000,0)</f>
        <v>13.325930038867297</v>
      </c>
      <c r="X213" s="41">
        <f>IFERROR('Tabel 5'!W213/'Tabel 10'!$F213*1000,0)</f>
        <v>12.678141773089024</v>
      </c>
      <c r="Y213" s="41">
        <f>IFERROR('Tabel 5'!X213/'Tabel 10'!$F213*1000,0)</f>
        <v>0.64778826577827131</v>
      </c>
      <c r="Z213" s="41">
        <f>IFERROR('Tabel 5'!Y213/'Tabel 10'!$F213*1000,0)</f>
        <v>0</v>
      </c>
      <c r="AA213" s="41"/>
      <c r="AB213" s="41">
        <f>IFERROR('Tabel 5'!AA213/'Tabel 10'!$F213*1000,0)</f>
        <v>24.754765870812509</v>
      </c>
      <c r="AC213" s="41"/>
      <c r="AD213" s="41">
        <f>IFERROR('Tabel 5'!AC213/'Tabel 10'!$F213*1000,0)</f>
        <v>0.7866000370164723</v>
      </c>
      <c r="AF213" s="57"/>
    </row>
    <row r="214" spans="1:32" outlineLevel="1" x14ac:dyDescent="0.2">
      <c r="A214" s="22">
        <v>1</v>
      </c>
      <c r="B214" s="46">
        <v>2019</v>
      </c>
      <c r="C214" s="46">
        <v>5</v>
      </c>
      <c r="D214" s="22" t="s">
        <v>222</v>
      </c>
      <c r="E214" s="22" t="s">
        <v>581</v>
      </c>
      <c r="F214" s="41">
        <v>37591</v>
      </c>
      <c r="H214" s="41">
        <f>IFERROR('Tabel 5'!G214/'Tabel 10'!$F214*1000,0)</f>
        <v>57.008326461121015</v>
      </c>
      <c r="I214" s="41"/>
      <c r="J214" s="41">
        <f>IFERROR('Tabel 5'!I214/'Tabel 10'!$F214*1000,0)</f>
        <v>23.117235508499373</v>
      </c>
      <c r="K214" s="41">
        <f>IFERROR('Tabel 5'!J214/'Tabel 10'!$F214*1000,0)</f>
        <v>6.0652815833577183</v>
      </c>
      <c r="L214" s="41">
        <f>IFERROR('Tabel 5'!K214/'Tabel 10'!$F214*1000,0)</f>
        <v>1.0374823761006624</v>
      </c>
      <c r="M214" s="41">
        <f>IFERROR('Tabel 5'!L214/'Tabel 10'!$F214*1000,0)</f>
        <v>13.966108909047378</v>
      </c>
      <c r="N214" s="41">
        <f>IFERROR('Tabel 5'!M214/'Tabel 10'!$F214*1000,0)</f>
        <v>0</v>
      </c>
      <c r="O214" s="41">
        <f>IFERROR('Tabel 5'!N214/'Tabel 10'!$F214*1000,0)</f>
        <v>2.0483626399936155</v>
      </c>
      <c r="P214" s="41"/>
      <c r="Q214" s="41">
        <f>IFERROR('Tabel 5'!P214/'Tabel 10'!$F214*1000,0)</f>
        <v>0</v>
      </c>
      <c r="R214" s="41">
        <f>IFERROR('Tabel 5'!Q214/'Tabel 10'!$F214*1000,0)</f>
        <v>0</v>
      </c>
      <c r="S214" s="41">
        <f>IFERROR('Tabel 5'!R214/'Tabel 10'!$F214*1000,0)</f>
        <v>0</v>
      </c>
      <c r="T214" s="41"/>
      <c r="U214" s="41">
        <f>IFERROR('Tabel 5'!T214/'Tabel 10'!$F214*1000,0)</f>
        <v>3.7508978212870101</v>
      </c>
      <c r="V214" s="41"/>
      <c r="W214" s="41">
        <f>IFERROR('Tabel 5'!V214/'Tabel 10'!$F214*1000,0)</f>
        <v>30.140193131334627</v>
      </c>
      <c r="X214" s="41">
        <f>IFERROR('Tabel 5'!W214/'Tabel 10'!$F214*1000,0)</f>
        <v>27.240562900694314</v>
      </c>
      <c r="Y214" s="41">
        <f>IFERROR('Tabel 5'!X214/'Tabel 10'!$F214*1000,0)</f>
        <v>2.8996302306403128</v>
      </c>
      <c r="Z214" s="41">
        <f>IFERROR('Tabel 5'!Y214/'Tabel 10'!$F214*1000,0)</f>
        <v>0</v>
      </c>
      <c r="AA214" s="41"/>
      <c r="AB214" s="41">
        <f>IFERROR('Tabel 5'!AA214/'Tabel 10'!$F214*1000,0)</f>
        <v>0.29262323428480219</v>
      </c>
      <c r="AC214" s="41"/>
      <c r="AD214" s="41">
        <f>IFERROR('Tabel 5'!AC214/'Tabel 10'!$F214*1000,0)</f>
        <v>0.95767603947753455</v>
      </c>
      <c r="AF214" s="57"/>
    </row>
    <row r="215" spans="1:32" outlineLevel="1" x14ac:dyDescent="0.2">
      <c r="A215" s="22">
        <v>1</v>
      </c>
      <c r="B215" s="46">
        <v>2019</v>
      </c>
      <c r="C215" s="46">
        <v>5</v>
      </c>
      <c r="D215" s="22" t="s">
        <v>225</v>
      </c>
      <c r="E215" s="22" t="s">
        <v>587</v>
      </c>
      <c r="F215" s="41">
        <v>28103</v>
      </c>
      <c r="H215" s="41">
        <f>IFERROR('Tabel 5'!G215/'Tabel 10'!$F215*1000,0)</f>
        <v>68.142191225136102</v>
      </c>
      <c r="I215" s="41"/>
      <c r="J215" s="41">
        <f>IFERROR('Tabel 5'!I215/'Tabel 10'!$F215*1000,0)</f>
        <v>19.143863644450771</v>
      </c>
      <c r="K215" s="41">
        <f>IFERROR('Tabel 5'!J215/'Tabel 10'!$F215*1000,0)</f>
        <v>2.8466711738960253</v>
      </c>
      <c r="L215" s="41">
        <f>IFERROR('Tabel 5'!K215/'Tabel 10'!$F215*1000,0)</f>
        <v>0</v>
      </c>
      <c r="M215" s="41">
        <f>IFERROR('Tabel 5'!L215/'Tabel 10'!$F215*1000,0)</f>
        <v>12.810020282532115</v>
      </c>
      <c r="N215" s="41">
        <f>IFERROR('Tabel 5'!M215/'Tabel 10'!$F215*1000,0)</f>
        <v>0</v>
      </c>
      <c r="O215" s="41">
        <f>IFERROR('Tabel 5'!N215/'Tabel 10'!$F215*1000,0)</f>
        <v>3.487172188022631</v>
      </c>
      <c r="P215" s="41"/>
      <c r="Q215" s="41">
        <f>IFERROR('Tabel 5'!P215/'Tabel 10'!$F215*1000,0)</f>
        <v>0</v>
      </c>
      <c r="R215" s="41">
        <f>IFERROR('Tabel 5'!Q215/'Tabel 10'!$F215*1000,0)</f>
        <v>0</v>
      </c>
      <c r="S215" s="41">
        <f>IFERROR('Tabel 5'!R215/'Tabel 10'!$F215*1000,0)</f>
        <v>0</v>
      </c>
      <c r="T215" s="41"/>
      <c r="U215" s="41">
        <f>IFERROR('Tabel 5'!T215/'Tabel 10'!$F215*1000,0)</f>
        <v>27.861794114507347</v>
      </c>
      <c r="V215" s="41"/>
      <c r="W215" s="41">
        <f>IFERROR('Tabel 5'!V215/'Tabel 10'!$F215*1000,0)</f>
        <v>21.136533466177987</v>
      </c>
      <c r="X215" s="41">
        <f>IFERROR('Tabel 5'!W215/'Tabel 10'!$F215*1000,0)</f>
        <v>21.136533466177987</v>
      </c>
      <c r="Y215" s="41">
        <f>IFERROR('Tabel 5'!X215/'Tabel 10'!$F215*1000,0)</f>
        <v>0</v>
      </c>
      <c r="Z215" s="41">
        <f>IFERROR('Tabel 5'!Y215/'Tabel 10'!$F215*1000,0)</f>
        <v>0</v>
      </c>
      <c r="AA215" s="41"/>
      <c r="AB215" s="41">
        <f>IFERROR('Tabel 5'!AA215/'Tabel 10'!$F215*1000,0)</f>
        <v>0</v>
      </c>
      <c r="AC215" s="41"/>
      <c r="AD215" s="41">
        <f>IFERROR('Tabel 5'!AC215/'Tabel 10'!$F215*1000,0)</f>
        <v>0.64050101412660576</v>
      </c>
      <c r="AF215" s="57"/>
    </row>
    <row r="216" spans="1:32" outlineLevel="1" x14ac:dyDescent="0.2">
      <c r="A216" s="22">
        <v>1</v>
      </c>
      <c r="B216" s="46">
        <v>2019</v>
      </c>
      <c r="C216" s="46">
        <v>5</v>
      </c>
      <c r="D216" s="22" t="s">
        <v>227</v>
      </c>
      <c r="E216" s="22" t="s">
        <v>591</v>
      </c>
      <c r="F216" s="41">
        <v>45642</v>
      </c>
      <c r="H216" s="41">
        <f>IFERROR('Tabel 5'!G216/'Tabel 10'!$F216*1000,0)</f>
        <v>142.36887077691603</v>
      </c>
      <c r="I216" s="41"/>
      <c r="J216" s="41">
        <f>IFERROR('Tabel 5'!I216/'Tabel 10'!$F216*1000,0)</f>
        <v>111.73918759037728</v>
      </c>
      <c r="K216" s="41">
        <f>IFERROR('Tabel 5'!J216/'Tabel 10'!$F216*1000,0)</f>
        <v>62.946409009245876</v>
      </c>
      <c r="L216" s="41">
        <f>IFERROR('Tabel 5'!K216/'Tabel 10'!$F216*1000,0)</f>
        <v>2.5196091319398799</v>
      </c>
      <c r="M216" s="41">
        <f>IFERROR('Tabel 5'!L216/'Tabel 10'!$F216*1000,0)</f>
        <v>18.601288287103984</v>
      </c>
      <c r="N216" s="41">
        <f>IFERROR('Tabel 5'!M216/'Tabel 10'!$F216*1000,0)</f>
        <v>0</v>
      </c>
      <c r="O216" s="41">
        <f>IFERROR('Tabel 5'!N216/'Tabel 10'!$F216*1000,0)</f>
        <v>27.671881162087551</v>
      </c>
      <c r="P216" s="41"/>
      <c r="Q216" s="41">
        <f>IFERROR('Tabel 5'!P216/'Tabel 10'!$F216*1000,0)</f>
        <v>0</v>
      </c>
      <c r="R216" s="41">
        <f>IFERROR('Tabel 5'!Q216/'Tabel 10'!$F216*1000,0)</f>
        <v>0</v>
      </c>
      <c r="S216" s="41">
        <f>IFERROR('Tabel 5'!R216/'Tabel 10'!$F216*1000,0)</f>
        <v>0</v>
      </c>
      <c r="T216" s="41"/>
      <c r="U216" s="41">
        <f>IFERROR('Tabel 5'!T216/'Tabel 10'!$F216*1000,0)</f>
        <v>4.8639411068752469</v>
      </c>
      <c r="V216" s="41"/>
      <c r="W216" s="41">
        <f>IFERROR('Tabel 5'!V216/'Tabel 10'!$F216*1000,0)</f>
        <v>25.765742079663468</v>
      </c>
      <c r="X216" s="41">
        <f>IFERROR('Tabel 5'!W216/'Tabel 10'!$F216*1000,0)</f>
        <v>25.765742079663468</v>
      </c>
      <c r="Y216" s="41">
        <f>IFERROR('Tabel 5'!X216/'Tabel 10'!$F216*1000,0)</f>
        <v>0</v>
      </c>
      <c r="Z216" s="41">
        <f>IFERROR('Tabel 5'!Y216/'Tabel 10'!$F216*1000,0)</f>
        <v>0</v>
      </c>
      <c r="AA216" s="41"/>
      <c r="AB216" s="41">
        <f>IFERROR('Tabel 5'!AA216/'Tabel 10'!$F216*1000,0)</f>
        <v>0</v>
      </c>
      <c r="AC216" s="41"/>
      <c r="AD216" s="41">
        <f>IFERROR('Tabel 5'!AC216/'Tabel 10'!$F216*1000,0)</f>
        <v>10.867183734279831</v>
      </c>
      <c r="AF216" s="57"/>
    </row>
    <row r="217" spans="1:32" outlineLevel="1" x14ac:dyDescent="0.2">
      <c r="A217" s="22">
        <v>1</v>
      </c>
      <c r="B217" s="46">
        <v>2019</v>
      </c>
      <c r="C217" s="46">
        <v>5</v>
      </c>
      <c r="D217" s="22" t="s">
        <v>234</v>
      </c>
      <c r="E217" s="22" t="s">
        <v>598</v>
      </c>
      <c r="F217" s="41">
        <v>24961</v>
      </c>
      <c r="H217" s="41">
        <f>IFERROR('Tabel 5'!G217/'Tabel 10'!$F217*1000,0)</f>
        <v>61.175433676535398</v>
      </c>
      <c r="I217" s="41"/>
      <c r="J217" s="41">
        <f>IFERROR('Tabel 5'!I217/'Tabel 10'!$F217*1000,0)</f>
        <v>27.242498297343854</v>
      </c>
      <c r="K217" s="41">
        <f>IFERROR('Tabel 5'!J217/'Tabel 10'!$F217*1000,0)</f>
        <v>2.1633748647890712</v>
      </c>
      <c r="L217" s="41">
        <f>IFERROR('Tabel 5'!K217/'Tabel 10'!$F217*1000,0)</f>
        <v>6.0894996194062738</v>
      </c>
      <c r="M217" s="41">
        <f>IFERROR('Tabel 5'!L217/'Tabel 10'!$F217*1000,0)</f>
        <v>7.2112495492969035</v>
      </c>
      <c r="N217" s="41">
        <f>IFERROR('Tabel 5'!M217/'Tabel 10'!$F217*1000,0)</f>
        <v>0</v>
      </c>
      <c r="O217" s="41">
        <f>IFERROR('Tabel 5'!N217/'Tabel 10'!$F217*1000,0)</f>
        <v>11.778374263851608</v>
      </c>
      <c r="P217" s="41"/>
      <c r="Q217" s="41">
        <f>IFERROR('Tabel 5'!P217/'Tabel 10'!$F217*1000,0)</f>
        <v>6.8106245743359635</v>
      </c>
      <c r="R217" s="41">
        <f>IFERROR('Tabel 5'!Q217/'Tabel 10'!$F217*1000,0)</f>
        <v>5.7689996394375225</v>
      </c>
      <c r="S217" s="41">
        <f>IFERROR('Tabel 5'!R217/'Tabel 10'!$F217*1000,0)</f>
        <v>1.0416249348984414</v>
      </c>
      <c r="T217" s="41"/>
      <c r="U217" s="41">
        <f>IFERROR('Tabel 5'!T217/'Tabel 10'!$F217*1000,0)</f>
        <v>4.7273747045390815</v>
      </c>
      <c r="V217" s="41"/>
      <c r="W217" s="41">
        <f>IFERROR('Tabel 5'!V217/'Tabel 10'!$F217*1000,0)</f>
        <v>22.394936100316496</v>
      </c>
      <c r="X217" s="41">
        <f>IFERROR('Tabel 5'!W217/'Tabel 10'!$F217*1000,0)</f>
        <v>18.789311325668042</v>
      </c>
      <c r="Y217" s="41">
        <f>IFERROR('Tabel 5'!X217/'Tabel 10'!$F217*1000,0)</f>
        <v>2.3636873522695407</v>
      </c>
      <c r="Z217" s="41">
        <f>IFERROR('Tabel 5'!Y217/'Tabel 10'!$F217*1000,0)</f>
        <v>1.2419374223789112</v>
      </c>
      <c r="AA217" s="41"/>
      <c r="AB217" s="41">
        <f>IFERROR('Tabel 5'!AA217/'Tabel 10'!$F217*1000,0)</f>
        <v>0</v>
      </c>
      <c r="AC217" s="41"/>
      <c r="AD217" s="41">
        <f>IFERROR('Tabel 5'!AC217/'Tabel 10'!$F217*1000,0)</f>
        <v>0.72112495492969031</v>
      </c>
      <c r="AF217" s="57"/>
    </row>
    <row r="218" spans="1:32" outlineLevel="1" x14ac:dyDescent="0.2">
      <c r="A218" s="22">
        <v>1</v>
      </c>
      <c r="B218" s="46">
        <v>2019</v>
      </c>
      <c r="C218" s="46">
        <v>5</v>
      </c>
      <c r="D218" s="22" t="s">
        <v>238</v>
      </c>
      <c r="E218" s="22" t="s">
        <v>604</v>
      </c>
      <c r="F218" s="41">
        <v>49842</v>
      </c>
      <c r="H218" s="41">
        <f>IFERROR('Tabel 5'!G218/'Tabel 10'!$F218*1000,0)</f>
        <v>141.1058946270214</v>
      </c>
      <c r="I218" s="41"/>
      <c r="J218" s="41">
        <f>IFERROR('Tabel 5'!I218/'Tabel 10'!$F218*1000,0)</f>
        <v>88.579912523574507</v>
      </c>
      <c r="K218" s="41">
        <f>IFERROR('Tabel 5'!J218/'Tabel 10'!$F218*1000,0)</f>
        <v>41.511175313992219</v>
      </c>
      <c r="L218" s="41">
        <f>IFERROR('Tabel 5'!K218/'Tabel 10'!$F218*1000,0)</f>
        <v>8.747642550459453</v>
      </c>
      <c r="M218" s="41">
        <f>IFERROR('Tabel 5'!L218/'Tabel 10'!$F218*1000,0)</f>
        <v>27.787809477950322</v>
      </c>
      <c r="N218" s="41">
        <f>IFERROR('Tabel 5'!M218/'Tabel 10'!$F218*1000,0)</f>
        <v>4.0126800690180972E-2</v>
      </c>
      <c r="O218" s="41">
        <f>IFERROR('Tabel 5'!N218/'Tabel 10'!$F218*1000,0)</f>
        <v>10.493158380482324</v>
      </c>
      <c r="P218" s="41"/>
      <c r="Q218" s="41">
        <f>IFERROR('Tabel 5'!P218/'Tabel 10'!$F218*1000,0)</f>
        <v>16.331607880903658</v>
      </c>
      <c r="R218" s="41">
        <f>IFERROR('Tabel 5'!Q218/'Tabel 10'!$F218*1000,0)</f>
        <v>15.388628064684402</v>
      </c>
      <c r="S218" s="41">
        <f>IFERROR('Tabel 5'!R218/'Tabel 10'!$F218*1000,0)</f>
        <v>0.94297981621925286</v>
      </c>
      <c r="T218" s="41"/>
      <c r="U218" s="41">
        <f>IFERROR('Tabel 5'!T218/'Tabel 10'!$F218*1000,0)</f>
        <v>10.994743389109587</v>
      </c>
      <c r="V218" s="41"/>
      <c r="W218" s="41">
        <f>IFERROR('Tabel 5'!V218/'Tabel 10'!$F218*1000,0)</f>
        <v>25.199630833433648</v>
      </c>
      <c r="X218" s="41">
        <f>IFERROR('Tabel 5'!W218/'Tabel 10'!$F218*1000,0)</f>
        <v>24.397094819630031</v>
      </c>
      <c r="Y218" s="41">
        <f>IFERROR('Tabel 5'!X218/'Tabel 10'!$F218*1000,0)</f>
        <v>0.8025360138036195</v>
      </c>
      <c r="Z218" s="41">
        <f>IFERROR('Tabel 5'!Y218/'Tabel 10'!$F218*1000,0)</f>
        <v>0</v>
      </c>
      <c r="AA218" s="41"/>
      <c r="AB218" s="41">
        <f>IFERROR('Tabel 5'!AA218/'Tabel 10'!$F218*1000,0)</f>
        <v>0</v>
      </c>
      <c r="AC218" s="41"/>
      <c r="AD218" s="41">
        <f>IFERROR('Tabel 5'!AC218/'Tabel 10'!$F218*1000,0)</f>
        <v>16.090847076762572</v>
      </c>
      <c r="AF218" s="57"/>
    </row>
    <row r="219" spans="1:32" outlineLevel="1" x14ac:dyDescent="0.2">
      <c r="A219" s="22">
        <v>1</v>
      </c>
      <c r="B219" s="46">
        <v>2019</v>
      </c>
      <c r="C219" s="46">
        <v>5</v>
      </c>
      <c r="D219" s="22" t="s">
        <v>241</v>
      </c>
      <c r="E219" s="22" t="s">
        <v>607</v>
      </c>
      <c r="F219" s="41">
        <v>42291</v>
      </c>
      <c r="H219" s="41">
        <f>IFERROR('Tabel 5'!G219/'Tabel 10'!$F219*1000,0)</f>
        <v>40.765174623442341</v>
      </c>
      <c r="I219" s="41"/>
      <c r="J219" s="41">
        <f>IFERROR('Tabel 5'!I219/'Tabel 10'!$F219*1000,0)</f>
        <v>8.5833865361424415</v>
      </c>
      <c r="K219" s="41">
        <f>IFERROR('Tabel 5'!J219/'Tabel 10'!$F219*1000,0)</f>
        <v>7.1646449599205502</v>
      </c>
      <c r="L219" s="41">
        <f>IFERROR('Tabel 5'!K219/'Tabel 10'!$F219*1000,0)</f>
        <v>0.1182284646851576</v>
      </c>
      <c r="M219" s="41">
        <f>IFERROR('Tabel 5'!L219/'Tabel 10'!$F219*1000,0)</f>
        <v>0</v>
      </c>
      <c r="N219" s="41">
        <f>IFERROR('Tabel 5'!M219/'Tabel 10'!$F219*1000,0)</f>
        <v>0</v>
      </c>
      <c r="O219" s="41">
        <f>IFERROR('Tabel 5'!N219/'Tabel 10'!$F219*1000,0)</f>
        <v>1.3005131115367334</v>
      </c>
      <c r="P219" s="41"/>
      <c r="Q219" s="41">
        <f>IFERROR('Tabel 5'!P219/'Tabel 10'!$F219*1000,0)</f>
        <v>0.56749663048875654</v>
      </c>
      <c r="R219" s="41">
        <f>IFERROR('Tabel 5'!Q219/'Tabel 10'!$F219*1000,0)</f>
        <v>0.56749663048875654</v>
      </c>
      <c r="S219" s="41">
        <f>IFERROR('Tabel 5'!R219/'Tabel 10'!$F219*1000,0)</f>
        <v>0</v>
      </c>
      <c r="T219" s="41"/>
      <c r="U219" s="41">
        <f>IFERROR('Tabel 5'!T219/'Tabel 10'!$F219*1000,0)</f>
        <v>8.8671348513868189</v>
      </c>
      <c r="V219" s="41"/>
      <c r="W219" s="41">
        <f>IFERROR('Tabel 5'!V219/'Tabel 10'!$F219*1000,0)</f>
        <v>22.747156605424323</v>
      </c>
      <c r="X219" s="41">
        <f>IFERROR('Tabel 5'!W219/'Tabel 10'!$F219*1000,0)</f>
        <v>20.193421768224916</v>
      </c>
      <c r="Y219" s="41">
        <f>IFERROR('Tabel 5'!X219/'Tabel 10'!$F219*1000,0)</f>
        <v>2.5537348371994044</v>
      </c>
      <c r="Z219" s="41">
        <f>IFERROR('Tabel 5'!Y219/'Tabel 10'!$F219*1000,0)</f>
        <v>0</v>
      </c>
      <c r="AA219" s="41"/>
      <c r="AB219" s="41">
        <f>IFERROR('Tabel 5'!AA219/'Tabel 10'!$F219*1000,0)</f>
        <v>0</v>
      </c>
      <c r="AC219" s="41"/>
      <c r="AD219" s="41">
        <f>IFERROR('Tabel 5'!AC219/'Tabel 10'!$F219*1000,0)</f>
        <v>2.6719633018845621</v>
      </c>
      <c r="AF219" s="57"/>
    </row>
    <row r="220" spans="1:32" outlineLevel="1" x14ac:dyDescent="0.2">
      <c r="A220" s="22">
        <v>1</v>
      </c>
      <c r="B220" s="46">
        <v>2019</v>
      </c>
      <c r="C220" s="46">
        <v>5</v>
      </c>
      <c r="D220" s="22" t="s">
        <v>242</v>
      </c>
      <c r="E220" s="22" t="s">
        <v>608</v>
      </c>
      <c r="F220" s="41">
        <v>39473</v>
      </c>
      <c r="H220" s="41">
        <f>IFERROR('Tabel 5'!G220/'Tabel 10'!$F220*1000,0)</f>
        <v>82.157424062017085</v>
      </c>
      <c r="I220" s="41"/>
      <c r="J220" s="41">
        <f>IFERROR('Tabel 5'!I220/'Tabel 10'!$F220*1000,0)</f>
        <v>49.020849694728042</v>
      </c>
      <c r="K220" s="41">
        <f>IFERROR('Tabel 5'!J220/'Tabel 10'!$F220*1000,0)</f>
        <v>4.8640843107947198</v>
      </c>
      <c r="L220" s="41">
        <f>IFERROR('Tabel 5'!K220/'Tabel 10'!$F220*1000,0)</f>
        <v>0</v>
      </c>
      <c r="M220" s="41">
        <f>IFERROR('Tabel 5'!L220/'Tabel 10'!$F220*1000,0)</f>
        <v>6.0041040711372329</v>
      </c>
      <c r="N220" s="41">
        <f>IFERROR('Tabel 5'!M220/'Tabel 10'!$F220*1000,0)</f>
        <v>0</v>
      </c>
      <c r="O220" s="41">
        <f>IFERROR('Tabel 5'!N220/'Tabel 10'!$F220*1000,0)</f>
        <v>38.152661312796084</v>
      </c>
      <c r="P220" s="41"/>
      <c r="Q220" s="41">
        <f>IFERROR('Tabel 5'!P220/'Tabel 10'!$F220*1000,0)</f>
        <v>4.5347452689179946</v>
      </c>
      <c r="R220" s="41">
        <f>IFERROR('Tabel 5'!Q220/'Tabel 10'!$F220*1000,0)</f>
        <v>0</v>
      </c>
      <c r="S220" s="41">
        <f>IFERROR('Tabel 5'!R220/'Tabel 10'!$F220*1000,0)</f>
        <v>4.5347452689179946</v>
      </c>
      <c r="T220" s="41"/>
      <c r="U220" s="41">
        <f>IFERROR('Tabel 5'!T220/'Tabel 10'!$F220*1000,0)</f>
        <v>3.1667215565069795</v>
      </c>
      <c r="V220" s="41"/>
      <c r="W220" s="41">
        <f>IFERROR('Tabel 5'!V220/'Tabel 10'!$F220*1000,0)</f>
        <v>25.43510754186406</v>
      </c>
      <c r="X220" s="41">
        <f>IFERROR('Tabel 5'!W220/'Tabel 10'!$F220*1000,0)</f>
        <v>22.775061434398197</v>
      </c>
      <c r="Y220" s="41">
        <f>IFERROR('Tabel 5'!X220/'Tabel 10'!$F220*1000,0)</f>
        <v>0</v>
      </c>
      <c r="Z220" s="41">
        <f>IFERROR('Tabel 5'!Y220/'Tabel 10'!$F220*1000,0)</f>
        <v>2.6600461074658628</v>
      </c>
      <c r="AA220" s="41"/>
      <c r="AB220" s="41">
        <f>IFERROR('Tabel 5'!AA220/'Tabel 10'!$F220*1000,0)</f>
        <v>0</v>
      </c>
      <c r="AC220" s="41"/>
      <c r="AD220" s="41">
        <f>IFERROR('Tabel 5'!AC220/'Tabel 10'!$F220*1000,0)</f>
        <v>3.8507334127124868</v>
      </c>
      <c r="AF220" s="57"/>
    </row>
    <row r="221" spans="1:32" outlineLevel="1" x14ac:dyDescent="0.2">
      <c r="A221" s="22">
        <v>1</v>
      </c>
      <c r="B221" s="46">
        <v>2019</v>
      </c>
      <c r="C221" s="46">
        <v>5</v>
      </c>
      <c r="D221" s="22" t="s">
        <v>243</v>
      </c>
      <c r="E221" s="22" t="s">
        <v>609</v>
      </c>
      <c r="F221" s="41">
        <v>37061</v>
      </c>
      <c r="H221" s="41">
        <f>IFERROR('Tabel 5'!G221/'Tabel 10'!$F221*1000,0)</f>
        <v>48.919349181079838</v>
      </c>
      <c r="I221" s="41"/>
      <c r="J221" s="41">
        <f>IFERROR('Tabel 5'!I221/'Tabel 10'!$F221*1000,0)</f>
        <v>19.697255875448587</v>
      </c>
      <c r="K221" s="41">
        <f>IFERROR('Tabel 5'!J221/'Tabel 10'!$F221*1000,0)</f>
        <v>2.212568468201074</v>
      </c>
      <c r="L221" s="41">
        <f>IFERROR('Tabel 5'!K221/'Tabel 10'!$F221*1000,0)</f>
        <v>0</v>
      </c>
      <c r="M221" s="41">
        <f>IFERROR('Tabel 5'!L221/'Tabel 10'!$F221*1000,0)</f>
        <v>0.53965084590270096</v>
      </c>
      <c r="N221" s="41">
        <f>IFERROR('Tabel 5'!M221/'Tabel 10'!$F221*1000,0)</f>
        <v>0</v>
      </c>
      <c r="O221" s="41">
        <f>IFERROR('Tabel 5'!N221/'Tabel 10'!$F221*1000,0)</f>
        <v>16.945036561344811</v>
      </c>
      <c r="P221" s="41"/>
      <c r="Q221" s="41">
        <f>IFERROR('Tabel 5'!P221/'Tabel 10'!$F221*1000,0)</f>
        <v>1.4840398262324277</v>
      </c>
      <c r="R221" s="41">
        <f>IFERROR('Tabel 5'!Q221/'Tabel 10'!$F221*1000,0)</f>
        <v>1.4840398262324277</v>
      </c>
      <c r="S221" s="41">
        <f>IFERROR('Tabel 5'!R221/'Tabel 10'!$F221*1000,0)</f>
        <v>0</v>
      </c>
      <c r="T221" s="41"/>
      <c r="U221" s="41">
        <f>IFERROR('Tabel 5'!T221/'Tabel 10'!$F221*1000,0)</f>
        <v>5.3965084590270092</v>
      </c>
      <c r="V221" s="41"/>
      <c r="W221" s="41">
        <f>IFERROR('Tabel 5'!V221/'Tabel 10'!$F221*1000,0)</f>
        <v>22.341545020371818</v>
      </c>
      <c r="X221" s="41">
        <f>IFERROR('Tabel 5'!W221/'Tabel 10'!$F221*1000,0)</f>
        <v>20.101994009875607</v>
      </c>
      <c r="Y221" s="41">
        <f>IFERROR('Tabel 5'!X221/'Tabel 10'!$F221*1000,0)</f>
        <v>2.2395510104962093</v>
      </c>
      <c r="Z221" s="41">
        <f>IFERROR('Tabel 5'!Y221/'Tabel 10'!$F221*1000,0)</f>
        <v>0</v>
      </c>
      <c r="AA221" s="41"/>
      <c r="AB221" s="41">
        <f>IFERROR('Tabel 5'!AA221/'Tabel 10'!$F221*1000,0)</f>
        <v>0</v>
      </c>
      <c r="AC221" s="41"/>
      <c r="AD221" s="41">
        <f>IFERROR('Tabel 5'!AC221/'Tabel 10'!$F221*1000,0)</f>
        <v>9.416907261002132</v>
      </c>
      <c r="AF221" s="57"/>
    </row>
    <row r="222" spans="1:32" outlineLevel="1" x14ac:dyDescent="0.2">
      <c r="A222" s="22">
        <v>1</v>
      </c>
      <c r="B222" s="46">
        <v>2019</v>
      </c>
      <c r="C222" s="46">
        <v>5</v>
      </c>
      <c r="D222" s="22" t="s">
        <v>244</v>
      </c>
      <c r="E222" s="22" t="s">
        <v>612</v>
      </c>
      <c r="F222" s="41">
        <v>29704</v>
      </c>
      <c r="H222" s="41">
        <f>IFERROR('Tabel 5'!G222/'Tabel 10'!$F222*1000,0)</f>
        <v>48.915970913008344</v>
      </c>
      <c r="I222" s="41"/>
      <c r="J222" s="41">
        <f>IFERROR('Tabel 5'!I222/'Tabel 10'!$F222*1000,0)</f>
        <v>12.557231349313225</v>
      </c>
      <c r="K222" s="41">
        <f>IFERROR('Tabel 5'!J222/'Tabel 10'!$F222*1000,0)</f>
        <v>3.3665499596014004E-2</v>
      </c>
      <c r="L222" s="41">
        <f>IFERROR('Tabel 5'!K222/'Tabel 10'!$F222*1000,0)</f>
        <v>1.8179369781847563</v>
      </c>
      <c r="M222" s="41">
        <f>IFERROR('Tabel 5'!L222/'Tabel 10'!$F222*1000,0)</f>
        <v>9.1233503905197963</v>
      </c>
      <c r="N222" s="41">
        <f>IFERROR('Tabel 5'!M222/'Tabel 10'!$F222*1000,0)</f>
        <v>0</v>
      </c>
      <c r="O222" s="41">
        <f>IFERROR('Tabel 5'!N222/'Tabel 10'!$F222*1000,0)</f>
        <v>1.5822784810126582</v>
      </c>
      <c r="P222" s="41"/>
      <c r="Q222" s="41">
        <f>IFERROR('Tabel 5'!P222/'Tabel 10'!$F222*1000,0)</f>
        <v>8.3153784002154598</v>
      </c>
      <c r="R222" s="41">
        <f>IFERROR('Tabel 5'!Q222/'Tabel 10'!$F222*1000,0)</f>
        <v>7.6757339078911935</v>
      </c>
      <c r="S222" s="41">
        <f>IFERROR('Tabel 5'!R222/'Tabel 10'!$F222*1000,0)</f>
        <v>0.63964449232426612</v>
      </c>
      <c r="T222" s="41"/>
      <c r="U222" s="41">
        <f>IFERROR('Tabel 5'!T222/'Tabel 10'!$F222*1000,0)</f>
        <v>11.143280366280637</v>
      </c>
      <c r="V222" s="41"/>
      <c r="W222" s="41">
        <f>IFERROR('Tabel 5'!V222/'Tabel 10'!$F222*1000,0)</f>
        <v>16.900080797199031</v>
      </c>
      <c r="X222" s="41">
        <f>IFERROR('Tabel 5'!W222/'Tabel 10'!$F222*1000,0)</f>
        <v>16.327767304066793</v>
      </c>
      <c r="Y222" s="41">
        <f>IFERROR('Tabel 5'!X222/'Tabel 10'!$F222*1000,0)</f>
        <v>0.57231349313223812</v>
      </c>
      <c r="Z222" s="41">
        <f>IFERROR('Tabel 5'!Y222/'Tabel 10'!$F222*1000,0)</f>
        <v>0</v>
      </c>
      <c r="AA222" s="41"/>
      <c r="AB222" s="41">
        <f>IFERROR('Tabel 5'!AA222/'Tabel 10'!$F222*1000,0)</f>
        <v>0</v>
      </c>
      <c r="AC222" s="41"/>
      <c r="AD222" s="41">
        <f>IFERROR('Tabel 5'!AC222/'Tabel 10'!$F222*1000,0)</f>
        <v>3.1982224616213304</v>
      </c>
      <c r="AF222" s="57"/>
    </row>
    <row r="223" spans="1:32" outlineLevel="1" x14ac:dyDescent="0.2">
      <c r="A223" s="22">
        <v>1</v>
      </c>
      <c r="B223" s="46">
        <v>2019</v>
      </c>
      <c r="C223" s="46">
        <v>5</v>
      </c>
      <c r="D223" s="22" t="s">
        <v>245</v>
      </c>
      <c r="E223" s="22" t="s">
        <v>613</v>
      </c>
      <c r="F223" s="41">
        <v>22738</v>
      </c>
      <c r="H223" s="41">
        <f>IFERROR('Tabel 5'!G223/'Tabel 10'!$F223*1000,0)</f>
        <v>20.494326677808075</v>
      </c>
      <c r="I223" s="41"/>
      <c r="J223" s="41">
        <f>IFERROR('Tabel 5'!I223/'Tabel 10'!$F223*1000,0)</f>
        <v>4.3539449379892687</v>
      </c>
      <c r="K223" s="41">
        <f>IFERROR('Tabel 5'!J223/'Tabel 10'!$F223*1000,0)</f>
        <v>4.3979241797871403E-2</v>
      </c>
      <c r="L223" s="41">
        <f>IFERROR('Tabel 5'!K223/'Tabel 10'!$F223*1000,0)</f>
        <v>0.30785469258509984</v>
      </c>
      <c r="M223" s="41">
        <f>IFERROR('Tabel 5'!L223/'Tabel 10'!$F223*1000,0)</f>
        <v>2.1989620898935702</v>
      </c>
      <c r="N223" s="41">
        <f>IFERROR('Tabel 5'!M223/'Tabel 10'!$F223*1000,0)</f>
        <v>0</v>
      </c>
      <c r="O223" s="41">
        <f>IFERROR('Tabel 5'!N223/'Tabel 10'!$F223*1000,0)</f>
        <v>1.8031489137127275</v>
      </c>
      <c r="P223" s="41"/>
      <c r="Q223" s="41">
        <f>IFERROR('Tabel 5'!P223/'Tabel 10'!$F223*1000,0)</f>
        <v>0.87958483595742809</v>
      </c>
      <c r="R223" s="41">
        <f>IFERROR('Tabel 5'!Q223/'Tabel 10'!$F223*1000,0)</f>
        <v>0.87958483595742809</v>
      </c>
      <c r="S223" s="41">
        <f>IFERROR('Tabel 5'!R223/'Tabel 10'!$F223*1000,0)</f>
        <v>0</v>
      </c>
      <c r="T223" s="41"/>
      <c r="U223" s="41">
        <f>IFERROR('Tabel 5'!T223/'Tabel 10'!$F223*1000,0)</f>
        <v>0</v>
      </c>
      <c r="V223" s="41"/>
      <c r="W223" s="41">
        <f>IFERROR('Tabel 5'!V223/'Tabel 10'!$F223*1000,0)</f>
        <v>15.260796903861378</v>
      </c>
      <c r="X223" s="41">
        <f>IFERROR('Tabel 5'!W223/'Tabel 10'!$F223*1000,0)</f>
        <v>14.777025244084792</v>
      </c>
      <c r="Y223" s="41">
        <f>IFERROR('Tabel 5'!X223/'Tabel 10'!$F223*1000,0)</f>
        <v>0.48377165977658543</v>
      </c>
      <c r="Z223" s="41">
        <f>IFERROR('Tabel 5'!Y223/'Tabel 10'!$F223*1000,0)</f>
        <v>0</v>
      </c>
      <c r="AA223" s="41"/>
      <c r="AB223" s="41">
        <f>IFERROR('Tabel 5'!AA223/'Tabel 10'!$F223*1000,0)</f>
        <v>0</v>
      </c>
      <c r="AC223" s="41"/>
      <c r="AD223" s="41">
        <f>IFERROR('Tabel 5'!AC223/'Tabel 10'!$F223*1000,0)</f>
        <v>0.17591696719148561</v>
      </c>
      <c r="AF223" s="57"/>
    </row>
    <row r="224" spans="1:32" outlineLevel="1" x14ac:dyDescent="0.2">
      <c r="A224" s="22">
        <v>1</v>
      </c>
      <c r="B224" s="46">
        <v>2019</v>
      </c>
      <c r="C224" s="46">
        <v>5</v>
      </c>
      <c r="D224" s="22" t="s">
        <v>247</v>
      </c>
      <c r="E224" s="22" t="s">
        <v>615</v>
      </c>
      <c r="F224" s="41">
        <v>35681</v>
      </c>
      <c r="H224" s="41">
        <f>IFERROR('Tabel 5'!G224/'Tabel 10'!$F224*1000,0)</f>
        <v>51.427930831534994</v>
      </c>
      <c r="I224" s="41"/>
      <c r="J224" s="41">
        <f>IFERROR('Tabel 5'!I224/'Tabel 10'!$F224*1000,0)</f>
        <v>30.492418934446906</v>
      </c>
      <c r="K224" s="41">
        <f>IFERROR('Tabel 5'!J224/'Tabel 10'!$F224*1000,0)</f>
        <v>3.9797090888708277</v>
      </c>
      <c r="L224" s="41">
        <f>IFERROR('Tabel 5'!K224/'Tabel 10'!$F224*1000,0)</f>
        <v>1.4573582578963593</v>
      </c>
      <c r="M224" s="41">
        <f>IFERROR('Tabel 5'!L224/'Tabel 10'!$F224*1000,0)</f>
        <v>7.3148174098259577</v>
      </c>
      <c r="N224" s="41">
        <f>IFERROR('Tabel 5'!M224/'Tabel 10'!$F224*1000,0)</f>
        <v>0.16815672206496454</v>
      </c>
      <c r="O224" s="41">
        <f>IFERROR('Tabel 5'!N224/'Tabel 10'!$F224*1000,0)</f>
        <v>17.572377455788796</v>
      </c>
      <c r="P224" s="41"/>
      <c r="Q224" s="41">
        <f>IFERROR('Tabel 5'!P224/'Tabel 10'!$F224*1000,0)</f>
        <v>0.53249628653905445</v>
      </c>
      <c r="R224" s="41">
        <f>IFERROR('Tabel 5'!Q224/'Tabel 10'!$F224*1000,0)</f>
        <v>0</v>
      </c>
      <c r="S224" s="41">
        <f>IFERROR('Tabel 5'!R224/'Tabel 10'!$F224*1000,0)</f>
        <v>0.53249628653905445</v>
      </c>
      <c r="T224" s="41"/>
      <c r="U224" s="41">
        <f>IFERROR('Tabel 5'!T224/'Tabel 10'!$F224*1000,0)</f>
        <v>6.2498248367478491</v>
      </c>
      <c r="V224" s="41"/>
      <c r="W224" s="41">
        <f>IFERROR('Tabel 5'!V224/'Tabel 10'!$F224*1000,0)</f>
        <v>14.153190773801182</v>
      </c>
      <c r="X224" s="41">
        <f>IFERROR('Tabel 5'!W224/'Tabel 10'!$F224*1000,0)</f>
        <v>13.592668366917968</v>
      </c>
      <c r="Y224" s="41">
        <f>IFERROR('Tabel 5'!X224/'Tabel 10'!$F224*1000,0)</f>
        <v>0.5605224068832152</v>
      </c>
      <c r="Z224" s="41">
        <f>IFERROR('Tabel 5'!Y224/'Tabel 10'!$F224*1000,0)</f>
        <v>0</v>
      </c>
      <c r="AA224" s="41"/>
      <c r="AB224" s="41">
        <f>IFERROR('Tabel 5'!AA224/'Tabel 10'!$F224*1000,0)</f>
        <v>0</v>
      </c>
      <c r="AC224" s="41"/>
      <c r="AD224" s="41">
        <f>IFERROR('Tabel 5'!AC224/'Tabel 10'!$F224*1000,0)</f>
        <v>4.2319441719682747</v>
      </c>
      <c r="AF224" s="57"/>
    </row>
    <row r="225" spans="1:32" outlineLevel="1" x14ac:dyDescent="0.2">
      <c r="A225" s="22">
        <v>1</v>
      </c>
      <c r="B225" s="46">
        <v>2019</v>
      </c>
      <c r="C225" s="46">
        <v>5</v>
      </c>
      <c r="D225" s="22" t="s">
        <v>248</v>
      </c>
      <c r="E225" s="22" t="s">
        <v>616</v>
      </c>
      <c r="F225" s="41">
        <v>23716</v>
      </c>
      <c r="H225" s="41">
        <f>IFERROR('Tabel 5'!G225/'Tabel 10'!$F225*1000,0)</f>
        <v>49.122954967110815</v>
      </c>
      <c r="I225" s="41"/>
      <c r="J225" s="41">
        <f>IFERROR('Tabel 5'!I225/'Tabel 10'!$F225*1000,0)</f>
        <v>17.962556923595884</v>
      </c>
      <c r="K225" s="41">
        <f>IFERROR('Tabel 5'!J225/'Tabel 10'!$F225*1000,0)</f>
        <v>11.975037949063923</v>
      </c>
      <c r="L225" s="41">
        <f>IFERROR('Tabel 5'!K225/'Tabel 10'!$F225*1000,0)</f>
        <v>0.84331253162421993</v>
      </c>
      <c r="M225" s="41">
        <f>IFERROR('Tabel 5'!L225/'Tabel 10'!$F225*1000,0)</f>
        <v>1.3493000505987518</v>
      </c>
      <c r="N225" s="41">
        <f>IFERROR('Tabel 5'!M225/'Tabel 10'!$F225*1000,0)</f>
        <v>0</v>
      </c>
      <c r="O225" s="41">
        <f>IFERROR('Tabel 5'!N225/'Tabel 10'!$F225*1000,0)</f>
        <v>3.7949063923089899</v>
      </c>
      <c r="P225" s="41"/>
      <c r="Q225" s="41">
        <f>IFERROR('Tabel 5'!P225/'Tabel 10'!$F225*1000,0)</f>
        <v>6.9151627593186031</v>
      </c>
      <c r="R225" s="41">
        <f>IFERROR('Tabel 5'!Q225/'Tabel 10'!$F225*1000,0)</f>
        <v>4.8068814302580538</v>
      </c>
      <c r="S225" s="41">
        <f>IFERROR('Tabel 5'!R225/'Tabel 10'!$F225*1000,0)</f>
        <v>2.1082813290605498</v>
      </c>
      <c r="T225" s="41"/>
      <c r="U225" s="41">
        <f>IFERROR('Tabel 5'!T225/'Tabel 10'!$F225*1000,0)</f>
        <v>10.583572271883961</v>
      </c>
      <c r="V225" s="41"/>
      <c r="W225" s="41">
        <f>IFERROR('Tabel 5'!V225/'Tabel 10'!$F225*1000,0)</f>
        <v>13.661663012312362</v>
      </c>
      <c r="X225" s="41">
        <f>IFERROR('Tabel 5'!W225/'Tabel 10'!$F225*1000,0)</f>
        <v>13.197841119919042</v>
      </c>
      <c r="Y225" s="41">
        <f>IFERROR('Tabel 5'!X225/'Tabel 10'!$F225*1000,0)</f>
        <v>0</v>
      </c>
      <c r="Z225" s="41">
        <f>IFERROR('Tabel 5'!Y225/'Tabel 10'!$F225*1000,0)</f>
        <v>0.46382189239332094</v>
      </c>
      <c r="AA225" s="41"/>
      <c r="AB225" s="41">
        <f>IFERROR('Tabel 5'!AA225/'Tabel 10'!$F225*1000,0)</f>
        <v>0</v>
      </c>
      <c r="AC225" s="41"/>
      <c r="AD225" s="41">
        <f>IFERROR('Tabel 5'!AC225/'Tabel 10'!$F225*1000,0)</f>
        <v>0.50598751897453187</v>
      </c>
      <c r="AF225" s="57"/>
    </row>
    <row r="226" spans="1:32" outlineLevel="1" x14ac:dyDescent="0.2">
      <c r="A226" s="22">
        <v>1</v>
      </c>
      <c r="B226" s="46">
        <v>2019</v>
      </c>
      <c r="C226" s="46">
        <v>5</v>
      </c>
      <c r="D226" s="22" t="s">
        <v>249</v>
      </c>
      <c r="E226" s="22" t="s">
        <v>617</v>
      </c>
      <c r="F226" s="41">
        <v>30447</v>
      </c>
      <c r="H226" s="41">
        <f>IFERROR('Tabel 5'!G226/'Tabel 10'!$F226*1000,0)</f>
        <v>59.513252537195783</v>
      </c>
      <c r="I226" s="41"/>
      <c r="J226" s="41">
        <f>IFERROR('Tabel 5'!I226/'Tabel 10'!$F226*1000,0)</f>
        <v>19.54215522054718</v>
      </c>
      <c r="K226" s="41">
        <f>IFERROR('Tabel 5'!J226/'Tabel 10'!$F226*1000,0)</f>
        <v>0</v>
      </c>
      <c r="L226" s="41">
        <f>IFERROR('Tabel 5'!K226/'Tabel 10'!$F226*1000,0)</f>
        <v>0.19706375012316485</v>
      </c>
      <c r="M226" s="41">
        <f>IFERROR('Tabel 5'!L226/'Tabel 10'!$F226*1000,0)</f>
        <v>16.783262718822872</v>
      </c>
      <c r="N226" s="41">
        <f>IFERROR('Tabel 5'!M226/'Tabel 10'!$F226*1000,0)</f>
        <v>0</v>
      </c>
      <c r="O226" s="41">
        <f>IFERROR('Tabel 5'!N226/'Tabel 10'!$F226*1000,0)</f>
        <v>2.5618287516011429</v>
      </c>
      <c r="P226" s="41"/>
      <c r="Q226" s="41">
        <f>IFERROR('Tabel 5'!P226/'Tabel 10'!$F226*1000,0)</f>
        <v>15.436660426314578</v>
      </c>
      <c r="R226" s="41">
        <f>IFERROR('Tabel 5'!Q226/'Tabel 10'!$F226*1000,0)</f>
        <v>0</v>
      </c>
      <c r="S226" s="41">
        <f>IFERROR('Tabel 5'!R226/'Tabel 10'!$F226*1000,0)</f>
        <v>15.436660426314578</v>
      </c>
      <c r="T226" s="41"/>
      <c r="U226" s="41">
        <f>IFERROR('Tabel 5'!T226/'Tabel 10'!$F226*1000,0)</f>
        <v>9.097776464019443</v>
      </c>
      <c r="V226" s="41"/>
      <c r="W226" s="41">
        <f>IFERROR('Tabel 5'!V226/'Tabel 10'!$F226*1000,0)</f>
        <v>15.436660426314578</v>
      </c>
      <c r="X226" s="41">
        <f>IFERROR('Tabel 5'!W226/'Tabel 10'!$F226*1000,0)</f>
        <v>14.911157092652807</v>
      </c>
      <c r="Y226" s="41">
        <f>IFERROR('Tabel 5'!X226/'Tabel 10'!$F226*1000,0)</f>
        <v>0.52550333366177293</v>
      </c>
      <c r="Z226" s="41">
        <f>IFERROR('Tabel 5'!Y226/'Tabel 10'!$F226*1000,0)</f>
        <v>0</v>
      </c>
      <c r="AA226" s="41"/>
      <c r="AB226" s="41">
        <f>IFERROR('Tabel 5'!AA226/'Tabel 10'!$F226*1000,0)</f>
        <v>0</v>
      </c>
      <c r="AC226" s="41"/>
      <c r="AD226" s="41">
        <f>IFERROR('Tabel 5'!AC226/'Tabel 10'!$F226*1000,0)</f>
        <v>2.693204585016586</v>
      </c>
      <c r="AF226" s="57"/>
    </row>
    <row r="227" spans="1:32" outlineLevel="1" x14ac:dyDescent="0.2">
      <c r="A227" s="22">
        <v>1</v>
      </c>
      <c r="B227" s="46">
        <v>2019</v>
      </c>
      <c r="C227" s="46">
        <v>5</v>
      </c>
      <c r="D227" s="22" t="s">
        <v>250</v>
      </c>
      <c r="E227" s="22" t="s">
        <v>618</v>
      </c>
      <c r="F227" s="41">
        <v>30194</v>
      </c>
      <c r="H227" s="41">
        <f>IFERROR('Tabel 5'!G227/'Tabel 10'!$F227*1000,0)</f>
        <v>30.17155726303239</v>
      </c>
      <c r="I227" s="41"/>
      <c r="J227" s="41">
        <f>IFERROR('Tabel 5'!I227/'Tabel 10'!$F227*1000,0)</f>
        <v>7.1537391534742003</v>
      </c>
      <c r="K227" s="41">
        <f>IFERROR('Tabel 5'!J227/'Tabel 10'!$F227*1000,0)</f>
        <v>0</v>
      </c>
      <c r="L227" s="41">
        <f>IFERROR('Tabel 5'!K227/'Tabel 10'!$F227*1000,0)</f>
        <v>4.4379678081738092</v>
      </c>
      <c r="M227" s="41">
        <f>IFERROR('Tabel 5'!L227/'Tabel 10'!$F227*1000,0)</f>
        <v>2.7157713453003907</v>
      </c>
      <c r="N227" s="41">
        <f>IFERROR('Tabel 5'!M227/'Tabel 10'!$F227*1000,0)</f>
        <v>0</v>
      </c>
      <c r="O227" s="41">
        <f>IFERROR('Tabel 5'!N227/'Tabel 10'!$F227*1000,0)</f>
        <v>0</v>
      </c>
      <c r="P227" s="41"/>
      <c r="Q227" s="41">
        <f>IFERROR('Tabel 5'!P227/'Tabel 10'!$F227*1000,0)</f>
        <v>3.2456779492614425</v>
      </c>
      <c r="R227" s="41">
        <f>IFERROR('Tabel 5'!Q227/'Tabel 10'!$F227*1000,0)</f>
        <v>3.2456779492614425</v>
      </c>
      <c r="S227" s="41">
        <f>IFERROR('Tabel 5'!R227/'Tabel 10'!$F227*1000,0)</f>
        <v>0</v>
      </c>
      <c r="T227" s="41"/>
      <c r="U227" s="41">
        <f>IFERROR('Tabel 5'!T227/'Tabel 10'!$F227*1000,0)</f>
        <v>3.1132012982711799</v>
      </c>
      <c r="V227" s="41"/>
      <c r="W227" s="41">
        <f>IFERROR('Tabel 5'!V227/'Tabel 10'!$F227*1000,0)</f>
        <v>16.658938862025568</v>
      </c>
      <c r="X227" s="41">
        <f>IFERROR('Tabel 5'!W227/'Tabel 10'!$F227*1000,0)</f>
        <v>15.466649003113201</v>
      </c>
      <c r="Y227" s="41">
        <f>IFERROR('Tabel 5'!X227/'Tabel 10'!$F227*1000,0)</f>
        <v>1.1922898589123665</v>
      </c>
      <c r="Z227" s="41">
        <f>IFERROR('Tabel 5'!Y227/'Tabel 10'!$F227*1000,0)</f>
        <v>0</v>
      </c>
      <c r="AA227" s="41"/>
      <c r="AB227" s="41">
        <f>IFERROR('Tabel 5'!AA227/'Tabel 10'!$F227*1000,0)</f>
        <v>4.6698019474067696</v>
      </c>
      <c r="AC227" s="41"/>
      <c r="AD227" s="41">
        <f>IFERROR('Tabel 5'!AC227/'Tabel 10'!$F227*1000,0)</f>
        <v>0.52990660396105183</v>
      </c>
      <c r="AF227" s="57"/>
    </row>
    <row r="228" spans="1:32" outlineLevel="1" x14ac:dyDescent="0.2">
      <c r="A228" s="22">
        <v>1</v>
      </c>
      <c r="B228" s="46">
        <v>2019</v>
      </c>
      <c r="C228" s="46">
        <v>5</v>
      </c>
      <c r="D228" s="22" t="s">
        <v>252</v>
      </c>
      <c r="E228" s="22" t="s">
        <v>620</v>
      </c>
      <c r="F228" s="41">
        <v>22333</v>
      </c>
      <c r="H228" s="41">
        <f>IFERROR('Tabel 5'!G228/'Tabel 10'!$F228*1000,0)</f>
        <v>28.970581650472393</v>
      </c>
      <c r="I228" s="41"/>
      <c r="J228" s="41">
        <f>IFERROR('Tabel 5'!I228/'Tabel 10'!$F228*1000,0)</f>
        <v>8.9553575426498906</v>
      </c>
      <c r="K228" s="41">
        <f>IFERROR('Tabel 5'!J228/'Tabel 10'!$F228*1000,0)</f>
        <v>1.6567411453902299</v>
      </c>
      <c r="L228" s="41">
        <f>IFERROR('Tabel 5'!K228/'Tabel 10'!$F228*1000,0)</f>
        <v>1.2089732682577352</v>
      </c>
      <c r="M228" s="41">
        <f>IFERROR('Tabel 5'!L228/'Tabel 10'!$F228*1000,0)</f>
        <v>4.1642412573321987</v>
      </c>
      <c r="N228" s="41">
        <f>IFERROR('Tabel 5'!M228/'Tabel 10'!$F228*1000,0)</f>
        <v>0</v>
      </c>
      <c r="O228" s="41">
        <f>IFERROR('Tabel 5'!N228/'Tabel 10'!$F228*1000,0)</f>
        <v>1.9254018716697263</v>
      </c>
      <c r="P228" s="41"/>
      <c r="Q228" s="41">
        <f>IFERROR('Tabel 5'!P228/'Tabel 10'!$F228*1000,0)</f>
        <v>0.8059821788384901</v>
      </c>
      <c r="R228" s="41">
        <f>IFERROR('Tabel 5'!Q228/'Tabel 10'!$F228*1000,0)</f>
        <v>8.9553575426498902E-2</v>
      </c>
      <c r="S228" s="41">
        <f>IFERROR('Tabel 5'!R228/'Tabel 10'!$F228*1000,0)</f>
        <v>0.71642860341199122</v>
      </c>
      <c r="T228" s="41"/>
      <c r="U228" s="41">
        <f>IFERROR('Tabel 5'!T228/'Tabel 10'!$F228*1000,0)</f>
        <v>3.0448215645009626</v>
      </c>
      <c r="V228" s="41"/>
      <c r="W228" s="41">
        <f>IFERROR('Tabel 5'!V228/'Tabel 10'!$F228*1000,0)</f>
        <v>16.164420364483053</v>
      </c>
      <c r="X228" s="41">
        <f>IFERROR('Tabel 5'!W228/'Tabel 10'!$F228*1000,0)</f>
        <v>15.268884610218063</v>
      </c>
      <c r="Y228" s="41">
        <f>IFERROR('Tabel 5'!X228/'Tabel 10'!$F228*1000,0)</f>
        <v>0.89553575426498899</v>
      </c>
      <c r="Z228" s="41">
        <f>IFERROR('Tabel 5'!Y228/'Tabel 10'!$F228*1000,0)</f>
        <v>0</v>
      </c>
      <c r="AA228" s="41"/>
      <c r="AB228" s="41">
        <f>IFERROR('Tabel 5'!AA228/'Tabel 10'!$F228*1000,0)</f>
        <v>0</v>
      </c>
      <c r="AC228" s="41"/>
      <c r="AD228" s="41">
        <f>IFERROR('Tabel 5'!AC228/'Tabel 10'!$F228*1000,0)</f>
        <v>1.4328572068239824</v>
      </c>
      <c r="AF228" s="57"/>
    </row>
    <row r="229" spans="1:32" outlineLevel="1" x14ac:dyDescent="0.2">
      <c r="A229" s="22">
        <v>1</v>
      </c>
      <c r="B229" s="46">
        <v>2019</v>
      </c>
      <c r="C229" s="46">
        <v>5</v>
      </c>
      <c r="D229" s="22" t="s">
        <v>254</v>
      </c>
      <c r="E229" s="22" t="s">
        <v>622</v>
      </c>
      <c r="F229" s="41">
        <v>20615</v>
      </c>
      <c r="H229" s="41">
        <f>IFERROR('Tabel 5'!G229/'Tabel 10'!$F229*1000,0)</f>
        <v>45.549357264128062</v>
      </c>
      <c r="I229" s="41"/>
      <c r="J229" s="41">
        <f>IFERROR('Tabel 5'!I229/'Tabel 10'!$F229*1000,0)</f>
        <v>24.254183846713559</v>
      </c>
      <c r="K229" s="41">
        <f>IFERROR('Tabel 5'!J229/'Tabel 10'!$F229*1000,0)</f>
        <v>10.477807421780257</v>
      </c>
      <c r="L229" s="41">
        <f>IFERROR('Tabel 5'!K229/'Tabel 10'!$F229*1000,0)</f>
        <v>0.38806694154741694</v>
      </c>
      <c r="M229" s="41">
        <f>IFERROR('Tabel 5'!L229/'Tabel 10'!$F229*1000,0)</f>
        <v>0</v>
      </c>
      <c r="N229" s="41">
        <f>IFERROR('Tabel 5'!M229/'Tabel 10'!$F229*1000,0)</f>
        <v>0</v>
      </c>
      <c r="O229" s="41">
        <f>IFERROR('Tabel 5'!N229/'Tabel 10'!$F229*1000,0)</f>
        <v>13.388309483385884</v>
      </c>
      <c r="P229" s="41"/>
      <c r="Q229" s="41">
        <f>IFERROR('Tabel 5'!P229/'Tabel 10'!$F229*1000,0)</f>
        <v>0.19403347077370847</v>
      </c>
      <c r="R229" s="41">
        <f>IFERROR('Tabel 5'!Q229/'Tabel 10'!$F229*1000,0)</f>
        <v>0.19403347077370847</v>
      </c>
      <c r="S229" s="41">
        <f>IFERROR('Tabel 5'!R229/'Tabel 10'!$F229*1000,0)</f>
        <v>0</v>
      </c>
      <c r="T229" s="41"/>
      <c r="U229" s="41">
        <f>IFERROR('Tabel 5'!T229/'Tabel 10'!$F229*1000,0)</f>
        <v>3.3955857385398982</v>
      </c>
      <c r="V229" s="41"/>
      <c r="W229" s="41">
        <f>IFERROR('Tabel 5'!V229/'Tabel 10'!$F229*1000,0)</f>
        <v>17.705554208100896</v>
      </c>
      <c r="X229" s="41">
        <f>IFERROR('Tabel 5'!W229/'Tabel 10'!$F229*1000,0)</f>
        <v>13.29129274799903</v>
      </c>
      <c r="Y229" s="41">
        <f>IFERROR('Tabel 5'!X229/'Tabel 10'!$F229*1000,0)</f>
        <v>4.4142614601018675</v>
      </c>
      <c r="Z229" s="41">
        <f>IFERROR('Tabel 5'!Y229/'Tabel 10'!$F229*1000,0)</f>
        <v>0</v>
      </c>
      <c r="AA229" s="41"/>
      <c r="AB229" s="41">
        <f>IFERROR('Tabel 5'!AA229/'Tabel 10'!$F229*1000,0)</f>
        <v>0</v>
      </c>
      <c r="AC229" s="41"/>
      <c r="AD229" s="41">
        <f>IFERROR('Tabel 5'!AC229/'Tabel 10'!$F229*1000,0)</f>
        <v>0.29105020616056271</v>
      </c>
      <c r="AF229" s="57"/>
    </row>
    <row r="230" spans="1:32" outlineLevel="1" x14ac:dyDescent="0.2">
      <c r="A230" s="22">
        <v>1</v>
      </c>
      <c r="B230" s="46">
        <v>2019</v>
      </c>
      <c r="C230" s="46">
        <v>5</v>
      </c>
      <c r="D230" s="22" t="s">
        <v>256</v>
      </c>
      <c r="E230" s="22" t="s">
        <v>624</v>
      </c>
      <c r="F230" s="41">
        <v>33779</v>
      </c>
      <c r="H230" s="41">
        <f>IFERROR('Tabel 5'!G230/'Tabel 10'!$F230*1000,0)</f>
        <v>119.42331034074424</v>
      </c>
      <c r="I230" s="41"/>
      <c r="J230" s="41">
        <f>IFERROR('Tabel 5'!I230/'Tabel 10'!$F230*1000,0)</f>
        <v>27.531898516829983</v>
      </c>
      <c r="K230" s="41">
        <f>IFERROR('Tabel 5'!J230/'Tabel 10'!$F230*1000,0)</f>
        <v>14.061991177950798</v>
      </c>
      <c r="L230" s="41">
        <f>IFERROR('Tabel 5'!K230/'Tabel 10'!$F230*1000,0)</f>
        <v>8.8812575860741885E-2</v>
      </c>
      <c r="M230" s="41">
        <f>IFERROR('Tabel 5'!L230/'Tabel 10'!$F230*1000,0)</f>
        <v>8.4075905148168992</v>
      </c>
      <c r="N230" s="41">
        <f>IFERROR('Tabel 5'!M230/'Tabel 10'!$F230*1000,0)</f>
        <v>3.7893365700583201</v>
      </c>
      <c r="O230" s="41">
        <f>IFERROR('Tabel 5'!N230/'Tabel 10'!$F230*1000,0)</f>
        <v>1.1841676781432251</v>
      </c>
      <c r="P230" s="41"/>
      <c r="Q230" s="41">
        <f>IFERROR('Tabel 5'!P230/'Tabel 10'!$F230*1000,0)</f>
        <v>50.800793392344353</v>
      </c>
      <c r="R230" s="41">
        <f>IFERROR('Tabel 5'!Q230/'Tabel 10'!$F230*1000,0)</f>
        <v>36.353947718997013</v>
      </c>
      <c r="S230" s="41">
        <f>IFERROR('Tabel 5'!R230/'Tabel 10'!$F230*1000,0)</f>
        <v>14.446845673347346</v>
      </c>
      <c r="T230" s="41"/>
      <c r="U230" s="41">
        <f>IFERROR('Tabel 5'!T230/'Tabel 10'!$F230*1000,0)</f>
        <v>15.631013351490571</v>
      </c>
      <c r="V230" s="41"/>
      <c r="W230" s="41">
        <f>IFERROR('Tabel 5'!V230/'Tabel 10'!$F230*1000,0)</f>
        <v>25.459605080079339</v>
      </c>
      <c r="X230" s="41">
        <f>IFERROR('Tabel 5'!W230/'Tabel 10'!$F230*1000,0)</f>
        <v>24.601083513425504</v>
      </c>
      <c r="Y230" s="41">
        <f>IFERROR('Tabel 5'!X230/'Tabel 10'!$F230*1000,0)</f>
        <v>0.85852156665383828</v>
      </c>
      <c r="Z230" s="41">
        <f>IFERROR('Tabel 5'!Y230/'Tabel 10'!$F230*1000,0)</f>
        <v>0</v>
      </c>
      <c r="AA230" s="41"/>
      <c r="AB230" s="41">
        <f>IFERROR('Tabel 5'!AA230/'Tabel 10'!$F230*1000,0)</f>
        <v>0</v>
      </c>
      <c r="AC230" s="41"/>
      <c r="AD230" s="41">
        <f>IFERROR('Tabel 5'!AC230/'Tabel 10'!$F230*1000,0)</f>
        <v>13.913970218182895</v>
      </c>
      <c r="AF230" s="57"/>
    </row>
    <row r="231" spans="1:32" outlineLevel="1" x14ac:dyDescent="0.2">
      <c r="A231" s="22">
        <v>1</v>
      </c>
      <c r="B231" s="46">
        <v>2019</v>
      </c>
      <c r="C231" s="46">
        <v>5</v>
      </c>
      <c r="D231" s="22" t="s">
        <v>257</v>
      </c>
      <c r="E231" s="22" t="s">
        <v>625</v>
      </c>
      <c r="F231" s="41">
        <v>25386</v>
      </c>
      <c r="H231" s="41">
        <f>IFERROR('Tabel 5'!G231/'Tabel 10'!$F231*1000,0)</f>
        <v>38.406995982037344</v>
      </c>
      <c r="I231" s="41"/>
      <c r="J231" s="41">
        <f>IFERROR('Tabel 5'!I231/'Tabel 10'!$F231*1000,0)</f>
        <v>13.393208855274562</v>
      </c>
      <c r="K231" s="41">
        <f>IFERROR('Tabel 5'!J231/'Tabel 10'!$F231*1000,0)</f>
        <v>4.5300559363428663</v>
      </c>
      <c r="L231" s="41">
        <f>IFERROR('Tabel 5'!K231/'Tabel 10'!$F231*1000,0)</f>
        <v>0.43330969825888282</v>
      </c>
      <c r="M231" s="41">
        <f>IFERROR('Tabel 5'!L231/'Tabel 10'!$F231*1000,0)</f>
        <v>7.9965335224139285</v>
      </c>
      <c r="N231" s="41">
        <f>IFERROR('Tabel 5'!M231/'Tabel 10'!$F231*1000,0)</f>
        <v>0</v>
      </c>
      <c r="O231" s="41">
        <f>IFERROR('Tabel 5'!N231/'Tabel 10'!$F231*1000,0)</f>
        <v>0.43330969825888282</v>
      </c>
      <c r="P231" s="41"/>
      <c r="Q231" s="41">
        <f>IFERROR('Tabel 5'!P231/'Tabel 10'!$F231*1000,0)</f>
        <v>0</v>
      </c>
      <c r="R231" s="41">
        <f>IFERROR('Tabel 5'!Q231/'Tabel 10'!$F231*1000,0)</f>
        <v>0</v>
      </c>
      <c r="S231" s="41">
        <f>IFERROR('Tabel 5'!R231/'Tabel 10'!$F231*1000,0)</f>
        <v>0</v>
      </c>
      <c r="T231" s="41"/>
      <c r="U231" s="41">
        <f>IFERROR('Tabel 5'!T231/'Tabel 10'!$F231*1000,0)</f>
        <v>5.5148507051130551</v>
      </c>
      <c r="V231" s="41"/>
      <c r="W231" s="41">
        <f>IFERROR('Tabel 5'!V231/'Tabel 10'!$F231*1000,0)</f>
        <v>19.498936421649727</v>
      </c>
      <c r="X231" s="41">
        <f>IFERROR('Tabel 5'!W231/'Tabel 10'!$F231*1000,0)</f>
        <v>18.317182699125503</v>
      </c>
      <c r="Y231" s="41">
        <f>IFERROR('Tabel 5'!X231/'Tabel 10'!$F231*1000,0)</f>
        <v>0.66966044276372805</v>
      </c>
      <c r="Z231" s="41">
        <f>IFERROR('Tabel 5'!Y231/'Tabel 10'!$F231*1000,0)</f>
        <v>0.5120932797604979</v>
      </c>
      <c r="AA231" s="41"/>
      <c r="AB231" s="41">
        <f>IFERROR('Tabel 5'!AA231/'Tabel 10'!$F231*1000,0)</f>
        <v>0</v>
      </c>
      <c r="AC231" s="41"/>
      <c r="AD231" s="41">
        <f>IFERROR('Tabel 5'!AC231/'Tabel 10'!$F231*1000,0)</f>
        <v>1.772630583786339</v>
      </c>
      <c r="AF231" s="57"/>
    </row>
    <row r="232" spans="1:32" outlineLevel="1" x14ac:dyDescent="0.2">
      <c r="A232" s="22">
        <v>1</v>
      </c>
      <c r="B232" s="46">
        <v>2019</v>
      </c>
      <c r="C232" s="46">
        <v>5</v>
      </c>
      <c r="D232" s="22" t="s">
        <v>258</v>
      </c>
      <c r="E232" s="22" t="s">
        <v>626</v>
      </c>
      <c r="F232" s="41">
        <v>25372</v>
      </c>
      <c r="H232" s="41">
        <f>IFERROR('Tabel 5'!G232/'Tabel 10'!$F232*1000,0)</f>
        <v>39.295286142204006</v>
      </c>
      <c r="I232" s="41"/>
      <c r="J232" s="41">
        <f>IFERROR('Tabel 5'!I232/'Tabel 10'!$F232*1000,0)</f>
        <v>6.3061642755793788</v>
      </c>
      <c r="K232" s="41">
        <f>IFERROR('Tabel 5'!J232/'Tabel 10'!$F232*1000,0)</f>
        <v>0.70944348100268007</v>
      </c>
      <c r="L232" s="41">
        <f>IFERROR('Tabel 5'!K232/'Tabel 10'!$F232*1000,0)</f>
        <v>1.1035787482263912</v>
      </c>
      <c r="M232" s="41">
        <f>IFERROR('Tabel 5'!L232/'Tabel 10'!$F232*1000,0)</f>
        <v>2.9560145041778338</v>
      </c>
      <c r="N232" s="41">
        <f>IFERROR('Tabel 5'!M232/'Tabel 10'!$F232*1000,0)</f>
        <v>0.55178937411319562</v>
      </c>
      <c r="O232" s="41">
        <f>IFERROR('Tabel 5'!N232/'Tabel 10'!$F232*1000,0)</f>
        <v>0.98533816805927799</v>
      </c>
      <c r="P232" s="41"/>
      <c r="Q232" s="41">
        <f>IFERROR('Tabel 5'!P232/'Tabel 10'!$F232*1000,0)</f>
        <v>7.6462241841399967</v>
      </c>
      <c r="R232" s="41">
        <f>IFERROR('Tabel 5'!Q232/'Tabel 10'!$F232*1000,0)</f>
        <v>5.8332019549109253</v>
      </c>
      <c r="S232" s="41">
        <f>IFERROR('Tabel 5'!R232/'Tabel 10'!$F232*1000,0)</f>
        <v>1.8130222292290714</v>
      </c>
      <c r="T232" s="41"/>
      <c r="U232" s="41">
        <f>IFERROR('Tabel 5'!T232/'Tabel 10'!$F232*1000,0)</f>
        <v>0</v>
      </c>
      <c r="V232" s="41"/>
      <c r="W232" s="41">
        <f>IFERROR('Tabel 5'!V232/'Tabel 10'!$F232*1000,0)</f>
        <v>25.342897682484626</v>
      </c>
      <c r="X232" s="41">
        <f>IFERROR('Tabel 5'!W232/'Tabel 10'!$F232*1000,0)</f>
        <v>25.342897682484626</v>
      </c>
      <c r="Y232" s="41">
        <f>IFERROR('Tabel 5'!X232/'Tabel 10'!$F232*1000,0)</f>
        <v>0</v>
      </c>
      <c r="Z232" s="41">
        <f>IFERROR('Tabel 5'!Y232/'Tabel 10'!$F232*1000,0)</f>
        <v>0</v>
      </c>
      <c r="AA232" s="41"/>
      <c r="AB232" s="41">
        <f>IFERROR('Tabel 5'!AA232/'Tabel 10'!$F232*1000,0)</f>
        <v>1.970676336118556</v>
      </c>
      <c r="AC232" s="41"/>
      <c r="AD232" s="41">
        <f>IFERROR('Tabel 5'!AC232/'Tabel 10'!$F232*1000,0)</f>
        <v>4.7296232066845336</v>
      </c>
      <c r="AF232" s="57"/>
    </row>
    <row r="233" spans="1:32" outlineLevel="1" x14ac:dyDescent="0.2">
      <c r="A233" s="22">
        <v>1</v>
      </c>
      <c r="B233" s="46">
        <v>2019</v>
      </c>
      <c r="C233" s="46">
        <v>5</v>
      </c>
      <c r="D233" s="22" t="s">
        <v>259</v>
      </c>
      <c r="E233" s="22" t="s">
        <v>627</v>
      </c>
      <c r="F233" s="41">
        <v>24931</v>
      </c>
      <c r="H233" s="41">
        <f>IFERROR('Tabel 5'!G233/'Tabel 10'!$F233*1000,0)</f>
        <v>121.01399863623601</v>
      </c>
      <c r="I233" s="41"/>
      <c r="J233" s="41">
        <f>IFERROR('Tabel 5'!I233/'Tabel 10'!$F233*1000,0)</f>
        <v>90.850748064658461</v>
      </c>
      <c r="K233" s="41">
        <f>IFERROR('Tabel 5'!J233/'Tabel 10'!$F233*1000,0)</f>
        <v>80.622518150094265</v>
      </c>
      <c r="L233" s="41">
        <f>IFERROR('Tabel 5'!K233/'Tabel 10'!$F233*1000,0)</f>
        <v>0</v>
      </c>
      <c r="M233" s="41">
        <f>IFERROR('Tabel 5'!L233/'Tabel 10'!$F233*1000,0)</f>
        <v>10.228229914564198</v>
      </c>
      <c r="N233" s="41">
        <f>IFERROR('Tabel 5'!M233/'Tabel 10'!$F233*1000,0)</f>
        <v>0</v>
      </c>
      <c r="O233" s="41">
        <f>IFERROR('Tabel 5'!N233/'Tabel 10'!$F233*1000,0)</f>
        <v>0</v>
      </c>
      <c r="P233" s="41"/>
      <c r="Q233" s="41">
        <f>IFERROR('Tabel 5'!P233/'Tabel 10'!$F233*1000,0)</f>
        <v>7.7413661706309416</v>
      </c>
      <c r="R233" s="41">
        <f>IFERROR('Tabel 5'!Q233/'Tabel 10'!$F233*1000,0)</f>
        <v>7.7413661706309416</v>
      </c>
      <c r="S233" s="41">
        <f>IFERROR('Tabel 5'!R233/'Tabel 10'!$F233*1000,0)</f>
        <v>0</v>
      </c>
      <c r="T233" s="41"/>
      <c r="U233" s="41">
        <f>IFERROR('Tabel 5'!T233/'Tabel 10'!$F233*1000,0)</f>
        <v>3.3692992659740884</v>
      </c>
      <c r="V233" s="41"/>
      <c r="W233" s="41">
        <f>IFERROR('Tabel 5'!V233/'Tabel 10'!$F233*1000,0)</f>
        <v>19.052585134972524</v>
      </c>
      <c r="X233" s="41">
        <f>IFERROR('Tabel 5'!W233/'Tabel 10'!$F233*1000,0)</f>
        <v>18.450924551762864</v>
      </c>
      <c r="Y233" s="41">
        <f>IFERROR('Tabel 5'!X233/'Tabel 10'!$F233*1000,0)</f>
        <v>0.60166058320965865</v>
      </c>
      <c r="Z233" s="41">
        <f>IFERROR('Tabel 5'!Y233/'Tabel 10'!$F233*1000,0)</f>
        <v>0</v>
      </c>
      <c r="AA233" s="41"/>
      <c r="AB233" s="41">
        <f>IFERROR('Tabel 5'!AA233/'Tabel 10'!$F233*1000,0)</f>
        <v>0</v>
      </c>
      <c r="AC233" s="41"/>
      <c r="AD233" s="41">
        <f>IFERROR('Tabel 5'!AC233/'Tabel 10'!$F233*1000,0)</f>
        <v>5.8561630099073438</v>
      </c>
      <c r="AF233" s="57"/>
    </row>
    <row r="234" spans="1:32" outlineLevel="1" x14ac:dyDescent="0.2">
      <c r="A234" s="22">
        <v>1</v>
      </c>
      <c r="B234" s="46">
        <v>2019</v>
      </c>
      <c r="C234" s="46">
        <v>5</v>
      </c>
      <c r="D234" s="22" t="s">
        <v>261</v>
      </c>
      <c r="E234" s="22" t="s">
        <v>629</v>
      </c>
      <c r="F234" s="41">
        <v>24110</v>
      </c>
      <c r="H234" s="41">
        <f>IFERROR('Tabel 5'!G234/'Tabel 10'!$F234*1000,0)</f>
        <v>44.255495644960597</v>
      </c>
      <c r="I234" s="41"/>
      <c r="J234" s="41">
        <f>IFERROR('Tabel 5'!I234/'Tabel 10'!$F234*1000,0)</f>
        <v>16.175860638739113</v>
      </c>
      <c r="K234" s="41">
        <f>IFERROR('Tabel 5'!J234/'Tabel 10'!$F234*1000,0)</f>
        <v>5.0186644545831598</v>
      </c>
      <c r="L234" s="41">
        <f>IFERROR('Tabel 5'!K234/'Tabel 10'!$F234*1000,0)</f>
        <v>0.37328909166321028</v>
      </c>
      <c r="M234" s="41">
        <f>IFERROR('Tabel 5'!L234/'Tabel 10'!$F234*1000,0)</f>
        <v>7.0095396101202816</v>
      </c>
      <c r="N234" s="41">
        <f>IFERROR('Tabel 5'!M234/'Tabel 10'!$F234*1000,0)</f>
        <v>0</v>
      </c>
      <c r="O234" s="41">
        <f>IFERROR('Tabel 5'!N234/'Tabel 10'!$F234*1000,0)</f>
        <v>3.7743674823724596</v>
      </c>
      <c r="P234" s="41"/>
      <c r="Q234" s="41">
        <f>IFERROR('Tabel 5'!P234/'Tabel 10'!$F234*1000,0)</f>
        <v>4.0647034425549569</v>
      </c>
      <c r="R234" s="41">
        <f>IFERROR('Tabel 5'!Q234/'Tabel 10'!$F234*1000,0)</f>
        <v>4.0647034425549569</v>
      </c>
      <c r="S234" s="41">
        <f>IFERROR('Tabel 5'!R234/'Tabel 10'!$F234*1000,0)</f>
        <v>0</v>
      </c>
      <c r="T234" s="41"/>
      <c r="U234" s="41">
        <f>IFERROR('Tabel 5'!T234/'Tabel 10'!$F234*1000,0)</f>
        <v>1.6590626296142679</v>
      </c>
      <c r="V234" s="41"/>
      <c r="W234" s="41">
        <f>IFERROR('Tabel 5'!V234/'Tabel 10'!$F234*1000,0)</f>
        <v>22.35586893405226</v>
      </c>
      <c r="X234" s="41">
        <f>IFERROR('Tabel 5'!W234/'Tabel 10'!$F234*1000,0)</f>
        <v>21.650767316466197</v>
      </c>
      <c r="Y234" s="41">
        <f>IFERROR('Tabel 5'!X234/'Tabel 10'!$F234*1000,0)</f>
        <v>0.70510161758606382</v>
      </c>
      <c r="Z234" s="41">
        <f>IFERROR('Tabel 5'!Y234/'Tabel 10'!$F234*1000,0)</f>
        <v>0</v>
      </c>
      <c r="AA234" s="41"/>
      <c r="AB234" s="41">
        <f>IFERROR('Tabel 5'!AA234/'Tabel 10'!$F234*1000,0)</f>
        <v>0</v>
      </c>
      <c r="AC234" s="41"/>
      <c r="AD234" s="41">
        <f>IFERROR('Tabel 5'!AC234/'Tabel 10'!$F234*1000,0)</f>
        <v>7.5487349647449191</v>
      </c>
      <c r="AF234" s="57"/>
    </row>
    <row r="235" spans="1:32" outlineLevel="1" x14ac:dyDescent="0.2">
      <c r="A235" s="22">
        <v>1</v>
      </c>
      <c r="B235" s="46">
        <v>2019</v>
      </c>
      <c r="C235" s="46">
        <v>5</v>
      </c>
      <c r="D235" s="22" t="s">
        <v>262</v>
      </c>
      <c r="E235" s="22" t="s">
        <v>630</v>
      </c>
      <c r="F235" s="41">
        <v>24013</v>
      </c>
      <c r="H235" s="41">
        <f>IFERROR('Tabel 5'!G235/'Tabel 10'!$F235*1000,0)</f>
        <v>19.697663765460376</v>
      </c>
      <c r="I235" s="41"/>
      <c r="J235" s="41">
        <f>IFERROR('Tabel 5'!I235/'Tabel 10'!$F235*1000,0)</f>
        <v>4.3726314912755591</v>
      </c>
      <c r="K235" s="41">
        <f>IFERROR('Tabel 5'!J235/'Tabel 10'!$F235*1000,0)</f>
        <v>2.9150876608503729</v>
      </c>
      <c r="L235" s="41">
        <f>IFERROR('Tabel 5'!K235/'Tabel 10'!$F235*1000,0)</f>
        <v>0</v>
      </c>
      <c r="M235" s="41">
        <f>IFERROR('Tabel 5'!L235/'Tabel 10'!$F235*1000,0)</f>
        <v>0.16657643776287845</v>
      </c>
      <c r="N235" s="41">
        <f>IFERROR('Tabel 5'!M235/'Tabel 10'!$F235*1000,0)</f>
        <v>0</v>
      </c>
      <c r="O235" s="41">
        <f>IFERROR('Tabel 5'!N235/'Tabel 10'!$F235*1000,0)</f>
        <v>1.290967392662308</v>
      </c>
      <c r="P235" s="41"/>
      <c r="Q235" s="41">
        <f>IFERROR('Tabel 5'!P235/'Tabel 10'!$F235*1000,0)</f>
        <v>0.45808520384791573</v>
      </c>
      <c r="R235" s="41">
        <f>IFERROR('Tabel 5'!Q235/'Tabel 10'!$F235*1000,0)</f>
        <v>0.45808520384791573</v>
      </c>
      <c r="S235" s="41">
        <f>IFERROR('Tabel 5'!R235/'Tabel 10'!$F235*1000,0)</f>
        <v>0</v>
      </c>
      <c r="T235" s="41"/>
      <c r="U235" s="41">
        <f>IFERROR('Tabel 5'!T235/'Tabel 10'!$F235*1000,0)</f>
        <v>0</v>
      </c>
      <c r="V235" s="41"/>
      <c r="W235" s="41">
        <f>IFERROR('Tabel 5'!V235/'Tabel 10'!$F235*1000,0)</f>
        <v>14.866947070336902</v>
      </c>
      <c r="X235" s="41">
        <f>IFERROR('Tabel 5'!W235/'Tabel 10'!$F235*1000,0)</f>
        <v>14.242285428726108</v>
      </c>
      <c r="Y235" s="41">
        <f>IFERROR('Tabel 5'!X235/'Tabel 10'!$F235*1000,0)</f>
        <v>0.62466164161079407</v>
      </c>
      <c r="Z235" s="41">
        <f>IFERROR('Tabel 5'!Y235/'Tabel 10'!$F235*1000,0)</f>
        <v>0</v>
      </c>
      <c r="AA235" s="41"/>
      <c r="AB235" s="41">
        <f>IFERROR('Tabel 5'!AA235/'Tabel 10'!$F235*1000,0)</f>
        <v>0.49972931328863535</v>
      </c>
      <c r="AC235" s="41"/>
      <c r="AD235" s="41">
        <f>IFERROR('Tabel 5'!AC235/'Tabel 10'!$F235*1000,0)</f>
        <v>4.1644109440719612E-2</v>
      </c>
      <c r="AF235" s="57"/>
    </row>
    <row r="236" spans="1:32" outlineLevel="1" x14ac:dyDescent="0.2">
      <c r="A236" s="22">
        <v>1</v>
      </c>
      <c r="B236" s="46">
        <v>2019</v>
      </c>
      <c r="C236" s="46">
        <v>5</v>
      </c>
      <c r="D236" s="22" t="s">
        <v>263</v>
      </c>
      <c r="E236" s="22" t="s">
        <v>631</v>
      </c>
      <c r="F236" s="41">
        <v>31290</v>
      </c>
      <c r="H236" s="41">
        <f>IFERROR('Tabel 5'!G236/'Tabel 10'!$F236*1000,0)</f>
        <v>79.9296899968041</v>
      </c>
      <c r="I236" s="41"/>
      <c r="J236" s="41">
        <f>IFERROR('Tabel 5'!I236/'Tabel 10'!$F236*1000,0)</f>
        <v>31.927133269415148</v>
      </c>
      <c r="K236" s="41">
        <f>IFERROR('Tabel 5'!J236/'Tabel 10'!$F236*1000,0)</f>
        <v>18.312559923298181</v>
      </c>
      <c r="L236" s="41">
        <f>IFERROR('Tabel 5'!K236/'Tabel 10'!$F236*1000,0)</f>
        <v>0.47938638542665385</v>
      </c>
      <c r="M236" s="41">
        <f>IFERROR('Tabel 5'!L236/'Tabel 10'!$F236*1000,0)</f>
        <v>3.0361137743688076</v>
      </c>
      <c r="N236" s="41">
        <f>IFERROR('Tabel 5'!M236/'Tabel 10'!$F236*1000,0)</f>
        <v>0</v>
      </c>
      <c r="O236" s="41">
        <f>IFERROR('Tabel 5'!N236/'Tabel 10'!$F236*1000,0)</f>
        <v>10.099073186321508</v>
      </c>
      <c r="P236" s="41"/>
      <c r="Q236" s="41">
        <f>IFERROR('Tabel 5'!P236/'Tabel 10'!$F236*1000,0)</f>
        <v>28.922978587408117</v>
      </c>
      <c r="R236" s="41">
        <f>IFERROR('Tabel 5'!Q236/'Tabel 10'!$F236*1000,0)</f>
        <v>28.922978587408117</v>
      </c>
      <c r="S236" s="41">
        <f>IFERROR('Tabel 5'!R236/'Tabel 10'!$F236*1000,0)</f>
        <v>0</v>
      </c>
      <c r="T236" s="41"/>
      <c r="U236" s="41">
        <f>IFERROR('Tabel 5'!T236/'Tabel 10'!$F236*1000,0)</f>
        <v>0</v>
      </c>
      <c r="V236" s="41"/>
      <c r="W236" s="41">
        <f>IFERROR('Tabel 5'!V236/'Tabel 10'!$F236*1000,0)</f>
        <v>19.079578139980825</v>
      </c>
      <c r="X236" s="41">
        <f>IFERROR('Tabel 5'!W236/'Tabel 10'!$F236*1000,0)</f>
        <v>19.079578139980825</v>
      </c>
      <c r="Y236" s="41">
        <f>IFERROR('Tabel 5'!X236/'Tabel 10'!$F236*1000,0)</f>
        <v>0</v>
      </c>
      <c r="Z236" s="41">
        <f>IFERROR('Tabel 5'!Y236/'Tabel 10'!$F236*1000,0)</f>
        <v>0</v>
      </c>
      <c r="AA236" s="41"/>
      <c r="AB236" s="41">
        <f>IFERROR('Tabel 5'!AA236/'Tabel 10'!$F236*1000,0)</f>
        <v>0</v>
      </c>
      <c r="AC236" s="41"/>
      <c r="AD236" s="41">
        <f>IFERROR('Tabel 5'!AC236/'Tabel 10'!$F236*1000,0)</f>
        <v>16.267178012144456</v>
      </c>
      <c r="AF236" s="57"/>
    </row>
    <row r="237" spans="1:32" outlineLevel="1" x14ac:dyDescent="0.2">
      <c r="A237" s="22">
        <v>1</v>
      </c>
      <c r="B237" s="46">
        <v>2019</v>
      </c>
      <c r="C237" s="46">
        <v>5</v>
      </c>
      <c r="D237" s="22" t="s">
        <v>265</v>
      </c>
      <c r="E237" s="22" t="s">
        <v>637</v>
      </c>
      <c r="F237" s="41">
        <v>46475</v>
      </c>
      <c r="H237" s="41">
        <f>IFERROR('Tabel 5'!G237/'Tabel 10'!$F237*1000,0)</f>
        <v>28.187197417966647</v>
      </c>
      <c r="I237" s="41"/>
      <c r="J237" s="41">
        <f>IFERROR('Tabel 5'!I237/'Tabel 10'!$F237*1000,0)</f>
        <v>8.8004303388918785</v>
      </c>
      <c r="K237" s="41">
        <f>IFERROR('Tabel 5'!J237/'Tabel 10'!$F237*1000,0)</f>
        <v>6.5411511565357712</v>
      </c>
      <c r="L237" s="41">
        <f>IFERROR('Tabel 5'!K237/'Tabel 10'!$F237*1000,0)</f>
        <v>2.1516944593867673E-2</v>
      </c>
      <c r="M237" s="41">
        <f>IFERROR('Tabel 5'!L237/'Tabel 10'!$F237*1000,0)</f>
        <v>2.1732114039806349</v>
      </c>
      <c r="N237" s="41">
        <f>IFERROR('Tabel 5'!M237/'Tabel 10'!$F237*1000,0)</f>
        <v>0</v>
      </c>
      <c r="O237" s="41">
        <f>IFERROR('Tabel 5'!N237/'Tabel 10'!$F237*1000,0)</f>
        <v>6.455083378160302E-2</v>
      </c>
      <c r="P237" s="41"/>
      <c r="Q237" s="41">
        <f>IFERROR('Tabel 5'!P237/'Tabel 10'!$F237*1000,0)</f>
        <v>0</v>
      </c>
      <c r="R237" s="41">
        <f>IFERROR('Tabel 5'!Q237/'Tabel 10'!$F237*1000,0)</f>
        <v>0</v>
      </c>
      <c r="S237" s="41">
        <f>IFERROR('Tabel 5'!R237/'Tabel 10'!$F237*1000,0)</f>
        <v>0</v>
      </c>
      <c r="T237" s="41"/>
      <c r="U237" s="41">
        <f>IFERROR('Tabel 5'!T237/'Tabel 10'!$F237*1000,0)</f>
        <v>1.6568047337278107</v>
      </c>
      <c r="V237" s="41"/>
      <c r="W237" s="41">
        <f>IFERROR('Tabel 5'!V237/'Tabel 10'!$F237*1000,0)</f>
        <v>17.729962345346962</v>
      </c>
      <c r="X237" s="41">
        <f>IFERROR('Tabel 5'!W237/'Tabel 10'!$F237*1000,0)</f>
        <v>17.235072619688005</v>
      </c>
      <c r="Y237" s="41">
        <f>IFERROR('Tabel 5'!X237/'Tabel 10'!$F237*1000,0)</f>
        <v>0.49488972565895639</v>
      </c>
      <c r="Z237" s="41">
        <f>IFERROR('Tabel 5'!Y237/'Tabel 10'!$F237*1000,0)</f>
        <v>0</v>
      </c>
      <c r="AA237" s="41"/>
      <c r="AB237" s="41">
        <f>IFERROR('Tabel 5'!AA237/'Tabel 10'!$F237*1000,0)</f>
        <v>0</v>
      </c>
      <c r="AC237" s="41"/>
      <c r="AD237" s="41">
        <f>IFERROR('Tabel 5'!AC237/'Tabel 10'!$F237*1000,0)</f>
        <v>0.75309306078536853</v>
      </c>
      <c r="AF237" s="57"/>
    </row>
    <row r="238" spans="1:32" outlineLevel="1" x14ac:dyDescent="0.2">
      <c r="A238" s="22">
        <v>1</v>
      </c>
      <c r="B238" s="46">
        <v>2019</v>
      </c>
      <c r="C238" s="46">
        <v>5</v>
      </c>
      <c r="D238" s="22" t="s">
        <v>266</v>
      </c>
      <c r="E238" s="22" t="s">
        <v>638</v>
      </c>
      <c r="F238" s="41">
        <v>20440</v>
      </c>
      <c r="H238" s="41">
        <f>IFERROR('Tabel 5'!G238/'Tabel 10'!$F238*1000,0)</f>
        <v>64.921722113502923</v>
      </c>
      <c r="I238" s="41"/>
      <c r="J238" s="41">
        <f>IFERROR('Tabel 5'!I238/'Tabel 10'!$F238*1000,0)</f>
        <v>38.06262230919765</v>
      </c>
      <c r="K238" s="41">
        <f>IFERROR('Tabel 5'!J238/'Tabel 10'!$F238*1000,0)</f>
        <v>13.698630136986301</v>
      </c>
      <c r="L238" s="41">
        <f>IFERROR('Tabel 5'!K238/'Tabel 10'!$F238*1000,0)</f>
        <v>0</v>
      </c>
      <c r="M238" s="41">
        <f>IFERROR('Tabel 5'!L238/'Tabel 10'!$F238*1000,0)</f>
        <v>9.393346379647749</v>
      </c>
      <c r="N238" s="41">
        <f>IFERROR('Tabel 5'!M238/'Tabel 10'!$F238*1000,0)</f>
        <v>8.5616438356164384</v>
      </c>
      <c r="O238" s="41">
        <f>IFERROR('Tabel 5'!N238/'Tabel 10'!$F238*1000,0)</f>
        <v>6.4090019569471623</v>
      </c>
      <c r="P238" s="41"/>
      <c r="Q238" s="41">
        <f>IFERROR('Tabel 5'!P238/'Tabel 10'!$F238*1000,0)</f>
        <v>1.9569471624266144</v>
      </c>
      <c r="R238" s="41">
        <f>IFERROR('Tabel 5'!Q238/'Tabel 10'!$F238*1000,0)</f>
        <v>1.0273972602739725</v>
      </c>
      <c r="S238" s="41">
        <f>IFERROR('Tabel 5'!R238/'Tabel 10'!$F238*1000,0)</f>
        <v>0.92954990215264188</v>
      </c>
      <c r="T238" s="41"/>
      <c r="U238" s="41">
        <f>IFERROR('Tabel 5'!T238/'Tabel 10'!$F238*1000,0)</f>
        <v>1.1741682974559686</v>
      </c>
      <c r="V238" s="41"/>
      <c r="W238" s="41">
        <f>IFERROR('Tabel 5'!V238/'Tabel 10'!$F238*1000,0)</f>
        <v>23.727984344422698</v>
      </c>
      <c r="X238" s="41">
        <f>IFERROR('Tabel 5'!W238/'Tabel 10'!$F238*1000,0)</f>
        <v>22.651663405088062</v>
      </c>
      <c r="Y238" s="41">
        <f>IFERROR('Tabel 5'!X238/'Tabel 10'!$F238*1000,0)</f>
        <v>0.58708414872798431</v>
      </c>
      <c r="Z238" s="41">
        <f>IFERROR('Tabel 5'!Y238/'Tabel 10'!$F238*1000,0)</f>
        <v>0.48923679060665359</v>
      </c>
      <c r="AA238" s="41"/>
      <c r="AB238" s="41">
        <f>IFERROR('Tabel 5'!AA238/'Tabel 10'!$F238*1000,0)</f>
        <v>0</v>
      </c>
      <c r="AC238" s="41"/>
      <c r="AD238" s="41">
        <f>IFERROR('Tabel 5'!AC238/'Tabel 10'!$F238*1000,0)</f>
        <v>4.5988258317025439</v>
      </c>
      <c r="AF238" s="57"/>
    </row>
    <row r="239" spans="1:32" outlineLevel="1" x14ac:dyDescent="0.2">
      <c r="A239" s="22">
        <v>1</v>
      </c>
      <c r="B239" s="46">
        <v>2019</v>
      </c>
      <c r="C239" s="46">
        <v>5</v>
      </c>
      <c r="D239" s="22" t="s">
        <v>267</v>
      </c>
      <c r="E239" s="22" t="s">
        <v>639</v>
      </c>
      <c r="F239" s="41">
        <v>43940</v>
      </c>
      <c r="H239" s="41">
        <f>IFERROR('Tabel 5'!G239/'Tabel 10'!$F239*1000,0)</f>
        <v>59.808830223031407</v>
      </c>
      <c r="I239" s="41"/>
      <c r="J239" s="41">
        <f>IFERROR('Tabel 5'!I239/'Tabel 10'!$F239*1000,0)</f>
        <v>19.458352298588984</v>
      </c>
      <c r="K239" s="41">
        <f>IFERROR('Tabel 5'!J239/'Tabel 10'!$F239*1000,0)</f>
        <v>11.606736458807465</v>
      </c>
      <c r="L239" s="41">
        <f>IFERROR('Tabel 5'!K239/'Tabel 10'!$F239*1000,0)</f>
        <v>1.4792899408284024</v>
      </c>
      <c r="M239" s="41">
        <f>IFERROR('Tabel 5'!L239/'Tabel 10'!$F239*1000,0)</f>
        <v>6.1675011379153393</v>
      </c>
      <c r="N239" s="41">
        <f>IFERROR('Tabel 5'!M239/'Tabel 10'!$F239*1000,0)</f>
        <v>0</v>
      </c>
      <c r="O239" s="41">
        <f>IFERROR('Tabel 5'!N239/'Tabel 10'!$F239*1000,0)</f>
        <v>0.2048247610377788</v>
      </c>
      <c r="P239" s="41"/>
      <c r="Q239" s="41">
        <f>IFERROR('Tabel 5'!P239/'Tabel 10'!$F239*1000,0)</f>
        <v>15.088757396449704</v>
      </c>
      <c r="R239" s="41">
        <f>IFERROR('Tabel 5'!Q239/'Tabel 10'!$F239*1000,0)</f>
        <v>14.792899408284024</v>
      </c>
      <c r="S239" s="41">
        <f>IFERROR('Tabel 5'!R239/'Tabel 10'!$F239*1000,0)</f>
        <v>0.29585798816568049</v>
      </c>
      <c r="T239" s="41"/>
      <c r="U239" s="41">
        <f>IFERROR('Tabel 5'!T239/'Tabel 10'!$F239*1000,0)</f>
        <v>5.1206190259444693</v>
      </c>
      <c r="V239" s="41"/>
      <c r="W239" s="41">
        <f>IFERROR('Tabel 5'!V239/'Tabel 10'!$F239*1000,0)</f>
        <v>20.141101502048247</v>
      </c>
      <c r="X239" s="41">
        <f>IFERROR('Tabel 5'!W239/'Tabel 10'!$F239*1000,0)</f>
        <v>19.071461083295404</v>
      </c>
      <c r="Y239" s="41">
        <f>IFERROR('Tabel 5'!X239/'Tabel 10'!$F239*1000,0)</f>
        <v>0.52344105598543467</v>
      </c>
      <c r="Z239" s="41">
        <f>IFERROR('Tabel 5'!Y239/'Tabel 10'!$F239*1000,0)</f>
        <v>0.5461993627674101</v>
      </c>
      <c r="AA239" s="41"/>
      <c r="AB239" s="41">
        <f>IFERROR('Tabel 5'!AA239/'Tabel 10'!$F239*1000,0)</f>
        <v>4.8020027309968141</v>
      </c>
      <c r="AC239" s="41"/>
      <c r="AD239" s="41">
        <f>IFERROR('Tabel 5'!AC239/'Tabel 10'!$F239*1000,0)</f>
        <v>1.6841147018661811</v>
      </c>
      <c r="AF239" s="57"/>
    </row>
    <row r="240" spans="1:32" outlineLevel="1" x14ac:dyDescent="0.2">
      <c r="A240" s="22">
        <v>1</v>
      </c>
      <c r="B240" s="46">
        <v>2019</v>
      </c>
      <c r="C240" s="46">
        <v>5</v>
      </c>
      <c r="D240" s="22" t="s">
        <v>268</v>
      </c>
      <c r="E240" s="22" t="s">
        <v>640</v>
      </c>
      <c r="F240" s="41">
        <v>36961</v>
      </c>
      <c r="H240" s="41">
        <f>IFERROR('Tabel 5'!G240/'Tabel 10'!$F240*1000,0)</f>
        <v>50.188036037985988</v>
      </c>
      <c r="I240" s="41"/>
      <c r="J240" s="41">
        <f>IFERROR('Tabel 5'!I240/'Tabel 10'!$F240*1000,0)</f>
        <v>14.231216687860176</v>
      </c>
      <c r="K240" s="41">
        <f>IFERROR('Tabel 5'!J240/'Tabel 10'!$F240*1000,0)</f>
        <v>0</v>
      </c>
      <c r="L240" s="41">
        <f>IFERROR('Tabel 5'!K240/'Tabel 10'!$F240*1000,0)</f>
        <v>0.32466654040745652</v>
      </c>
      <c r="M240" s="41">
        <f>IFERROR('Tabel 5'!L240/'Tabel 10'!$F240*1000,0)</f>
        <v>11.14688455398934</v>
      </c>
      <c r="N240" s="41">
        <f>IFERROR('Tabel 5'!M240/'Tabel 10'!$F240*1000,0)</f>
        <v>0</v>
      </c>
      <c r="O240" s="41">
        <f>IFERROR('Tabel 5'!N240/'Tabel 10'!$F240*1000,0)</f>
        <v>2.7596655934633803</v>
      </c>
      <c r="P240" s="41"/>
      <c r="Q240" s="41">
        <f>IFERROR('Tabel 5'!P240/'Tabel 10'!$F240*1000,0)</f>
        <v>1.0551662563242337</v>
      </c>
      <c r="R240" s="41">
        <f>IFERROR('Tabel 5'!Q240/'Tabel 10'!$F240*1000,0)</f>
        <v>1.0551662563242337</v>
      </c>
      <c r="S240" s="41">
        <f>IFERROR('Tabel 5'!R240/'Tabel 10'!$F240*1000,0)</f>
        <v>0</v>
      </c>
      <c r="T240" s="41"/>
      <c r="U240" s="41">
        <f>IFERROR('Tabel 5'!T240/'Tabel 10'!$F240*1000,0)</f>
        <v>13.44660588187549</v>
      </c>
      <c r="V240" s="41"/>
      <c r="W240" s="41">
        <f>IFERROR('Tabel 5'!V240/'Tabel 10'!$F240*1000,0)</f>
        <v>21.455047211926086</v>
      </c>
      <c r="X240" s="41">
        <f>IFERROR('Tabel 5'!W240/'Tabel 10'!$F240*1000,0)</f>
        <v>21.455047211926086</v>
      </c>
      <c r="Y240" s="41">
        <f>IFERROR('Tabel 5'!X240/'Tabel 10'!$F240*1000,0)</f>
        <v>0</v>
      </c>
      <c r="Z240" s="41">
        <f>IFERROR('Tabel 5'!Y240/'Tabel 10'!$F240*1000,0)</f>
        <v>0</v>
      </c>
      <c r="AA240" s="41"/>
      <c r="AB240" s="41">
        <f>IFERROR('Tabel 5'!AA240/'Tabel 10'!$F240*1000,0)</f>
        <v>0</v>
      </c>
      <c r="AC240" s="41"/>
      <c r="AD240" s="41">
        <f>IFERROR('Tabel 5'!AC240/'Tabel 10'!$F240*1000,0)</f>
        <v>5.1405535564513949</v>
      </c>
      <c r="AF240" s="57"/>
    </row>
    <row r="241" spans="1:32" outlineLevel="1" x14ac:dyDescent="0.2">
      <c r="A241" s="22">
        <v>1</v>
      </c>
      <c r="B241" s="46">
        <v>2019</v>
      </c>
      <c r="C241" s="46">
        <v>5</v>
      </c>
      <c r="D241" s="22" t="s">
        <v>269</v>
      </c>
      <c r="E241" s="22" t="s">
        <v>641</v>
      </c>
      <c r="F241" s="41">
        <v>31638</v>
      </c>
      <c r="H241" s="41">
        <f>IFERROR('Tabel 5'!G241/'Tabel 10'!$F241*1000,0)</f>
        <v>67.229281244073576</v>
      </c>
      <c r="I241" s="41"/>
      <c r="J241" s="41">
        <f>IFERROR('Tabel 5'!I241/'Tabel 10'!$F241*1000,0)</f>
        <v>20.386876540868577</v>
      </c>
      <c r="K241" s="41">
        <f>IFERROR('Tabel 5'!J241/'Tabel 10'!$F241*1000,0)</f>
        <v>1.2326948606106582</v>
      </c>
      <c r="L241" s="41">
        <f>IFERROR('Tabel 5'!K241/'Tabel 10'!$F241*1000,0)</f>
        <v>0.6637587710980466</v>
      </c>
      <c r="M241" s="41">
        <f>IFERROR('Tabel 5'!L241/'Tabel 10'!$F241*1000,0)</f>
        <v>4.7411340792717622</v>
      </c>
      <c r="N241" s="41">
        <f>IFERROR('Tabel 5'!M241/'Tabel 10'!$F241*1000,0)</f>
        <v>0</v>
      </c>
      <c r="O241" s="41">
        <f>IFERROR('Tabel 5'!N241/'Tabel 10'!$F241*1000,0)</f>
        <v>13.74928882988811</v>
      </c>
      <c r="P241" s="41"/>
      <c r="Q241" s="41">
        <f>IFERROR('Tabel 5'!P241/'Tabel 10'!$F241*1000,0)</f>
        <v>11.473544471837663</v>
      </c>
      <c r="R241" s="41">
        <f>IFERROR('Tabel 5'!Q241/'Tabel 10'!$F241*1000,0)</f>
        <v>11.473544471837663</v>
      </c>
      <c r="S241" s="41">
        <f>IFERROR('Tabel 5'!R241/'Tabel 10'!$F241*1000,0)</f>
        <v>0</v>
      </c>
      <c r="T241" s="41"/>
      <c r="U241" s="41">
        <f>IFERROR('Tabel 5'!T241/'Tabel 10'!$F241*1000,0)</f>
        <v>18.237562424932044</v>
      </c>
      <c r="V241" s="41"/>
      <c r="W241" s="41">
        <f>IFERROR('Tabel 5'!V241/'Tabel 10'!$F241*1000,0)</f>
        <v>17.131297806435299</v>
      </c>
      <c r="X241" s="41">
        <f>IFERROR('Tabel 5'!W241/'Tabel 10'!$F241*1000,0)</f>
        <v>16.499146595865732</v>
      </c>
      <c r="Y241" s="41">
        <f>IFERROR('Tabel 5'!X241/'Tabel 10'!$F241*1000,0)</f>
        <v>0.63215121056956824</v>
      </c>
      <c r="Z241" s="41">
        <f>IFERROR('Tabel 5'!Y241/'Tabel 10'!$F241*1000,0)</f>
        <v>0</v>
      </c>
      <c r="AA241" s="41"/>
      <c r="AB241" s="41">
        <f>IFERROR('Tabel 5'!AA241/'Tabel 10'!$F241*1000,0)</f>
        <v>0</v>
      </c>
      <c r="AC241" s="41"/>
      <c r="AD241" s="41">
        <f>IFERROR('Tabel 5'!AC241/'Tabel 10'!$F241*1000,0)</f>
        <v>15.93021050635312</v>
      </c>
      <c r="AF241" s="57"/>
    </row>
    <row r="242" spans="1:32" outlineLevel="1" x14ac:dyDescent="0.2">
      <c r="A242" s="22">
        <v>1</v>
      </c>
      <c r="B242" s="46">
        <v>2019</v>
      </c>
      <c r="C242" s="46">
        <v>5</v>
      </c>
      <c r="D242" s="22" t="s">
        <v>270</v>
      </c>
      <c r="E242" s="22" t="s">
        <v>642</v>
      </c>
      <c r="F242" s="41">
        <v>23386</v>
      </c>
      <c r="H242" s="41">
        <f>IFERROR('Tabel 5'!G242/'Tabel 10'!$F242*1000,0)</f>
        <v>93.645770974087071</v>
      </c>
      <c r="I242" s="41"/>
      <c r="J242" s="41">
        <f>IFERROR('Tabel 5'!I242/'Tabel 10'!$F242*1000,0)</f>
        <v>31.984948259642522</v>
      </c>
      <c r="K242" s="41">
        <f>IFERROR('Tabel 5'!J242/'Tabel 10'!$F242*1000,0)</f>
        <v>17.873941674506113</v>
      </c>
      <c r="L242" s="41">
        <f>IFERROR('Tabel 5'!K242/'Tabel 10'!$F242*1000,0)</f>
        <v>2.5656375609338919</v>
      </c>
      <c r="M242" s="41">
        <f>IFERROR('Tabel 5'!L242/'Tabel 10'!$F242*1000,0)</f>
        <v>7.9962370649106305</v>
      </c>
      <c r="N242" s="41">
        <f>IFERROR('Tabel 5'!M242/'Tabel 10'!$F242*1000,0)</f>
        <v>3.5491319592918837</v>
      </c>
      <c r="O242" s="41">
        <f>IFERROR('Tabel 5'!N242/'Tabel 10'!$F242*1000,0)</f>
        <v>0</v>
      </c>
      <c r="P242" s="41"/>
      <c r="Q242" s="41">
        <f>IFERROR('Tabel 5'!P242/'Tabel 10'!$F242*1000,0)</f>
        <v>23.30454117848285</v>
      </c>
      <c r="R242" s="41">
        <f>IFERROR('Tabel 5'!Q242/'Tabel 10'!$F242*1000,0)</f>
        <v>20.011972975284358</v>
      </c>
      <c r="S242" s="41">
        <f>IFERROR('Tabel 5'!R242/'Tabel 10'!$F242*1000,0)</f>
        <v>3.2925682031984951</v>
      </c>
      <c r="T242" s="41"/>
      <c r="U242" s="41">
        <f>IFERROR('Tabel 5'!T242/'Tabel 10'!$F242*1000,0)</f>
        <v>19.327802959035321</v>
      </c>
      <c r="V242" s="41"/>
      <c r="W242" s="41">
        <f>IFERROR('Tabel 5'!V242/'Tabel 10'!$F242*1000,0)</f>
        <v>19.028478576926364</v>
      </c>
      <c r="X242" s="41">
        <f>IFERROR('Tabel 5'!W242/'Tabel 10'!$F242*1000,0)</f>
        <v>16.163516633883521</v>
      </c>
      <c r="Y242" s="41">
        <f>IFERROR('Tabel 5'!X242/'Tabel 10'!$F242*1000,0)</f>
        <v>1.9242281707004192</v>
      </c>
      <c r="Z242" s="41">
        <f>IFERROR('Tabel 5'!Y242/'Tabel 10'!$F242*1000,0)</f>
        <v>0.94073377234242717</v>
      </c>
      <c r="AA242" s="41"/>
      <c r="AB242" s="41">
        <f>IFERROR('Tabel 5'!AA242/'Tabel 10'!$F242*1000,0)</f>
        <v>0</v>
      </c>
      <c r="AC242" s="41"/>
      <c r="AD242" s="41">
        <f>IFERROR('Tabel 5'!AC242/'Tabel 10'!$F242*1000,0)</f>
        <v>2.9077225690584108</v>
      </c>
      <c r="AF242" s="57"/>
    </row>
    <row r="243" spans="1:32" outlineLevel="1" x14ac:dyDescent="0.2">
      <c r="A243" s="22">
        <v>1</v>
      </c>
      <c r="B243" s="46">
        <v>2019</v>
      </c>
      <c r="C243" s="46">
        <v>5</v>
      </c>
      <c r="D243" s="22" t="s">
        <v>271</v>
      </c>
      <c r="E243" s="22" t="s">
        <v>643</v>
      </c>
      <c r="F243" s="41">
        <v>27150</v>
      </c>
      <c r="H243" s="41">
        <f>IFERROR('Tabel 5'!G243/'Tabel 10'!$F243*1000,0)</f>
        <v>21.031307550644566</v>
      </c>
      <c r="I243" s="41"/>
      <c r="J243" s="41">
        <f>IFERROR('Tabel 5'!I243/'Tabel 10'!$F243*1000,0)</f>
        <v>3.7937384898710866</v>
      </c>
      <c r="K243" s="41">
        <f>IFERROR('Tabel 5'!J243/'Tabel 10'!$F243*1000,0)</f>
        <v>0</v>
      </c>
      <c r="L243" s="41">
        <f>IFERROR('Tabel 5'!K243/'Tabel 10'!$F243*1000,0)</f>
        <v>3.7937384898710866</v>
      </c>
      <c r="M243" s="41">
        <f>IFERROR('Tabel 5'!L243/'Tabel 10'!$F243*1000,0)</f>
        <v>0</v>
      </c>
      <c r="N243" s="41">
        <f>IFERROR('Tabel 5'!M243/'Tabel 10'!$F243*1000,0)</f>
        <v>0</v>
      </c>
      <c r="O243" s="41">
        <f>IFERROR('Tabel 5'!N243/'Tabel 10'!$F243*1000,0)</f>
        <v>0</v>
      </c>
      <c r="P243" s="41"/>
      <c r="Q243" s="41">
        <f>IFERROR('Tabel 5'!P243/'Tabel 10'!$F243*1000,0)</f>
        <v>0.14732965009208102</v>
      </c>
      <c r="R243" s="41">
        <f>IFERROR('Tabel 5'!Q243/'Tabel 10'!$F243*1000,0)</f>
        <v>0.14732965009208102</v>
      </c>
      <c r="S243" s="41">
        <f>IFERROR('Tabel 5'!R243/'Tabel 10'!$F243*1000,0)</f>
        <v>0</v>
      </c>
      <c r="T243" s="41"/>
      <c r="U243" s="41">
        <f>IFERROR('Tabel 5'!T243/'Tabel 10'!$F243*1000,0)</f>
        <v>1.0313075506445673</v>
      </c>
      <c r="V243" s="41"/>
      <c r="W243" s="41">
        <f>IFERROR('Tabel 5'!V243/'Tabel 10'!$F243*1000,0)</f>
        <v>16.058931860036832</v>
      </c>
      <c r="X243" s="41">
        <f>IFERROR('Tabel 5'!W243/'Tabel 10'!$F243*1000,0)</f>
        <v>15.322283609576427</v>
      </c>
      <c r="Y243" s="41">
        <f>IFERROR('Tabel 5'!X243/'Tabel 10'!$F243*1000,0)</f>
        <v>0.73664825046040516</v>
      </c>
      <c r="Z243" s="41">
        <f>IFERROR('Tabel 5'!Y243/'Tabel 10'!$F243*1000,0)</f>
        <v>0</v>
      </c>
      <c r="AA243" s="41"/>
      <c r="AB243" s="41">
        <f>IFERROR('Tabel 5'!AA243/'Tabel 10'!$F243*1000,0)</f>
        <v>0.73664825046040516</v>
      </c>
      <c r="AC243" s="41"/>
      <c r="AD243" s="41">
        <f>IFERROR('Tabel 5'!AC243/'Tabel 10'!$F243*1000,0)</f>
        <v>3.6832412523020254E-2</v>
      </c>
      <c r="AF243" s="57"/>
    </row>
    <row r="244" spans="1:32" outlineLevel="1" x14ac:dyDescent="0.2">
      <c r="A244" s="22">
        <v>1</v>
      </c>
      <c r="B244" s="46">
        <v>2019</v>
      </c>
      <c r="C244" s="46">
        <v>5</v>
      </c>
      <c r="D244" s="22" t="s">
        <v>272</v>
      </c>
      <c r="E244" s="22" t="s">
        <v>644</v>
      </c>
      <c r="F244" s="41">
        <v>30806</v>
      </c>
      <c r="H244" s="41">
        <f>IFERROR('Tabel 5'!G244/'Tabel 10'!$F244*1000,0)</f>
        <v>44.958774264753622</v>
      </c>
      <c r="I244" s="41"/>
      <c r="J244" s="41">
        <f>IFERROR('Tabel 5'!I244/'Tabel 10'!$F244*1000,0)</f>
        <v>14.055703434395896</v>
      </c>
      <c r="K244" s="41">
        <f>IFERROR('Tabel 5'!J244/'Tabel 10'!$F244*1000,0)</f>
        <v>0</v>
      </c>
      <c r="L244" s="41">
        <f>IFERROR('Tabel 5'!K244/'Tabel 10'!$F244*1000,0)</f>
        <v>0</v>
      </c>
      <c r="M244" s="41">
        <f>IFERROR('Tabel 5'!L244/'Tabel 10'!$F244*1000,0)</f>
        <v>10.93942738427579</v>
      </c>
      <c r="N244" s="41">
        <f>IFERROR('Tabel 5'!M244/'Tabel 10'!$F244*1000,0)</f>
        <v>0</v>
      </c>
      <c r="O244" s="41">
        <f>IFERROR('Tabel 5'!N244/'Tabel 10'!$F244*1000,0)</f>
        <v>3.1162760501201063</v>
      </c>
      <c r="P244" s="41"/>
      <c r="Q244" s="41">
        <f>IFERROR('Tabel 5'!P244/'Tabel 10'!$F244*1000,0)</f>
        <v>0.84399143024086209</v>
      </c>
      <c r="R244" s="41">
        <f>IFERROR('Tabel 5'!Q244/'Tabel 10'!$F244*1000,0)</f>
        <v>0.84399143024086209</v>
      </c>
      <c r="S244" s="41">
        <f>IFERROR('Tabel 5'!R244/'Tabel 10'!$F244*1000,0)</f>
        <v>0</v>
      </c>
      <c r="T244" s="41"/>
      <c r="U244" s="41">
        <f>IFERROR('Tabel 5'!T244/'Tabel 10'!$F244*1000,0)</f>
        <v>5.0314873725897558</v>
      </c>
      <c r="V244" s="41"/>
      <c r="W244" s="41">
        <f>IFERROR('Tabel 5'!V244/'Tabel 10'!$F244*1000,0)</f>
        <v>25.027592027527103</v>
      </c>
      <c r="X244" s="41">
        <f>IFERROR('Tabel 5'!W244/'Tabel 10'!$F244*1000,0)</f>
        <v>22.430695319093683</v>
      </c>
      <c r="Y244" s="41">
        <f>IFERROR('Tabel 5'!X244/'Tabel 10'!$F244*1000,0)</f>
        <v>2.3696682464454977</v>
      </c>
      <c r="Z244" s="41">
        <f>IFERROR('Tabel 5'!Y244/'Tabel 10'!$F244*1000,0)</f>
        <v>0.22722846198792443</v>
      </c>
      <c r="AA244" s="41"/>
      <c r="AB244" s="41">
        <f>IFERROR('Tabel 5'!AA244/'Tabel 10'!$F244*1000,0)</f>
        <v>0.35707329740959554</v>
      </c>
      <c r="AC244" s="41"/>
      <c r="AD244" s="41">
        <f>IFERROR('Tabel 5'!AC244/'Tabel 10'!$F244*1000,0)</f>
        <v>2.5968967084334222</v>
      </c>
      <c r="AF244" s="57"/>
    </row>
    <row r="245" spans="1:32" outlineLevel="1" x14ac:dyDescent="0.2">
      <c r="A245" s="22">
        <v>1</v>
      </c>
      <c r="B245" s="46">
        <v>2019</v>
      </c>
      <c r="C245" s="46">
        <v>5</v>
      </c>
      <c r="D245" s="22" t="s">
        <v>275</v>
      </c>
      <c r="E245" s="22" t="s">
        <v>647</v>
      </c>
      <c r="F245" s="41">
        <v>20175</v>
      </c>
      <c r="H245" s="41">
        <f>IFERROR('Tabel 5'!G245/'Tabel 10'!$F245*1000,0)</f>
        <v>43.717472118959108</v>
      </c>
      <c r="I245" s="41"/>
      <c r="J245" s="41">
        <f>IFERROR('Tabel 5'!I245/'Tabel 10'!$F245*1000,0)</f>
        <v>11.895910780669144</v>
      </c>
      <c r="K245" s="41">
        <f>IFERROR('Tabel 5'!J245/'Tabel 10'!$F245*1000,0)</f>
        <v>4.9566294919454768</v>
      </c>
      <c r="L245" s="41">
        <f>IFERROR('Tabel 5'!K245/'Tabel 10'!$F245*1000,0)</f>
        <v>0</v>
      </c>
      <c r="M245" s="41">
        <f>IFERROR('Tabel 5'!L245/'Tabel 10'!$F245*1000,0)</f>
        <v>6.9392812887236675</v>
      </c>
      <c r="N245" s="41">
        <f>IFERROR('Tabel 5'!M245/'Tabel 10'!$F245*1000,0)</f>
        <v>0</v>
      </c>
      <c r="O245" s="41">
        <f>IFERROR('Tabel 5'!N245/'Tabel 10'!$F245*1000,0)</f>
        <v>0</v>
      </c>
      <c r="P245" s="41"/>
      <c r="Q245" s="41">
        <f>IFERROR('Tabel 5'!P245/'Tabel 10'!$F245*1000,0)</f>
        <v>0</v>
      </c>
      <c r="R245" s="41">
        <f>IFERROR('Tabel 5'!Q245/'Tabel 10'!$F245*1000,0)</f>
        <v>0</v>
      </c>
      <c r="S245" s="41">
        <f>IFERROR('Tabel 5'!R245/'Tabel 10'!$F245*1000,0)</f>
        <v>0</v>
      </c>
      <c r="T245" s="41"/>
      <c r="U245" s="41">
        <f>IFERROR('Tabel 5'!T245/'Tabel 10'!$F245*1000,0)</f>
        <v>3.8661710037174721</v>
      </c>
      <c r="V245" s="41"/>
      <c r="W245" s="41">
        <f>IFERROR('Tabel 5'!V245/'Tabel 10'!$F245*1000,0)</f>
        <v>27.955390334572492</v>
      </c>
      <c r="X245" s="41">
        <f>IFERROR('Tabel 5'!W245/'Tabel 10'!$F245*1000,0)</f>
        <v>27.459727385377946</v>
      </c>
      <c r="Y245" s="41">
        <f>IFERROR('Tabel 5'!X245/'Tabel 10'!$F245*1000,0)</f>
        <v>0.49566294919454773</v>
      </c>
      <c r="Z245" s="41">
        <f>IFERROR('Tabel 5'!Y245/'Tabel 10'!$F245*1000,0)</f>
        <v>0</v>
      </c>
      <c r="AA245" s="41"/>
      <c r="AB245" s="41">
        <f>IFERROR('Tabel 5'!AA245/'Tabel 10'!$F245*1000,0)</f>
        <v>0</v>
      </c>
      <c r="AC245" s="41"/>
      <c r="AD245" s="41">
        <f>IFERROR('Tabel 5'!AC245/'Tabel 10'!$F245*1000,0)</f>
        <v>5.7992565055762082</v>
      </c>
      <c r="AF245" s="57"/>
    </row>
    <row r="246" spans="1:32" outlineLevel="1" x14ac:dyDescent="0.2">
      <c r="A246" s="22">
        <v>1</v>
      </c>
      <c r="B246" s="46">
        <v>2019</v>
      </c>
      <c r="C246" s="46">
        <v>5</v>
      </c>
      <c r="D246" s="22" t="s">
        <v>277</v>
      </c>
      <c r="E246" s="22" t="s">
        <v>649</v>
      </c>
      <c r="F246" s="41">
        <v>33698</v>
      </c>
      <c r="H246" s="41">
        <f>IFERROR('Tabel 5'!G246/'Tabel 10'!$F246*1000,0)</f>
        <v>30.209507982669596</v>
      </c>
      <c r="I246" s="41"/>
      <c r="J246" s="41">
        <f>IFERROR('Tabel 5'!I246/'Tabel 10'!$F246*1000,0)</f>
        <v>9.0806576057926289</v>
      </c>
      <c r="K246" s="41">
        <f>IFERROR('Tabel 5'!J246/'Tabel 10'!$F246*1000,0)</f>
        <v>0.35610421983500506</v>
      </c>
      <c r="L246" s="41">
        <f>IFERROR('Tabel 5'!K246/'Tabel 10'!$F246*1000,0)</f>
        <v>0</v>
      </c>
      <c r="M246" s="41">
        <f>IFERROR('Tabel 5'!L246/'Tabel 10'!$F246*1000,0)</f>
        <v>3.5907175500029673</v>
      </c>
      <c r="N246" s="41">
        <f>IFERROR('Tabel 5'!M246/'Tabel 10'!$F246*1000,0)</f>
        <v>0</v>
      </c>
      <c r="O246" s="41">
        <f>IFERROR('Tabel 5'!N246/'Tabel 10'!$F246*1000,0)</f>
        <v>5.1338358359546561</v>
      </c>
      <c r="P246" s="41"/>
      <c r="Q246" s="41">
        <f>IFERROR('Tabel 5'!P246/'Tabel 10'!$F246*1000,0)</f>
        <v>1.5134429342987714</v>
      </c>
      <c r="R246" s="41">
        <f>IFERROR('Tabel 5'!Q246/'Tabel 10'!$F246*1000,0)</f>
        <v>1.5134429342987714</v>
      </c>
      <c r="S246" s="41">
        <f>IFERROR('Tabel 5'!R246/'Tabel 10'!$F246*1000,0)</f>
        <v>0</v>
      </c>
      <c r="T246" s="41"/>
      <c r="U246" s="41">
        <f>IFERROR('Tabel 5'!T246/'Tabel 10'!$F246*1000,0)</f>
        <v>3.05656122025046</v>
      </c>
      <c r="V246" s="41"/>
      <c r="W246" s="41">
        <f>IFERROR('Tabel 5'!V246/'Tabel 10'!$F246*1000,0)</f>
        <v>16.558846222327734</v>
      </c>
      <c r="X246" s="41">
        <f>IFERROR('Tabel 5'!W246/'Tabel 10'!$F246*1000,0)</f>
        <v>12.433972342572261</v>
      </c>
      <c r="Y246" s="41">
        <f>IFERROR('Tabel 5'!X246/'Tabel 10'!$F246*1000,0)</f>
        <v>0.56383168140542472</v>
      </c>
      <c r="Z246" s="41">
        <f>IFERROR('Tabel 5'!Y246/'Tabel 10'!$F246*1000,0)</f>
        <v>3.5610421983500502</v>
      </c>
      <c r="AA246" s="41"/>
      <c r="AB246" s="41">
        <f>IFERROR('Tabel 5'!AA246/'Tabel 10'!$F246*1000,0)</f>
        <v>0.74188379132292714</v>
      </c>
      <c r="AC246" s="41"/>
      <c r="AD246" s="41">
        <f>IFERROR('Tabel 5'!AC246/'Tabel 10'!$F246*1000,0)</f>
        <v>3.4720161433912993</v>
      </c>
      <c r="AF246" s="57"/>
    </row>
    <row r="247" spans="1:32" outlineLevel="1" x14ac:dyDescent="0.2">
      <c r="A247" s="22">
        <v>1</v>
      </c>
      <c r="B247" s="46">
        <v>2019</v>
      </c>
      <c r="C247" s="46">
        <v>5</v>
      </c>
      <c r="D247" s="22" t="s">
        <v>278</v>
      </c>
      <c r="E247" s="22" t="s">
        <v>650</v>
      </c>
      <c r="F247" s="41">
        <v>33178</v>
      </c>
      <c r="H247" s="41">
        <f>IFERROR('Tabel 5'!G247/'Tabel 10'!$F247*1000,0)</f>
        <v>35.354753149677492</v>
      </c>
      <c r="I247" s="41"/>
      <c r="J247" s="41">
        <f>IFERROR('Tabel 5'!I247/'Tabel 10'!$F247*1000,0)</f>
        <v>13.8646090783049</v>
      </c>
      <c r="K247" s="41">
        <f>IFERROR('Tabel 5'!J247/'Tabel 10'!$F247*1000,0)</f>
        <v>10.609439990355055</v>
      </c>
      <c r="L247" s="41">
        <f>IFERROR('Tabel 5'!K247/'Tabel 10'!$F247*1000,0)</f>
        <v>9.0421363554162401E-2</v>
      </c>
      <c r="M247" s="41">
        <f>IFERROR('Tabel 5'!L247/'Tabel 10'!$F247*1000,0)</f>
        <v>3.0140454518054134</v>
      </c>
      <c r="N247" s="41">
        <f>IFERROR('Tabel 5'!M247/'Tabel 10'!$F247*1000,0)</f>
        <v>0</v>
      </c>
      <c r="O247" s="41">
        <f>IFERROR('Tabel 5'!N247/'Tabel 10'!$F247*1000,0)</f>
        <v>0.15070227259027064</v>
      </c>
      <c r="P247" s="41"/>
      <c r="Q247" s="41">
        <f>IFERROR('Tabel 5'!P247/'Tabel 10'!$F247*1000,0)</f>
        <v>0</v>
      </c>
      <c r="R247" s="41">
        <f>IFERROR('Tabel 5'!Q247/'Tabel 10'!$F247*1000,0)</f>
        <v>0</v>
      </c>
      <c r="S247" s="41">
        <f>IFERROR('Tabel 5'!R247/'Tabel 10'!$F247*1000,0)</f>
        <v>0</v>
      </c>
      <c r="T247" s="41"/>
      <c r="U247" s="41">
        <f>IFERROR('Tabel 5'!T247/'Tabel 10'!$F247*1000,0)</f>
        <v>3.8278377237928747</v>
      </c>
      <c r="V247" s="41"/>
      <c r="W247" s="41">
        <f>IFERROR('Tabel 5'!V247/'Tabel 10'!$F247*1000,0)</f>
        <v>17.662306347579722</v>
      </c>
      <c r="X247" s="41">
        <f>IFERROR('Tabel 5'!W247/'Tabel 10'!$F247*1000,0)</f>
        <v>17.662306347579722</v>
      </c>
      <c r="Y247" s="41">
        <f>IFERROR('Tabel 5'!X247/'Tabel 10'!$F247*1000,0)</f>
        <v>0</v>
      </c>
      <c r="Z247" s="41">
        <f>IFERROR('Tabel 5'!Y247/'Tabel 10'!$F247*1000,0)</f>
        <v>0</v>
      </c>
      <c r="AA247" s="41"/>
      <c r="AB247" s="41">
        <f>IFERROR('Tabel 5'!AA247/'Tabel 10'!$F247*1000,0)</f>
        <v>0</v>
      </c>
      <c r="AC247" s="41"/>
      <c r="AD247" s="41">
        <f>IFERROR('Tabel 5'!AC247/'Tabel 10'!$F247*1000,0)</f>
        <v>1.0549159081318946</v>
      </c>
      <c r="AF247" s="57"/>
    </row>
    <row r="248" spans="1:32" outlineLevel="1" x14ac:dyDescent="0.2">
      <c r="A248" s="22">
        <v>1</v>
      </c>
      <c r="B248" s="46">
        <v>2019</v>
      </c>
      <c r="C248" s="46">
        <v>5</v>
      </c>
      <c r="D248" s="22" t="s">
        <v>279</v>
      </c>
      <c r="E248" s="22" t="s">
        <v>651</v>
      </c>
      <c r="F248" s="41">
        <v>47543</v>
      </c>
      <c r="H248" s="41">
        <f>IFERROR('Tabel 5'!G248/'Tabel 10'!$F248*1000,0)</f>
        <v>33.338241171150329</v>
      </c>
      <c r="I248" s="41"/>
      <c r="J248" s="41">
        <f>IFERROR('Tabel 5'!I248/'Tabel 10'!$F248*1000,0)</f>
        <v>14.176640094230486</v>
      </c>
      <c r="K248" s="41">
        <f>IFERROR('Tabel 5'!J248/'Tabel 10'!$F248*1000,0)</f>
        <v>1.766821614117746</v>
      </c>
      <c r="L248" s="41">
        <f>IFERROR('Tabel 5'!K248/'Tabel 10'!$F248*1000,0)</f>
        <v>0.5258397661064721</v>
      </c>
      <c r="M248" s="41">
        <f>IFERROR('Tabel 5'!L248/'Tabel 10'!$F248*1000,0)</f>
        <v>1.2199482573670151</v>
      </c>
      <c r="N248" s="41">
        <f>IFERROR('Tabel 5'!M248/'Tabel 10'!$F248*1000,0)</f>
        <v>0</v>
      </c>
      <c r="O248" s="41">
        <f>IFERROR('Tabel 5'!N248/'Tabel 10'!$F248*1000,0)</f>
        <v>10.664030456639253</v>
      </c>
      <c r="P248" s="41"/>
      <c r="Q248" s="41">
        <f>IFERROR('Tabel 5'!P248/'Tabel 10'!$F248*1000,0)</f>
        <v>0</v>
      </c>
      <c r="R248" s="41">
        <f>IFERROR('Tabel 5'!Q248/'Tabel 10'!$F248*1000,0)</f>
        <v>0</v>
      </c>
      <c r="S248" s="41">
        <f>IFERROR('Tabel 5'!R248/'Tabel 10'!$F248*1000,0)</f>
        <v>0</v>
      </c>
      <c r="T248" s="41"/>
      <c r="U248" s="41">
        <f>IFERROR('Tabel 5'!T248/'Tabel 10'!$F248*1000,0)</f>
        <v>2.3978293334455123</v>
      </c>
      <c r="V248" s="41"/>
      <c r="W248" s="41">
        <f>IFERROR('Tabel 5'!V248/'Tabel 10'!$F248*1000,0)</f>
        <v>16.763771743474326</v>
      </c>
      <c r="X248" s="41">
        <f>IFERROR('Tabel 5'!W248/'Tabel 10'!$F248*1000,0)</f>
        <v>16.763771743474326</v>
      </c>
      <c r="Y248" s="41">
        <f>IFERROR('Tabel 5'!X248/'Tabel 10'!$F248*1000,0)</f>
        <v>0</v>
      </c>
      <c r="Z248" s="41">
        <f>IFERROR('Tabel 5'!Y248/'Tabel 10'!$F248*1000,0)</f>
        <v>0</v>
      </c>
      <c r="AA248" s="41"/>
      <c r="AB248" s="41">
        <f>IFERROR('Tabel 5'!AA248/'Tabel 10'!$F248*1000,0)</f>
        <v>0</v>
      </c>
      <c r="AC248" s="41"/>
      <c r="AD248" s="41">
        <f>IFERROR('Tabel 5'!AC248/'Tabel 10'!$F248*1000,0)</f>
        <v>7.0672864564709839</v>
      </c>
      <c r="AF248" s="57"/>
    </row>
    <row r="249" spans="1:32" outlineLevel="1" x14ac:dyDescent="0.2">
      <c r="A249" s="22">
        <v>1</v>
      </c>
      <c r="B249" s="46">
        <v>2019</v>
      </c>
      <c r="C249" s="46">
        <v>5</v>
      </c>
      <c r="D249" s="22" t="s">
        <v>280</v>
      </c>
      <c r="E249" s="22" t="s">
        <v>654</v>
      </c>
      <c r="F249" s="41">
        <v>24034</v>
      </c>
      <c r="H249" s="41">
        <f>IFERROR('Tabel 5'!G249/'Tabel 10'!$F249*1000,0)</f>
        <v>31.289007239743697</v>
      </c>
      <c r="I249" s="41"/>
      <c r="J249" s="41">
        <f>IFERROR('Tabel 5'!I249/'Tabel 10'!$F249*1000,0)</f>
        <v>10.942830989431638</v>
      </c>
      <c r="K249" s="41">
        <f>IFERROR('Tabel 5'!J249/'Tabel 10'!$F249*1000,0)</f>
        <v>10.942830989431638</v>
      </c>
      <c r="L249" s="41">
        <f>IFERROR('Tabel 5'!K249/'Tabel 10'!$F249*1000,0)</f>
        <v>0</v>
      </c>
      <c r="M249" s="41">
        <f>IFERROR('Tabel 5'!L249/'Tabel 10'!$F249*1000,0)</f>
        <v>0</v>
      </c>
      <c r="N249" s="41">
        <f>IFERROR('Tabel 5'!M249/'Tabel 10'!$F249*1000,0)</f>
        <v>0</v>
      </c>
      <c r="O249" s="41">
        <f>IFERROR('Tabel 5'!N249/'Tabel 10'!$F249*1000,0)</f>
        <v>0</v>
      </c>
      <c r="P249" s="41"/>
      <c r="Q249" s="41">
        <f>IFERROR('Tabel 5'!P249/'Tabel 10'!$F249*1000,0)</f>
        <v>0</v>
      </c>
      <c r="R249" s="41">
        <f>IFERROR('Tabel 5'!Q249/'Tabel 10'!$F249*1000,0)</f>
        <v>0</v>
      </c>
      <c r="S249" s="41">
        <f>IFERROR('Tabel 5'!R249/'Tabel 10'!$F249*1000,0)</f>
        <v>0</v>
      </c>
      <c r="T249" s="41"/>
      <c r="U249" s="41">
        <f>IFERROR('Tabel 5'!T249/'Tabel 10'!$F249*1000,0)</f>
        <v>4.3688108512940005</v>
      </c>
      <c r="V249" s="41"/>
      <c r="W249" s="41">
        <f>IFERROR('Tabel 5'!V249/'Tabel 10'!$F249*1000,0)</f>
        <v>15.977365399018058</v>
      </c>
      <c r="X249" s="41">
        <f>IFERROR('Tabel 5'!W249/'Tabel 10'!$F249*1000,0)</f>
        <v>15.977365399018058</v>
      </c>
      <c r="Y249" s="41">
        <f>IFERROR('Tabel 5'!X249/'Tabel 10'!$F249*1000,0)</f>
        <v>0</v>
      </c>
      <c r="Z249" s="41">
        <f>IFERROR('Tabel 5'!Y249/'Tabel 10'!$F249*1000,0)</f>
        <v>0</v>
      </c>
      <c r="AA249" s="41"/>
      <c r="AB249" s="41">
        <f>IFERROR('Tabel 5'!AA249/'Tabel 10'!$F249*1000,0)</f>
        <v>0</v>
      </c>
      <c r="AC249" s="41"/>
      <c r="AD249" s="41">
        <f>IFERROR('Tabel 5'!AC249/'Tabel 10'!$F249*1000,0)</f>
        <v>2.3300324540234669</v>
      </c>
      <c r="AF249" s="57"/>
    </row>
    <row r="250" spans="1:32" outlineLevel="1" x14ac:dyDescent="0.2">
      <c r="A250" s="22">
        <v>1</v>
      </c>
      <c r="B250" s="46">
        <v>2019</v>
      </c>
      <c r="C250" s="46">
        <v>5</v>
      </c>
      <c r="D250" s="22" t="s">
        <v>281</v>
      </c>
      <c r="E250" s="22" t="s">
        <v>655</v>
      </c>
      <c r="F250" s="41">
        <v>38300</v>
      </c>
      <c r="H250" s="41">
        <f>IFERROR('Tabel 5'!G250/'Tabel 10'!$F250*1000,0)</f>
        <v>93.916449086161876</v>
      </c>
      <c r="I250" s="41"/>
      <c r="J250" s="41">
        <f>IFERROR('Tabel 5'!I250/'Tabel 10'!$F250*1000,0)</f>
        <v>50.391644908616186</v>
      </c>
      <c r="K250" s="41">
        <f>IFERROR('Tabel 5'!J250/'Tabel 10'!$F250*1000,0)</f>
        <v>28.929503916449086</v>
      </c>
      <c r="L250" s="41">
        <f>IFERROR('Tabel 5'!K250/'Tabel 10'!$F250*1000,0)</f>
        <v>0</v>
      </c>
      <c r="M250" s="41">
        <f>IFERROR('Tabel 5'!L250/'Tabel 10'!$F250*1000,0)</f>
        <v>0</v>
      </c>
      <c r="N250" s="41">
        <f>IFERROR('Tabel 5'!M250/'Tabel 10'!$F250*1000,0)</f>
        <v>0</v>
      </c>
      <c r="O250" s="41">
        <f>IFERROR('Tabel 5'!N250/'Tabel 10'!$F250*1000,0)</f>
        <v>21.462140992167104</v>
      </c>
      <c r="P250" s="41"/>
      <c r="Q250" s="41">
        <f>IFERROR('Tabel 5'!P250/'Tabel 10'!$F250*1000,0)</f>
        <v>4.9869451697127936</v>
      </c>
      <c r="R250" s="41">
        <f>IFERROR('Tabel 5'!Q250/'Tabel 10'!$F250*1000,0)</f>
        <v>3.8120104438642297</v>
      </c>
      <c r="S250" s="41">
        <f>IFERROR('Tabel 5'!R250/'Tabel 10'!$F250*1000,0)</f>
        <v>1.1749347258485641</v>
      </c>
      <c r="T250" s="41"/>
      <c r="U250" s="41">
        <f>IFERROR('Tabel 5'!T250/'Tabel 10'!$F250*1000,0)</f>
        <v>15.039164490861619</v>
      </c>
      <c r="V250" s="41"/>
      <c r="W250" s="41">
        <f>IFERROR('Tabel 5'!V250/'Tabel 10'!$F250*1000,0)</f>
        <v>23.49869451697128</v>
      </c>
      <c r="X250" s="41">
        <f>IFERROR('Tabel 5'!W250/'Tabel 10'!$F250*1000,0)</f>
        <v>21.409921671018278</v>
      </c>
      <c r="Y250" s="41">
        <f>IFERROR('Tabel 5'!X250/'Tabel 10'!$F250*1000,0)</f>
        <v>0.5744125326370757</v>
      </c>
      <c r="Z250" s="41">
        <f>IFERROR('Tabel 5'!Y250/'Tabel 10'!$F250*1000,0)</f>
        <v>1.5143603133159269</v>
      </c>
      <c r="AA250" s="41"/>
      <c r="AB250" s="41">
        <f>IFERROR('Tabel 5'!AA250/'Tabel 10'!$F250*1000,0)</f>
        <v>0</v>
      </c>
      <c r="AC250" s="41"/>
      <c r="AD250" s="41">
        <f>IFERROR('Tabel 5'!AC250/'Tabel 10'!$F250*1000,0)</f>
        <v>18.276762402088774</v>
      </c>
      <c r="AF250" s="57"/>
    </row>
    <row r="251" spans="1:32" outlineLevel="1" x14ac:dyDescent="0.2">
      <c r="A251" s="22">
        <v>1</v>
      </c>
      <c r="B251" s="46">
        <v>2019</v>
      </c>
      <c r="C251" s="46">
        <v>5</v>
      </c>
      <c r="D251" s="22" t="s">
        <v>282</v>
      </c>
      <c r="E251" s="22" t="s">
        <v>656</v>
      </c>
      <c r="F251" s="41">
        <v>39595</v>
      </c>
      <c r="H251" s="41">
        <f>IFERROR('Tabel 5'!G251/'Tabel 10'!$F251*1000,0)</f>
        <v>68.215683798459395</v>
      </c>
      <c r="I251" s="41"/>
      <c r="J251" s="41">
        <f>IFERROR('Tabel 5'!I251/'Tabel 10'!$F251*1000,0)</f>
        <v>37.908826872079814</v>
      </c>
      <c r="K251" s="41">
        <f>IFERROR('Tabel 5'!J251/'Tabel 10'!$F251*1000,0)</f>
        <v>22.300795554994316</v>
      </c>
      <c r="L251" s="41">
        <f>IFERROR('Tabel 5'!K251/'Tabel 10'!$F251*1000,0)</f>
        <v>2.9801742644273266</v>
      </c>
      <c r="M251" s="41">
        <f>IFERROR('Tabel 5'!L251/'Tabel 10'!$F251*1000,0)</f>
        <v>9.4708927894936235</v>
      </c>
      <c r="N251" s="41">
        <f>IFERROR('Tabel 5'!M251/'Tabel 10'!$F251*1000,0)</f>
        <v>0</v>
      </c>
      <c r="O251" s="41">
        <f>IFERROR('Tabel 5'!N251/'Tabel 10'!$F251*1000,0)</f>
        <v>3.1569642631645407</v>
      </c>
      <c r="P251" s="41"/>
      <c r="Q251" s="41">
        <f>IFERROR('Tabel 5'!P251/'Tabel 10'!$F251*1000,0)</f>
        <v>2.6771056951635308</v>
      </c>
      <c r="R251" s="41">
        <f>IFERROR('Tabel 5'!Q251/'Tabel 10'!$F251*1000,0)</f>
        <v>2.1972471271625205</v>
      </c>
      <c r="S251" s="41">
        <f>IFERROR('Tabel 5'!R251/'Tabel 10'!$F251*1000,0)</f>
        <v>0.47985856800101023</v>
      </c>
      <c r="T251" s="41"/>
      <c r="U251" s="41">
        <f>IFERROR('Tabel 5'!T251/'Tabel 10'!$F251*1000,0)</f>
        <v>6.8695542366460414</v>
      </c>
      <c r="V251" s="41"/>
      <c r="W251" s="41">
        <f>IFERROR('Tabel 5'!V251/'Tabel 10'!$F251*1000,0)</f>
        <v>20.760196994570023</v>
      </c>
      <c r="X251" s="41">
        <f>IFERROR('Tabel 5'!W251/'Tabel 10'!$F251*1000,0)</f>
        <v>19.371132718777623</v>
      </c>
      <c r="Y251" s="41">
        <f>IFERROR('Tabel 5'!X251/'Tabel 10'!$F251*1000,0)</f>
        <v>0.58088142442227553</v>
      </c>
      <c r="Z251" s="41">
        <f>IFERROR('Tabel 5'!Y251/'Tabel 10'!$F251*1000,0)</f>
        <v>0.80818285137012247</v>
      </c>
      <c r="AA251" s="41"/>
      <c r="AB251" s="41">
        <f>IFERROR('Tabel 5'!AA251/'Tabel 10'!$F251*1000,0)</f>
        <v>0</v>
      </c>
      <c r="AC251" s="41"/>
      <c r="AD251" s="41">
        <f>IFERROR('Tabel 5'!AC251/'Tabel 10'!$F251*1000,0)</f>
        <v>6.1118828134865515</v>
      </c>
      <c r="AF251" s="57"/>
    </row>
    <row r="252" spans="1:32" outlineLevel="1" x14ac:dyDescent="0.2">
      <c r="A252" s="22">
        <v>1</v>
      </c>
      <c r="B252" s="46">
        <v>2019</v>
      </c>
      <c r="C252" s="46">
        <v>5</v>
      </c>
      <c r="D252" s="22" t="s">
        <v>284</v>
      </c>
      <c r="E252" s="22" t="s">
        <v>658</v>
      </c>
      <c r="F252" s="41">
        <v>26350</v>
      </c>
      <c r="H252" s="41">
        <f>IFERROR('Tabel 5'!G252/'Tabel 10'!$F252*1000,0)</f>
        <v>23.984819734345351</v>
      </c>
      <c r="I252" s="41"/>
      <c r="J252" s="41">
        <f>IFERROR('Tabel 5'!I252/'Tabel 10'!$F252*1000,0)</f>
        <v>-3.3017077798861481</v>
      </c>
      <c r="K252" s="41">
        <f>IFERROR('Tabel 5'!J252/'Tabel 10'!$F252*1000,0)</f>
        <v>0</v>
      </c>
      <c r="L252" s="41">
        <f>IFERROR('Tabel 5'!K252/'Tabel 10'!$F252*1000,0)</f>
        <v>0</v>
      </c>
      <c r="M252" s="41">
        <f>IFERROR('Tabel 5'!L252/'Tabel 10'!$F252*1000,0)</f>
        <v>-3.7191650853889944</v>
      </c>
      <c r="N252" s="41">
        <f>IFERROR('Tabel 5'!M252/'Tabel 10'!$F252*1000,0)</f>
        <v>0</v>
      </c>
      <c r="O252" s="41">
        <f>IFERROR('Tabel 5'!N252/'Tabel 10'!$F252*1000,0)</f>
        <v>0.41745730550284632</v>
      </c>
      <c r="P252" s="41"/>
      <c r="Q252" s="41">
        <f>IFERROR('Tabel 5'!P252/'Tabel 10'!$F252*1000,0)</f>
        <v>5.9962049335863377</v>
      </c>
      <c r="R252" s="41">
        <f>IFERROR('Tabel 5'!Q252/'Tabel 10'!$F252*1000,0)</f>
        <v>5.9962049335863377</v>
      </c>
      <c r="S252" s="41">
        <f>IFERROR('Tabel 5'!R252/'Tabel 10'!$F252*1000,0)</f>
        <v>0</v>
      </c>
      <c r="T252" s="41"/>
      <c r="U252" s="41">
        <f>IFERROR('Tabel 5'!T252/'Tabel 10'!$F252*1000,0)</f>
        <v>3.9089184060721065</v>
      </c>
      <c r="V252" s="41"/>
      <c r="W252" s="41">
        <f>IFERROR('Tabel 5'!V252/'Tabel 10'!$F252*1000,0)</f>
        <v>17.381404174573053</v>
      </c>
      <c r="X252" s="41">
        <f>IFERROR('Tabel 5'!W252/'Tabel 10'!$F252*1000,0)</f>
        <v>16.850094876660339</v>
      </c>
      <c r="Y252" s="41">
        <f>IFERROR('Tabel 5'!X252/'Tabel 10'!$F252*1000,0)</f>
        <v>0.53130929791271353</v>
      </c>
      <c r="Z252" s="41">
        <f>IFERROR('Tabel 5'!Y252/'Tabel 10'!$F252*1000,0)</f>
        <v>0</v>
      </c>
      <c r="AA252" s="41"/>
      <c r="AB252" s="41">
        <f>IFERROR('Tabel 5'!AA252/'Tabel 10'!$F252*1000,0)</f>
        <v>0</v>
      </c>
      <c r="AC252" s="41"/>
      <c r="AD252" s="41">
        <f>IFERROR('Tabel 5'!AC252/'Tabel 10'!$F252*1000,0)</f>
        <v>6.2618595825426944</v>
      </c>
      <c r="AF252" s="57"/>
    </row>
    <row r="253" spans="1:32" outlineLevel="1" x14ac:dyDescent="0.2">
      <c r="A253" s="22">
        <v>1</v>
      </c>
      <c r="B253" s="46">
        <v>2019</v>
      </c>
      <c r="C253" s="46">
        <v>5</v>
      </c>
      <c r="D253" s="22" t="s">
        <v>287</v>
      </c>
      <c r="E253" s="22" t="s">
        <v>661</v>
      </c>
      <c r="F253" s="41">
        <v>43904</v>
      </c>
      <c r="H253" s="41">
        <f>IFERROR('Tabel 5'!G253/'Tabel 10'!$F253*1000,0)</f>
        <v>44.369533527696788</v>
      </c>
      <c r="I253" s="41"/>
      <c r="J253" s="41">
        <f>IFERROR('Tabel 5'!I253/'Tabel 10'!$F253*1000,0)</f>
        <v>13.46118804664723</v>
      </c>
      <c r="K253" s="41">
        <f>IFERROR('Tabel 5'!J253/'Tabel 10'!$F253*1000,0)</f>
        <v>2.9154518950437316</v>
      </c>
      <c r="L253" s="41">
        <f>IFERROR('Tabel 5'!K253/'Tabel 10'!$F253*1000,0)</f>
        <v>0.59220116618075802</v>
      </c>
      <c r="M253" s="41">
        <f>IFERROR('Tabel 5'!L253/'Tabel 10'!$F253*1000,0)</f>
        <v>5.5803571428571432</v>
      </c>
      <c r="N253" s="41">
        <f>IFERROR('Tabel 5'!M253/'Tabel 10'!$F253*1000,0)</f>
        <v>0.86552478134110788</v>
      </c>
      <c r="O253" s="41">
        <f>IFERROR('Tabel 5'!N253/'Tabel 10'!$F253*1000,0)</f>
        <v>3.5076530612244898</v>
      </c>
      <c r="P253" s="41"/>
      <c r="Q253" s="41">
        <f>IFERROR('Tabel 5'!P253/'Tabel 10'!$F253*1000,0)</f>
        <v>11.889577259475219</v>
      </c>
      <c r="R253" s="41">
        <f>IFERROR('Tabel 5'!Q253/'Tabel 10'!$F253*1000,0)</f>
        <v>11.889577259475219</v>
      </c>
      <c r="S253" s="41">
        <f>IFERROR('Tabel 5'!R253/'Tabel 10'!$F253*1000,0)</f>
        <v>0</v>
      </c>
      <c r="T253" s="41"/>
      <c r="U253" s="41">
        <f>IFERROR('Tabel 5'!T253/'Tabel 10'!$F253*1000,0)</f>
        <v>3.7581997084548107</v>
      </c>
      <c r="V253" s="41"/>
      <c r="W253" s="41">
        <f>IFERROR('Tabel 5'!V253/'Tabel 10'!$F253*1000,0)</f>
        <v>15.260568513119534</v>
      </c>
      <c r="X253" s="41">
        <f>IFERROR('Tabel 5'!W253/'Tabel 10'!$F253*1000,0)</f>
        <v>14.691144314868804</v>
      </c>
      <c r="Y253" s="41">
        <f>IFERROR('Tabel 5'!X253/'Tabel 10'!$F253*1000,0)</f>
        <v>2.2776967930029153E-2</v>
      </c>
      <c r="Z253" s="41">
        <f>IFERROR('Tabel 5'!Y253/'Tabel 10'!$F253*1000,0)</f>
        <v>0.54664723032069973</v>
      </c>
      <c r="AA253" s="41"/>
      <c r="AB253" s="41">
        <f>IFERROR('Tabel 5'!AA253/'Tabel 10'!$F253*1000,0)</f>
        <v>0</v>
      </c>
      <c r="AC253" s="41"/>
      <c r="AD253" s="41">
        <f>IFERROR('Tabel 5'!AC253/'Tabel 10'!$F253*1000,0)</f>
        <v>3.1659985422740529</v>
      </c>
      <c r="AF253" s="57"/>
    </row>
    <row r="254" spans="1:32" outlineLevel="1" x14ac:dyDescent="0.2">
      <c r="A254" s="22">
        <v>1</v>
      </c>
      <c r="B254" s="46">
        <v>2019</v>
      </c>
      <c r="C254" s="46">
        <v>5</v>
      </c>
      <c r="D254" s="22" t="s">
        <v>288</v>
      </c>
      <c r="E254" s="22" t="s">
        <v>662</v>
      </c>
      <c r="F254" s="41">
        <v>36212</v>
      </c>
      <c r="H254" s="41">
        <f>IFERROR('Tabel 5'!G254/'Tabel 10'!$F254*1000,0)</f>
        <v>44.073787694686843</v>
      </c>
      <c r="I254" s="41"/>
      <c r="J254" s="41">
        <f>IFERROR('Tabel 5'!I254/'Tabel 10'!$F254*1000,0)</f>
        <v>5.9648735225891967</v>
      </c>
      <c r="K254" s="41">
        <f>IFERROR('Tabel 5'!J254/'Tabel 10'!$F254*1000,0)</f>
        <v>1.0217607422953716</v>
      </c>
      <c r="L254" s="41">
        <f>IFERROR('Tabel 5'!K254/'Tabel 10'!$F254*1000,0)</f>
        <v>2.7615155197172208E-2</v>
      </c>
      <c r="M254" s="41">
        <f>IFERROR('Tabel 5'!L254/'Tabel 10'!$F254*1000,0)</f>
        <v>2.7062852093228766</v>
      </c>
      <c r="N254" s="41">
        <f>IFERROR('Tabel 5'!M254/'Tabel 10'!$F254*1000,0)</f>
        <v>0</v>
      </c>
      <c r="O254" s="41">
        <f>IFERROR('Tabel 5'!N254/'Tabel 10'!$F254*1000,0)</f>
        <v>2.2092124157737767</v>
      </c>
      <c r="P254" s="41"/>
      <c r="Q254" s="41">
        <f>IFERROR('Tabel 5'!P254/'Tabel 10'!$F254*1000,0)</f>
        <v>0.44184248315475533</v>
      </c>
      <c r="R254" s="41">
        <f>IFERROR('Tabel 5'!Q254/'Tabel 10'!$F254*1000,0)</f>
        <v>0.44184248315475533</v>
      </c>
      <c r="S254" s="41">
        <f>IFERROR('Tabel 5'!R254/'Tabel 10'!$F254*1000,0)</f>
        <v>0</v>
      </c>
      <c r="T254" s="41"/>
      <c r="U254" s="41">
        <f>IFERROR('Tabel 5'!T254/'Tabel 10'!$F254*1000,0)</f>
        <v>13.144813873853971</v>
      </c>
      <c r="V254" s="41"/>
      <c r="W254" s="41">
        <f>IFERROR('Tabel 5'!V254/'Tabel 10'!$F254*1000,0)</f>
        <v>24.522257815088921</v>
      </c>
      <c r="X254" s="41">
        <f>IFERROR('Tabel 5'!W254/'Tabel 10'!$F254*1000,0)</f>
        <v>24.080415331934166</v>
      </c>
      <c r="Y254" s="41">
        <f>IFERROR('Tabel 5'!X254/'Tabel 10'!$F254*1000,0)</f>
        <v>0.44184248315475533</v>
      </c>
      <c r="Z254" s="41">
        <f>IFERROR('Tabel 5'!Y254/'Tabel 10'!$F254*1000,0)</f>
        <v>0</v>
      </c>
      <c r="AA254" s="41"/>
      <c r="AB254" s="41">
        <f>IFERROR('Tabel 5'!AA254/'Tabel 10'!$F254*1000,0)</f>
        <v>0.4142273279575831</v>
      </c>
      <c r="AC254" s="41"/>
      <c r="AD254" s="41">
        <f>IFERROR('Tabel 5'!AC254/'Tabel 10'!$F254*1000,0)</f>
        <v>4.0318126587871417</v>
      </c>
      <c r="AF254" s="57"/>
    </row>
    <row r="255" spans="1:32" outlineLevel="1" x14ac:dyDescent="0.2">
      <c r="A255" s="22">
        <v>1</v>
      </c>
      <c r="B255" s="46">
        <v>2019</v>
      </c>
      <c r="C255" s="46">
        <v>5</v>
      </c>
      <c r="D255" s="22" t="s">
        <v>290</v>
      </c>
      <c r="E255" s="22" t="s">
        <v>664</v>
      </c>
      <c r="F255" s="41">
        <v>26866</v>
      </c>
      <c r="H255" s="41">
        <f>IFERROR('Tabel 5'!G255/'Tabel 10'!$F255*1000,0)</f>
        <v>12.134296136380556</v>
      </c>
      <c r="I255" s="41"/>
      <c r="J255" s="41">
        <f>IFERROR('Tabel 5'!I255/'Tabel 10'!$F255*1000,0)</f>
        <v>1.9727536663440779</v>
      </c>
      <c r="K255" s="41">
        <f>IFERROR('Tabel 5'!J255/'Tabel 10'!$F255*1000,0)</f>
        <v>1.7866448298965234</v>
      </c>
      <c r="L255" s="41">
        <f>IFERROR('Tabel 5'!K255/'Tabel 10'!$F255*1000,0)</f>
        <v>0</v>
      </c>
      <c r="M255" s="41">
        <f>IFERROR('Tabel 5'!L255/'Tabel 10'!$F255*1000,0)</f>
        <v>0</v>
      </c>
      <c r="N255" s="41">
        <f>IFERROR('Tabel 5'!M255/'Tabel 10'!$F255*1000,0)</f>
        <v>0</v>
      </c>
      <c r="O255" s="41">
        <f>IFERROR('Tabel 5'!N255/'Tabel 10'!$F255*1000,0)</f>
        <v>0.18610883644755452</v>
      </c>
      <c r="P255" s="41"/>
      <c r="Q255" s="41">
        <f>IFERROR('Tabel 5'!P255/'Tabel 10'!$F255*1000,0)</f>
        <v>0</v>
      </c>
      <c r="R255" s="41">
        <f>IFERROR('Tabel 5'!Q255/'Tabel 10'!$F255*1000,0)</f>
        <v>0</v>
      </c>
      <c r="S255" s="41">
        <f>IFERROR('Tabel 5'!R255/'Tabel 10'!$F255*1000,0)</f>
        <v>0</v>
      </c>
      <c r="T255" s="41"/>
      <c r="U255" s="41">
        <f>IFERROR('Tabel 5'!T255/'Tabel 10'!$F255*1000,0)</f>
        <v>2.0099754336335889</v>
      </c>
      <c r="V255" s="41"/>
      <c r="W255" s="41">
        <f>IFERROR('Tabel 5'!V255/'Tabel 10'!$F255*1000,0)</f>
        <v>8.1515670364028878</v>
      </c>
      <c r="X255" s="41">
        <f>IFERROR('Tabel 5'!W255/'Tabel 10'!$F255*1000,0)</f>
        <v>7.667684061639247</v>
      </c>
      <c r="Y255" s="41">
        <f>IFERROR('Tabel 5'!X255/'Tabel 10'!$F255*1000,0)</f>
        <v>0.48388297476364173</v>
      </c>
      <c r="Z255" s="41">
        <f>IFERROR('Tabel 5'!Y255/'Tabel 10'!$F255*1000,0)</f>
        <v>0</v>
      </c>
      <c r="AA255" s="41"/>
      <c r="AB255" s="41">
        <f>IFERROR('Tabel 5'!AA255/'Tabel 10'!$F255*1000,0)</f>
        <v>0</v>
      </c>
      <c r="AC255" s="41"/>
      <c r="AD255" s="41">
        <f>IFERROR('Tabel 5'!AC255/'Tabel 10'!$F255*1000,0)</f>
        <v>0.11166530186853271</v>
      </c>
      <c r="AF255" s="57"/>
    </row>
    <row r="256" spans="1:32" outlineLevel="1" x14ac:dyDescent="0.2">
      <c r="A256" s="22">
        <v>1</v>
      </c>
      <c r="B256" s="46">
        <v>2019</v>
      </c>
      <c r="C256" s="46">
        <v>5</v>
      </c>
      <c r="D256" s="22" t="s">
        <v>292</v>
      </c>
      <c r="E256" s="22" t="s">
        <v>666</v>
      </c>
      <c r="F256" s="41">
        <v>42762</v>
      </c>
      <c r="H256" s="41">
        <f>IFERROR('Tabel 5'!G256/'Tabel 10'!$F256*1000,0)</f>
        <v>27.430896590430756</v>
      </c>
      <c r="I256" s="41"/>
      <c r="J256" s="41">
        <f>IFERROR('Tabel 5'!I256/'Tabel 10'!$F256*1000,0)</f>
        <v>6.5244843552686973</v>
      </c>
      <c r="K256" s="41">
        <f>IFERROR('Tabel 5'!J256/'Tabel 10'!$F256*1000,0)</f>
        <v>5.8463121462981151</v>
      </c>
      <c r="L256" s="41">
        <f>IFERROR('Tabel 5'!K256/'Tabel 10'!$F256*1000,0)</f>
        <v>0</v>
      </c>
      <c r="M256" s="41">
        <f>IFERROR('Tabel 5'!L256/'Tabel 10'!$F256*1000,0)</f>
        <v>0.42093447453346433</v>
      </c>
      <c r="N256" s="41">
        <f>IFERROR('Tabel 5'!M256/'Tabel 10'!$F256*1000,0)</f>
        <v>0</v>
      </c>
      <c r="O256" s="41">
        <f>IFERROR('Tabel 5'!N256/'Tabel 10'!$F256*1000,0)</f>
        <v>0.25723773443711706</v>
      </c>
      <c r="P256" s="41"/>
      <c r="Q256" s="41">
        <f>IFERROR('Tabel 5'!P256/'Tabel 10'!$F256*1000,0)</f>
        <v>5.0044431972311862</v>
      </c>
      <c r="R256" s="41">
        <f>IFERROR('Tabel 5'!Q256/'Tabel 10'!$F256*1000,0)</f>
        <v>5.0044431972311862</v>
      </c>
      <c r="S256" s="41">
        <f>IFERROR('Tabel 5'!R256/'Tabel 10'!$F256*1000,0)</f>
        <v>0</v>
      </c>
      <c r="T256" s="41"/>
      <c r="U256" s="41">
        <f>IFERROR('Tabel 5'!T256/'Tabel 10'!$F256*1000,0)</f>
        <v>0.44431972311865675</v>
      </c>
      <c r="V256" s="41"/>
      <c r="W256" s="41">
        <f>IFERROR('Tabel 5'!V256/'Tabel 10'!$F256*1000,0)</f>
        <v>15.457649314812217</v>
      </c>
      <c r="X256" s="41">
        <f>IFERROR('Tabel 5'!W256/'Tabel 10'!$F256*1000,0)</f>
        <v>14.779477105841636</v>
      </c>
      <c r="Y256" s="41">
        <f>IFERROR('Tabel 5'!X256/'Tabel 10'!$F256*1000,0)</f>
        <v>0</v>
      </c>
      <c r="Z256" s="41">
        <f>IFERROR('Tabel 5'!Y256/'Tabel 10'!$F256*1000,0)</f>
        <v>0.67817220897058139</v>
      </c>
      <c r="AA256" s="41"/>
      <c r="AB256" s="41">
        <f>IFERROR('Tabel 5'!AA256/'Tabel 10'!$F256*1000,0)</f>
        <v>3.4376315420232917</v>
      </c>
      <c r="AC256" s="41"/>
      <c r="AD256" s="41">
        <f>IFERROR('Tabel 5'!AC256/'Tabel 10'!$F256*1000,0)</f>
        <v>1.7305083953042419</v>
      </c>
      <c r="AF256" s="57"/>
    </row>
    <row r="257" spans="1:32" outlineLevel="1" x14ac:dyDescent="0.2">
      <c r="A257" s="22">
        <v>1</v>
      </c>
      <c r="B257" s="46">
        <v>2019</v>
      </c>
      <c r="C257" s="46">
        <v>5</v>
      </c>
      <c r="D257" s="22" t="s">
        <v>293</v>
      </c>
      <c r="E257" s="22" t="s">
        <v>667</v>
      </c>
      <c r="F257" s="41">
        <v>43311</v>
      </c>
      <c r="H257" s="41">
        <f>IFERROR('Tabel 5'!G257/'Tabel 10'!$F257*1000,0)</f>
        <v>68.481448130959805</v>
      </c>
      <c r="I257" s="41"/>
      <c r="J257" s="41">
        <f>IFERROR('Tabel 5'!I257/'Tabel 10'!$F257*1000,0)</f>
        <v>34.748678164900369</v>
      </c>
      <c r="K257" s="41">
        <f>IFERROR('Tabel 5'!J257/'Tabel 10'!$F257*1000,0)</f>
        <v>22.973378587425827</v>
      </c>
      <c r="L257" s="41">
        <f>IFERROR('Tabel 5'!K257/'Tabel 10'!$F257*1000,0)</f>
        <v>1.731661702569786</v>
      </c>
      <c r="M257" s="41">
        <f>IFERROR('Tabel 5'!L257/'Tabel 10'!$F257*1000,0)</f>
        <v>5.8645609660363416</v>
      </c>
      <c r="N257" s="41">
        <f>IFERROR('Tabel 5'!M257/'Tabel 10'!$F257*1000,0)</f>
        <v>0.1154441135046524</v>
      </c>
      <c r="O257" s="41">
        <f>IFERROR('Tabel 5'!N257/'Tabel 10'!$F257*1000,0)</f>
        <v>4.0636327953637643</v>
      </c>
      <c r="P257" s="41"/>
      <c r="Q257" s="41">
        <f>IFERROR('Tabel 5'!P257/'Tabel 10'!$F257*1000,0)</f>
        <v>2.0549052203828126</v>
      </c>
      <c r="R257" s="41">
        <f>IFERROR('Tabel 5'!Q257/'Tabel 10'!$F257*1000,0)</f>
        <v>2.0549052203828126</v>
      </c>
      <c r="S257" s="41">
        <f>IFERROR('Tabel 5'!R257/'Tabel 10'!$F257*1000,0)</f>
        <v>0</v>
      </c>
      <c r="T257" s="41"/>
      <c r="U257" s="41">
        <f>IFERROR('Tabel 5'!T257/'Tabel 10'!$F257*1000,0)</f>
        <v>7.111357391886588</v>
      </c>
      <c r="V257" s="41"/>
      <c r="W257" s="41">
        <f>IFERROR('Tabel 5'!V257/'Tabel 10'!$F257*1000,0)</f>
        <v>24.56650735379003</v>
      </c>
      <c r="X257" s="41">
        <f>IFERROR('Tabel 5'!W257/'Tabel 10'!$F257*1000,0)</f>
        <v>22.719401537715591</v>
      </c>
      <c r="Y257" s="41">
        <f>IFERROR('Tabel 5'!X257/'Tabel 10'!$F257*1000,0)</f>
        <v>1.8471058160744385</v>
      </c>
      <c r="Z257" s="41">
        <f>IFERROR('Tabel 5'!Y257/'Tabel 10'!$F257*1000,0)</f>
        <v>0</v>
      </c>
      <c r="AA257" s="41"/>
      <c r="AB257" s="41">
        <f>IFERROR('Tabel 5'!AA257/'Tabel 10'!$F257*1000,0)</f>
        <v>0</v>
      </c>
      <c r="AC257" s="41"/>
      <c r="AD257" s="41">
        <f>IFERROR('Tabel 5'!AC257/'Tabel 10'!$F257*1000,0)</f>
        <v>6.8342915194754221</v>
      </c>
      <c r="AF257" s="57"/>
    </row>
    <row r="258" spans="1:32" outlineLevel="1" x14ac:dyDescent="0.2">
      <c r="A258" s="22">
        <v>1</v>
      </c>
      <c r="B258" s="46">
        <v>2019</v>
      </c>
      <c r="C258" s="46">
        <v>5</v>
      </c>
      <c r="D258" s="22" t="s">
        <v>294</v>
      </c>
      <c r="E258" s="22" t="s">
        <v>668</v>
      </c>
      <c r="F258" s="41">
        <v>38129</v>
      </c>
      <c r="H258" s="41">
        <f>IFERROR('Tabel 5'!G258/'Tabel 10'!$F258*1000,0)</f>
        <v>118.91211413884444</v>
      </c>
      <c r="I258" s="41"/>
      <c r="J258" s="41">
        <f>IFERROR('Tabel 5'!I258/'Tabel 10'!$F258*1000,0)</f>
        <v>79.62443284638988</v>
      </c>
      <c r="K258" s="41">
        <f>IFERROR('Tabel 5'!J258/'Tabel 10'!$F258*1000,0)</f>
        <v>27.354507068110884</v>
      </c>
      <c r="L258" s="41">
        <f>IFERROR('Tabel 5'!K258/'Tabel 10'!$F258*1000,0)</f>
        <v>0.23604080883317161</v>
      </c>
      <c r="M258" s="41">
        <f>IFERROR('Tabel 5'!L258/'Tabel 10'!$F258*1000,0)</f>
        <v>1.2588843137769152</v>
      </c>
      <c r="N258" s="41">
        <f>IFERROR('Tabel 5'!M258/'Tabel 10'!$F258*1000,0)</f>
        <v>24.522017362112827</v>
      </c>
      <c r="O258" s="41">
        <f>IFERROR('Tabel 5'!N258/'Tabel 10'!$F258*1000,0)</f>
        <v>26.252983293556085</v>
      </c>
      <c r="P258" s="41"/>
      <c r="Q258" s="41">
        <f>IFERROR('Tabel 5'!P258/'Tabel 10'!$F258*1000,0)</f>
        <v>5.1666710377927565</v>
      </c>
      <c r="R258" s="41">
        <f>IFERROR('Tabel 5'!Q258/'Tabel 10'!$F258*1000,0)</f>
        <v>5.1666710377927565</v>
      </c>
      <c r="S258" s="41">
        <f>IFERROR('Tabel 5'!R258/'Tabel 10'!$F258*1000,0)</f>
        <v>0</v>
      </c>
      <c r="T258" s="41"/>
      <c r="U258" s="41">
        <f>IFERROR('Tabel 5'!T258/'Tabel 10'!$F258*1000,0)</f>
        <v>12.142988276639828</v>
      </c>
      <c r="V258" s="41"/>
      <c r="W258" s="41">
        <f>IFERROR('Tabel 5'!V258/'Tabel 10'!$F258*1000,0)</f>
        <v>21.978021978021978</v>
      </c>
      <c r="X258" s="41">
        <f>IFERROR('Tabel 5'!W258/'Tabel 10'!$F258*1000,0)</f>
        <v>20.299509559652758</v>
      </c>
      <c r="Y258" s="41">
        <f>IFERROR('Tabel 5'!X258/'Tabel 10'!$F258*1000,0)</f>
        <v>0.81302945264759108</v>
      </c>
      <c r="Z258" s="41">
        <f>IFERROR('Tabel 5'!Y258/'Tabel 10'!$F258*1000,0)</f>
        <v>0.86548296572162919</v>
      </c>
      <c r="AA258" s="41"/>
      <c r="AB258" s="41">
        <f>IFERROR('Tabel 5'!AA258/'Tabel 10'!$F258*1000,0)</f>
        <v>0</v>
      </c>
      <c r="AC258" s="41"/>
      <c r="AD258" s="41">
        <f>IFERROR('Tabel 5'!AC258/'Tabel 10'!$F258*1000,0)</f>
        <v>10.280888562511473</v>
      </c>
      <c r="AF258" s="57"/>
    </row>
    <row r="259" spans="1:32" outlineLevel="1" x14ac:dyDescent="0.2">
      <c r="A259" s="22">
        <v>1</v>
      </c>
      <c r="B259" s="46">
        <v>2019</v>
      </c>
      <c r="C259" s="46">
        <v>5</v>
      </c>
      <c r="D259" s="22" t="s">
        <v>295</v>
      </c>
      <c r="E259" s="22" t="s">
        <v>669</v>
      </c>
      <c r="F259" s="41">
        <v>22503</v>
      </c>
      <c r="H259" s="41">
        <f>IFERROR('Tabel 5'!G259/'Tabel 10'!$F259*1000,0)</f>
        <v>37.994934008798822</v>
      </c>
      <c r="I259" s="41"/>
      <c r="J259" s="41">
        <f>IFERROR('Tabel 5'!I259/'Tabel 10'!$F259*1000,0)</f>
        <v>6.7990934542061057</v>
      </c>
      <c r="K259" s="41">
        <f>IFERROR('Tabel 5'!J259/'Tabel 10'!$F259*1000,0)</f>
        <v>0</v>
      </c>
      <c r="L259" s="41">
        <f>IFERROR('Tabel 5'!K259/'Tabel 10'!$F259*1000,0)</f>
        <v>0.66657778962804959</v>
      </c>
      <c r="M259" s="41">
        <f>IFERROR('Tabel 5'!L259/'Tabel 10'!$F259*1000,0)</f>
        <v>2.1330489268097583</v>
      </c>
      <c r="N259" s="41">
        <f>IFERROR('Tabel 5'!M259/'Tabel 10'!$F259*1000,0)</f>
        <v>0</v>
      </c>
      <c r="O259" s="41">
        <f>IFERROR('Tabel 5'!N259/'Tabel 10'!$F259*1000,0)</f>
        <v>3.999466737768298</v>
      </c>
      <c r="P259" s="41"/>
      <c r="Q259" s="41">
        <f>IFERROR('Tabel 5'!P259/'Tabel 10'!$F259*1000,0)</f>
        <v>4.8882371239390299</v>
      </c>
      <c r="R259" s="41">
        <f>IFERROR('Tabel 5'!Q259/'Tabel 10'!$F259*1000,0)</f>
        <v>4.3549748922365907</v>
      </c>
      <c r="S259" s="41">
        <f>IFERROR('Tabel 5'!R259/'Tabel 10'!$F259*1000,0)</f>
        <v>0.53326223170243958</v>
      </c>
      <c r="T259" s="41"/>
      <c r="U259" s="41">
        <f>IFERROR('Tabel 5'!T259/'Tabel 10'!$F259*1000,0)</f>
        <v>6.7990934542061057</v>
      </c>
      <c r="V259" s="41"/>
      <c r="W259" s="41">
        <f>IFERROR('Tabel 5'!V259/'Tabel 10'!$F259*1000,0)</f>
        <v>19.508509976447588</v>
      </c>
      <c r="X259" s="41">
        <f>IFERROR('Tabel 5'!W259/'Tabel 10'!$F259*1000,0)</f>
        <v>18.708616628893925</v>
      </c>
      <c r="Y259" s="41">
        <f>IFERROR('Tabel 5'!X259/'Tabel 10'!$F259*1000,0)</f>
        <v>0.79989334755365959</v>
      </c>
      <c r="Z259" s="41">
        <f>IFERROR('Tabel 5'!Y259/'Tabel 10'!$F259*1000,0)</f>
        <v>0</v>
      </c>
      <c r="AA259" s="41"/>
      <c r="AB259" s="41">
        <f>IFERROR('Tabel 5'!AA259/'Tabel 10'!$F259*1000,0)</f>
        <v>0</v>
      </c>
      <c r="AC259" s="41"/>
      <c r="AD259" s="41">
        <f>IFERROR('Tabel 5'!AC259/'Tabel 10'!$F259*1000,0)</f>
        <v>1.7775407723414656</v>
      </c>
      <c r="AF259" s="57"/>
    </row>
    <row r="260" spans="1:32" outlineLevel="1" x14ac:dyDescent="0.2">
      <c r="A260" s="22">
        <v>1</v>
      </c>
      <c r="B260" s="46">
        <v>2019</v>
      </c>
      <c r="C260" s="46">
        <v>5</v>
      </c>
      <c r="D260" s="22" t="s">
        <v>297</v>
      </c>
      <c r="E260" s="22" t="s">
        <v>671</v>
      </c>
      <c r="F260" s="41">
        <v>34462</v>
      </c>
      <c r="H260" s="41">
        <f>IFERROR('Tabel 5'!G260/'Tabel 10'!$F260*1000,0)</f>
        <v>20.747489988973363</v>
      </c>
      <c r="I260" s="41"/>
      <c r="J260" s="41">
        <f>IFERROR('Tabel 5'!I260/'Tabel 10'!$F260*1000,0)</f>
        <v>1.5089083628344264</v>
      </c>
      <c r="K260" s="41">
        <f>IFERROR('Tabel 5'!J260/'Tabel 10'!$F260*1000,0)</f>
        <v>0</v>
      </c>
      <c r="L260" s="41">
        <f>IFERROR('Tabel 5'!K260/'Tabel 10'!$F260*1000,0)</f>
        <v>0</v>
      </c>
      <c r="M260" s="41">
        <f>IFERROR('Tabel 5'!L260/'Tabel 10'!$F260*1000,0)</f>
        <v>1.4798908943183797</v>
      </c>
      <c r="N260" s="41">
        <f>IFERROR('Tabel 5'!M260/'Tabel 10'!$F260*1000,0)</f>
        <v>0</v>
      </c>
      <c r="O260" s="41">
        <f>IFERROR('Tabel 5'!N260/'Tabel 10'!$F260*1000,0)</f>
        <v>2.9017468516046661E-2</v>
      </c>
      <c r="P260" s="41"/>
      <c r="Q260" s="41">
        <f>IFERROR('Tabel 5'!P260/'Tabel 10'!$F260*1000,0)</f>
        <v>1.1606987406418663</v>
      </c>
      <c r="R260" s="41">
        <f>IFERROR('Tabel 5'!Q260/'Tabel 10'!$F260*1000,0)</f>
        <v>1.1606987406418663</v>
      </c>
      <c r="S260" s="41">
        <f>IFERROR('Tabel 5'!R260/'Tabel 10'!$F260*1000,0)</f>
        <v>0</v>
      </c>
      <c r="T260" s="41"/>
      <c r="U260" s="41">
        <f>IFERROR('Tabel 5'!T260/'Tabel 10'!$F260*1000,0)</f>
        <v>4.5847600255353722</v>
      </c>
      <c r="V260" s="41"/>
      <c r="W260" s="41">
        <f>IFERROR('Tabel 5'!V260/'Tabel 10'!$F260*1000,0)</f>
        <v>13.493122859961698</v>
      </c>
      <c r="X260" s="41">
        <f>IFERROR('Tabel 5'!W260/'Tabel 10'!$F260*1000,0)</f>
        <v>12.042249434159364</v>
      </c>
      <c r="Y260" s="41">
        <f>IFERROR('Tabel 5'!X260/'Tabel 10'!$F260*1000,0)</f>
        <v>1.2187336776739597</v>
      </c>
      <c r="Z260" s="41">
        <f>IFERROR('Tabel 5'!Y260/'Tabel 10'!$F260*1000,0)</f>
        <v>0.23213974812837329</v>
      </c>
      <c r="AA260" s="41"/>
      <c r="AB260" s="41">
        <f>IFERROR('Tabel 5'!AA260/'Tabel 10'!$F260*1000,0)</f>
        <v>0</v>
      </c>
      <c r="AC260" s="41"/>
      <c r="AD260" s="41">
        <f>IFERROR('Tabel 5'!AC260/'Tabel 10'!$F260*1000,0)</f>
        <v>1.450873425802333</v>
      </c>
      <c r="AF260" s="57"/>
    </row>
    <row r="261" spans="1:32" outlineLevel="1" x14ac:dyDescent="0.2">
      <c r="A261" s="22">
        <v>1</v>
      </c>
      <c r="B261" s="46">
        <v>2019</v>
      </c>
      <c r="C261" s="46">
        <v>5</v>
      </c>
      <c r="D261" s="22" t="s">
        <v>298</v>
      </c>
      <c r="E261" s="22" t="s">
        <v>672</v>
      </c>
      <c r="F261" s="41">
        <v>25658</v>
      </c>
      <c r="H261" s="41">
        <f>IFERROR('Tabel 5'!G261/'Tabel 10'!$F261*1000,0)</f>
        <v>31.374230259568169</v>
      </c>
      <c r="I261" s="41"/>
      <c r="J261" s="41">
        <f>IFERROR('Tabel 5'!I261/'Tabel 10'!$F261*1000,0)</f>
        <v>17.694286382414845</v>
      </c>
      <c r="K261" s="41">
        <f>IFERROR('Tabel 5'!J261/'Tabel 10'!$F261*1000,0)</f>
        <v>5.8071556629511267</v>
      </c>
      <c r="L261" s="41">
        <f>IFERROR('Tabel 5'!K261/'Tabel 10'!$F261*1000,0)</f>
        <v>2.0656325512510718</v>
      </c>
      <c r="M261" s="41">
        <f>IFERROR('Tabel 5'!L261/'Tabel 10'!$F261*1000,0)</f>
        <v>9.4317561774105538</v>
      </c>
      <c r="N261" s="41">
        <f>IFERROR('Tabel 5'!M261/'Tabel 10'!$F261*1000,0)</f>
        <v>0</v>
      </c>
      <c r="O261" s="41">
        <f>IFERROR('Tabel 5'!N261/'Tabel 10'!$F261*1000,0)</f>
        <v>0.38974199080208899</v>
      </c>
      <c r="P261" s="41"/>
      <c r="Q261" s="41">
        <f>IFERROR('Tabel 5'!P261/'Tabel 10'!$F261*1000,0)</f>
        <v>0.1169225972406267</v>
      </c>
      <c r="R261" s="41">
        <f>IFERROR('Tabel 5'!Q261/'Tabel 10'!$F261*1000,0)</f>
        <v>0.1169225972406267</v>
      </c>
      <c r="S261" s="41">
        <f>IFERROR('Tabel 5'!R261/'Tabel 10'!$F261*1000,0)</f>
        <v>0</v>
      </c>
      <c r="T261" s="41"/>
      <c r="U261" s="41">
        <f>IFERROR('Tabel 5'!T261/'Tabel 10'!$F261*1000,0)</f>
        <v>0</v>
      </c>
      <c r="V261" s="41"/>
      <c r="W261" s="41">
        <f>IFERROR('Tabel 5'!V261/'Tabel 10'!$F261*1000,0)</f>
        <v>13.563021279912697</v>
      </c>
      <c r="X261" s="41">
        <f>IFERROR('Tabel 5'!W261/'Tabel 10'!$F261*1000,0)</f>
        <v>12.978408293709563</v>
      </c>
      <c r="Y261" s="41">
        <f>IFERROR('Tabel 5'!X261/'Tabel 10'!$F261*1000,0)</f>
        <v>0.58461298620313362</v>
      </c>
      <c r="Z261" s="41">
        <f>IFERROR('Tabel 5'!Y261/'Tabel 10'!$F261*1000,0)</f>
        <v>0</v>
      </c>
      <c r="AA261" s="41"/>
      <c r="AB261" s="41">
        <f>IFERROR('Tabel 5'!AA261/'Tabel 10'!$F261*1000,0)</f>
        <v>1.1692259724062672</v>
      </c>
      <c r="AC261" s="41"/>
      <c r="AD261" s="41">
        <f>IFERROR('Tabel 5'!AC261/'Tabel 10'!$F261*1000,0)</f>
        <v>0</v>
      </c>
      <c r="AF261" s="57"/>
    </row>
    <row r="262" spans="1:32" outlineLevel="1" x14ac:dyDescent="0.2">
      <c r="A262" s="22">
        <v>1</v>
      </c>
      <c r="B262" s="46">
        <v>2019</v>
      </c>
      <c r="C262" s="46">
        <v>5</v>
      </c>
      <c r="D262" s="22" t="s">
        <v>299</v>
      </c>
      <c r="E262" s="22" t="s">
        <v>675</v>
      </c>
      <c r="F262" s="41">
        <v>47815</v>
      </c>
      <c r="H262" s="41">
        <f>IFERROR('Tabel 5'!G262/'Tabel 10'!$F262*1000,0)</f>
        <v>18.655233713269894</v>
      </c>
      <c r="I262" s="41"/>
      <c r="J262" s="41">
        <f>IFERROR('Tabel 5'!I262/'Tabel 10'!$F262*1000,0)</f>
        <v>3.8272508626999895</v>
      </c>
      <c r="K262" s="41">
        <f>IFERROR('Tabel 5'!J262/'Tabel 10'!$F262*1000,0)</f>
        <v>1.6731151312349681</v>
      </c>
      <c r="L262" s="41">
        <f>IFERROR('Tabel 5'!K262/'Tabel 10'!$F262*1000,0)</f>
        <v>2.1541357314650216</v>
      </c>
      <c r="M262" s="41">
        <f>IFERROR('Tabel 5'!L262/'Tabel 10'!$F262*1000,0)</f>
        <v>0</v>
      </c>
      <c r="N262" s="41">
        <f>IFERROR('Tabel 5'!M262/'Tabel 10'!$F262*1000,0)</f>
        <v>0</v>
      </c>
      <c r="O262" s="41">
        <f>IFERROR('Tabel 5'!N262/'Tabel 10'!$F262*1000,0)</f>
        <v>0</v>
      </c>
      <c r="P262" s="41"/>
      <c r="Q262" s="41">
        <f>IFERROR('Tabel 5'!P262/'Tabel 10'!$F262*1000,0)</f>
        <v>2.3423611837289555</v>
      </c>
      <c r="R262" s="41">
        <f>IFERROR('Tabel 5'!Q262/'Tabel 10'!$F262*1000,0)</f>
        <v>2.3423611837289555</v>
      </c>
      <c r="S262" s="41">
        <f>IFERROR('Tabel 5'!R262/'Tabel 10'!$F262*1000,0)</f>
        <v>0</v>
      </c>
      <c r="T262" s="41"/>
      <c r="U262" s="41">
        <f>IFERROR('Tabel 5'!T262/'Tabel 10'!$F262*1000,0)</f>
        <v>0.31370908710655654</v>
      </c>
      <c r="V262" s="41"/>
      <c r="W262" s="41">
        <f>IFERROR('Tabel 5'!V262/'Tabel 10'!$F262*1000,0)</f>
        <v>12.171912579734393</v>
      </c>
      <c r="X262" s="41">
        <f>IFERROR('Tabel 5'!W262/'Tabel 10'!$F262*1000,0)</f>
        <v>11.126215622712538</v>
      </c>
      <c r="Y262" s="41">
        <f>IFERROR('Tabel 5'!X262/'Tabel 10'!$F262*1000,0)</f>
        <v>1.0456969570218551</v>
      </c>
      <c r="Z262" s="41">
        <f>IFERROR('Tabel 5'!Y262/'Tabel 10'!$F262*1000,0)</f>
        <v>0</v>
      </c>
      <c r="AA262" s="41"/>
      <c r="AB262" s="41">
        <f>IFERROR('Tabel 5'!AA262/'Tabel 10'!$F262*1000,0)</f>
        <v>0</v>
      </c>
      <c r="AC262" s="41"/>
      <c r="AD262" s="41">
        <f>IFERROR('Tabel 5'!AC262/'Tabel 10'!$F262*1000,0)</f>
        <v>1.3594060441284115</v>
      </c>
      <c r="AF262" s="57"/>
    </row>
    <row r="263" spans="1:32" outlineLevel="1" x14ac:dyDescent="0.2">
      <c r="A263" s="22">
        <v>1</v>
      </c>
      <c r="B263" s="46">
        <v>2019</v>
      </c>
      <c r="C263" s="46">
        <v>5</v>
      </c>
      <c r="D263" s="22" t="s">
        <v>301</v>
      </c>
      <c r="E263" s="22" t="s">
        <v>677</v>
      </c>
      <c r="F263" s="41">
        <v>49611</v>
      </c>
      <c r="H263" s="41">
        <f>IFERROR('Tabel 5'!G263/'Tabel 10'!$F263*1000,0)</f>
        <v>51.520832073532077</v>
      </c>
      <c r="I263" s="41"/>
      <c r="J263" s="41">
        <f>IFERROR('Tabel 5'!I263/'Tabel 10'!$F263*1000,0)</f>
        <v>9.8969986494930549</v>
      </c>
      <c r="K263" s="41">
        <f>IFERROR('Tabel 5'!J263/'Tabel 10'!$F263*1000,0)</f>
        <v>3.8499526314728589</v>
      </c>
      <c r="L263" s="41">
        <f>IFERROR('Tabel 5'!K263/'Tabel 10'!$F263*1000,0)</f>
        <v>0</v>
      </c>
      <c r="M263" s="41">
        <f>IFERROR('Tabel 5'!L263/'Tabel 10'!$F263*1000,0)</f>
        <v>6.0470460180201968</v>
      </c>
      <c r="N263" s="41">
        <f>IFERROR('Tabel 5'!M263/'Tabel 10'!$F263*1000,0)</f>
        <v>0</v>
      </c>
      <c r="O263" s="41">
        <f>IFERROR('Tabel 5'!N263/'Tabel 10'!$F263*1000,0)</f>
        <v>0</v>
      </c>
      <c r="P263" s="41"/>
      <c r="Q263" s="41">
        <f>IFERROR('Tabel 5'!P263/'Tabel 10'!$F263*1000,0)</f>
        <v>10.945153292616556</v>
      </c>
      <c r="R263" s="41">
        <f>IFERROR('Tabel 5'!Q263/'Tabel 10'!$F263*1000,0)</f>
        <v>7.67974844288565</v>
      </c>
      <c r="S263" s="41">
        <f>IFERROR('Tabel 5'!R263/'Tabel 10'!$F263*1000,0)</f>
        <v>3.2654048497309063</v>
      </c>
      <c r="T263" s="41"/>
      <c r="U263" s="41">
        <f>IFERROR('Tabel 5'!T263/'Tabel 10'!$F263*1000,0)</f>
        <v>17.113140230997157</v>
      </c>
      <c r="V263" s="41"/>
      <c r="W263" s="41">
        <f>IFERROR('Tabel 5'!V263/'Tabel 10'!$F263*1000,0)</f>
        <v>13.565539900425309</v>
      </c>
      <c r="X263" s="41">
        <f>IFERROR('Tabel 5'!W263/'Tabel 10'!$F263*1000,0)</f>
        <v>13.565539900425309</v>
      </c>
      <c r="Y263" s="41">
        <f>IFERROR('Tabel 5'!X263/'Tabel 10'!$F263*1000,0)</f>
        <v>0</v>
      </c>
      <c r="Z263" s="41">
        <f>IFERROR('Tabel 5'!Y263/'Tabel 10'!$F263*1000,0)</f>
        <v>0</v>
      </c>
      <c r="AA263" s="41"/>
      <c r="AB263" s="41">
        <f>IFERROR('Tabel 5'!AA263/'Tabel 10'!$F263*1000,0)</f>
        <v>0</v>
      </c>
      <c r="AC263" s="41"/>
      <c r="AD263" s="41">
        <f>IFERROR('Tabel 5'!AC263/'Tabel 10'!$F263*1000,0)</f>
        <v>8.8488440063695553</v>
      </c>
      <c r="AF263" s="57"/>
    </row>
    <row r="264" spans="1:32" outlineLevel="1" x14ac:dyDescent="0.2">
      <c r="A264" s="22">
        <v>1</v>
      </c>
      <c r="B264" s="46">
        <v>2019</v>
      </c>
      <c r="C264" s="46">
        <v>5</v>
      </c>
      <c r="D264" s="22" t="s">
        <v>307</v>
      </c>
      <c r="E264" s="22" t="s">
        <v>683</v>
      </c>
      <c r="F264" s="41">
        <v>34798</v>
      </c>
      <c r="H264" s="41">
        <f>IFERROR('Tabel 5'!G264/'Tabel 10'!$F264*1000,0)</f>
        <v>53.393873211104086</v>
      </c>
      <c r="I264" s="41"/>
      <c r="J264" s="41">
        <f>IFERROR('Tabel 5'!I264/'Tabel 10'!$F264*1000,0)</f>
        <v>14.742226564745101</v>
      </c>
      <c r="K264" s="41">
        <f>IFERROR('Tabel 5'!J264/'Tabel 10'!$F264*1000,0)</f>
        <v>6.3509397091786886</v>
      </c>
      <c r="L264" s="41">
        <f>IFERROR('Tabel 5'!K264/'Tabel 10'!$F264*1000,0)</f>
        <v>4.0519570090235071</v>
      </c>
      <c r="M264" s="41">
        <f>IFERROR('Tabel 5'!L264/'Tabel 10'!$F264*1000,0)</f>
        <v>0</v>
      </c>
      <c r="N264" s="41">
        <f>IFERROR('Tabel 5'!M264/'Tabel 10'!$F264*1000,0)</f>
        <v>0</v>
      </c>
      <c r="O264" s="41">
        <f>IFERROR('Tabel 5'!N264/'Tabel 10'!$F264*1000,0)</f>
        <v>4.3393298465429044</v>
      </c>
      <c r="P264" s="41"/>
      <c r="Q264" s="41">
        <f>IFERROR('Tabel 5'!P264/'Tabel 10'!$F264*1000,0)</f>
        <v>13.017989539628713</v>
      </c>
      <c r="R264" s="41">
        <f>IFERROR('Tabel 5'!Q264/'Tabel 10'!$F264*1000,0)</f>
        <v>13.017989539628713</v>
      </c>
      <c r="S264" s="41">
        <f>IFERROR('Tabel 5'!R264/'Tabel 10'!$F264*1000,0)</f>
        <v>0</v>
      </c>
      <c r="T264" s="41"/>
      <c r="U264" s="41">
        <f>IFERROR('Tabel 5'!T264/'Tabel 10'!$F264*1000,0)</f>
        <v>3.7645841715041097</v>
      </c>
      <c r="V264" s="41"/>
      <c r="W264" s="41">
        <f>IFERROR('Tabel 5'!V264/'Tabel 10'!$F264*1000,0)</f>
        <v>21.869072935226164</v>
      </c>
      <c r="X264" s="41">
        <f>IFERROR('Tabel 5'!W264/'Tabel 10'!$F264*1000,0)</f>
        <v>20.633369733892749</v>
      </c>
      <c r="Y264" s="41">
        <f>IFERROR('Tabel 5'!X264/'Tabel 10'!$F264*1000,0)</f>
        <v>1.2357032013334099</v>
      </c>
      <c r="Z264" s="41">
        <f>IFERROR('Tabel 5'!Y264/'Tabel 10'!$F264*1000,0)</f>
        <v>0</v>
      </c>
      <c r="AA264" s="41"/>
      <c r="AB264" s="41">
        <f>IFERROR('Tabel 5'!AA264/'Tabel 10'!$F264*1000,0)</f>
        <v>0</v>
      </c>
      <c r="AC264" s="41"/>
      <c r="AD264" s="41">
        <f>IFERROR('Tabel 5'!AC264/'Tabel 10'!$F264*1000,0)</f>
        <v>2.0116098626357837</v>
      </c>
      <c r="AF264" s="57"/>
    </row>
    <row r="265" spans="1:32" outlineLevel="1" x14ac:dyDescent="0.2">
      <c r="A265" s="22">
        <v>1</v>
      </c>
      <c r="B265" s="46">
        <v>2019</v>
      </c>
      <c r="C265" s="46">
        <v>5</v>
      </c>
      <c r="D265" s="22" t="s">
        <v>309</v>
      </c>
      <c r="E265" s="22" t="s">
        <v>687</v>
      </c>
      <c r="F265" s="41">
        <v>25199</v>
      </c>
      <c r="H265" s="41">
        <f>IFERROR('Tabel 5'!G265/'Tabel 10'!$F265*1000,0)</f>
        <v>72.185404182705668</v>
      </c>
      <c r="I265" s="41"/>
      <c r="J265" s="41">
        <f>IFERROR('Tabel 5'!I265/'Tabel 10'!$F265*1000,0)</f>
        <v>16.429223381880231</v>
      </c>
      <c r="K265" s="41">
        <f>IFERROR('Tabel 5'!J265/'Tabel 10'!$F265*1000,0)</f>
        <v>0</v>
      </c>
      <c r="L265" s="41">
        <f>IFERROR('Tabel 5'!K265/'Tabel 10'!$F265*1000,0)</f>
        <v>0</v>
      </c>
      <c r="M265" s="41">
        <f>IFERROR('Tabel 5'!L265/'Tabel 10'!$F265*1000,0)</f>
        <v>11.984602563593793</v>
      </c>
      <c r="N265" s="41">
        <f>IFERROR('Tabel 5'!M265/'Tabel 10'!$F265*1000,0)</f>
        <v>2.2619945235922057</v>
      </c>
      <c r="O265" s="41">
        <f>IFERROR('Tabel 5'!N265/'Tabel 10'!$F265*1000,0)</f>
        <v>2.1826262946942339</v>
      </c>
      <c r="P265" s="41"/>
      <c r="Q265" s="41">
        <f>IFERROR('Tabel 5'!P265/'Tabel 10'!$F265*1000,0)</f>
        <v>9.4051351244096981</v>
      </c>
      <c r="R265" s="41">
        <f>IFERROR('Tabel 5'!Q265/'Tabel 10'!$F265*1000,0)</f>
        <v>9.4051351244096981</v>
      </c>
      <c r="S265" s="41">
        <f>IFERROR('Tabel 5'!R265/'Tabel 10'!$F265*1000,0)</f>
        <v>0</v>
      </c>
      <c r="T265" s="41"/>
      <c r="U265" s="41">
        <f>IFERROR('Tabel 5'!T265/'Tabel 10'!$F265*1000,0)</f>
        <v>14.921227032818763</v>
      </c>
      <c r="V265" s="41"/>
      <c r="W265" s="41">
        <f>IFERROR('Tabel 5'!V265/'Tabel 10'!$F265*1000,0)</f>
        <v>31.429818643596967</v>
      </c>
      <c r="X265" s="41">
        <f>IFERROR('Tabel 5'!W265/'Tabel 10'!$F265*1000,0)</f>
        <v>31.429818643596967</v>
      </c>
      <c r="Y265" s="41">
        <f>IFERROR('Tabel 5'!X265/'Tabel 10'!$F265*1000,0)</f>
        <v>0</v>
      </c>
      <c r="Z265" s="41">
        <f>IFERROR('Tabel 5'!Y265/'Tabel 10'!$F265*1000,0)</f>
        <v>0</v>
      </c>
      <c r="AA265" s="41"/>
      <c r="AB265" s="41">
        <f>IFERROR('Tabel 5'!AA265/'Tabel 10'!$F265*1000,0)</f>
        <v>1.2698916623675542</v>
      </c>
      <c r="AC265" s="41"/>
      <c r="AD265" s="41">
        <f>IFERROR('Tabel 5'!AC265/'Tabel 10'!$F265*1000,0)</f>
        <v>11.190920274614072</v>
      </c>
      <c r="AF265" s="57"/>
    </row>
    <row r="266" spans="1:32" outlineLevel="1" x14ac:dyDescent="0.2">
      <c r="A266" s="22">
        <v>1</v>
      </c>
      <c r="B266" s="46">
        <v>2019</v>
      </c>
      <c r="C266" s="46">
        <v>5</v>
      </c>
      <c r="D266" s="22" t="s">
        <v>310</v>
      </c>
      <c r="E266" s="22" t="s">
        <v>690</v>
      </c>
      <c r="F266" s="41">
        <v>35727</v>
      </c>
      <c r="H266" s="41">
        <f>IFERROR('Tabel 5'!G266/'Tabel 10'!$F266*1000,0)</f>
        <v>28.101995689534526</v>
      </c>
      <c r="I266" s="41"/>
      <c r="J266" s="41">
        <f>IFERROR('Tabel 5'!I266/'Tabel 10'!$F266*1000,0)</f>
        <v>4.814286114143365</v>
      </c>
      <c r="K266" s="41">
        <f>IFERROR('Tabel 5'!J266/'Tabel 10'!$F266*1000,0)</f>
        <v>1.9593024883141599</v>
      </c>
      <c r="L266" s="41">
        <f>IFERROR('Tabel 5'!K266/'Tabel 10'!$F266*1000,0)</f>
        <v>2.8549836258292047</v>
      </c>
      <c r="M266" s="41">
        <f>IFERROR('Tabel 5'!L266/'Tabel 10'!$F266*1000,0)</f>
        <v>0</v>
      </c>
      <c r="N266" s="41">
        <f>IFERROR('Tabel 5'!M266/'Tabel 10'!$F266*1000,0)</f>
        <v>0</v>
      </c>
      <c r="O266" s="41">
        <f>IFERROR('Tabel 5'!N266/'Tabel 10'!$F266*1000,0)</f>
        <v>0</v>
      </c>
      <c r="P266" s="41"/>
      <c r="Q266" s="41">
        <f>IFERROR('Tabel 5'!P266/'Tabel 10'!$F266*1000,0)</f>
        <v>1.1755814929884962</v>
      </c>
      <c r="R266" s="41">
        <f>IFERROR('Tabel 5'!Q266/'Tabel 10'!$F266*1000,0)</f>
        <v>1.1755814929884962</v>
      </c>
      <c r="S266" s="41">
        <f>IFERROR('Tabel 5'!R266/'Tabel 10'!$F266*1000,0)</f>
        <v>0</v>
      </c>
      <c r="T266" s="41"/>
      <c r="U266" s="41">
        <f>IFERROR('Tabel 5'!T266/'Tabel 10'!$F266*1000,0)</f>
        <v>1.4554818484619476</v>
      </c>
      <c r="V266" s="41"/>
      <c r="W266" s="41">
        <f>IFERROR('Tabel 5'!V266/'Tabel 10'!$F266*1000,0)</f>
        <v>20.65664623394072</v>
      </c>
      <c r="X266" s="41">
        <f>IFERROR('Tabel 5'!W266/'Tabel 10'!$F266*1000,0)</f>
        <v>20.65664623394072</v>
      </c>
      <c r="Y266" s="41">
        <f>IFERROR('Tabel 5'!X266/'Tabel 10'!$F266*1000,0)</f>
        <v>0</v>
      </c>
      <c r="Z266" s="41">
        <f>IFERROR('Tabel 5'!Y266/'Tabel 10'!$F266*1000,0)</f>
        <v>0</v>
      </c>
      <c r="AA266" s="41"/>
      <c r="AB266" s="41">
        <f>IFERROR('Tabel 5'!AA266/'Tabel 10'!$F266*1000,0)</f>
        <v>0</v>
      </c>
      <c r="AC266" s="41"/>
      <c r="AD266" s="41">
        <f>IFERROR('Tabel 5'!AC266/'Tabel 10'!$F266*1000,0)</f>
        <v>1.6514120972933635</v>
      </c>
      <c r="AF266" s="57"/>
    </row>
    <row r="267" spans="1:32" outlineLevel="1" x14ac:dyDescent="0.2">
      <c r="A267" s="22">
        <v>1</v>
      </c>
      <c r="B267" s="46">
        <v>2019</v>
      </c>
      <c r="C267" s="46">
        <v>5</v>
      </c>
      <c r="D267" s="22" t="s">
        <v>311</v>
      </c>
      <c r="E267" s="22" t="s">
        <v>691</v>
      </c>
      <c r="F267" s="41">
        <v>36026</v>
      </c>
      <c r="H267" s="41">
        <f>IFERROR('Tabel 5'!G267/'Tabel 10'!$F267*1000,0)</f>
        <v>46.577471825903515</v>
      </c>
      <c r="I267" s="41"/>
      <c r="J267" s="41">
        <f>IFERROR('Tabel 5'!I267/'Tabel 10'!$F267*1000,0)</f>
        <v>13.906622994503969</v>
      </c>
      <c r="K267" s="41">
        <f>IFERROR('Tabel 5'!J267/'Tabel 10'!$F267*1000,0)</f>
        <v>0.5551546105590407</v>
      </c>
      <c r="L267" s="41">
        <f>IFERROR('Tabel 5'!K267/'Tabel 10'!$F267*1000,0)</f>
        <v>0</v>
      </c>
      <c r="M267" s="41">
        <f>IFERROR('Tabel 5'!L267/'Tabel 10'!$F267*1000,0)</f>
        <v>12.241159162826847</v>
      </c>
      <c r="N267" s="41">
        <f>IFERROR('Tabel 5'!M267/'Tabel 10'!$F267*1000,0)</f>
        <v>0.41636595791928049</v>
      </c>
      <c r="O267" s="41">
        <f>IFERROR('Tabel 5'!N267/'Tabel 10'!$F267*1000,0)</f>
        <v>0.69394326319880084</v>
      </c>
      <c r="P267" s="41"/>
      <c r="Q267" s="41">
        <f>IFERROR('Tabel 5'!P267/'Tabel 10'!$F267*1000,0)</f>
        <v>4.7743296508077497</v>
      </c>
      <c r="R267" s="41">
        <f>IFERROR('Tabel 5'!Q267/'Tabel 10'!$F267*1000,0)</f>
        <v>0.33309276633542445</v>
      </c>
      <c r="S267" s="41">
        <f>IFERROR('Tabel 5'!R267/'Tabel 10'!$F267*1000,0)</f>
        <v>4.4412368844723256</v>
      </c>
      <c r="T267" s="41"/>
      <c r="U267" s="41">
        <f>IFERROR('Tabel 5'!T267/'Tabel 10'!$F267*1000,0)</f>
        <v>6.856159440404153</v>
      </c>
      <c r="V267" s="41"/>
      <c r="W267" s="41">
        <f>IFERROR('Tabel 5'!V267/'Tabel 10'!$F267*1000,0)</f>
        <v>21.040359740187643</v>
      </c>
      <c r="X267" s="41">
        <f>IFERROR('Tabel 5'!W267/'Tabel 10'!$F267*1000,0)</f>
        <v>20.401931938044743</v>
      </c>
      <c r="Y267" s="41">
        <f>IFERROR('Tabel 5'!X267/'Tabel 10'!$F267*1000,0)</f>
        <v>0.63842780214289685</v>
      </c>
      <c r="Z267" s="41">
        <f>IFERROR('Tabel 5'!Y267/'Tabel 10'!$F267*1000,0)</f>
        <v>0</v>
      </c>
      <c r="AA267" s="41"/>
      <c r="AB267" s="41">
        <f>IFERROR('Tabel 5'!AA267/'Tabel 10'!$F267*1000,0)</f>
        <v>0</v>
      </c>
      <c r="AC267" s="41"/>
      <c r="AD267" s="41">
        <f>IFERROR('Tabel 5'!AC267/'Tabel 10'!$F267*1000,0)</f>
        <v>4.5800255371120855</v>
      </c>
      <c r="AF267" s="57"/>
    </row>
    <row r="268" spans="1:32" outlineLevel="1" x14ac:dyDescent="0.2">
      <c r="A268" s="22">
        <v>1</v>
      </c>
      <c r="B268" s="46">
        <v>2019</v>
      </c>
      <c r="C268" s="46">
        <v>5</v>
      </c>
      <c r="D268" s="22" t="s">
        <v>315</v>
      </c>
      <c r="E268" s="22" t="s">
        <v>697</v>
      </c>
      <c r="F268" s="41">
        <v>47888</v>
      </c>
      <c r="H268" s="41">
        <f>IFERROR('Tabel 5'!G268/'Tabel 10'!$F268*1000,0)</f>
        <v>42.348813899097891</v>
      </c>
      <c r="I268" s="41"/>
      <c r="J268" s="41">
        <f>IFERROR('Tabel 5'!I268/'Tabel 10'!$F268*1000,0)</f>
        <v>10.002505846976277</v>
      </c>
      <c r="K268" s="41">
        <f>IFERROR('Tabel 5'!J268/'Tabel 10'!$F268*1000,0)</f>
        <v>1.8585031740728368</v>
      </c>
      <c r="L268" s="41">
        <f>IFERROR('Tabel 5'!K268/'Tabel 10'!$F268*1000,0)</f>
        <v>2.0046775810223854</v>
      </c>
      <c r="M268" s="41">
        <f>IFERROR('Tabel 5'!L268/'Tabel 10'!$F268*1000,0)</f>
        <v>5.6381556966254589</v>
      </c>
      <c r="N268" s="41">
        <f>IFERROR('Tabel 5'!M268/'Tabel 10'!$F268*1000,0)</f>
        <v>0</v>
      </c>
      <c r="O268" s="41">
        <f>IFERROR('Tabel 5'!N268/'Tabel 10'!$F268*1000,0)</f>
        <v>0.50116939525559634</v>
      </c>
      <c r="P268" s="41"/>
      <c r="Q268" s="41">
        <f>IFERROR('Tabel 5'!P268/'Tabel 10'!$F268*1000,0)</f>
        <v>0.31323087203474775</v>
      </c>
      <c r="R268" s="41">
        <f>IFERROR('Tabel 5'!Q268/'Tabel 10'!$F268*1000,0)</f>
        <v>0.31323087203474775</v>
      </c>
      <c r="S268" s="41">
        <f>IFERROR('Tabel 5'!R268/'Tabel 10'!$F268*1000,0)</f>
        <v>0</v>
      </c>
      <c r="T268" s="41"/>
      <c r="U268" s="41">
        <f>IFERROR('Tabel 5'!T268/'Tabel 10'!$F268*1000,0)</f>
        <v>10.044269963247578</v>
      </c>
      <c r="V268" s="41"/>
      <c r="W268" s="41">
        <f>IFERROR('Tabel 5'!V268/'Tabel 10'!$F268*1000,0)</f>
        <v>21.988807216839291</v>
      </c>
      <c r="X268" s="41">
        <f>IFERROR('Tabel 5'!W268/'Tabel 10'!$F268*1000,0)</f>
        <v>19.775309054460408</v>
      </c>
      <c r="Y268" s="41">
        <f>IFERROR('Tabel 5'!X268/'Tabel 10'!$F268*1000,0)</f>
        <v>0.50116939525559634</v>
      </c>
      <c r="Z268" s="41">
        <f>IFERROR('Tabel 5'!Y268/'Tabel 10'!$F268*1000,0)</f>
        <v>1.7123287671232876</v>
      </c>
      <c r="AA268" s="41"/>
      <c r="AB268" s="41">
        <f>IFERROR('Tabel 5'!AA268/'Tabel 10'!$F268*1000,0)</f>
        <v>0</v>
      </c>
      <c r="AC268" s="41"/>
      <c r="AD268" s="41">
        <f>IFERROR('Tabel 5'!AC268/'Tabel 10'!$F268*1000,0)</f>
        <v>3.7170063481456737</v>
      </c>
      <c r="AF268" s="57"/>
    </row>
    <row r="269" spans="1:32" outlineLevel="1" x14ac:dyDescent="0.2">
      <c r="A269" s="22">
        <v>1</v>
      </c>
      <c r="B269" s="46">
        <v>2019</v>
      </c>
      <c r="C269" s="46">
        <v>5</v>
      </c>
      <c r="D269" s="22" t="s">
        <v>317</v>
      </c>
      <c r="E269" s="22" t="s">
        <v>699</v>
      </c>
      <c r="F269" s="41">
        <v>45181</v>
      </c>
      <c r="H269" s="41">
        <f>IFERROR('Tabel 5'!G269/'Tabel 10'!$F269*1000,0)</f>
        <v>94.508753679644087</v>
      </c>
      <c r="I269" s="41"/>
      <c r="J269" s="41">
        <f>IFERROR('Tabel 5'!I269/'Tabel 10'!$F269*1000,0)</f>
        <v>34.018724685155263</v>
      </c>
      <c r="K269" s="41">
        <f>IFERROR('Tabel 5'!J269/'Tabel 10'!$F269*1000,0)</f>
        <v>0</v>
      </c>
      <c r="L269" s="41">
        <f>IFERROR('Tabel 5'!K269/'Tabel 10'!$F269*1000,0)</f>
        <v>0</v>
      </c>
      <c r="M269" s="41">
        <f>IFERROR('Tabel 5'!L269/'Tabel 10'!$F269*1000,0)</f>
        <v>24.899847280936676</v>
      </c>
      <c r="N269" s="41">
        <f>IFERROR('Tabel 5'!M269/'Tabel 10'!$F269*1000,0)</f>
        <v>0</v>
      </c>
      <c r="O269" s="41">
        <f>IFERROR('Tabel 5'!N269/'Tabel 10'!$F269*1000,0)</f>
        <v>9.1188774042185869</v>
      </c>
      <c r="P269" s="41"/>
      <c r="Q269" s="41">
        <f>IFERROR('Tabel 5'!P269/'Tabel 10'!$F269*1000,0)</f>
        <v>13.656182908744826</v>
      </c>
      <c r="R269" s="41">
        <f>IFERROR('Tabel 5'!Q269/'Tabel 10'!$F269*1000,0)</f>
        <v>12.505256634425976</v>
      </c>
      <c r="S269" s="41">
        <f>IFERROR('Tabel 5'!R269/'Tabel 10'!$F269*1000,0)</f>
        <v>1.1509262743188509</v>
      </c>
      <c r="T269" s="41"/>
      <c r="U269" s="41">
        <f>IFERROR('Tabel 5'!T269/'Tabel 10'!$F269*1000,0)</f>
        <v>9.4508753679644091</v>
      </c>
      <c r="V269" s="41"/>
      <c r="W269" s="41">
        <f>IFERROR('Tabel 5'!V269/'Tabel 10'!$F269*1000,0)</f>
        <v>37.382970717779592</v>
      </c>
      <c r="X269" s="41">
        <f>IFERROR('Tabel 5'!W269/'Tabel 10'!$F269*1000,0)</f>
        <v>36.807507580620175</v>
      </c>
      <c r="Y269" s="41">
        <f>IFERROR('Tabel 5'!X269/'Tabel 10'!$F269*1000,0)</f>
        <v>0.57546313715942543</v>
      </c>
      <c r="Z269" s="41">
        <f>IFERROR('Tabel 5'!Y269/'Tabel 10'!$F269*1000,0)</f>
        <v>0</v>
      </c>
      <c r="AA269" s="41"/>
      <c r="AB269" s="41">
        <f>IFERROR('Tabel 5'!AA269/'Tabel 10'!$F269*1000,0)</f>
        <v>0</v>
      </c>
      <c r="AC269" s="41"/>
      <c r="AD269" s="41">
        <f>IFERROR('Tabel 5'!AC269/'Tabel 10'!$F269*1000,0)</f>
        <v>10.955932803612139</v>
      </c>
      <c r="AF269" s="57"/>
    </row>
    <row r="270" spans="1:32" outlineLevel="1" x14ac:dyDescent="0.2">
      <c r="A270" s="22">
        <v>1</v>
      </c>
      <c r="B270" s="46">
        <v>2019</v>
      </c>
      <c r="C270" s="46">
        <v>5</v>
      </c>
      <c r="D270" s="22" t="s">
        <v>318</v>
      </c>
      <c r="E270" s="22" t="s">
        <v>700</v>
      </c>
      <c r="F270" s="41">
        <v>43858</v>
      </c>
      <c r="H270" s="41">
        <f>IFERROR('Tabel 5'!G270/'Tabel 10'!$F270*1000,0)</f>
        <v>20.178758721327924</v>
      </c>
      <c r="I270" s="41"/>
      <c r="J270" s="41">
        <f>IFERROR('Tabel 5'!I270/'Tabel 10'!$F270*1000,0)</f>
        <v>2.0976788727256146</v>
      </c>
      <c r="K270" s="41">
        <f>IFERROR('Tabel 5'!J270/'Tabel 10'!$F270*1000,0)</f>
        <v>0</v>
      </c>
      <c r="L270" s="41">
        <f>IFERROR('Tabel 5'!K270/'Tabel 10'!$F270*1000,0)</f>
        <v>0</v>
      </c>
      <c r="M270" s="41">
        <f>IFERROR('Tabel 5'!L270/'Tabel 10'!$F270*1000,0)</f>
        <v>0</v>
      </c>
      <c r="N270" s="41">
        <f>IFERROR('Tabel 5'!M270/'Tabel 10'!$F270*1000,0)</f>
        <v>0</v>
      </c>
      <c r="O270" s="41">
        <f>IFERROR('Tabel 5'!N270/'Tabel 10'!$F270*1000,0)</f>
        <v>2.0976788727256146</v>
      </c>
      <c r="P270" s="41"/>
      <c r="Q270" s="41">
        <f>IFERROR('Tabel 5'!P270/'Tabel 10'!$F270*1000,0)</f>
        <v>2.371289160472434</v>
      </c>
      <c r="R270" s="41">
        <f>IFERROR('Tabel 5'!Q270/'Tabel 10'!$F270*1000,0)</f>
        <v>2.371289160472434</v>
      </c>
      <c r="S270" s="41">
        <f>IFERROR('Tabel 5'!R270/'Tabel 10'!$F270*1000,0)</f>
        <v>0</v>
      </c>
      <c r="T270" s="41"/>
      <c r="U270" s="41">
        <f>IFERROR('Tabel 5'!T270/'Tabel 10'!$F270*1000,0)</f>
        <v>3.6253363126453557</v>
      </c>
      <c r="V270" s="41"/>
      <c r="W270" s="41">
        <f>IFERROR('Tabel 5'!V270/'Tabel 10'!$F270*1000,0)</f>
        <v>12.084454375484517</v>
      </c>
      <c r="X270" s="41">
        <f>IFERROR('Tabel 5'!W270/'Tabel 10'!$F270*1000,0)</f>
        <v>11.354826941493</v>
      </c>
      <c r="Y270" s="41">
        <f>IFERROR('Tabel 5'!X270/'Tabel 10'!$F270*1000,0)</f>
        <v>0.50161886086916874</v>
      </c>
      <c r="Z270" s="41">
        <f>IFERROR('Tabel 5'!Y270/'Tabel 10'!$F270*1000,0)</f>
        <v>0.2280085731223494</v>
      </c>
      <c r="AA270" s="41"/>
      <c r="AB270" s="41">
        <f>IFERROR('Tabel 5'!AA270/'Tabel 10'!$F270*1000,0)</f>
        <v>0</v>
      </c>
      <c r="AC270" s="41"/>
      <c r="AD270" s="41">
        <f>IFERROR('Tabel 5'!AC270/'Tabel 10'!$F270*1000,0)</f>
        <v>3.5113320260841805</v>
      </c>
      <c r="AF270" s="57"/>
    </row>
    <row r="271" spans="1:32" outlineLevel="1" x14ac:dyDescent="0.2">
      <c r="B271" s="46">
        <v>2019</v>
      </c>
      <c r="C271" s="46">
        <v>5</v>
      </c>
      <c r="D271" s="22" t="s">
        <v>767</v>
      </c>
      <c r="E271" s="22" t="s">
        <v>804</v>
      </c>
      <c r="F271" s="41">
        <v>550531</v>
      </c>
      <c r="H271" s="41">
        <f>IFERROR('Tabel 5'!G271/'Tabel 10'!$F271*1000,0)</f>
        <v>65.097151659034637</v>
      </c>
      <c r="I271" s="41"/>
      <c r="J271" s="41">
        <f>IFERROR('Tabel 5'!I271/'Tabel 10'!$F271*1000,0)</f>
        <v>34.058027613340577</v>
      </c>
      <c r="K271" s="41">
        <f>IFERROR('Tabel 5'!J271/'Tabel 10'!$F271*1000,0)</f>
        <v>17.293070548416381</v>
      </c>
      <c r="L271" s="41">
        <f>IFERROR('Tabel 5'!K271/'Tabel 10'!$F271*1000,0)</f>
        <v>2.8355661447757976</v>
      </c>
      <c r="M271" s="41">
        <f>IFERROR('Tabel 5'!L271/'Tabel 10'!$F271*1000,0)</f>
        <v>7.4967250010705069</v>
      </c>
      <c r="N271" s="41">
        <f>IFERROR('Tabel 5'!M271/'Tabel 10'!$F271*1000,0)</f>
        <v>0.63722286259010563</v>
      </c>
      <c r="O271" s="41">
        <f>IFERROR('Tabel 5'!N271/'Tabel 10'!$F271*1000,0)</f>
        <v>5.7954430564877839</v>
      </c>
      <c r="P271" s="41"/>
      <c r="Q271" s="41">
        <f>IFERROR('Tabel 5'!P271/'Tabel 10'!$F271*1000,0)</f>
        <v>5.9379035876272184</v>
      </c>
      <c r="R271" s="41">
        <f>IFERROR('Tabel 5'!Q271/'Tabel 10'!$F271*1000,0)</f>
        <v>4.6949229642448058</v>
      </c>
      <c r="S271" s="41">
        <f>IFERROR('Tabel 5'!R271/'Tabel 10'!$F271*1000,0)</f>
        <v>1.2429806233824121</v>
      </c>
      <c r="T271" s="41"/>
      <c r="U271" s="41">
        <f>IFERROR('Tabel 5'!T271/'Tabel 10'!$F271*1000,0)</f>
        <v>3.5765470064356051</v>
      </c>
      <c r="V271" s="41"/>
      <c r="W271" s="41">
        <f>IFERROR('Tabel 5'!V271/'Tabel 10'!$F271*1000,0)</f>
        <v>21.524673451631244</v>
      </c>
      <c r="X271" s="41">
        <f>IFERROR('Tabel 5'!W271/'Tabel 10'!$F271*1000,0)</f>
        <v>20.204712360882123</v>
      </c>
      <c r="Y271" s="41">
        <f>IFERROR('Tabel 5'!X271/'Tabel 10'!$F271*1000,0)</f>
        <v>0.89035892712051645</v>
      </c>
      <c r="Z271" s="41">
        <f>IFERROR('Tabel 5'!Y271/'Tabel 10'!$F271*1000,0)</f>
        <v>0.42960216362860326</v>
      </c>
      <c r="AA271" s="41"/>
      <c r="AB271" s="41">
        <f>IFERROR('Tabel 5'!AA271/'Tabel 10'!$F271*1000,0)</f>
        <v>0</v>
      </c>
      <c r="AC271" s="41"/>
      <c r="AD271" s="41">
        <f>IFERROR('Tabel 5'!AC271/'Tabel 10'!$F271*1000,0)</f>
        <v>6.1595078206313545</v>
      </c>
      <c r="AF271" s="57"/>
    </row>
    <row r="272" spans="1:32" x14ac:dyDescent="0.2">
      <c r="B272" s="46">
        <v>2019</v>
      </c>
      <c r="C272" s="46" t="s">
        <v>704</v>
      </c>
      <c r="F272" s="41">
        <v>6095523</v>
      </c>
      <c r="H272" s="41">
        <f>IFERROR('Tabel 5'!G272/'Tabel 10'!$F272*1000,0)</f>
        <v>59.025616013588987</v>
      </c>
      <c r="I272" s="41"/>
      <c r="J272" s="41">
        <f>IFERROR('Tabel 5'!I272/'Tabel 10'!$F272*1000,0)</f>
        <v>26.469754933251831</v>
      </c>
      <c r="K272" s="41">
        <f>IFERROR('Tabel 5'!J272/'Tabel 10'!$F272*1000,0)</f>
        <v>12.567645372200255</v>
      </c>
      <c r="L272" s="41">
        <f>IFERROR('Tabel 5'!K272/'Tabel 10'!$F272*1000,0)</f>
        <v>2.1143496735636242</v>
      </c>
      <c r="M272" s="41">
        <f>IFERROR('Tabel 5'!L272/'Tabel 10'!$F272*1000,0)</f>
        <v>6.7574479682160735</v>
      </c>
      <c r="N272" s="41">
        <f>IFERROR('Tabel 5'!M272/'Tabel 10'!$F272*1000,0)</f>
        <v>0.54331858640589059</v>
      </c>
      <c r="O272" s="41">
        <f>IFERROR('Tabel 5'!N272/'Tabel 10'!$F272*1000,0)</f>
        <v>4.4869933328659863</v>
      </c>
      <c r="P272" s="41"/>
      <c r="Q272" s="41">
        <f>IFERROR('Tabel 5'!P272/'Tabel 10'!$F272*1000,0)</f>
        <v>5.5880356779885823</v>
      </c>
      <c r="R272" s="41">
        <f>IFERROR('Tabel 5'!Q272/'Tabel 10'!$F272*1000,0)</f>
        <v>4.1766228483476571</v>
      </c>
      <c r="S272" s="41">
        <f>IFERROR('Tabel 5'!R272/'Tabel 10'!$F272*1000,0)</f>
        <v>1.4114128296409256</v>
      </c>
      <c r="T272" s="41"/>
      <c r="U272" s="41">
        <f>IFERROR('Tabel 5'!T272/'Tabel 10'!$F272*1000,0)</f>
        <v>5.918770218732667</v>
      </c>
      <c r="V272" s="41"/>
      <c r="W272" s="41">
        <f>IFERROR('Tabel 5'!V272/'Tabel 10'!$F272*1000,0)</f>
        <v>21.049055183615913</v>
      </c>
      <c r="X272" s="41">
        <f>IFERROR('Tabel 5'!W272/'Tabel 10'!$F272*1000,0)</f>
        <v>19.788838546052371</v>
      </c>
      <c r="Y272" s="41">
        <f>IFERROR('Tabel 5'!X272/'Tabel 10'!$F272*1000,0)</f>
        <v>0.75861746244031636</v>
      </c>
      <c r="Z272" s="41">
        <f>IFERROR('Tabel 5'!Y272/'Tabel 10'!$F272*1000,0)</f>
        <v>0.5015991751232205</v>
      </c>
      <c r="AA272" s="41"/>
      <c r="AB272" s="41">
        <f>IFERROR('Tabel 5'!AA272/'Tabel 10'!$F272*1000,0)</f>
        <v>0.38838045890401857</v>
      </c>
      <c r="AC272" s="41"/>
      <c r="AD272" s="41">
        <f>IFERROR('Tabel 5'!AC272/'Tabel 10'!$F272*1000,0)</f>
        <v>6.7303140353994229</v>
      </c>
      <c r="AF272" s="57"/>
    </row>
    <row r="273" spans="1:32" outlineLevel="1" x14ac:dyDescent="0.2">
      <c r="A273" s="22">
        <v>1</v>
      </c>
      <c r="B273" s="46">
        <v>2019</v>
      </c>
      <c r="C273" s="46">
        <v>6</v>
      </c>
      <c r="D273" s="22" t="s">
        <v>11</v>
      </c>
      <c r="E273" s="22" t="s">
        <v>335</v>
      </c>
      <c r="F273" s="41">
        <v>15758</v>
      </c>
      <c r="H273" s="41">
        <f>IFERROR('Tabel 5'!G273/'Tabel 10'!$F273*1000,0)</f>
        <v>98.362736387866477</v>
      </c>
      <c r="I273" s="41"/>
      <c r="J273" s="41">
        <f>IFERROR('Tabel 5'!I273/'Tabel 10'!$F273*1000,0)</f>
        <v>27.922325168168548</v>
      </c>
      <c r="K273" s="41">
        <f>IFERROR('Tabel 5'!J273/'Tabel 10'!$F273*1000,0)</f>
        <v>5.5210052037060544</v>
      </c>
      <c r="L273" s="41">
        <f>IFERROR('Tabel 5'!K273/'Tabel 10'!$F273*1000,0)</f>
        <v>0</v>
      </c>
      <c r="M273" s="41">
        <f>IFERROR('Tabel 5'!L273/'Tabel 10'!$F273*1000,0)</f>
        <v>6.7902018022591699</v>
      </c>
      <c r="N273" s="41">
        <f>IFERROR('Tabel 5'!M273/'Tabel 10'!$F273*1000,0)</f>
        <v>0</v>
      </c>
      <c r="O273" s="41">
        <f>IFERROR('Tabel 5'!N273/'Tabel 10'!$F273*1000,0)</f>
        <v>15.611118162203326</v>
      </c>
      <c r="P273" s="41"/>
      <c r="Q273" s="41">
        <f>IFERROR('Tabel 5'!P273/'Tabel 10'!$F273*1000,0)</f>
        <v>35.727884249270211</v>
      </c>
      <c r="R273" s="41">
        <f>IFERROR('Tabel 5'!Q273/'Tabel 10'!$F273*1000,0)</f>
        <v>35.6009645894149</v>
      </c>
      <c r="S273" s="41">
        <f>IFERROR('Tabel 5'!R273/'Tabel 10'!$F273*1000,0)</f>
        <v>0.12691965985531159</v>
      </c>
      <c r="T273" s="41"/>
      <c r="U273" s="41">
        <f>IFERROR('Tabel 5'!T273/'Tabel 10'!$F273*1000,0)</f>
        <v>5.5844650336337098</v>
      </c>
      <c r="V273" s="41"/>
      <c r="W273" s="41">
        <f>IFERROR('Tabel 5'!V273/'Tabel 10'!$F273*1000,0)</f>
        <v>29.128061936794012</v>
      </c>
      <c r="X273" s="41">
        <f>IFERROR('Tabel 5'!W273/'Tabel 10'!$F273*1000,0)</f>
        <v>27.731945678385582</v>
      </c>
      <c r="Y273" s="41">
        <f>IFERROR('Tabel 5'!X273/'Tabel 10'!$F273*1000,0)</f>
        <v>0.63459829927655798</v>
      </c>
      <c r="Z273" s="41">
        <f>IFERROR('Tabel 5'!Y273/'Tabel 10'!$F273*1000,0)</f>
        <v>0.76151795913186948</v>
      </c>
      <c r="AA273" s="41"/>
      <c r="AB273" s="41">
        <f>IFERROR('Tabel 5'!AA273/'Tabel 10'!$F273*1000,0)</f>
        <v>0.38075897956593474</v>
      </c>
      <c r="AC273" s="41"/>
      <c r="AD273" s="41">
        <f>IFERROR('Tabel 5'!AC273/'Tabel 10'!$F273*1000,0)</f>
        <v>18.339890849092523</v>
      </c>
      <c r="AF273" s="57"/>
    </row>
    <row r="274" spans="1:32" outlineLevel="1" x14ac:dyDescent="0.2">
      <c r="A274" s="22">
        <v>1</v>
      </c>
      <c r="B274" s="46">
        <v>2019</v>
      </c>
      <c r="C274" s="46">
        <v>6</v>
      </c>
      <c r="D274" s="22" t="s">
        <v>39</v>
      </c>
      <c r="E274" s="22" t="s">
        <v>369</v>
      </c>
      <c r="F274" s="41">
        <v>17003</v>
      </c>
      <c r="H274" s="41">
        <f>IFERROR('Tabel 5'!G274/'Tabel 10'!$F274*1000,0)</f>
        <v>31.170969828853732</v>
      </c>
      <c r="I274" s="41"/>
      <c r="J274" s="41">
        <f>IFERROR('Tabel 5'!I274/'Tabel 10'!$F274*1000,0)</f>
        <v>2.8818443804034581</v>
      </c>
      <c r="K274" s="41">
        <f>IFERROR('Tabel 5'!J274/'Tabel 10'!$F274*1000,0)</f>
        <v>0</v>
      </c>
      <c r="L274" s="41">
        <f>IFERROR('Tabel 5'!K274/'Tabel 10'!$F274*1000,0)</f>
        <v>0</v>
      </c>
      <c r="M274" s="41">
        <f>IFERROR('Tabel 5'!L274/'Tabel 10'!$F274*1000,0)</f>
        <v>2.8818443804034581</v>
      </c>
      <c r="N274" s="41">
        <f>IFERROR('Tabel 5'!M274/'Tabel 10'!$F274*1000,0)</f>
        <v>0</v>
      </c>
      <c r="O274" s="41">
        <f>IFERROR('Tabel 5'!N274/'Tabel 10'!$F274*1000,0)</f>
        <v>0</v>
      </c>
      <c r="P274" s="41"/>
      <c r="Q274" s="41">
        <f>IFERROR('Tabel 5'!P274/'Tabel 10'!$F274*1000,0)</f>
        <v>2.9406575310239367</v>
      </c>
      <c r="R274" s="41">
        <f>IFERROR('Tabel 5'!Q274/'Tabel 10'!$F274*1000,0)</f>
        <v>2.9406575310239367</v>
      </c>
      <c r="S274" s="41">
        <f>IFERROR('Tabel 5'!R274/'Tabel 10'!$F274*1000,0)</f>
        <v>0</v>
      </c>
      <c r="T274" s="41"/>
      <c r="U274" s="41">
        <f>IFERROR('Tabel 5'!T274/'Tabel 10'!$F274*1000,0)</f>
        <v>4.8814915014997347</v>
      </c>
      <c r="V274" s="41"/>
      <c r="W274" s="41">
        <f>IFERROR('Tabel 5'!V274/'Tabel 10'!$F274*1000,0)</f>
        <v>20.466976415926599</v>
      </c>
      <c r="X274" s="41">
        <f>IFERROR('Tabel 5'!W274/'Tabel 10'!$F274*1000,0)</f>
        <v>19.643592307239899</v>
      </c>
      <c r="Y274" s="41">
        <f>IFERROR('Tabel 5'!X274/'Tabel 10'!$F274*1000,0)</f>
        <v>0.82338410868670231</v>
      </c>
      <c r="Z274" s="41">
        <f>IFERROR('Tabel 5'!Y274/'Tabel 10'!$F274*1000,0)</f>
        <v>0</v>
      </c>
      <c r="AA274" s="41"/>
      <c r="AB274" s="41">
        <f>IFERROR('Tabel 5'!AA274/'Tabel 10'!$F274*1000,0)</f>
        <v>0</v>
      </c>
      <c r="AC274" s="41"/>
      <c r="AD274" s="41">
        <f>IFERROR('Tabel 5'!AC274/'Tabel 10'!$F274*1000,0)</f>
        <v>0.47050520496382991</v>
      </c>
      <c r="AF274" s="57"/>
    </row>
    <row r="275" spans="1:32" outlineLevel="1" x14ac:dyDescent="0.2">
      <c r="A275" s="22">
        <v>1</v>
      </c>
      <c r="B275" s="46">
        <v>2019</v>
      </c>
      <c r="C275" s="46">
        <v>6</v>
      </c>
      <c r="D275" s="22" t="s">
        <v>51</v>
      </c>
      <c r="E275" s="22" t="s">
        <v>384</v>
      </c>
      <c r="F275" s="41">
        <v>11148</v>
      </c>
      <c r="H275" s="41">
        <f>IFERROR('Tabel 5'!G275/'Tabel 10'!$F275*1000,0)</f>
        <v>96.878363832077497</v>
      </c>
      <c r="I275" s="41"/>
      <c r="J275" s="41">
        <f>IFERROR('Tabel 5'!I275/'Tabel 10'!$F275*1000,0)</f>
        <v>30.678148546824541</v>
      </c>
      <c r="K275" s="41">
        <f>IFERROR('Tabel 5'!J275/'Tabel 10'!$F275*1000,0)</f>
        <v>2.9601722282023681</v>
      </c>
      <c r="L275" s="41">
        <f>IFERROR('Tabel 5'!K275/'Tabel 10'!$F275*1000,0)</f>
        <v>0</v>
      </c>
      <c r="M275" s="41">
        <f>IFERROR('Tabel 5'!L275/'Tabel 10'!$F275*1000,0)</f>
        <v>0.71761750986724082</v>
      </c>
      <c r="N275" s="41">
        <f>IFERROR('Tabel 5'!M275/'Tabel 10'!$F275*1000,0)</f>
        <v>0.35880875493362041</v>
      </c>
      <c r="O275" s="41">
        <f>IFERROR('Tabel 5'!N275/'Tabel 10'!$F275*1000,0)</f>
        <v>26.641550053821312</v>
      </c>
      <c r="P275" s="41"/>
      <c r="Q275" s="41">
        <f>IFERROR('Tabel 5'!P275/'Tabel 10'!$F275*1000,0)</f>
        <v>14.890563329745246</v>
      </c>
      <c r="R275" s="41">
        <f>IFERROR('Tabel 5'!Q275/'Tabel 10'!$F275*1000,0)</f>
        <v>1.0764262648008611</v>
      </c>
      <c r="S275" s="41">
        <f>IFERROR('Tabel 5'!R275/'Tabel 10'!$F275*1000,0)</f>
        <v>13.814137064944385</v>
      </c>
      <c r="T275" s="41"/>
      <c r="U275" s="41">
        <f>IFERROR('Tabel 5'!T275/'Tabel 10'!$F275*1000,0)</f>
        <v>24.488697524219592</v>
      </c>
      <c r="V275" s="41"/>
      <c r="W275" s="41">
        <f>IFERROR('Tabel 5'!V275/'Tabel 10'!$F275*1000,0)</f>
        <v>26.820954431288126</v>
      </c>
      <c r="X275" s="41">
        <f>IFERROR('Tabel 5'!W275/'Tabel 10'!$F275*1000,0)</f>
        <v>0</v>
      </c>
      <c r="Y275" s="41">
        <f>IFERROR('Tabel 5'!X275/'Tabel 10'!$F275*1000,0)</f>
        <v>26.462145676354503</v>
      </c>
      <c r="Z275" s="41">
        <f>IFERROR('Tabel 5'!Y275/'Tabel 10'!$F275*1000,0)</f>
        <v>0.35880875493362041</v>
      </c>
      <c r="AA275" s="41"/>
      <c r="AB275" s="41">
        <f>IFERROR('Tabel 5'!AA275/'Tabel 10'!$F275*1000,0)</f>
        <v>0</v>
      </c>
      <c r="AC275" s="41"/>
      <c r="AD275" s="41">
        <f>IFERROR('Tabel 5'!AC275/'Tabel 10'!$F275*1000,0)</f>
        <v>29.332615715823465</v>
      </c>
      <c r="AF275" s="57"/>
    </row>
    <row r="276" spans="1:32" outlineLevel="1" x14ac:dyDescent="0.2">
      <c r="A276" s="22">
        <v>1</v>
      </c>
      <c r="B276" s="46">
        <v>2019</v>
      </c>
      <c r="C276" s="46">
        <v>6</v>
      </c>
      <c r="D276" s="22" t="s">
        <v>52</v>
      </c>
      <c r="E276" s="22" t="s">
        <v>387</v>
      </c>
      <c r="F276" s="41">
        <v>18797</v>
      </c>
      <c r="H276" s="41">
        <f>IFERROR('Tabel 5'!G276/'Tabel 10'!$F276*1000,0)</f>
        <v>43.889982444007018</v>
      </c>
      <c r="I276" s="41"/>
      <c r="J276" s="41">
        <f>IFERROR('Tabel 5'!I276/'Tabel 10'!$F276*1000,0)</f>
        <v>24.471990211203913</v>
      </c>
      <c r="K276" s="41">
        <f>IFERROR('Tabel 5'!J276/'Tabel 10'!$F276*1000,0)</f>
        <v>6.5435973825610469</v>
      </c>
      <c r="L276" s="41">
        <f>IFERROR('Tabel 5'!K276/'Tabel 10'!$F276*1000,0)</f>
        <v>14.310794275682289</v>
      </c>
      <c r="M276" s="41">
        <f>IFERROR('Tabel 5'!L276/'Tabel 10'!$F276*1000,0)</f>
        <v>2.287599084960366</v>
      </c>
      <c r="N276" s="41">
        <f>IFERROR('Tabel 5'!M276/'Tabel 10'!$F276*1000,0)</f>
        <v>0</v>
      </c>
      <c r="O276" s="41">
        <f>IFERROR('Tabel 5'!N276/'Tabel 10'!$F276*1000,0)</f>
        <v>1.3299994680002127</v>
      </c>
      <c r="P276" s="41"/>
      <c r="Q276" s="41">
        <f>IFERROR('Tabel 5'!P276/'Tabel 10'!$F276*1000,0)</f>
        <v>0</v>
      </c>
      <c r="R276" s="41">
        <f>IFERROR('Tabel 5'!Q276/'Tabel 10'!$F276*1000,0)</f>
        <v>0</v>
      </c>
      <c r="S276" s="41">
        <f>IFERROR('Tabel 5'!R276/'Tabel 10'!$F276*1000,0)</f>
        <v>0</v>
      </c>
      <c r="T276" s="41"/>
      <c r="U276" s="41">
        <f>IFERROR('Tabel 5'!T276/'Tabel 10'!$F276*1000,0)</f>
        <v>5.1071979571208175</v>
      </c>
      <c r="V276" s="41"/>
      <c r="W276" s="41">
        <f>IFERROR('Tabel 5'!V276/'Tabel 10'!$F276*1000,0)</f>
        <v>14.310794275682289</v>
      </c>
      <c r="X276" s="41">
        <f>IFERROR('Tabel 5'!W276/'Tabel 10'!$F276*1000,0)</f>
        <v>13.725594509762196</v>
      </c>
      <c r="Y276" s="41">
        <f>IFERROR('Tabel 5'!X276/'Tabel 10'!$F276*1000,0)</f>
        <v>0.5851997659200936</v>
      </c>
      <c r="Z276" s="41">
        <f>IFERROR('Tabel 5'!Y276/'Tabel 10'!$F276*1000,0)</f>
        <v>0</v>
      </c>
      <c r="AA276" s="41"/>
      <c r="AB276" s="41">
        <f>IFERROR('Tabel 5'!AA276/'Tabel 10'!$F276*1000,0)</f>
        <v>0</v>
      </c>
      <c r="AC276" s="41"/>
      <c r="AD276" s="41">
        <f>IFERROR('Tabel 5'!AC276/'Tabel 10'!$F276*1000,0)</f>
        <v>1.4895994041602383</v>
      </c>
      <c r="AF276" s="57"/>
    </row>
    <row r="277" spans="1:32" outlineLevel="1" x14ac:dyDescent="0.2">
      <c r="A277" s="22">
        <v>1</v>
      </c>
      <c r="B277" s="46">
        <v>2019</v>
      </c>
      <c r="C277" s="46">
        <v>6</v>
      </c>
      <c r="D277" s="22" t="s">
        <v>58</v>
      </c>
      <c r="E277" s="22" t="s">
        <v>395</v>
      </c>
      <c r="F277" s="41">
        <v>12173</v>
      </c>
      <c r="H277" s="41">
        <f>IFERROR('Tabel 5'!G277/'Tabel 10'!$F277*1000,0)</f>
        <v>44.77121498398094</v>
      </c>
      <c r="I277" s="41"/>
      <c r="J277" s="41">
        <f>IFERROR('Tabel 5'!I277/'Tabel 10'!$F277*1000,0)</f>
        <v>9.1185410334346493</v>
      </c>
      <c r="K277" s="41">
        <f>IFERROR('Tabel 5'!J277/'Tabel 10'!$F277*1000,0)</f>
        <v>2.1358744763000086</v>
      </c>
      <c r="L277" s="41">
        <f>IFERROR('Tabel 5'!K277/'Tabel 10'!$F277*1000,0)</f>
        <v>8.214901831923109E-2</v>
      </c>
      <c r="M277" s="41">
        <f>IFERROR('Tabel 5'!L277/'Tabel 10'!$F277*1000,0)</f>
        <v>6.5719214655384866</v>
      </c>
      <c r="N277" s="41">
        <f>IFERROR('Tabel 5'!M277/'Tabel 10'!$F277*1000,0)</f>
        <v>8.214901831923109E-2</v>
      </c>
      <c r="O277" s="41">
        <f>IFERROR('Tabel 5'!N277/'Tabel 10'!$F277*1000,0)</f>
        <v>0.24644705495769326</v>
      </c>
      <c r="P277" s="41"/>
      <c r="Q277" s="41">
        <f>IFERROR('Tabel 5'!P277/'Tabel 10'!$F277*1000,0)</f>
        <v>7.1469645937731041</v>
      </c>
      <c r="R277" s="41">
        <f>IFERROR('Tabel 5'!Q277/'Tabel 10'!$F277*1000,0)</f>
        <v>7.1469645937731041</v>
      </c>
      <c r="S277" s="41">
        <f>IFERROR('Tabel 5'!R277/'Tabel 10'!$F277*1000,0)</f>
        <v>0</v>
      </c>
      <c r="T277" s="41"/>
      <c r="U277" s="41">
        <f>IFERROR('Tabel 5'!T277/'Tabel 10'!$F277*1000,0)</f>
        <v>9.8578821983077294</v>
      </c>
      <c r="V277" s="41"/>
      <c r="W277" s="41">
        <f>IFERROR('Tabel 5'!V277/'Tabel 10'!$F277*1000,0)</f>
        <v>18.647827158465454</v>
      </c>
      <c r="X277" s="41">
        <f>IFERROR('Tabel 5'!W277/'Tabel 10'!$F277*1000,0)</f>
        <v>18.072784030230839</v>
      </c>
      <c r="Y277" s="41">
        <f>IFERROR('Tabel 5'!X277/'Tabel 10'!$F277*1000,0)</f>
        <v>0.57504312823461756</v>
      </c>
      <c r="Z277" s="41">
        <f>IFERROR('Tabel 5'!Y277/'Tabel 10'!$F277*1000,0)</f>
        <v>0</v>
      </c>
      <c r="AA277" s="41"/>
      <c r="AB277" s="41">
        <f>IFERROR('Tabel 5'!AA277/'Tabel 10'!$F277*1000,0)</f>
        <v>0</v>
      </c>
      <c r="AC277" s="41"/>
      <c r="AD277" s="41">
        <f>IFERROR('Tabel 5'!AC277/'Tabel 10'!$F277*1000,0)</f>
        <v>2.3001725129384702</v>
      </c>
      <c r="AF277" s="57"/>
    </row>
    <row r="278" spans="1:32" outlineLevel="1" x14ac:dyDescent="0.2">
      <c r="A278" s="22">
        <v>1</v>
      </c>
      <c r="B278" s="46">
        <v>2019</v>
      </c>
      <c r="C278" s="46">
        <v>6</v>
      </c>
      <c r="D278" s="22" t="s">
        <v>59</v>
      </c>
      <c r="E278" s="22" t="s">
        <v>396</v>
      </c>
      <c r="F278" s="41">
        <v>16486</v>
      </c>
      <c r="H278" s="41">
        <f>IFERROR('Tabel 5'!G278/'Tabel 10'!$F278*1000,0)</f>
        <v>31.238626713575155</v>
      </c>
      <c r="I278" s="41"/>
      <c r="J278" s="41">
        <f>IFERROR('Tabel 5'!I278/'Tabel 10'!$F278*1000,0)</f>
        <v>2.2443285211694772</v>
      </c>
      <c r="K278" s="41">
        <f>IFERROR('Tabel 5'!J278/'Tabel 10'!$F278*1000,0)</f>
        <v>0.54591774839257545</v>
      </c>
      <c r="L278" s="41">
        <f>IFERROR('Tabel 5'!K278/'Tabel 10'!$F278*1000,0)</f>
        <v>0</v>
      </c>
      <c r="M278" s="41">
        <f>IFERROR('Tabel 5'!L278/'Tabel 10'!$F278*1000,0)</f>
        <v>1.6984107727769016</v>
      </c>
      <c r="N278" s="41">
        <f>IFERROR('Tabel 5'!M278/'Tabel 10'!$F278*1000,0)</f>
        <v>0</v>
      </c>
      <c r="O278" s="41">
        <f>IFERROR('Tabel 5'!N278/'Tabel 10'!$F278*1000,0)</f>
        <v>0</v>
      </c>
      <c r="P278" s="41"/>
      <c r="Q278" s="41">
        <f>IFERROR('Tabel 5'!P278/'Tabel 10'!$F278*1000,0)</f>
        <v>2.6689312143637025</v>
      </c>
      <c r="R278" s="41">
        <f>IFERROR('Tabel 5'!Q278/'Tabel 10'!$F278*1000,0)</f>
        <v>2.6689312143637025</v>
      </c>
      <c r="S278" s="41">
        <f>IFERROR('Tabel 5'!R278/'Tabel 10'!$F278*1000,0)</f>
        <v>0</v>
      </c>
      <c r="T278" s="41"/>
      <c r="U278" s="41">
        <f>IFERROR('Tabel 5'!T278/'Tabel 10'!$F278*1000,0)</f>
        <v>5.1558898459298801</v>
      </c>
      <c r="V278" s="41"/>
      <c r="W278" s="41">
        <f>IFERROR('Tabel 5'!V278/'Tabel 10'!$F278*1000,0)</f>
        <v>21.169477132112096</v>
      </c>
      <c r="X278" s="41">
        <f>IFERROR('Tabel 5'!W278/'Tabel 10'!$F278*1000,0)</f>
        <v>20.441586800921993</v>
      </c>
      <c r="Y278" s="41">
        <f>IFERROR('Tabel 5'!X278/'Tabel 10'!$F278*1000,0)</f>
        <v>0.7278903311901006</v>
      </c>
      <c r="Z278" s="41">
        <f>IFERROR('Tabel 5'!Y278/'Tabel 10'!$F278*1000,0)</f>
        <v>0</v>
      </c>
      <c r="AA278" s="41"/>
      <c r="AB278" s="41">
        <f>IFERROR('Tabel 5'!AA278/'Tabel 10'!$F278*1000,0)</f>
        <v>0</v>
      </c>
      <c r="AC278" s="41"/>
      <c r="AD278" s="41">
        <f>IFERROR('Tabel 5'!AC278/'Tabel 10'!$F278*1000,0)</f>
        <v>1.6377532451777264</v>
      </c>
      <c r="AF278" s="57"/>
    </row>
    <row r="279" spans="1:32" outlineLevel="1" x14ac:dyDescent="0.2">
      <c r="A279" s="22">
        <v>1</v>
      </c>
      <c r="B279" s="46">
        <v>2019</v>
      </c>
      <c r="C279" s="46">
        <v>6</v>
      </c>
      <c r="D279" s="22" t="s">
        <v>73</v>
      </c>
      <c r="E279" s="22" t="s">
        <v>410</v>
      </c>
      <c r="F279" s="41">
        <v>14944</v>
      </c>
      <c r="H279" s="41">
        <f>IFERROR('Tabel 5'!G279/'Tabel 10'!$F279*1000,0)</f>
        <v>51.592612419700217</v>
      </c>
      <c r="I279" s="41"/>
      <c r="J279" s="41">
        <f>IFERROR('Tabel 5'!I279/'Tabel 10'!$F279*1000,0)</f>
        <v>27.10117773019272</v>
      </c>
      <c r="K279" s="41">
        <f>IFERROR('Tabel 5'!J279/'Tabel 10'!$F279*1000,0)</f>
        <v>0.60224839400428265</v>
      </c>
      <c r="L279" s="41">
        <f>IFERROR('Tabel 5'!K279/'Tabel 10'!$F279*1000,0)</f>
        <v>0.33458244111349034</v>
      </c>
      <c r="M279" s="41">
        <f>IFERROR('Tabel 5'!L279/'Tabel 10'!$F279*1000,0)</f>
        <v>0.60224839400428265</v>
      </c>
      <c r="N279" s="41">
        <f>IFERROR('Tabel 5'!M279/'Tabel 10'!$F279*1000,0)</f>
        <v>0</v>
      </c>
      <c r="O279" s="41">
        <f>IFERROR('Tabel 5'!N279/'Tabel 10'!$F279*1000,0)</f>
        <v>25.562098501070661</v>
      </c>
      <c r="P279" s="41"/>
      <c r="Q279" s="41">
        <f>IFERROR('Tabel 5'!P279/'Tabel 10'!$F279*1000,0)</f>
        <v>4.7510706638115634</v>
      </c>
      <c r="R279" s="41">
        <f>IFERROR('Tabel 5'!Q279/'Tabel 10'!$F279*1000,0)</f>
        <v>0.33458244111349034</v>
      </c>
      <c r="S279" s="41">
        <f>IFERROR('Tabel 5'!R279/'Tabel 10'!$F279*1000,0)</f>
        <v>4.4164882226980735</v>
      </c>
      <c r="T279" s="41"/>
      <c r="U279" s="41">
        <f>IFERROR('Tabel 5'!T279/'Tabel 10'!$F279*1000,0)</f>
        <v>1.2714132762312635</v>
      </c>
      <c r="V279" s="41"/>
      <c r="W279" s="41">
        <f>IFERROR('Tabel 5'!V279/'Tabel 10'!$F279*1000,0)</f>
        <v>18.468950749464668</v>
      </c>
      <c r="X279" s="41">
        <f>IFERROR('Tabel 5'!W279/'Tabel 10'!$F279*1000,0)</f>
        <v>16.595289079229122</v>
      </c>
      <c r="Y279" s="41">
        <f>IFERROR('Tabel 5'!X279/'Tabel 10'!$F279*1000,0)</f>
        <v>0.60224839400428265</v>
      </c>
      <c r="Z279" s="41">
        <f>IFERROR('Tabel 5'!Y279/'Tabel 10'!$F279*1000,0)</f>
        <v>1.2714132762312635</v>
      </c>
      <c r="AA279" s="41"/>
      <c r="AB279" s="41">
        <f>IFERROR('Tabel 5'!AA279/'Tabel 10'!$F279*1000,0)</f>
        <v>0</v>
      </c>
      <c r="AC279" s="41"/>
      <c r="AD279" s="41">
        <f>IFERROR('Tabel 5'!AC279/'Tabel 10'!$F279*1000,0)</f>
        <v>4.5503211991434682</v>
      </c>
      <c r="AF279" s="57"/>
    </row>
    <row r="280" spans="1:32" outlineLevel="1" x14ac:dyDescent="0.2">
      <c r="A280" s="22">
        <v>1</v>
      </c>
      <c r="B280" s="46">
        <v>2019</v>
      </c>
      <c r="C280" s="46">
        <v>6</v>
      </c>
      <c r="D280" s="22" t="s">
        <v>84</v>
      </c>
      <c r="E280" s="22" t="s">
        <v>422</v>
      </c>
      <c r="F280" s="41">
        <v>15192</v>
      </c>
      <c r="H280" s="41">
        <f>IFERROR('Tabel 5'!G280/'Tabel 10'!$F280*1000,0)</f>
        <v>28.896787783043706</v>
      </c>
      <c r="I280" s="41"/>
      <c r="J280" s="41">
        <f>IFERROR('Tabel 5'!I280/'Tabel 10'!$F280*1000,0)</f>
        <v>10.66350710900474</v>
      </c>
      <c r="K280" s="41">
        <f>IFERROR('Tabel 5'!J280/'Tabel 10'!$F280*1000,0)</f>
        <v>1.4481305950500263</v>
      </c>
      <c r="L280" s="41">
        <f>IFERROR('Tabel 5'!K280/'Tabel 10'!$F280*1000,0)</f>
        <v>6.5824117956819375E-2</v>
      </c>
      <c r="M280" s="41">
        <f>IFERROR('Tabel 5'!L280/'Tabel 10'!$F280*1000,0)</f>
        <v>6.2532912058978409</v>
      </c>
      <c r="N280" s="41">
        <f>IFERROR('Tabel 5'!M280/'Tabel 10'!$F280*1000,0)</f>
        <v>0</v>
      </c>
      <c r="O280" s="41">
        <f>IFERROR('Tabel 5'!N280/'Tabel 10'!$F280*1000,0)</f>
        <v>2.8962611901000526</v>
      </c>
      <c r="P280" s="41"/>
      <c r="Q280" s="41">
        <f>IFERROR('Tabel 5'!P280/'Tabel 10'!$F280*1000,0)</f>
        <v>0</v>
      </c>
      <c r="R280" s="41">
        <f>IFERROR('Tabel 5'!Q280/'Tabel 10'!$F280*1000,0)</f>
        <v>0</v>
      </c>
      <c r="S280" s="41">
        <f>IFERROR('Tabel 5'!R280/'Tabel 10'!$F280*1000,0)</f>
        <v>0</v>
      </c>
      <c r="T280" s="41"/>
      <c r="U280" s="41">
        <f>IFERROR('Tabel 5'!T280/'Tabel 10'!$F280*1000,0)</f>
        <v>0</v>
      </c>
      <c r="V280" s="41"/>
      <c r="W280" s="41">
        <f>IFERROR('Tabel 5'!V280/'Tabel 10'!$F280*1000,0)</f>
        <v>18.233280674038969</v>
      </c>
      <c r="X280" s="41">
        <f>IFERROR('Tabel 5'!W280/'Tabel 10'!$F280*1000,0)</f>
        <v>18.233280674038969</v>
      </c>
      <c r="Y280" s="41">
        <f>IFERROR('Tabel 5'!X280/'Tabel 10'!$F280*1000,0)</f>
        <v>0</v>
      </c>
      <c r="Z280" s="41">
        <f>IFERROR('Tabel 5'!Y280/'Tabel 10'!$F280*1000,0)</f>
        <v>0</v>
      </c>
      <c r="AA280" s="41"/>
      <c r="AB280" s="41">
        <f>IFERROR('Tabel 5'!AA280/'Tabel 10'!$F280*1000,0)</f>
        <v>0</v>
      </c>
      <c r="AC280" s="41"/>
      <c r="AD280" s="41">
        <f>IFERROR('Tabel 5'!AC280/'Tabel 10'!$F280*1000,0)</f>
        <v>3.3570300157977884</v>
      </c>
      <c r="AF280" s="57"/>
    </row>
    <row r="281" spans="1:32" outlineLevel="1" x14ac:dyDescent="0.2">
      <c r="A281" s="22">
        <v>1</v>
      </c>
      <c r="B281" s="46">
        <v>2019</v>
      </c>
      <c r="C281" s="46">
        <v>6</v>
      </c>
      <c r="D281" s="22" t="s">
        <v>89</v>
      </c>
      <c r="E281" s="22" t="s">
        <v>427</v>
      </c>
      <c r="F281" s="41">
        <v>14473</v>
      </c>
      <c r="H281" s="41">
        <f>IFERROR('Tabel 5'!G281/'Tabel 10'!$F281*1000,0)</f>
        <v>15.75347198231189</v>
      </c>
      <c r="I281" s="41"/>
      <c r="J281" s="41">
        <f>IFERROR('Tabel 5'!I281/'Tabel 10'!$F281*1000,0)</f>
        <v>1.7273543840254266</v>
      </c>
      <c r="K281" s="41">
        <f>IFERROR('Tabel 5'!J281/'Tabel 10'!$F281*1000,0)</f>
        <v>0</v>
      </c>
      <c r="L281" s="41">
        <f>IFERROR('Tabel 5'!K281/'Tabel 10'!$F281*1000,0)</f>
        <v>0</v>
      </c>
      <c r="M281" s="41">
        <f>IFERROR('Tabel 5'!L281/'Tabel 10'!$F281*1000,0)</f>
        <v>0</v>
      </c>
      <c r="N281" s="41">
        <f>IFERROR('Tabel 5'!M281/'Tabel 10'!$F281*1000,0)</f>
        <v>0</v>
      </c>
      <c r="O281" s="41">
        <f>IFERROR('Tabel 5'!N281/'Tabel 10'!$F281*1000,0)</f>
        <v>1.7273543840254266</v>
      </c>
      <c r="P281" s="41"/>
      <c r="Q281" s="41">
        <f>IFERROR('Tabel 5'!P281/'Tabel 10'!$F281*1000,0)</f>
        <v>3.5928971187728878</v>
      </c>
      <c r="R281" s="41">
        <f>IFERROR('Tabel 5'!Q281/'Tabel 10'!$F281*1000,0)</f>
        <v>0</v>
      </c>
      <c r="S281" s="41">
        <f>IFERROR('Tabel 5'!R281/'Tabel 10'!$F281*1000,0)</f>
        <v>3.5928971187728878</v>
      </c>
      <c r="T281" s="41"/>
      <c r="U281" s="41">
        <f>IFERROR('Tabel 5'!T281/'Tabel 10'!$F281*1000,0)</f>
        <v>3.4547087680508533</v>
      </c>
      <c r="V281" s="41"/>
      <c r="W281" s="41">
        <f>IFERROR('Tabel 5'!V281/'Tabel 10'!$F281*1000,0)</f>
        <v>6.9785117114627235</v>
      </c>
      <c r="X281" s="41">
        <f>IFERROR('Tabel 5'!W281/'Tabel 10'!$F281*1000,0)</f>
        <v>6.9785117114627235</v>
      </c>
      <c r="Y281" s="41">
        <f>IFERROR('Tabel 5'!X281/'Tabel 10'!$F281*1000,0)</f>
        <v>0</v>
      </c>
      <c r="Z281" s="41">
        <f>IFERROR('Tabel 5'!Y281/'Tabel 10'!$F281*1000,0)</f>
        <v>0</v>
      </c>
      <c r="AA281" s="41"/>
      <c r="AB281" s="41">
        <f>IFERROR('Tabel 5'!AA281/'Tabel 10'!$F281*1000,0)</f>
        <v>0</v>
      </c>
      <c r="AC281" s="41"/>
      <c r="AD281" s="41">
        <f>IFERROR('Tabel 5'!AC281/'Tabel 10'!$F281*1000,0)</f>
        <v>0.27637670144406823</v>
      </c>
      <c r="AF281" s="57"/>
    </row>
    <row r="282" spans="1:32" outlineLevel="1" x14ac:dyDescent="0.2">
      <c r="A282" s="22">
        <v>1</v>
      </c>
      <c r="B282" s="46">
        <v>2019</v>
      </c>
      <c r="C282" s="46">
        <v>6</v>
      </c>
      <c r="D282" s="22" t="s">
        <v>94</v>
      </c>
      <c r="E282" s="22" t="s">
        <v>433</v>
      </c>
      <c r="F282" s="41">
        <v>13166</v>
      </c>
      <c r="H282" s="41">
        <f>IFERROR('Tabel 5'!G282/'Tabel 10'!$F282*1000,0)</f>
        <v>54.610360018228768</v>
      </c>
      <c r="I282" s="41"/>
      <c r="J282" s="41">
        <f>IFERROR('Tabel 5'!I282/'Tabel 10'!$F282*1000,0)</f>
        <v>33.495366854017924</v>
      </c>
      <c r="K282" s="41">
        <f>IFERROR('Tabel 5'!J282/'Tabel 10'!$F282*1000,0)</f>
        <v>0</v>
      </c>
      <c r="L282" s="41">
        <f>IFERROR('Tabel 5'!K282/'Tabel 10'!$F282*1000,0)</f>
        <v>0</v>
      </c>
      <c r="M282" s="41">
        <f>IFERROR('Tabel 5'!L282/'Tabel 10'!$F282*1000,0)</f>
        <v>4.4052863436123353</v>
      </c>
      <c r="N282" s="41">
        <f>IFERROR('Tabel 5'!M282/'Tabel 10'!$F282*1000,0)</f>
        <v>0.15190642564180465</v>
      </c>
      <c r="O282" s="41">
        <f>IFERROR('Tabel 5'!N282/'Tabel 10'!$F282*1000,0)</f>
        <v>28.938174084763787</v>
      </c>
      <c r="P282" s="41"/>
      <c r="Q282" s="41">
        <f>IFERROR('Tabel 5'!P282/'Tabel 10'!$F282*1000,0)</f>
        <v>2.9621753000151907</v>
      </c>
      <c r="R282" s="41">
        <f>IFERROR('Tabel 5'!Q282/'Tabel 10'!$F282*1000,0)</f>
        <v>2.9621753000151907</v>
      </c>
      <c r="S282" s="41">
        <f>IFERROR('Tabel 5'!R282/'Tabel 10'!$F282*1000,0)</f>
        <v>0</v>
      </c>
      <c r="T282" s="41"/>
      <c r="U282" s="41">
        <f>IFERROR('Tabel 5'!T282/'Tabel 10'!$F282*1000,0)</f>
        <v>0</v>
      </c>
      <c r="V282" s="41"/>
      <c r="W282" s="41">
        <f>IFERROR('Tabel 5'!V282/'Tabel 10'!$F282*1000,0)</f>
        <v>18.152817864195654</v>
      </c>
      <c r="X282" s="41">
        <f>IFERROR('Tabel 5'!W282/'Tabel 10'!$F282*1000,0)</f>
        <v>18.152817864195654</v>
      </c>
      <c r="Y282" s="41">
        <f>IFERROR('Tabel 5'!X282/'Tabel 10'!$F282*1000,0)</f>
        <v>0</v>
      </c>
      <c r="Z282" s="41">
        <f>IFERROR('Tabel 5'!Y282/'Tabel 10'!$F282*1000,0)</f>
        <v>0</v>
      </c>
      <c r="AA282" s="41"/>
      <c r="AB282" s="41">
        <f>IFERROR('Tabel 5'!AA282/'Tabel 10'!$F282*1000,0)</f>
        <v>0</v>
      </c>
      <c r="AC282" s="41"/>
      <c r="AD282" s="41">
        <f>IFERROR('Tabel 5'!AC282/'Tabel 10'!$F282*1000,0)</f>
        <v>14.05134437186693</v>
      </c>
      <c r="AF282" s="57"/>
    </row>
    <row r="283" spans="1:32" outlineLevel="1" x14ac:dyDescent="0.2">
      <c r="A283" s="22">
        <v>1</v>
      </c>
      <c r="B283" s="46">
        <v>2019</v>
      </c>
      <c r="C283" s="46">
        <v>6</v>
      </c>
      <c r="D283" s="22" t="s">
        <v>105</v>
      </c>
      <c r="E283" s="22" t="s">
        <v>447</v>
      </c>
      <c r="F283" s="41">
        <v>11202</v>
      </c>
      <c r="H283" s="41">
        <f>IFERROR('Tabel 5'!G283/'Tabel 10'!$F283*1000,0)</f>
        <v>24.99553651133726</v>
      </c>
      <c r="I283" s="41"/>
      <c r="J283" s="41">
        <f>IFERROR('Tabel 5'!I283/'Tabel 10'!$F283*1000,0)</f>
        <v>9.4625959650062494</v>
      </c>
      <c r="K283" s="41">
        <f>IFERROR('Tabel 5'!J283/'Tabel 10'!$F283*1000,0)</f>
        <v>0</v>
      </c>
      <c r="L283" s="41">
        <f>IFERROR('Tabel 5'!K283/'Tabel 10'!$F283*1000,0)</f>
        <v>0</v>
      </c>
      <c r="M283" s="41">
        <f>IFERROR('Tabel 5'!L283/'Tabel 10'!$F283*1000,0)</f>
        <v>0</v>
      </c>
      <c r="N283" s="41">
        <f>IFERROR('Tabel 5'!M283/'Tabel 10'!$F283*1000,0)</f>
        <v>0</v>
      </c>
      <c r="O283" s="41">
        <f>IFERROR('Tabel 5'!N283/'Tabel 10'!$F283*1000,0)</f>
        <v>9.4625959650062494</v>
      </c>
      <c r="P283" s="41"/>
      <c r="Q283" s="41">
        <f>IFERROR('Tabel 5'!P283/'Tabel 10'!$F283*1000,0)</f>
        <v>0.44634886627387965</v>
      </c>
      <c r="R283" s="41">
        <f>IFERROR('Tabel 5'!Q283/'Tabel 10'!$F283*1000,0)</f>
        <v>0.44634886627387965</v>
      </c>
      <c r="S283" s="41">
        <f>IFERROR('Tabel 5'!R283/'Tabel 10'!$F283*1000,0)</f>
        <v>0</v>
      </c>
      <c r="T283" s="41"/>
      <c r="U283" s="41">
        <f>IFERROR('Tabel 5'!T283/'Tabel 10'!$F283*1000,0)</f>
        <v>2.9459025174076059</v>
      </c>
      <c r="V283" s="41"/>
      <c r="W283" s="41">
        <f>IFERROR('Tabel 5'!V283/'Tabel 10'!$F283*1000,0)</f>
        <v>12.140689162649528</v>
      </c>
      <c r="X283" s="41">
        <f>IFERROR('Tabel 5'!W283/'Tabel 10'!$F283*1000,0)</f>
        <v>11.515800749866097</v>
      </c>
      <c r="Y283" s="41">
        <f>IFERROR('Tabel 5'!X283/'Tabel 10'!$F283*1000,0)</f>
        <v>0.62488841278343155</v>
      </c>
      <c r="Z283" s="41">
        <f>IFERROR('Tabel 5'!Y283/'Tabel 10'!$F283*1000,0)</f>
        <v>0</v>
      </c>
      <c r="AA283" s="41"/>
      <c r="AB283" s="41">
        <f>IFERROR('Tabel 5'!AA283/'Tabel 10'!$F283*1000,0)</f>
        <v>0</v>
      </c>
      <c r="AC283" s="41"/>
      <c r="AD283" s="41">
        <f>IFERROR('Tabel 5'!AC283/'Tabel 10'!$F283*1000,0)</f>
        <v>8.9269773254775933E-2</v>
      </c>
      <c r="AF283" s="57"/>
    </row>
    <row r="284" spans="1:32" outlineLevel="1" x14ac:dyDescent="0.2">
      <c r="A284" s="22">
        <v>1</v>
      </c>
      <c r="B284" s="46">
        <v>2019</v>
      </c>
      <c r="C284" s="46">
        <v>6</v>
      </c>
      <c r="D284" s="22" t="s">
        <v>109</v>
      </c>
      <c r="E284" s="22" t="s">
        <v>451</v>
      </c>
      <c r="F284" s="41">
        <v>18507</v>
      </c>
      <c r="H284" s="41">
        <f>IFERROR('Tabel 5'!G284/'Tabel 10'!$F284*1000,0)</f>
        <v>78.02453125844275</v>
      </c>
      <c r="I284" s="41"/>
      <c r="J284" s="41">
        <f>IFERROR('Tabel 5'!I284/'Tabel 10'!$F284*1000,0)</f>
        <v>31.771762035986381</v>
      </c>
      <c r="K284" s="41">
        <f>IFERROR('Tabel 5'!J284/'Tabel 10'!$F284*1000,0)</f>
        <v>7.4566380288539467</v>
      </c>
      <c r="L284" s="41">
        <f>IFERROR('Tabel 5'!K284/'Tabel 10'!$F284*1000,0)</f>
        <v>7.5647052466634248</v>
      </c>
      <c r="M284" s="41">
        <f>IFERROR('Tabel 5'!L284/'Tabel 10'!$F284*1000,0)</f>
        <v>10.050251256281408</v>
      </c>
      <c r="N284" s="41">
        <f>IFERROR('Tabel 5'!M284/'Tabel 10'!$F284*1000,0)</f>
        <v>1.080672178094775</v>
      </c>
      <c r="O284" s="41">
        <f>IFERROR('Tabel 5'!N284/'Tabel 10'!$F284*1000,0)</f>
        <v>5.6194953260928298</v>
      </c>
      <c r="P284" s="41"/>
      <c r="Q284" s="41">
        <f>IFERROR('Tabel 5'!P284/'Tabel 10'!$F284*1000,0)</f>
        <v>11.779326741233048</v>
      </c>
      <c r="R284" s="41">
        <f>IFERROR('Tabel 5'!Q284/'Tabel 10'!$F284*1000,0)</f>
        <v>2.9178148808558926</v>
      </c>
      <c r="S284" s="41">
        <f>IFERROR('Tabel 5'!R284/'Tabel 10'!$F284*1000,0)</f>
        <v>8.8615118603771545</v>
      </c>
      <c r="T284" s="41"/>
      <c r="U284" s="41">
        <f>IFERROR('Tabel 5'!T284/'Tabel 10'!$F284*1000,0)</f>
        <v>14.426973577565246</v>
      </c>
      <c r="V284" s="41"/>
      <c r="W284" s="41">
        <f>IFERROR('Tabel 5'!V284/'Tabel 10'!$F284*1000,0)</f>
        <v>20.046468903658077</v>
      </c>
      <c r="X284" s="41">
        <f>IFERROR('Tabel 5'!W284/'Tabel 10'!$F284*1000,0)</f>
        <v>18.155292591992218</v>
      </c>
      <c r="Y284" s="41">
        <f>IFERROR('Tabel 5'!X284/'Tabel 10'!$F284*1000,0)</f>
        <v>0.59436969795212624</v>
      </c>
      <c r="Z284" s="41">
        <f>IFERROR('Tabel 5'!Y284/'Tabel 10'!$F284*1000,0)</f>
        <v>1.29680661371373</v>
      </c>
      <c r="AA284" s="41"/>
      <c r="AB284" s="41">
        <f>IFERROR('Tabel 5'!AA284/'Tabel 10'!$F284*1000,0)</f>
        <v>0.16210082671421625</v>
      </c>
      <c r="AC284" s="41"/>
      <c r="AD284" s="41">
        <f>IFERROR('Tabel 5'!AC284/'Tabel 10'!$F284*1000,0)</f>
        <v>5.6735289349975684</v>
      </c>
      <c r="AF284" s="57"/>
    </row>
    <row r="285" spans="1:32" outlineLevel="1" x14ac:dyDescent="0.2">
      <c r="A285" s="22">
        <v>1</v>
      </c>
      <c r="B285" s="46">
        <v>2019</v>
      </c>
      <c r="C285" s="46">
        <v>6</v>
      </c>
      <c r="D285" s="22" t="s">
        <v>119</v>
      </c>
      <c r="E285" s="22" t="s">
        <v>463</v>
      </c>
      <c r="F285" s="41">
        <v>11488</v>
      </c>
      <c r="H285" s="41">
        <f>IFERROR('Tabel 5'!G285/'Tabel 10'!$F285*1000,0)</f>
        <v>47.876044568245121</v>
      </c>
      <c r="I285" s="41"/>
      <c r="J285" s="41">
        <f>IFERROR('Tabel 5'!I285/'Tabel 10'!$F285*1000,0)</f>
        <v>4.2653203342618387</v>
      </c>
      <c r="K285" s="41">
        <f>IFERROR('Tabel 5'!J285/'Tabel 10'!$F285*1000,0)</f>
        <v>0.26114206128133705</v>
      </c>
      <c r="L285" s="41">
        <f>IFERROR('Tabel 5'!K285/'Tabel 10'!$F285*1000,0)</f>
        <v>0</v>
      </c>
      <c r="M285" s="41">
        <f>IFERROR('Tabel 5'!L285/'Tabel 10'!$F285*1000,0)</f>
        <v>3.743036211699164</v>
      </c>
      <c r="N285" s="41">
        <f>IFERROR('Tabel 5'!M285/'Tabel 10'!$F285*1000,0)</f>
        <v>0.26114206128133705</v>
      </c>
      <c r="O285" s="41">
        <f>IFERROR('Tabel 5'!N285/'Tabel 10'!$F285*1000,0)</f>
        <v>0</v>
      </c>
      <c r="P285" s="41"/>
      <c r="Q285" s="41">
        <f>IFERROR('Tabel 5'!P285/'Tabel 10'!$F285*1000,0)</f>
        <v>0</v>
      </c>
      <c r="R285" s="41">
        <f>IFERROR('Tabel 5'!Q285/'Tabel 10'!$F285*1000,0)</f>
        <v>0</v>
      </c>
      <c r="S285" s="41">
        <f>IFERROR('Tabel 5'!R285/'Tabel 10'!$F285*1000,0)</f>
        <v>0</v>
      </c>
      <c r="T285" s="41"/>
      <c r="U285" s="41">
        <f>IFERROR('Tabel 5'!T285/'Tabel 10'!$F285*1000,0)</f>
        <v>0.60933147632311979</v>
      </c>
      <c r="V285" s="41"/>
      <c r="W285" s="41">
        <f>IFERROR('Tabel 5'!V285/'Tabel 10'!$F285*1000,0)</f>
        <v>43.00139275766017</v>
      </c>
      <c r="X285" s="41">
        <f>IFERROR('Tabel 5'!W285/'Tabel 10'!$F285*1000,0)</f>
        <v>21.065459610027855</v>
      </c>
      <c r="Y285" s="41">
        <f>IFERROR('Tabel 5'!X285/'Tabel 10'!$F285*1000,0)</f>
        <v>1.4798050139275767</v>
      </c>
      <c r="Z285" s="41">
        <f>IFERROR('Tabel 5'!Y285/'Tabel 10'!$F285*1000,0)</f>
        <v>20.456128133704734</v>
      </c>
      <c r="AA285" s="41"/>
      <c r="AB285" s="41">
        <f>IFERROR('Tabel 5'!AA285/'Tabel 10'!$F285*1000,0)</f>
        <v>0</v>
      </c>
      <c r="AC285" s="41"/>
      <c r="AD285" s="41">
        <f>IFERROR('Tabel 5'!AC285/'Tabel 10'!$F285*1000,0)</f>
        <v>0.43523676880222839</v>
      </c>
      <c r="AF285" s="57"/>
    </row>
    <row r="286" spans="1:32" outlineLevel="1" x14ac:dyDescent="0.2">
      <c r="A286" s="22">
        <v>1</v>
      </c>
      <c r="B286" s="46">
        <v>2019</v>
      </c>
      <c r="C286" s="46">
        <v>6</v>
      </c>
      <c r="D286" s="22" t="s">
        <v>121</v>
      </c>
      <c r="E286" s="22" t="s">
        <v>465</v>
      </c>
      <c r="F286" s="41">
        <v>11195</v>
      </c>
      <c r="H286" s="41">
        <f>IFERROR('Tabel 5'!G286/'Tabel 10'!$F286*1000,0)</f>
        <v>77.445288075033488</v>
      </c>
      <c r="I286" s="41"/>
      <c r="J286" s="41">
        <f>IFERROR('Tabel 5'!I286/'Tabel 10'!$F286*1000,0)</f>
        <v>10.272443054935239</v>
      </c>
      <c r="K286" s="41">
        <f>IFERROR('Tabel 5'!J286/'Tabel 10'!$F286*1000,0)</f>
        <v>0</v>
      </c>
      <c r="L286" s="41">
        <f>IFERROR('Tabel 5'!K286/'Tabel 10'!$F286*1000,0)</f>
        <v>0</v>
      </c>
      <c r="M286" s="41">
        <f>IFERROR('Tabel 5'!L286/'Tabel 10'!$F286*1000,0)</f>
        <v>0</v>
      </c>
      <c r="N286" s="41">
        <f>IFERROR('Tabel 5'!M286/'Tabel 10'!$F286*1000,0)</f>
        <v>0</v>
      </c>
      <c r="O286" s="41">
        <f>IFERROR('Tabel 5'!N286/'Tabel 10'!$F286*1000,0)</f>
        <v>10.272443054935239</v>
      </c>
      <c r="P286" s="41"/>
      <c r="Q286" s="41">
        <f>IFERROR('Tabel 5'!P286/'Tabel 10'!$F286*1000,0)</f>
        <v>38.499330058061638</v>
      </c>
      <c r="R286" s="41">
        <f>IFERROR('Tabel 5'!Q286/'Tabel 10'!$F286*1000,0)</f>
        <v>35.730236712818218</v>
      </c>
      <c r="S286" s="41">
        <f>IFERROR('Tabel 5'!R286/'Tabel 10'!$F286*1000,0)</f>
        <v>2.7690933452434123</v>
      </c>
      <c r="T286" s="41"/>
      <c r="U286" s="41">
        <f>IFERROR('Tabel 5'!T286/'Tabel 10'!$F286*1000,0)</f>
        <v>6.6100937918713711</v>
      </c>
      <c r="V286" s="41"/>
      <c r="W286" s="41">
        <f>IFERROR('Tabel 5'!V286/'Tabel 10'!$F286*1000,0)</f>
        <v>22.063421170165253</v>
      </c>
      <c r="X286" s="41">
        <f>IFERROR('Tabel 5'!W286/'Tabel 10'!$F286*1000,0)</f>
        <v>21.259490844126844</v>
      </c>
      <c r="Y286" s="41">
        <f>IFERROR('Tabel 5'!X286/'Tabel 10'!$F286*1000,0)</f>
        <v>0.80393032603841008</v>
      </c>
      <c r="Z286" s="41">
        <f>IFERROR('Tabel 5'!Y286/'Tabel 10'!$F286*1000,0)</f>
        <v>0</v>
      </c>
      <c r="AA286" s="41"/>
      <c r="AB286" s="41">
        <f>IFERROR('Tabel 5'!AA286/'Tabel 10'!$F286*1000,0)</f>
        <v>0</v>
      </c>
      <c r="AC286" s="41"/>
      <c r="AD286" s="41">
        <f>IFERROR('Tabel 5'!AC286/'Tabel 10'!$F286*1000,0)</f>
        <v>10.004466279589101</v>
      </c>
      <c r="AF286" s="57"/>
    </row>
    <row r="287" spans="1:32" outlineLevel="1" x14ac:dyDescent="0.2">
      <c r="A287" s="22">
        <v>1</v>
      </c>
      <c r="B287" s="46">
        <v>2019</v>
      </c>
      <c r="C287" s="46">
        <v>6</v>
      </c>
      <c r="D287" s="22" t="s">
        <v>124</v>
      </c>
      <c r="E287" s="22" t="s">
        <v>468</v>
      </c>
      <c r="F287" s="41">
        <v>11779</v>
      </c>
      <c r="H287" s="41">
        <f>IFERROR('Tabel 5'!G287/'Tabel 10'!$F287*1000,0)</f>
        <v>54.07929365820528</v>
      </c>
      <c r="I287" s="41"/>
      <c r="J287" s="41">
        <f>IFERROR('Tabel 5'!I287/'Tabel 10'!$F287*1000,0)</f>
        <v>21.903387384328042</v>
      </c>
      <c r="K287" s="41">
        <f>IFERROR('Tabel 5'!J287/'Tabel 10'!$F287*1000,0)</f>
        <v>14.432464555564989</v>
      </c>
      <c r="L287" s="41">
        <f>IFERROR('Tabel 5'!K287/'Tabel 10'!$F287*1000,0)</f>
        <v>8.4896850326852874E-2</v>
      </c>
      <c r="M287" s="41">
        <f>IFERROR('Tabel 5'!L287/'Tabel 10'!$F287*1000,0)</f>
        <v>0</v>
      </c>
      <c r="N287" s="41">
        <f>IFERROR('Tabel 5'!M287/'Tabel 10'!$F287*1000,0)</f>
        <v>0</v>
      </c>
      <c r="O287" s="41">
        <f>IFERROR('Tabel 5'!N287/'Tabel 10'!$F287*1000,0)</f>
        <v>7.3860259784362006</v>
      </c>
      <c r="P287" s="41"/>
      <c r="Q287" s="41">
        <f>IFERROR('Tabel 5'!P287/'Tabel 10'!$F287*1000,0)</f>
        <v>0</v>
      </c>
      <c r="R287" s="41">
        <f>IFERROR('Tabel 5'!Q287/'Tabel 10'!$F287*1000,0)</f>
        <v>0</v>
      </c>
      <c r="S287" s="41">
        <f>IFERROR('Tabel 5'!R287/'Tabel 10'!$F287*1000,0)</f>
        <v>0</v>
      </c>
      <c r="T287" s="41"/>
      <c r="U287" s="41">
        <f>IFERROR('Tabel 5'!T287/'Tabel 10'!$F287*1000,0)</f>
        <v>4.4146362169963496</v>
      </c>
      <c r="V287" s="41"/>
      <c r="W287" s="41">
        <f>IFERROR('Tabel 5'!V287/'Tabel 10'!$F287*1000,0)</f>
        <v>27.761270056880889</v>
      </c>
      <c r="X287" s="41">
        <f>IFERROR('Tabel 5'!W287/'Tabel 10'!$F287*1000,0)</f>
        <v>27.761270056880889</v>
      </c>
      <c r="Y287" s="41">
        <f>IFERROR('Tabel 5'!X287/'Tabel 10'!$F287*1000,0)</f>
        <v>0</v>
      </c>
      <c r="Z287" s="41">
        <f>IFERROR('Tabel 5'!Y287/'Tabel 10'!$F287*1000,0)</f>
        <v>0</v>
      </c>
      <c r="AA287" s="41"/>
      <c r="AB287" s="41">
        <f>IFERROR('Tabel 5'!AA287/'Tabel 10'!$F287*1000,0)</f>
        <v>0</v>
      </c>
      <c r="AC287" s="41"/>
      <c r="AD287" s="41">
        <f>IFERROR('Tabel 5'!AC287/'Tabel 10'!$F287*1000,0)</f>
        <v>9.7631377875880805</v>
      </c>
      <c r="AF287" s="57"/>
    </row>
    <row r="288" spans="1:32" outlineLevel="1" x14ac:dyDescent="0.2">
      <c r="A288" s="22">
        <v>1</v>
      </c>
      <c r="B288" s="46">
        <v>2019</v>
      </c>
      <c r="C288" s="46">
        <v>6</v>
      </c>
      <c r="D288" s="22" t="s">
        <v>127</v>
      </c>
      <c r="E288" s="22" t="s">
        <v>471</v>
      </c>
      <c r="F288" s="41">
        <v>13547</v>
      </c>
      <c r="H288" s="41">
        <f>IFERROR('Tabel 5'!G288/'Tabel 10'!$F288*1000,0)</f>
        <v>106.88713368273419</v>
      </c>
      <c r="I288" s="41"/>
      <c r="J288" s="41">
        <f>IFERROR('Tabel 5'!I288/'Tabel 10'!$F288*1000,0)</f>
        <v>39.492138480844467</v>
      </c>
      <c r="K288" s="41">
        <f>IFERROR('Tabel 5'!J288/'Tabel 10'!$F288*1000,0)</f>
        <v>0.51671956890824544</v>
      </c>
      <c r="L288" s="41">
        <f>IFERROR('Tabel 5'!K288/'Tabel 10'!$F288*1000,0)</f>
        <v>0.29526832509042594</v>
      </c>
      <c r="M288" s="41">
        <f>IFERROR('Tabel 5'!L288/'Tabel 10'!$F288*1000,0)</f>
        <v>29.526832509042592</v>
      </c>
      <c r="N288" s="41">
        <f>IFERROR('Tabel 5'!M288/'Tabel 10'!$F288*1000,0)</f>
        <v>0</v>
      </c>
      <c r="O288" s="41">
        <f>IFERROR('Tabel 5'!N288/'Tabel 10'!$F288*1000,0)</f>
        <v>9.1533180778032044</v>
      </c>
      <c r="P288" s="41"/>
      <c r="Q288" s="41">
        <f>IFERROR('Tabel 5'!P288/'Tabel 10'!$F288*1000,0)</f>
        <v>23.178563519598438</v>
      </c>
      <c r="R288" s="41">
        <f>IFERROR('Tabel 5'!Q288/'Tabel 10'!$F288*1000,0)</f>
        <v>23.178563519598438</v>
      </c>
      <c r="S288" s="41">
        <f>IFERROR('Tabel 5'!R288/'Tabel 10'!$F288*1000,0)</f>
        <v>0</v>
      </c>
      <c r="T288" s="41"/>
      <c r="U288" s="41">
        <f>IFERROR('Tabel 5'!T288/'Tabel 10'!$F288*1000,0)</f>
        <v>22.071307300509339</v>
      </c>
      <c r="V288" s="41"/>
      <c r="W288" s="41">
        <f>IFERROR('Tabel 5'!V288/'Tabel 10'!$F288*1000,0)</f>
        <v>22.145124381781944</v>
      </c>
      <c r="X288" s="41">
        <f>IFERROR('Tabel 5'!W288/'Tabel 10'!$F288*1000,0)</f>
        <v>19.340075293422899</v>
      </c>
      <c r="Y288" s="41">
        <f>IFERROR('Tabel 5'!X288/'Tabel 10'!$F288*1000,0)</f>
        <v>1.4025245441795231</v>
      </c>
      <c r="Z288" s="41">
        <f>IFERROR('Tabel 5'!Y288/'Tabel 10'!$F288*1000,0)</f>
        <v>1.4025245441795231</v>
      </c>
      <c r="AA288" s="41"/>
      <c r="AB288" s="41">
        <f>IFERROR('Tabel 5'!AA288/'Tabel 10'!$F288*1000,0)</f>
        <v>7.4555252085332544</v>
      </c>
      <c r="AC288" s="41"/>
      <c r="AD288" s="41">
        <f>IFERROR('Tabel 5'!AC288/'Tabel 10'!$F288*1000,0)</f>
        <v>15.058684579611722</v>
      </c>
      <c r="AF288" s="57"/>
    </row>
    <row r="289" spans="1:32" outlineLevel="1" x14ac:dyDescent="0.2">
      <c r="A289" s="22">
        <v>1</v>
      </c>
      <c r="B289" s="46">
        <v>2019</v>
      </c>
      <c r="C289" s="46">
        <v>6</v>
      </c>
      <c r="D289" s="22" t="s">
        <v>129</v>
      </c>
      <c r="E289" s="22" t="s">
        <v>473</v>
      </c>
      <c r="F289" s="41">
        <v>19334</v>
      </c>
      <c r="H289" s="41">
        <f>IFERROR('Tabel 5'!G289/'Tabel 10'!$F289*1000,0)</f>
        <v>72.928519706217031</v>
      </c>
      <c r="I289" s="41"/>
      <c r="J289" s="41">
        <f>IFERROR('Tabel 5'!I289/'Tabel 10'!$F289*1000,0)</f>
        <v>25.912899555187753</v>
      </c>
      <c r="K289" s="41">
        <f>IFERROR('Tabel 5'!J289/'Tabel 10'!$F289*1000,0)</f>
        <v>1.2930588600393089</v>
      </c>
      <c r="L289" s="41">
        <f>IFERROR('Tabel 5'!K289/'Tabel 10'!$F289*1000,0)</f>
        <v>0</v>
      </c>
      <c r="M289" s="41">
        <f>IFERROR('Tabel 5'!L289/'Tabel 10'!$F289*1000,0)</f>
        <v>1.7068376952518878</v>
      </c>
      <c r="N289" s="41">
        <f>IFERROR('Tabel 5'!M289/'Tabel 10'!$F289*1000,0)</f>
        <v>2.9998965552911967</v>
      </c>
      <c r="O289" s="41">
        <f>IFERROR('Tabel 5'!N289/'Tabel 10'!$F289*1000,0)</f>
        <v>19.913106444605358</v>
      </c>
      <c r="P289" s="41"/>
      <c r="Q289" s="41">
        <f>IFERROR('Tabel 5'!P289/'Tabel 10'!$F289*1000,0)</f>
        <v>13.396089790007242</v>
      </c>
      <c r="R289" s="41">
        <f>IFERROR('Tabel 5'!Q289/'Tabel 10'!$F289*1000,0)</f>
        <v>6.4652943001965451</v>
      </c>
      <c r="S289" s="41">
        <f>IFERROR('Tabel 5'!R289/'Tabel 10'!$F289*1000,0)</f>
        <v>6.9307954898106967</v>
      </c>
      <c r="T289" s="41"/>
      <c r="U289" s="41">
        <f>IFERROR('Tabel 5'!T289/'Tabel 10'!$F289*1000,0)</f>
        <v>15.051205130857557</v>
      </c>
      <c r="V289" s="41"/>
      <c r="W289" s="41">
        <f>IFERROR('Tabel 5'!V289/'Tabel 10'!$F289*1000,0)</f>
        <v>18.568325230164479</v>
      </c>
      <c r="X289" s="41">
        <f>IFERROR('Tabel 5'!W289/'Tabel 10'!$F289*1000,0)</f>
        <v>18.568325230164479</v>
      </c>
      <c r="Y289" s="41">
        <f>IFERROR('Tabel 5'!X289/'Tabel 10'!$F289*1000,0)</f>
        <v>0</v>
      </c>
      <c r="Z289" s="41">
        <f>IFERROR('Tabel 5'!Y289/'Tabel 10'!$F289*1000,0)</f>
        <v>0</v>
      </c>
      <c r="AA289" s="41"/>
      <c r="AB289" s="41">
        <f>IFERROR('Tabel 5'!AA289/'Tabel 10'!$F289*1000,0)</f>
        <v>0</v>
      </c>
      <c r="AC289" s="41"/>
      <c r="AD289" s="41">
        <f>IFERROR('Tabel 5'!AC289/'Tabel 10'!$F289*1000,0)</f>
        <v>15.160096203579187</v>
      </c>
      <c r="AF289" s="57"/>
    </row>
    <row r="290" spans="1:32" outlineLevel="1" x14ac:dyDescent="0.2">
      <c r="A290" s="22">
        <v>1</v>
      </c>
      <c r="B290" s="46">
        <v>2019</v>
      </c>
      <c r="C290" s="46">
        <v>6</v>
      </c>
      <c r="D290" s="22" t="s">
        <v>130</v>
      </c>
      <c r="E290" s="22" t="s">
        <v>474</v>
      </c>
      <c r="F290" s="41">
        <v>17011</v>
      </c>
      <c r="H290" s="41">
        <f>IFERROR('Tabel 5'!G290/'Tabel 10'!$F290*1000,0)</f>
        <v>55.082005760978191</v>
      </c>
      <c r="I290" s="41"/>
      <c r="J290" s="41">
        <f>IFERROR('Tabel 5'!I290/'Tabel 10'!$F290*1000,0)</f>
        <v>11.228028922461936</v>
      </c>
      <c r="K290" s="41">
        <f>IFERROR('Tabel 5'!J290/'Tabel 10'!$F290*1000,0)</f>
        <v>3.5859149961789432</v>
      </c>
      <c r="L290" s="41">
        <f>IFERROR('Tabel 5'!K290/'Tabel 10'!$F290*1000,0)</f>
        <v>0</v>
      </c>
      <c r="M290" s="41">
        <f>IFERROR('Tabel 5'!L290/'Tabel 10'!$F290*1000,0)</f>
        <v>0.52906942566574566</v>
      </c>
      <c r="N290" s="41">
        <f>IFERROR('Tabel 5'!M290/'Tabel 10'!$F290*1000,0)</f>
        <v>0</v>
      </c>
      <c r="O290" s="41">
        <f>IFERROR('Tabel 5'!N290/'Tabel 10'!$F290*1000,0)</f>
        <v>7.1130445006172476</v>
      </c>
      <c r="P290" s="41"/>
      <c r="Q290" s="41">
        <f>IFERROR('Tabel 5'!P290/'Tabel 10'!$F290*1000,0)</f>
        <v>10.757744988536828</v>
      </c>
      <c r="R290" s="41">
        <f>IFERROR('Tabel 5'!Q290/'Tabel 10'!$F290*1000,0)</f>
        <v>10.757744988536828</v>
      </c>
      <c r="S290" s="41">
        <f>IFERROR('Tabel 5'!R290/'Tabel 10'!$F290*1000,0)</f>
        <v>0</v>
      </c>
      <c r="T290" s="41"/>
      <c r="U290" s="41">
        <f>IFERROR('Tabel 5'!T290/'Tabel 10'!$F290*1000,0)</f>
        <v>2.2926341778848984</v>
      </c>
      <c r="V290" s="41"/>
      <c r="W290" s="41">
        <f>IFERROR('Tabel 5'!V290/'Tabel 10'!$F290*1000,0)</f>
        <v>30.803597672094529</v>
      </c>
      <c r="X290" s="41">
        <f>IFERROR('Tabel 5'!W290/'Tabel 10'!$F290*1000,0)</f>
        <v>28.45217800246899</v>
      </c>
      <c r="Y290" s="41">
        <f>IFERROR('Tabel 5'!X290/'Tabel 10'!$F290*1000,0)</f>
        <v>2.3514196696255363</v>
      </c>
      <c r="Z290" s="41">
        <f>IFERROR('Tabel 5'!Y290/'Tabel 10'!$F290*1000,0)</f>
        <v>0</v>
      </c>
      <c r="AA290" s="41"/>
      <c r="AB290" s="41">
        <f>IFERROR('Tabel 5'!AA290/'Tabel 10'!$F290*1000,0)</f>
        <v>0</v>
      </c>
      <c r="AC290" s="41"/>
      <c r="AD290" s="41">
        <f>IFERROR('Tabel 5'!AC290/'Tabel 10'!$F290*1000,0)</f>
        <v>2.6312797601551936</v>
      </c>
      <c r="AF290" s="57"/>
    </row>
    <row r="291" spans="1:32" outlineLevel="1" x14ac:dyDescent="0.2">
      <c r="A291" s="22">
        <v>1</v>
      </c>
      <c r="B291" s="46">
        <v>2019</v>
      </c>
      <c r="C291" s="46">
        <v>6</v>
      </c>
      <c r="D291" s="22" t="s">
        <v>135</v>
      </c>
      <c r="E291" s="22" t="s">
        <v>480</v>
      </c>
      <c r="F291" s="41">
        <v>19597</v>
      </c>
      <c r="H291" s="41">
        <f>IFERROR('Tabel 5'!G291/'Tabel 10'!$F291*1000,0)</f>
        <v>59.4478746746951</v>
      </c>
      <c r="I291" s="41"/>
      <c r="J291" s="41">
        <f>IFERROR('Tabel 5'!I291/'Tabel 10'!$F291*1000,0)</f>
        <v>14.338929427973669</v>
      </c>
      <c r="K291" s="41">
        <f>IFERROR('Tabel 5'!J291/'Tabel 10'!$F291*1000,0)</f>
        <v>4.2353421442057462</v>
      </c>
      <c r="L291" s="41">
        <f>IFERROR('Tabel 5'!K291/'Tabel 10'!$F291*1000,0)</f>
        <v>1.5308465581466553</v>
      </c>
      <c r="M291" s="41">
        <f>IFERROR('Tabel 5'!L291/'Tabel 10'!$F291*1000,0)</f>
        <v>2.7044955860590907</v>
      </c>
      <c r="N291" s="41">
        <f>IFERROR('Tabel 5'!M291/'Tabel 10'!$F291*1000,0)</f>
        <v>0</v>
      </c>
      <c r="O291" s="41">
        <f>IFERROR('Tabel 5'!N291/'Tabel 10'!$F291*1000,0)</f>
        <v>5.8682451395621777</v>
      </c>
      <c r="P291" s="41"/>
      <c r="Q291" s="41">
        <f>IFERROR('Tabel 5'!P291/'Tabel 10'!$F291*1000,0)</f>
        <v>9.1850793488799312</v>
      </c>
      <c r="R291" s="41">
        <f>IFERROR('Tabel 5'!Q291/'Tabel 10'!$F291*1000,0)</f>
        <v>1.2246772465173241</v>
      </c>
      <c r="S291" s="41">
        <f>IFERROR('Tabel 5'!R291/'Tabel 10'!$F291*1000,0)</f>
        <v>7.9604021023626066</v>
      </c>
      <c r="T291" s="41"/>
      <c r="U291" s="41">
        <f>IFERROR('Tabel 5'!T291/'Tabel 10'!$F291*1000,0)</f>
        <v>8.419656069806603</v>
      </c>
      <c r="V291" s="41"/>
      <c r="W291" s="41">
        <f>IFERROR('Tabel 5'!V291/'Tabel 10'!$F291*1000,0)</f>
        <v>27.504209828034902</v>
      </c>
      <c r="X291" s="41">
        <f>IFERROR('Tabel 5'!W291/'Tabel 10'!$F291*1000,0)</f>
        <v>22.809613716385162</v>
      </c>
      <c r="Y291" s="41">
        <f>IFERROR('Tabel 5'!X291/'Tabel 10'!$F291*1000,0)</f>
        <v>0.51028218604888498</v>
      </c>
      <c r="Z291" s="41">
        <f>IFERROR('Tabel 5'!Y291/'Tabel 10'!$F291*1000,0)</f>
        <v>4.1843139256008577</v>
      </c>
      <c r="AA291" s="41"/>
      <c r="AB291" s="41">
        <f>IFERROR('Tabel 5'!AA291/'Tabel 10'!$F291*1000,0)</f>
        <v>0</v>
      </c>
      <c r="AC291" s="41"/>
      <c r="AD291" s="41">
        <f>IFERROR('Tabel 5'!AC291/'Tabel 10'!$F291*1000,0)</f>
        <v>5.4089911721181814</v>
      </c>
      <c r="AF291" s="57"/>
    </row>
    <row r="292" spans="1:32" outlineLevel="1" x14ac:dyDescent="0.2">
      <c r="A292" s="22">
        <v>1</v>
      </c>
      <c r="B292" s="46">
        <v>2019</v>
      </c>
      <c r="C292" s="46">
        <v>6</v>
      </c>
      <c r="D292" s="22" t="s">
        <v>136</v>
      </c>
      <c r="E292" s="22" t="s">
        <v>481</v>
      </c>
      <c r="F292" s="41">
        <v>17182</v>
      </c>
      <c r="H292" s="41">
        <f>IFERROR('Tabel 5'!G292/'Tabel 10'!$F292*1000,0)</f>
        <v>139.09905715283435</v>
      </c>
      <c r="I292" s="41"/>
      <c r="J292" s="41">
        <f>IFERROR('Tabel 5'!I292/'Tabel 10'!$F292*1000,0)</f>
        <v>55.814224188103829</v>
      </c>
      <c r="K292" s="41">
        <f>IFERROR('Tabel 5'!J292/'Tabel 10'!$F292*1000,0)</f>
        <v>42.893725992317542</v>
      </c>
      <c r="L292" s="41">
        <f>IFERROR('Tabel 5'!K292/'Tabel 10'!$F292*1000,0)</f>
        <v>5.5290420207193574</v>
      </c>
      <c r="M292" s="41">
        <f>IFERROR('Tabel 5'!L292/'Tabel 10'!$F292*1000,0)</f>
        <v>2.5608194622279128</v>
      </c>
      <c r="N292" s="41">
        <f>IFERROR('Tabel 5'!M292/'Tabel 10'!$F292*1000,0)</f>
        <v>0</v>
      </c>
      <c r="O292" s="41">
        <f>IFERROR('Tabel 5'!N292/'Tabel 10'!$F292*1000,0)</f>
        <v>4.8306367128390182</v>
      </c>
      <c r="P292" s="41"/>
      <c r="Q292" s="41">
        <f>IFERROR('Tabel 5'!P292/'Tabel 10'!$F292*1000,0)</f>
        <v>48.36456757071354</v>
      </c>
      <c r="R292" s="41">
        <f>IFERROR('Tabel 5'!Q292/'Tabel 10'!$F292*1000,0)</f>
        <v>42.893725992317542</v>
      </c>
      <c r="S292" s="41">
        <f>IFERROR('Tabel 5'!R292/'Tabel 10'!$F292*1000,0)</f>
        <v>5.4708415783959961</v>
      </c>
      <c r="T292" s="41"/>
      <c r="U292" s="41">
        <f>IFERROR('Tabel 5'!T292/'Tabel 10'!$F292*1000,0)</f>
        <v>16.237923408217902</v>
      </c>
      <c r="V292" s="41"/>
      <c r="W292" s="41">
        <f>IFERROR('Tabel 5'!V292/'Tabel 10'!$F292*1000,0)</f>
        <v>18.682341985799095</v>
      </c>
      <c r="X292" s="41">
        <f>IFERROR('Tabel 5'!W292/'Tabel 10'!$F292*1000,0)</f>
        <v>18.100337562565475</v>
      </c>
      <c r="Y292" s="41">
        <f>IFERROR('Tabel 5'!X292/'Tabel 10'!$F292*1000,0)</f>
        <v>0.58200442323361656</v>
      </c>
      <c r="Z292" s="41">
        <f>IFERROR('Tabel 5'!Y292/'Tabel 10'!$F292*1000,0)</f>
        <v>0</v>
      </c>
      <c r="AA292" s="41"/>
      <c r="AB292" s="41">
        <f>IFERROR('Tabel 5'!AA292/'Tabel 10'!$F292*1000,0)</f>
        <v>0.87300663485042485</v>
      </c>
      <c r="AC292" s="41"/>
      <c r="AD292" s="41">
        <f>IFERROR('Tabel 5'!AC292/'Tabel 10'!$F292*1000,0)</f>
        <v>4.1904318472820394</v>
      </c>
      <c r="AF292" s="57"/>
    </row>
    <row r="293" spans="1:32" outlineLevel="1" x14ac:dyDescent="0.2">
      <c r="A293" s="22">
        <v>1</v>
      </c>
      <c r="B293" s="46">
        <v>2019</v>
      </c>
      <c r="C293" s="46">
        <v>6</v>
      </c>
      <c r="D293" s="22" t="s">
        <v>142</v>
      </c>
      <c r="E293" s="22" t="s">
        <v>487</v>
      </c>
      <c r="F293" s="41">
        <v>18051</v>
      </c>
      <c r="H293" s="41">
        <f>IFERROR('Tabel 5'!G293/'Tabel 10'!$F293*1000,0)</f>
        <v>24.596975236828985</v>
      </c>
      <c r="I293" s="41"/>
      <c r="J293" s="41">
        <f>IFERROR('Tabel 5'!I293/'Tabel 10'!$F293*1000,0)</f>
        <v>0</v>
      </c>
      <c r="K293" s="41">
        <f>IFERROR('Tabel 5'!J293/'Tabel 10'!$F293*1000,0)</f>
        <v>0</v>
      </c>
      <c r="L293" s="41">
        <f>IFERROR('Tabel 5'!K293/'Tabel 10'!$F293*1000,0)</f>
        <v>0</v>
      </c>
      <c r="M293" s="41">
        <f>IFERROR('Tabel 5'!L293/'Tabel 10'!$F293*1000,0)</f>
        <v>0</v>
      </c>
      <c r="N293" s="41">
        <f>IFERROR('Tabel 5'!M293/'Tabel 10'!$F293*1000,0)</f>
        <v>0</v>
      </c>
      <c r="O293" s="41">
        <f>IFERROR('Tabel 5'!N293/'Tabel 10'!$F293*1000,0)</f>
        <v>0</v>
      </c>
      <c r="P293" s="41"/>
      <c r="Q293" s="41">
        <f>IFERROR('Tabel 5'!P293/'Tabel 10'!$F293*1000,0)</f>
        <v>0</v>
      </c>
      <c r="R293" s="41">
        <f>IFERROR('Tabel 5'!Q293/'Tabel 10'!$F293*1000,0)</f>
        <v>0</v>
      </c>
      <c r="S293" s="41">
        <f>IFERROR('Tabel 5'!R293/'Tabel 10'!$F293*1000,0)</f>
        <v>0</v>
      </c>
      <c r="T293" s="41"/>
      <c r="U293" s="41">
        <f>IFERROR('Tabel 5'!T293/'Tabel 10'!$F293*1000,0)</f>
        <v>0.88637748601185529</v>
      </c>
      <c r="V293" s="41"/>
      <c r="W293" s="41">
        <f>IFERROR('Tabel 5'!V293/'Tabel 10'!$F293*1000,0)</f>
        <v>23.710597750817129</v>
      </c>
      <c r="X293" s="41">
        <f>IFERROR('Tabel 5'!W293/'Tabel 10'!$F293*1000,0)</f>
        <v>23.10121322918398</v>
      </c>
      <c r="Y293" s="41">
        <f>IFERROR('Tabel 5'!X293/'Tabel 10'!$F293*1000,0)</f>
        <v>0.6093845216331506</v>
      </c>
      <c r="Z293" s="41">
        <f>IFERROR('Tabel 5'!Y293/'Tabel 10'!$F293*1000,0)</f>
        <v>0</v>
      </c>
      <c r="AA293" s="41"/>
      <c r="AB293" s="41">
        <f>IFERROR('Tabel 5'!AA293/'Tabel 10'!$F293*1000,0)</f>
        <v>0.44318874300592764</v>
      </c>
      <c r="AC293" s="41"/>
      <c r="AD293" s="41">
        <f>IFERROR('Tabel 5'!AC293/'Tabel 10'!$F293*1000,0)</f>
        <v>3.7671043155503852</v>
      </c>
      <c r="AF293" s="57"/>
    </row>
    <row r="294" spans="1:32" outlineLevel="1" x14ac:dyDescent="0.2">
      <c r="A294" s="22">
        <v>1</v>
      </c>
      <c r="B294" s="46">
        <v>2019</v>
      </c>
      <c r="C294" s="46">
        <v>6</v>
      </c>
      <c r="D294" s="22" t="s">
        <v>155</v>
      </c>
      <c r="E294" s="22" t="s">
        <v>500</v>
      </c>
      <c r="F294" s="41">
        <v>10201</v>
      </c>
      <c r="H294" s="41">
        <f>IFERROR('Tabel 5'!G294/'Tabel 10'!$F294*1000,0)</f>
        <v>23.723164395647483</v>
      </c>
      <c r="I294" s="41"/>
      <c r="J294" s="41">
        <f>IFERROR('Tabel 5'!I294/'Tabel 10'!$F294*1000,0)</f>
        <v>0.39211841976276834</v>
      </c>
      <c r="K294" s="41">
        <f>IFERROR('Tabel 5'!J294/'Tabel 10'!$F294*1000,0)</f>
        <v>0.39211841976276834</v>
      </c>
      <c r="L294" s="41">
        <f>IFERROR('Tabel 5'!K294/'Tabel 10'!$F294*1000,0)</f>
        <v>0</v>
      </c>
      <c r="M294" s="41">
        <f>IFERROR('Tabel 5'!L294/'Tabel 10'!$F294*1000,0)</f>
        <v>0</v>
      </c>
      <c r="N294" s="41">
        <f>IFERROR('Tabel 5'!M294/'Tabel 10'!$F294*1000,0)</f>
        <v>0</v>
      </c>
      <c r="O294" s="41">
        <f>IFERROR('Tabel 5'!N294/'Tabel 10'!$F294*1000,0)</f>
        <v>0</v>
      </c>
      <c r="P294" s="41"/>
      <c r="Q294" s="41">
        <f>IFERROR('Tabel 5'!P294/'Tabel 10'!$F294*1000,0)</f>
        <v>1.5684736790510734</v>
      </c>
      <c r="R294" s="41">
        <f>IFERROR('Tabel 5'!Q294/'Tabel 10'!$F294*1000,0)</f>
        <v>1.5684736790510734</v>
      </c>
      <c r="S294" s="41">
        <f>IFERROR('Tabel 5'!R294/'Tabel 10'!$F294*1000,0)</f>
        <v>0</v>
      </c>
      <c r="T294" s="41"/>
      <c r="U294" s="41">
        <f>IFERROR('Tabel 5'!T294/'Tabel 10'!$F294*1000,0)</f>
        <v>2.5487697284579944</v>
      </c>
      <c r="V294" s="41"/>
      <c r="W294" s="41">
        <f>IFERROR('Tabel 5'!V294/'Tabel 10'!$F294*1000,0)</f>
        <v>19.213802568375652</v>
      </c>
      <c r="X294" s="41">
        <f>IFERROR('Tabel 5'!W294/'Tabel 10'!$F294*1000,0)</f>
        <v>17.449269679443194</v>
      </c>
      <c r="Y294" s="41">
        <f>IFERROR('Tabel 5'!X294/'Tabel 10'!$F294*1000,0)</f>
        <v>0.39211841976276834</v>
      </c>
      <c r="Z294" s="41">
        <f>IFERROR('Tabel 5'!Y294/'Tabel 10'!$F294*1000,0)</f>
        <v>1.3724144691696891</v>
      </c>
      <c r="AA294" s="41"/>
      <c r="AB294" s="41">
        <f>IFERROR('Tabel 5'!AA294/'Tabel 10'!$F294*1000,0)</f>
        <v>0</v>
      </c>
      <c r="AC294" s="41"/>
      <c r="AD294" s="41">
        <f>IFERROR('Tabel 5'!AC294/'Tabel 10'!$F294*1000,0)</f>
        <v>6.5679835310263703</v>
      </c>
      <c r="AF294" s="57"/>
    </row>
    <row r="295" spans="1:32" outlineLevel="1" x14ac:dyDescent="0.2">
      <c r="A295" s="22">
        <v>1</v>
      </c>
      <c r="B295" s="46">
        <v>2019</v>
      </c>
      <c r="C295" s="46">
        <v>6</v>
      </c>
      <c r="D295" s="22" t="s">
        <v>162</v>
      </c>
      <c r="E295" s="22" t="s">
        <v>509</v>
      </c>
      <c r="F295" s="41">
        <v>14626</v>
      </c>
      <c r="H295" s="41">
        <f>IFERROR('Tabel 5'!G295/'Tabel 10'!$F295*1000,0)</f>
        <v>78.148502666484347</v>
      </c>
      <c r="I295" s="41"/>
      <c r="J295" s="41">
        <f>IFERROR('Tabel 5'!I295/'Tabel 10'!$F295*1000,0)</f>
        <v>62.081225215369891</v>
      </c>
      <c r="K295" s="41">
        <f>IFERROR('Tabel 5'!J295/'Tabel 10'!$F295*1000,0)</f>
        <v>39.381922603582666</v>
      </c>
      <c r="L295" s="41">
        <f>IFERROR('Tabel 5'!K295/'Tabel 10'!$F295*1000,0)</f>
        <v>2.529741556132914</v>
      </c>
      <c r="M295" s="41">
        <f>IFERROR('Tabel 5'!L295/'Tabel 10'!$F295*1000,0)</f>
        <v>1.093942294543963</v>
      </c>
      <c r="N295" s="41">
        <f>IFERROR('Tabel 5'!M295/'Tabel 10'!$F295*1000,0)</f>
        <v>0</v>
      </c>
      <c r="O295" s="41">
        <f>IFERROR('Tabel 5'!N295/'Tabel 10'!$F295*1000,0)</f>
        <v>19.075618761110352</v>
      </c>
      <c r="P295" s="41"/>
      <c r="Q295" s="41">
        <f>IFERROR('Tabel 5'!P295/'Tabel 10'!$F295*1000,0)</f>
        <v>0.27348557363599074</v>
      </c>
      <c r="R295" s="41">
        <f>IFERROR('Tabel 5'!Q295/'Tabel 10'!$F295*1000,0)</f>
        <v>0.27348557363599074</v>
      </c>
      <c r="S295" s="41">
        <f>IFERROR('Tabel 5'!R295/'Tabel 10'!$F295*1000,0)</f>
        <v>0</v>
      </c>
      <c r="T295" s="41"/>
      <c r="U295" s="41">
        <f>IFERROR('Tabel 5'!T295/'Tabel 10'!$F295*1000,0)</f>
        <v>0.75208532749897439</v>
      </c>
      <c r="V295" s="41"/>
      <c r="W295" s="41">
        <f>IFERROR('Tabel 5'!V295/'Tabel 10'!$F295*1000,0)</f>
        <v>15.041706549979489</v>
      </c>
      <c r="X295" s="41">
        <f>IFERROR('Tabel 5'!W295/'Tabel 10'!$F295*1000,0)</f>
        <v>15.041706549979489</v>
      </c>
      <c r="Y295" s="41">
        <f>IFERROR('Tabel 5'!X295/'Tabel 10'!$F295*1000,0)</f>
        <v>0</v>
      </c>
      <c r="Z295" s="41">
        <f>IFERROR('Tabel 5'!Y295/'Tabel 10'!$F295*1000,0)</f>
        <v>0</v>
      </c>
      <c r="AA295" s="41"/>
      <c r="AB295" s="41">
        <f>IFERROR('Tabel 5'!AA295/'Tabel 10'!$F295*1000,0)</f>
        <v>0</v>
      </c>
      <c r="AC295" s="41"/>
      <c r="AD295" s="41">
        <f>IFERROR('Tabel 5'!AC295/'Tabel 10'!$F295*1000,0)</f>
        <v>18.52864761383837</v>
      </c>
      <c r="AF295" s="57"/>
    </row>
    <row r="296" spans="1:32" outlineLevel="1" x14ac:dyDescent="0.2">
      <c r="A296" s="22">
        <v>1</v>
      </c>
      <c r="B296" s="46">
        <v>2019</v>
      </c>
      <c r="C296" s="46">
        <v>6</v>
      </c>
      <c r="D296" s="22" t="s">
        <v>172</v>
      </c>
      <c r="E296" s="22" t="s">
        <v>522</v>
      </c>
      <c r="F296" s="41">
        <v>19076</v>
      </c>
      <c r="H296" s="41">
        <f>IFERROR('Tabel 5'!G296/'Tabel 10'!$F296*1000,0)</f>
        <v>27.416649192702874</v>
      </c>
      <c r="I296" s="41"/>
      <c r="J296" s="41">
        <f>IFERROR('Tabel 5'!I296/'Tabel 10'!$F296*1000,0)</f>
        <v>5.9236737261480394</v>
      </c>
      <c r="K296" s="41">
        <f>IFERROR('Tabel 5'!J296/'Tabel 10'!$F296*1000,0)</f>
        <v>0</v>
      </c>
      <c r="L296" s="41">
        <f>IFERROR('Tabel 5'!K296/'Tabel 10'!$F296*1000,0)</f>
        <v>0</v>
      </c>
      <c r="M296" s="41">
        <f>IFERROR('Tabel 5'!L296/'Tabel 10'!$F296*1000,0)</f>
        <v>0</v>
      </c>
      <c r="N296" s="41">
        <f>IFERROR('Tabel 5'!M296/'Tabel 10'!$F296*1000,0)</f>
        <v>0</v>
      </c>
      <c r="O296" s="41">
        <f>IFERROR('Tabel 5'!N296/'Tabel 10'!$F296*1000,0)</f>
        <v>5.9236737261480394</v>
      </c>
      <c r="P296" s="41"/>
      <c r="Q296" s="41">
        <f>IFERROR('Tabel 5'!P296/'Tabel 10'!$F296*1000,0)</f>
        <v>1.5726567414552315</v>
      </c>
      <c r="R296" s="41">
        <f>IFERROR('Tabel 5'!Q296/'Tabel 10'!$F296*1000,0)</f>
        <v>1.5726567414552315</v>
      </c>
      <c r="S296" s="41">
        <f>IFERROR('Tabel 5'!R296/'Tabel 10'!$F296*1000,0)</f>
        <v>0</v>
      </c>
      <c r="T296" s="41"/>
      <c r="U296" s="41">
        <f>IFERROR('Tabel 5'!T296/'Tabel 10'!$F296*1000,0)</f>
        <v>3.4598448312015098</v>
      </c>
      <c r="V296" s="41"/>
      <c r="W296" s="41">
        <f>IFERROR('Tabel 5'!V296/'Tabel 10'!$F296*1000,0)</f>
        <v>16.46047389389809</v>
      </c>
      <c r="X296" s="41">
        <f>IFERROR('Tabel 5'!W296/'Tabel 10'!$F296*1000,0)</f>
        <v>15.883833088697841</v>
      </c>
      <c r="Y296" s="41">
        <f>IFERROR('Tabel 5'!X296/'Tabel 10'!$F296*1000,0)</f>
        <v>0.57664080520025163</v>
      </c>
      <c r="Z296" s="41">
        <f>IFERROR('Tabel 5'!Y296/'Tabel 10'!$F296*1000,0)</f>
        <v>0</v>
      </c>
      <c r="AA296" s="41"/>
      <c r="AB296" s="41">
        <f>IFERROR('Tabel 5'!AA296/'Tabel 10'!$F296*1000,0)</f>
        <v>0</v>
      </c>
      <c r="AC296" s="41"/>
      <c r="AD296" s="41">
        <f>IFERROR('Tabel 5'!AC296/'Tabel 10'!$F296*1000,0)</f>
        <v>1.1532816104005033</v>
      </c>
      <c r="AF296" s="57"/>
    </row>
    <row r="297" spans="1:32" outlineLevel="1" x14ac:dyDescent="0.2">
      <c r="A297" s="22">
        <v>1</v>
      </c>
      <c r="B297" s="46">
        <v>2019</v>
      </c>
      <c r="C297" s="46">
        <v>6</v>
      </c>
      <c r="D297" s="22" t="s">
        <v>174</v>
      </c>
      <c r="E297" s="22" t="s">
        <v>524</v>
      </c>
      <c r="F297" s="41">
        <v>12785</v>
      </c>
      <c r="H297" s="41">
        <f>IFERROR('Tabel 5'!G297/'Tabel 10'!$F297*1000,0)</f>
        <v>57.09816190848651</v>
      </c>
      <c r="I297" s="41"/>
      <c r="J297" s="41">
        <f>IFERROR('Tabel 5'!I297/'Tabel 10'!$F297*1000,0)</f>
        <v>13.922565506452875</v>
      </c>
      <c r="K297" s="41">
        <f>IFERROR('Tabel 5'!J297/'Tabel 10'!$F297*1000,0)</f>
        <v>3.206883066093078</v>
      </c>
      <c r="L297" s="41">
        <f>IFERROR('Tabel 5'!K297/'Tabel 10'!$F297*1000,0)</f>
        <v>0.31286664059444658</v>
      </c>
      <c r="M297" s="41">
        <f>IFERROR('Tabel 5'!L297/'Tabel 10'!$F297*1000,0)</f>
        <v>8.6820492764958921</v>
      </c>
      <c r="N297" s="41">
        <f>IFERROR('Tabel 5'!M297/'Tabel 10'!$F297*1000,0)</f>
        <v>1.7207665232694562</v>
      </c>
      <c r="O297" s="41">
        <f>IFERROR('Tabel 5'!N297/'Tabel 10'!$F297*1000,0)</f>
        <v>0</v>
      </c>
      <c r="P297" s="41"/>
      <c r="Q297" s="41">
        <f>IFERROR('Tabel 5'!P297/'Tabel 10'!$F297*1000,0)</f>
        <v>7.8216660148611661</v>
      </c>
      <c r="R297" s="41">
        <f>IFERROR('Tabel 5'!Q297/'Tabel 10'!$F297*1000,0)</f>
        <v>7.8216660148611661</v>
      </c>
      <c r="S297" s="41">
        <f>IFERROR('Tabel 5'!R297/'Tabel 10'!$F297*1000,0)</f>
        <v>0</v>
      </c>
      <c r="T297" s="41"/>
      <c r="U297" s="41">
        <f>IFERROR('Tabel 5'!T297/'Tabel 10'!$F297*1000,0)</f>
        <v>9.1513492373875636</v>
      </c>
      <c r="V297" s="41"/>
      <c r="W297" s="41">
        <f>IFERROR('Tabel 5'!V297/'Tabel 10'!$F297*1000,0)</f>
        <v>26.202581149784905</v>
      </c>
      <c r="X297" s="41">
        <f>IFERROR('Tabel 5'!W297/'Tabel 10'!$F297*1000,0)</f>
        <v>26.202581149784905</v>
      </c>
      <c r="Y297" s="41">
        <f>IFERROR('Tabel 5'!X297/'Tabel 10'!$F297*1000,0)</f>
        <v>0</v>
      </c>
      <c r="Z297" s="41">
        <f>IFERROR('Tabel 5'!Y297/'Tabel 10'!$F297*1000,0)</f>
        <v>0</v>
      </c>
      <c r="AA297" s="41"/>
      <c r="AB297" s="41">
        <f>IFERROR('Tabel 5'!AA297/'Tabel 10'!$F297*1000,0)</f>
        <v>0</v>
      </c>
      <c r="AC297" s="41"/>
      <c r="AD297" s="41">
        <f>IFERROR('Tabel 5'!AC297/'Tabel 10'!$F297*1000,0)</f>
        <v>0.46929996089166998</v>
      </c>
      <c r="AF297" s="57"/>
    </row>
    <row r="298" spans="1:32" outlineLevel="1" x14ac:dyDescent="0.2">
      <c r="A298" s="22">
        <v>1</v>
      </c>
      <c r="B298" s="46">
        <v>2019</v>
      </c>
      <c r="C298" s="46">
        <v>6</v>
      </c>
      <c r="D298" s="22" t="s">
        <v>183</v>
      </c>
      <c r="E298" s="22" t="s">
        <v>533</v>
      </c>
      <c r="F298" s="41">
        <v>16710</v>
      </c>
      <c r="H298" s="41">
        <f>IFERROR('Tabel 5'!G298/'Tabel 10'!$F298*1000,0)</f>
        <v>50.209455415918612</v>
      </c>
      <c r="I298" s="41"/>
      <c r="J298" s="41">
        <f>IFERROR('Tabel 5'!I298/'Tabel 10'!$F298*1000,0)</f>
        <v>11.310592459605028</v>
      </c>
      <c r="K298" s="41">
        <f>IFERROR('Tabel 5'!J298/'Tabel 10'!$F298*1000,0)</f>
        <v>10.771992818671455</v>
      </c>
      <c r="L298" s="41">
        <f>IFERROR('Tabel 5'!K298/'Tabel 10'!$F298*1000,0)</f>
        <v>0</v>
      </c>
      <c r="M298" s="41">
        <f>IFERROR('Tabel 5'!L298/'Tabel 10'!$F298*1000,0)</f>
        <v>0.53859964093357271</v>
      </c>
      <c r="N298" s="41">
        <f>IFERROR('Tabel 5'!M298/'Tabel 10'!$F298*1000,0)</f>
        <v>0</v>
      </c>
      <c r="O298" s="41">
        <f>IFERROR('Tabel 5'!N298/'Tabel 10'!$F298*1000,0)</f>
        <v>0</v>
      </c>
      <c r="P298" s="41"/>
      <c r="Q298" s="41">
        <f>IFERROR('Tabel 5'!P298/'Tabel 10'!$F298*1000,0)</f>
        <v>21.184919210053859</v>
      </c>
      <c r="R298" s="41">
        <f>IFERROR('Tabel 5'!Q298/'Tabel 10'!$F298*1000,0)</f>
        <v>21.184919210053859</v>
      </c>
      <c r="S298" s="41">
        <f>IFERROR('Tabel 5'!R298/'Tabel 10'!$F298*1000,0)</f>
        <v>0</v>
      </c>
      <c r="T298" s="41"/>
      <c r="U298" s="41">
        <f>IFERROR('Tabel 5'!T298/'Tabel 10'!$F298*1000,0)</f>
        <v>2.2142429682824654</v>
      </c>
      <c r="V298" s="41"/>
      <c r="W298" s="41">
        <f>IFERROR('Tabel 5'!V298/'Tabel 10'!$F298*1000,0)</f>
        <v>15.499700777977258</v>
      </c>
      <c r="X298" s="41">
        <f>IFERROR('Tabel 5'!W298/'Tabel 10'!$F298*1000,0)</f>
        <v>14.302812687013763</v>
      </c>
      <c r="Y298" s="41">
        <f>IFERROR('Tabel 5'!X298/'Tabel 10'!$F298*1000,0)</f>
        <v>1.1968880909634949</v>
      </c>
      <c r="Z298" s="41">
        <f>IFERROR('Tabel 5'!Y298/'Tabel 10'!$F298*1000,0)</f>
        <v>0</v>
      </c>
      <c r="AA298" s="41"/>
      <c r="AB298" s="41">
        <f>IFERROR('Tabel 5'!AA298/'Tabel 10'!$F298*1000,0)</f>
        <v>0</v>
      </c>
      <c r="AC298" s="41"/>
      <c r="AD298" s="41">
        <f>IFERROR('Tabel 5'!AC298/'Tabel 10'!$F298*1000,0)</f>
        <v>1.7953321364452424</v>
      </c>
      <c r="AF298" s="57"/>
    </row>
    <row r="299" spans="1:32" outlineLevel="1" x14ac:dyDescent="0.2">
      <c r="A299" s="22">
        <v>1</v>
      </c>
      <c r="B299" s="46">
        <v>2019</v>
      </c>
      <c r="C299" s="46">
        <v>6</v>
      </c>
      <c r="D299" s="22" t="s">
        <v>186</v>
      </c>
      <c r="E299" s="22" t="s">
        <v>537</v>
      </c>
      <c r="F299" s="41">
        <v>10588</v>
      </c>
      <c r="H299" s="41">
        <f>IFERROR('Tabel 5'!G299/'Tabel 10'!$F299*1000,0)</f>
        <v>27.389497544389876</v>
      </c>
      <c r="I299" s="41"/>
      <c r="J299" s="41">
        <f>IFERROR('Tabel 5'!I299/'Tabel 10'!$F299*1000,0)</f>
        <v>6.422364941443143</v>
      </c>
      <c r="K299" s="41">
        <f>IFERROR('Tabel 5'!J299/'Tabel 10'!$F299*1000,0)</f>
        <v>5.2890064223649418</v>
      </c>
      <c r="L299" s="41">
        <f>IFERROR('Tabel 5'!K299/'Tabel 10'!$F299*1000,0)</f>
        <v>0</v>
      </c>
      <c r="M299" s="41">
        <f>IFERROR('Tabel 5'!L299/'Tabel 10'!$F299*1000,0)</f>
        <v>0.94446543256516813</v>
      </c>
      <c r="N299" s="41">
        <f>IFERROR('Tabel 5'!M299/'Tabel 10'!$F299*1000,0)</f>
        <v>0</v>
      </c>
      <c r="O299" s="41">
        <f>IFERROR('Tabel 5'!N299/'Tabel 10'!$F299*1000,0)</f>
        <v>0.1888930865130336</v>
      </c>
      <c r="P299" s="41"/>
      <c r="Q299" s="41">
        <f>IFERROR('Tabel 5'!P299/'Tabel 10'!$F299*1000,0)</f>
        <v>1.0389119758216849</v>
      </c>
      <c r="R299" s="41">
        <f>IFERROR('Tabel 5'!Q299/'Tabel 10'!$F299*1000,0)</f>
        <v>0</v>
      </c>
      <c r="S299" s="41">
        <f>IFERROR('Tabel 5'!R299/'Tabel 10'!$F299*1000,0)</f>
        <v>1.0389119758216849</v>
      </c>
      <c r="T299" s="41"/>
      <c r="U299" s="41">
        <f>IFERROR('Tabel 5'!T299/'Tabel 10'!$F299*1000,0)</f>
        <v>0.47223271628258406</v>
      </c>
      <c r="V299" s="41"/>
      <c r="W299" s="41">
        <f>IFERROR('Tabel 5'!V299/'Tabel 10'!$F299*1000,0)</f>
        <v>19.455987910842463</v>
      </c>
      <c r="X299" s="41">
        <f>IFERROR('Tabel 5'!W299/'Tabel 10'!$F299*1000,0)</f>
        <v>18.98375519455988</v>
      </c>
      <c r="Y299" s="41">
        <f>IFERROR('Tabel 5'!X299/'Tabel 10'!$F299*1000,0)</f>
        <v>0.47223271628258406</v>
      </c>
      <c r="Z299" s="41">
        <f>IFERROR('Tabel 5'!Y299/'Tabel 10'!$F299*1000,0)</f>
        <v>0</v>
      </c>
      <c r="AA299" s="41"/>
      <c r="AB299" s="41">
        <f>IFERROR('Tabel 5'!AA299/'Tabel 10'!$F299*1000,0)</f>
        <v>0</v>
      </c>
      <c r="AC299" s="41"/>
      <c r="AD299" s="41">
        <f>IFERROR('Tabel 5'!AC299/'Tabel 10'!$F299*1000,0)</f>
        <v>1.1333585190782018</v>
      </c>
      <c r="AF299" s="57"/>
    </row>
    <row r="300" spans="1:32" outlineLevel="1" x14ac:dyDescent="0.2">
      <c r="A300" s="22">
        <v>1</v>
      </c>
      <c r="B300" s="46">
        <v>2019</v>
      </c>
      <c r="C300" s="46">
        <v>6</v>
      </c>
      <c r="D300" s="22" t="s">
        <v>191</v>
      </c>
      <c r="E300" s="22" t="s">
        <v>542</v>
      </c>
      <c r="F300" s="41">
        <v>12214</v>
      </c>
      <c r="H300" s="41">
        <f>IFERROR('Tabel 5'!G300/'Tabel 10'!$F300*1000,0)</f>
        <v>32.339937776322259</v>
      </c>
      <c r="I300" s="41"/>
      <c r="J300" s="41">
        <f>IFERROR('Tabel 5'!I300/'Tabel 10'!$F300*1000,0)</f>
        <v>4.9123956115932534</v>
      </c>
      <c r="K300" s="41">
        <f>IFERROR('Tabel 5'!J300/'Tabel 10'!$F300*1000,0)</f>
        <v>4.6667758310135907</v>
      </c>
      <c r="L300" s="41">
        <f>IFERROR('Tabel 5'!K300/'Tabel 10'!$F300*1000,0)</f>
        <v>0</v>
      </c>
      <c r="M300" s="41">
        <f>IFERROR('Tabel 5'!L300/'Tabel 10'!$F300*1000,0)</f>
        <v>0</v>
      </c>
      <c r="N300" s="41">
        <f>IFERROR('Tabel 5'!M300/'Tabel 10'!$F300*1000,0)</f>
        <v>0</v>
      </c>
      <c r="O300" s="41">
        <f>IFERROR('Tabel 5'!N300/'Tabel 10'!$F300*1000,0)</f>
        <v>0.24561978057966269</v>
      </c>
      <c r="P300" s="41"/>
      <c r="Q300" s="41">
        <f>IFERROR('Tabel 5'!P300/'Tabel 10'!$F300*1000,0)</f>
        <v>1.9649582446373015</v>
      </c>
      <c r="R300" s="41">
        <f>IFERROR('Tabel 5'!Q300/'Tabel 10'!$F300*1000,0)</f>
        <v>1.9649582446373015</v>
      </c>
      <c r="S300" s="41">
        <f>IFERROR('Tabel 5'!R300/'Tabel 10'!$F300*1000,0)</f>
        <v>0</v>
      </c>
      <c r="T300" s="41"/>
      <c r="U300" s="41">
        <f>IFERROR('Tabel 5'!T300/'Tabel 10'!$F300*1000,0)</f>
        <v>1.2280989028983134</v>
      </c>
      <c r="V300" s="41"/>
      <c r="W300" s="41">
        <f>IFERROR('Tabel 5'!V300/'Tabel 10'!$F300*1000,0)</f>
        <v>24.234485017193386</v>
      </c>
      <c r="X300" s="41">
        <f>IFERROR('Tabel 5'!W300/'Tabel 10'!$F300*1000,0)</f>
        <v>23.006386114295069</v>
      </c>
      <c r="Y300" s="41">
        <f>IFERROR('Tabel 5'!X300/'Tabel 10'!$F300*1000,0)</f>
        <v>1.2280989028983134</v>
      </c>
      <c r="Z300" s="41">
        <f>IFERROR('Tabel 5'!Y300/'Tabel 10'!$F300*1000,0)</f>
        <v>0</v>
      </c>
      <c r="AA300" s="41"/>
      <c r="AB300" s="41">
        <f>IFERROR('Tabel 5'!AA300/'Tabel 10'!$F300*1000,0)</f>
        <v>0</v>
      </c>
      <c r="AC300" s="41"/>
      <c r="AD300" s="41">
        <f>IFERROR('Tabel 5'!AC300/'Tabel 10'!$F300*1000,0)</f>
        <v>0</v>
      </c>
      <c r="AF300" s="57"/>
    </row>
    <row r="301" spans="1:32" outlineLevel="1" x14ac:dyDescent="0.2">
      <c r="A301" s="22">
        <v>1</v>
      </c>
      <c r="B301" s="46">
        <v>2019</v>
      </c>
      <c r="C301" s="46">
        <v>6</v>
      </c>
      <c r="D301" s="22" t="s">
        <v>192</v>
      </c>
      <c r="E301" s="22" t="s">
        <v>543</v>
      </c>
      <c r="F301" s="41">
        <v>19110</v>
      </c>
      <c r="H301" s="41">
        <f>IFERROR('Tabel 5'!G301/'Tabel 10'!$F301*1000,0)</f>
        <v>40.450026164311879</v>
      </c>
      <c r="I301" s="41"/>
      <c r="J301" s="41">
        <f>IFERROR('Tabel 5'!I301/'Tabel 10'!$F301*1000,0)</f>
        <v>14.599686028257455</v>
      </c>
      <c r="K301" s="41">
        <f>IFERROR('Tabel 5'!J301/'Tabel 10'!$F301*1000,0)</f>
        <v>10.989010989010989</v>
      </c>
      <c r="L301" s="41">
        <f>IFERROR('Tabel 5'!K301/'Tabel 10'!$F301*1000,0)</f>
        <v>1.4652014652014651</v>
      </c>
      <c r="M301" s="41">
        <f>IFERROR('Tabel 5'!L301/'Tabel 10'!$F301*1000,0)</f>
        <v>0.20931449502878074</v>
      </c>
      <c r="N301" s="41">
        <f>IFERROR('Tabel 5'!M301/'Tabel 10'!$F301*1000,0)</f>
        <v>1.936159079016222</v>
      </c>
      <c r="O301" s="41">
        <f>IFERROR('Tabel 5'!N301/'Tabel 10'!$F301*1000,0)</f>
        <v>0</v>
      </c>
      <c r="P301" s="41"/>
      <c r="Q301" s="41">
        <f>IFERROR('Tabel 5'!P301/'Tabel 10'!$F301*1000,0)</f>
        <v>5.7038199895342752</v>
      </c>
      <c r="R301" s="41">
        <f>IFERROR('Tabel 5'!Q301/'Tabel 10'!$F301*1000,0)</f>
        <v>5.7038199895342752</v>
      </c>
      <c r="S301" s="41">
        <f>IFERROR('Tabel 5'!R301/'Tabel 10'!$F301*1000,0)</f>
        <v>0</v>
      </c>
      <c r="T301" s="41"/>
      <c r="U301" s="41">
        <f>IFERROR('Tabel 5'!T301/'Tabel 10'!$F301*1000,0)</f>
        <v>4.13396127681842</v>
      </c>
      <c r="V301" s="41"/>
      <c r="W301" s="41">
        <f>IFERROR('Tabel 5'!V301/'Tabel 10'!$F301*1000,0)</f>
        <v>16.012558869701728</v>
      </c>
      <c r="X301" s="41">
        <f>IFERROR('Tabel 5'!W301/'Tabel 10'!$F301*1000,0)</f>
        <v>15.489272632129776</v>
      </c>
      <c r="Y301" s="41">
        <f>IFERROR('Tabel 5'!X301/'Tabel 10'!$F301*1000,0)</f>
        <v>0.52328623757195192</v>
      </c>
      <c r="Z301" s="41">
        <f>IFERROR('Tabel 5'!Y301/'Tabel 10'!$F301*1000,0)</f>
        <v>0</v>
      </c>
      <c r="AA301" s="41"/>
      <c r="AB301" s="41">
        <f>IFERROR('Tabel 5'!AA301/'Tabel 10'!$F301*1000,0)</f>
        <v>0</v>
      </c>
      <c r="AC301" s="41"/>
      <c r="AD301" s="41">
        <f>IFERROR('Tabel 5'!AC301/'Tabel 10'!$F301*1000,0)</f>
        <v>0.68027210884353739</v>
      </c>
      <c r="AF301" s="57"/>
    </row>
    <row r="302" spans="1:32" outlineLevel="1" x14ac:dyDescent="0.2">
      <c r="A302" s="22">
        <v>1</v>
      </c>
      <c r="B302" s="46">
        <v>2019</v>
      </c>
      <c r="C302" s="46">
        <v>6</v>
      </c>
      <c r="D302" s="22" t="s">
        <v>198</v>
      </c>
      <c r="E302" s="22" t="s">
        <v>549</v>
      </c>
      <c r="F302" s="41">
        <v>12483</v>
      </c>
      <c r="H302" s="41">
        <f>IFERROR('Tabel 5'!G302/'Tabel 10'!$F302*1000,0)</f>
        <v>43.258832011535688</v>
      </c>
      <c r="I302" s="41"/>
      <c r="J302" s="41">
        <f>IFERROR('Tabel 5'!I302/'Tabel 10'!$F302*1000,0)</f>
        <v>6.4888248017303525</v>
      </c>
      <c r="K302" s="41">
        <f>IFERROR('Tabel 5'!J302/'Tabel 10'!$F302*1000,0)</f>
        <v>0</v>
      </c>
      <c r="L302" s="41">
        <f>IFERROR('Tabel 5'!K302/'Tabel 10'!$F302*1000,0)</f>
        <v>0</v>
      </c>
      <c r="M302" s="41">
        <f>IFERROR('Tabel 5'!L302/'Tabel 10'!$F302*1000,0)</f>
        <v>5.8479532163742682</v>
      </c>
      <c r="N302" s="41">
        <f>IFERROR('Tabel 5'!M302/'Tabel 10'!$F302*1000,0)</f>
        <v>0</v>
      </c>
      <c r="O302" s="41">
        <f>IFERROR('Tabel 5'!N302/'Tabel 10'!$F302*1000,0)</f>
        <v>0.64087158535608424</v>
      </c>
      <c r="P302" s="41"/>
      <c r="Q302" s="41">
        <f>IFERROR('Tabel 5'!P302/'Tabel 10'!$F302*1000,0)</f>
        <v>14.659937515020427</v>
      </c>
      <c r="R302" s="41">
        <f>IFERROR('Tabel 5'!Q302/'Tabel 10'!$F302*1000,0)</f>
        <v>2.723704237763358</v>
      </c>
      <c r="S302" s="41">
        <f>IFERROR('Tabel 5'!R302/'Tabel 10'!$F302*1000,0)</f>
        <v>11.936233277257069</v>
      </c>
      <c r="T302" s="41"/>
      <c r="U302" s="41">
        <f>IFERROR('Tabel 5'!T302/'Tabel 10'!$F302*1000,0)</f>
        <v>4.1656653048145476</v>
      </c>
      <c r="V302" s="41"/>
      <c r="W302" s="41">
        <f>IFERROR('Tabel 5'!V302/'Tabel 10'!$F302*1000,0)</f>
        <v>17.944404389970359</v>
      </c>
      <c r="X302" s="41">
        <f>IFERROR('Tabel 5'!W302/'Tabel 10'!$F302*1000,0)</f>
        <v>17.303532804614274</v>
      </c>
      <c r="Y302" s="41">
        <f>IFERROR('Tabel 5'!X302/'Tabel 10'!$F302*1000,0)</f>
        <v>0.64087158535608424</v>
      </c>
      <c r="Z302" s="41">
        <f>IFERROR('Tabel 5'!Y302/'Tabel 10'!$F302*1000,0)</f>
        <v>0</v>
      </c>
      <c r="AA302" s="41"/>
      <c r="AB302" s="41">
        <f>IFERROR('Tabel 5'!AA302/'Tabel 10'!$F302*1000,0)</f>
        <v>0</v>
      </c>
      <c r="AC302" s="41"/>
      <c r="AD302" s="41">
        <f>IFERROR('Tabel 5'!AC302/'Tabel 10'!$F302*1000,0)</f>
        <v>0.16021789633902106</v>
      </c>
      <c r="AF302" s="57"/>
    </row>
    <row r="303" spans="1:32" outlineLevel="1" x14ac:dyDescent="0.2">
      <c r="A303" s="22">
        <v>1</v>
      </c>
      <c r="B303" s="46">
        <v>2019</v>
      </c>
      <c r="C303" s="46">
        <v>6</v>
      </c>
      <c r="D303" s="22" t="s">
        <v>199</v>
      </c>
      <c r="E303" s="22" t="s">
        <v>550</v>
      </c>
      <c r="F303" s="41">
        <v>14195</v>
      </c>
      <c r="H303" s="41">
        <f>IFERROR('Tabel 5'!G303/'Tabel 10'!$F303*1000,0)</f>
        <v>10.778443113772456</v>
      </c>
      <c r="I303" s="41"/>
      <c r="J303" s="41">
        <f>IFERROR('Tabel 5'!I303/'Tabel 10'!$F303*1000,0)</f>
        <v>6.4107079957731603</v>
      </c>
      <c r="K303" s="41">
        <f>IFERROR('Tabel 5'!J303/'Tabel 10'!$F303*1000,0)</f>
        <v>0</v>
      </c>
      <c r="L303" s="41">
        <f>IFERROR('Tabel 5'!K303/'Tabel 10'!$F303*1000,0)</f>
        <v>0</v>
      </c>
      <c r="M303" s="41">
        <f>IFERROR('Tabel 5'!L303/'Tabel 10'!$F303*1000,0)</f>
        <v>5.1426558647411067</v>
      </c>
      <c r="N303" s="41">
        <f>IFERROR('Tabel 5'!M303/'Tabel 10'!$F303*1000,0)</f>
        <v>0</v>
      </c>
      <c r="O303" s="41">
        <f>IFERROR('Tabel 5'!N303/'Tabel 10'!$F303*1000,0)</f>
        <v>1.2680521310320534</v>
      </c>
      <c r="P303" s="41"/>
      <c r="Q303" s="41">
        <f>IFERROR('Tabel 5'!P303/'Tabel 10'!$F303*1000,0)</f>
        <v>0</v>
      </c>
      <c r="R303" s="41">
        <f>IFERROR('Tabel 5'!Q303/'Tabel 10'!$F303*1000,0)</f>
        <v>0</v>
      </c>
      <c r="S303" s="41">
        <f>IFERROR('Tabel 5'!R303/'Tabel 10'!$F303*1000,0)</f>
        <v>0</v>
      </c>
      <c r="T303" s="41"/>
      <c r="U303" s="41">
        <f>IFERROR('Tabel 5'!T303/'Tabel 10'!$F303*1000,0)</f>
        <v>3.8041563930961604</v>
      </c>
      <c r="V303" s="41"/>
      <c r="W303" s="41">
        <f>IFERROR('Tabel 5'!V303/'Tabel 10'!$F303*1000,0)</f>
        <v>0.56357872490313499</v>
      </c>
      <c r="X303" s="41">
        <f>IFERROR('Tabel 5'!W303/'Tabel 10'!$F303*1000,0)</f>
        <v>0</v>
      </c>
      <c r="Y303" s="41">
        <f>IFERROR('Tabel 5'!X303/'Tabel 10'!$F303*1000,0)</f>
        <v>0</v>
      </c>
      <c r="Z303" s="41">
        <f>IFERROR('Tabel 5'!Y303/'Tabel 10'!$F303*1000,0)</f>
        <v>0.56357872490313499</v>
      </c>
      <c r="AA303" s="41"/>
      <c r="AB303" s="41">
        <f>IFERROR('Tabel 5'!AA303/'Tabel 10'!$F303*1000,0)</f>
        <v>0</v>
      </c>
      <c r="AC303" s="41"/>
      <c r="AD303" s="41">
        <f>IFERROR('Tabel 5'!AC303/'Tabel 10'!$F303*1000,0)</f>
        <v>7.0447340612891873E-2</v>
      </c>
      <c r="AF303" s="57"/>
    </row>
    <row r="304" spans="1:32" outlineLevel="1" x14ac:dyDescent="0.2">
      <c r="A304" s="22">
        <v>1</v>
      </c>
      <c r="B304" s="46">
        <v>2019</v>
      </c>
      <c r="C304" s="46">
        <v>6</v>
      </c>
      <c r="D304" s="22" t="s">
        <v>203</v>
      </c>
      <c r="E304" s="22" t="s">
        <v>554</v>
      </c>
      <c r="F304" s="41">
        <v>15334</v>
      </c>
      <c r="H304" s="41">
        <f>IFERROR('Tabel 5'!G304/'Tabel 10'!$F304*1000,0)</f>
        <v>91.887309247424028</v>
      </c>
      <c r="I304" s="41"/>
      <c r="J304" s="41">
        <f>IFERROR('Tabel 5'!I304/'Tabel 10'!$F304*1000,0)</f>
        <v>62.605973653319424</v>
      </c>
      <c r="K304" s="41">
        <f>IFERROR('Tabel 5'!J304/'Tabel 10'!$F304*1000,0)</f>
        <v>23.672883787661409</v>
      </c>
      <c r="L304" s="41">
        <f>IFERROR('Tabel 5'!K304/'Tabel 10'!$F304*1000,0)</f>
        <v>3.5215860179992173</v>
      </c>
      <c r="M304" s="41">
        <f>IFERROR('Tabel 5'!L304/'Tabel 10'!$F304*1000,0)</f>
        <v>12.651623842441634</v>
      </c>
      <c r="N304" s="41">
        <f>IFERROR('Tabel 5'!M304/'Tabel 10'!$F304*1000,0)</f>
        <v>5.2171644711099523</v>
      </c>
      <c r="O304" s="41">
        <f>IFERROR('Tabel 5'!N304/'Tabel 10'!$F304*1000,0)</f>
        <v>17.542715534107213</v>
      </c>
      <c r="P304" s="41"/>
      <c r="Q304" s="41">
        <f>IFERROR('Tabel 5'!P304/'Tabel 10'!$F304*1000,0)</f>
        <v>1.1086474501108647</v>
      </c>
      <c r="R304" s="41">
        <f>IFERROR('Tabel 5'!Q304/'Tabel 10'!$F304*1000,0)</f>
        <v>1.1086474501108647</v>
      </c>
      <c r="S304" s="41">
        <f>IFERROR('Tabel 5'!R304/'Tabel 10'!$F304*1000,0)</f>
        <v>0</v>
      </c>
      <c r="T304" s="41"/>
      <c r="U304" s="41">
        <f>IFERROR('Tabel 5'!T304/'Tabel 10'!$F304*1000,0)</f>
        <v>7.3692448154428067</v>
      </c>
      <c r="V304" s="41"/>
      <c r="W304" s="41">
        <f>IFERROR('Tabel 5'!V304/'Tabel 10'!$F304*1000,0)</f>
        <v>20.80344332855093</v>
      </c>
      <c r="X304" s="41">
        <f>IFERROR('Tabel 5'!W304/'Tabel 10'!$F304*1000,0)</f>
        <v>20.281726881439937</v>
      </c>
      <c r="Y304" s="41">
        <f>IFERROR('Tabel 5'!X304/'Tabel 10'!$F304*1000,0)</f>
        <v>0.52171644711099507</v>
      </c>
      <c r="Z304" s="41">
        <f>IFERROR('Tabel 5'!Y304/'Tabel 10'!$F304*1000,0)</f>
        <v>0</v>
      </c>
      <c r="AA304" s="41"/>
      <c r="AB304" s="41">
        <f>IFERROR('Tabel 5'!AA304/'Tabel 10'!$F304*1000,0)</f>
        <v>0</v>
      </c>
      <c r="AC304" s="41"/>
      <c r="AD304" s="41">
        <f>IFERROR('Tabel 5'!AC304/'Tabel 10'!$F304*1000,0)</f>
        <v>19.042650319551324</v>
      </c>
      <c r="AF304" s="57"/>
    </row>
    <row r="305" spans="1:32" outlineLevel="1" x14ac:dyDescent="0.2">
      <c r="A305" s="22">
        <v>1</v>
      </c>
      <c r="B305" s="46">
        <v>2019</v>
      </c>
      <c r="C305" s="46">
        <v>6</v>
      </c>
      <c r="D305" s="22" t="s">
        <v>556</v>
      </c>
      <c r="E305" s="22" t="s">
        <v>557</v>
      </c>
      <c r="F305" s="41">
        <v>10891</v>
      </c>
      <c r="H305" s="41">
        <f>IFERROR('Tabel 5'!G305/'Tabel 10'!$F305*1000,0)</f>
        <v>49.490404921494815</v>
      </c>
      <c r="I305" s="41"/>
      <c r="J305" s="41">
        <f>IFERROR('Tabel 5'!I305/'Tabel 10'!$F305*1000,0)</f>
        <v>21.026535671655495</v>
      </c>
      <c r="K305" s="41">
        <f>IFERROR('Tabel 5'!J305/'Tabel 10'!$F305*1000,0)</f>
        <v>0</v>
      </c>
      <c r="L305" s="41">
        <f>IFERROR('Tabel 5'!K305/'Tabel 10'!$F305*1000,0)</f>
        <v>0</v>
      </c>
      <c r="M305" s="41">
        <f>IFERROR('Tabel 5'!L305/'Tabel 10'!$F305*1000,0)</f>
        <v>19.281975943439537</v>
      </c>
      <c r="N305" s="41">
        <f>IFERROR('Tabel 5'!M305/'Tabel 10'!$F305*1000,0)</f>
        <v>0</v>
      </c>
      <c r="O305" s="41">
        <f>IFERROR('Tabel 5'!N305/'Tabel 10'!$F305*1000,0)</f>
        <v>1.7445597282159582</v>
      </c>
      <c r="P305" s="41"/>
      <c r="Q305" s="41">
        <f>IFERROR('Tabel 5'!P305/'Tabel 10'!$F305*1000,0)</f>
        <v>2.2954733265999447</v>
      </c>
      <c r="R305" s="41">
        <f>IFERROR('Tabel 5'!Q305/'Tabel 10'!$F305*1000,0)</f>
        <v>2.2954733265999447</v>
      </c>
      <c r="S305" s="41">
        <f>IFERROR('Tabel 5'!R305/'Tabel 10'!$F305*1000,0)</f>
        <v>0</v>
      </c>
      <c r="T305" s="41"/>
      <c r="U305" s="41">
        <f>IFERROR('Tabel 5'!T305/'Tabel 10'!$F305*1000,0)</f>
        <v>3.4891194564319163</v>
      </c>
      <c r="V305" s="41"/>
      <c r="W305" s="41">
        <f>IFERROR('Tabel 5'!V305/'Tabel 10'!$F305*1000,0)</f>
        <v>22.679276466807455</v>
      </c>
      <c r="X305" s="41">
        <f>IFERROR('Tabel 5'!W305/'Tabel 10'!$F305*1000,0)</f>
        <v>21.21017353778349</v>
      </c>
      <c r="Y305" s="41">
        <f>IFERROR('Tabel 5'!X305/'Tabel 10'!$F305*1000,0)</f>
        <v>1.4691029290239646</v>
      </c>
      <c r="Z305" s="41">
        <f>IFERROR('Tabel 5'!Y305/'Tabel 10'!$F305*1000,0)</f>
        <v>0</v>
      </c>
      <c r="AA305" s="41"/>
      <c r="AB305" s="41">
        <f>IFERROR('Tabel 5'!AA305/'Tabel 10'!$F305*1000,0)</f>
        <v>0</v>
      </c>
      <c r="AC305" s="41"/>
      <c r="AD305" s="41">
        <f>IFERROR('Tabel 5'!AC305/'Tabel 10'!$F305*1000,0)</f>
        <v>0.45909466531998899</v>
      </c>
      <c r="AF305" s="57"/>
    </row>
    <row r="306" spans="1:32" outlineLevel="1" x14ac:dyDescent="0.2">
      <c r="A306" s="22">
        <v>1</v>
      </c>
      <c r="B306" s="46">
        <v>2019</v>
      </c>
      <c r="C306" s="46">
        <v>6</v>
      </c>
      <c r="D306" s="22" t="s">
        <v>206</v>
      </c>
      <c r="E306" s="22" t="s">
        <v>559</v>
      </c>
      <c r="F306" s="41">
        <v>18623</v>
      </c>
      <c r="H306" s="41">
        <f>IFERROR('Tabel 5'!G306/'Tabel 10'!$F306*1000,0)</f>
        <v>48.971701659238576</v>
      </c>
      <c r="I306" s="41"/>
      <c r="J306" s="41">
        <f>IFERROR('Tabel 5'!I306/'Tabel 10'!$F306*1000,0)</f>
        <v>5.8529775009396978</v>
      </c>
      <c r="K306" s="41">
        <f>IFERROR('Tabel 5'!J306/'Tabel 10'!$F306*1000,0)</f>
        <v>0.69806153680932181</v>
      </c>
      <c r="L306" s="41">
        <f>IFERROR('Tabel 5'!K306/'Tabel 10'!$F306*1000,0)</f>
        <v>5.3697041293024758E-2</v>
      </c>
      <c r="M306" s="41">
        <f>IFERROR('Tabel 5'!L306/'Tabel 10'!$F306*1000,0)</f>
        <v>4.7253396337861782</v>
      </c>
      <c r="N306" s="41">
        <f>IFERROR('Tabel 5'!M306/'Tabel 10'!$F306*1000,0)</f>
        <v>0</v>
      </c>
      <c r="O306" s="41">
        <f>IFERROR('Tabel 5'!N306/'Tabel 10'!$F306*1000,0)</f>
        <v>0.37587928905117329</v>
      </c>
      <c r="P306" s="41"/>
      <c r="Q306" s="41">
        <f>IFERROR('Tabel 5'!P306/'Tabel 10'!$F306*1000,0)</f>
        <v>18.686570369972614</v>
      </c>
      <c r="R306" s="41">
        <f>IFERROR('Tabel 5'!Q306/'Tabel 10'!$F306*1000,0)</f>
        <v>18.686570369972614</v>
      </c>
      <c r="S306" s="41">
        <f>IFERROR('Tabel 5'!R306/'Tabel 10'!$F306*1000,0)</f>
        <v>0</v>
      </c>
      <c r="T306" s="41"/>
      <c r="U306" s="41">
        <f>IFERROR('Tabel 5'!T306/'Tabel 10'!$F306*1000,0)</f>
        <v>10.470923052139828</v>
      </c>
      <c r="V306" s="41"/>
      <c r="W306" s="41">
        <f>IFERROR('Tabel 5'!V306/'Tabel 10'!$F306*1000,0)</f>
        <v>13.961230736186437</v>
      </c>
      <c r="X306" s="41">
        <f>IFERROR('Tabel 5'!W306/'Tabel 10'!$F306*1000,0)</f>
        <v>13.424260323256188</v>
      </c>
      <c r="Y306" s="41">
        <f>IFERROR('Tabel 5'!X306/'Tabel 10'!$F306*1000,0)</f>
        <v>0.5369704129302475</v>
      </c>
      <c r="Z306" s="41">
        <f>IFERROR('Tabel 5'!Y306/'Tabel 10'!$F306*1000,0)</f>
        <v>0</v>
      </c>
      <c r="AA306" s="41"/>
      <c r="AB306" s="41">
        <f>IFERROR('Tabel 5'!AA306/'Tabel 10'!$F306*1000,0)</f>
        <v>0</v>
      </c>
      <c r="AC306" s="41"/>
      <c r="AD306" s="41">
        <f>IFERROR('Tabel 5'!AC306/'Tabel 10'!$F306*1000,0)</f>
        <v>5.3697041293024758E-2</v>
      </c>
      <c r="AF306" s="57"/>
    </row>
    <row r="307" spans="1:32" outlineLevel="1" x14ac:dyDescent="0.2">
      <c r="A307" s="22">
        <v>1</v>
      </c>
      <c r="B307" s="46">
        <v>2019</v>
      </c>
      <c r="C307" s="46">
        <v>6</v>
      </c>
      <c r="D307" s="22" t="s">
        <v>210</v>
      </c>
      <c r="E307" s="22" t="s">
        <v>565</v>
      </c>
      <c r="F307" s="41">
        <v>19322</v>
      </c>
      <c r="H307" s="41">
        <f>IFERROR('Tabel 5'!G307/'Tabel 10'!$F307*1000,0)</f>
        <v>58.844840078666806</v>
      </c>
      <c r="I307" s="41"/>
      <c r="J307" s="41">
        <f>IFERROR('Tabel 5'!I307/'Tabel 10'!$F307*1000,0)</f>
        <v>20.443018321084775</v>
      </c>
      <c r="K307" s="41">
        <f>IFERROR('Tabel 5'!J307/'Tabel 10'!$F307*1000,0)</f>
        <v>16.095642273056619</v>
      </c>
      <c r="L307" s="41">
        <f>IFERROR('Tabel 5'!K307/'Tabel 10'!$F307*1000,0)</f>
        <v>0</v>
      </c>
      <c r="M307" s="41">
        <f>IFERROR('Tabel 5'!L307/'Tabel 10'!$F307*1000,0)</f>
        <v>4.0368491874547141</v>
      </c>
      <c r="N307" s="41">
        <f>IFERROR('Tabel 5'!M307/'Tabel 10'!$F307*1000,0)</f>
        <v>0</v>
      </c>
      <c r="O307" s="41">
        <f>IFERROR('Tabel 5'!N307/'Tabel 10'!$F307*1000,0)</f>
        <v>0.31052686057343959</v>
      </c>
      <c r="P307" s="41"/>
      <c r="Q307" s="41">
        <f>IFERROR('Tabel 5'!P307/'Tabel 10'!$F307*1000,0)</f>
        <v>1.0350895352447986</v>
      </c>
      <c r="R307" s="41">
        <f>IFERROR('Tabel 5'!Q307/'Tabel 10'!$F307*1000,0)</f>
        <v>0.41403581409791951</v>
      </c>
      <c r="S307" s="41">
        <f>IFERROR('Tabel 5'!R307/'Tabel 10'!$F307*1000,0)</f>
        <v>0.62105372114687918</v>
      </c>
      <c r="T307" s="41"/>
      <c r="U307" s="41">
        <f>IFERROR('Tabel 5'!T307/'Tabel 10'!$F307*1000,0)</f>
        <v>13.921954249042543</v>
      </c>
      <c r="V307" s="41"/>
      <c r="W307" s="41">
        <f>IFERROR('Tabel 5'!V307/'Tabel 10'!$F307*1000,0)</f>
        <v>23.444777973294691</v>
      </c>
      <c r="X307" s="41">
        <f>IFERROR('Tabel 5'!W307/'Tabel 10'!$F307*1000,0)</f>
        <v>22.099161577476451</v>
      </c>
      <c r="Y307" s="41">
        <f>IFERROR('Tabel 5'!X307/'Tabel 10'!$F307*1000,0)</f>
        <v>1.3456163958182381</v>
      </c>
      <c r="Z307" s="41">
        <f>IFERROR('Tabel 5'!Y307/'Tabel 10'!$F307*1000,0)</f>
        <v>0</v>
      </c>
      <c r="AA307" s="41"/>
      <c r="AB307" s="41">
        <f>IFERROR('Tabel 5'!AA307/'Tabel 10'!$F307*1000,0)</f>
        <v>0</v>
      </c>
      <c r="AC307" s="41"/>
      <c r="AD307" s="41">
        <f>IFERROR('Tabel 5'!AC307/'Tabel 10'!$F307*1000,0)</f>
        <v>4.7614118621260735</v>
      </c>
      <c r="AF307" s="57"/>
    </row>
    <row r="308" spans="1:32" outlineLevel="1" x14ac:dyDescent="0.2">
      <c r="A308" s="22">
        <v>1</v>
      </c>
      <c r="B308" s="46">
        <v>2019</v>
      </c>
      <c r="C308" s="46">
        <v>6</v>
      </c>
      <c r="D308" s="22" t="s">
        <v>211</v>
      </c>
      <c r="E308" s="22" t="s">
        <v>566</v>
      </c>
      <c r="F308" s="41">
        <v>16904</v>
      </c>
      <c r="H308" s="41">
        <f>IFERROR('Tabel 5'!G308/'Tabel 10'!$F308*1000,0)</f>
        <v>52.236157122574539</v>
      </c>
      <c r="I308" s="41"/>
      <c r="J308" s="41">
        <f>IFERROR('Tabel 5'!I308/'Tabel 10'!$F308*1000,0)</f>
        <v>28.573118788452437</v>
      </c>
      <c r="K308" s="41">
        <f>IFERROR('Tabel 5'!J308/'Tabel 10'!$F308*1000,0)</f>
        <v>12.245622337908188</v>
      </c>
      <c r="L308" s="41">
        <f>IFERROR('Tabel 5'!K308/'Tabel 10'!$F308*1000,0)</f>
        <v>0</v>
      </c>
      <c r="M308" s="41">
        <f>IFERROR('Tabel 5'!L308/'Tabel 10'!$F308*1000,0)</f>
        <v>5.3833412210127785</v>
      </c>
      <c r="N308" s="41">
        <f>IFERROR('Tabel 5'!M308/'Tabel 10'!$F308*1000,0)</f>
        <v>0</v>
      </c>
      <c r="O308" s="41">
        <f>IFERROR('Tabel 5'!N308/'Tabel 10'!$F308*1000,0)</f>
        <v>10.944155229531473</v>
      </c>
      <c r="P308" s="41"/>
      <c r="Q308" s="41">
        <f>IFERROR('Tabel 5'!P308/'Tabel 10'!$F308*1000,0)</f>
        <v>0</v>
      </c>
      <c r="R308" s="41">
        <f>IFERROR('Tabel 5'!Q308/'Tabel 10'!$F308*1000,0)</f>
        <v>0</v>
      </c>
      <c r="S308" s="41">
        <f>IFERROR('Tabel 5'!R308/'Tabel 10'!$F308*1000,0)</f>
        <v>0</v>
      </c>
      <c r="T308" s="41"/>
      <c r="U308" s="41">
        <f>IFERROR('Tabel 5'!T308/'Tabel 10'!$F308*1000,0)</f>
        <v>2.7212494084240419</v>
      </c>
      <c r="V308" s="41"/>
      <c r="W308" s="41">
        <f>IFERROR('Tabel 5'!V308/'Tabel 10'!$F308*1000,0)</f>
        <v>20.941788925698059</v>
      </c>
      <c r="X308" s="41">
        <f>IFERROR('Tabel 5'!W308/'Tabel 10'!$F308*1000,0)</f>
        <v>19.403691433980125</v>
      </c>
      <c r="Y308" s="41">
        <f>IFERROR('Tabel 5'!X308/'Tabel 10'!$F308*1000,0)</f>
        <v>0.53241836251774721</v>
      </c>
      <c r="Z308" s="41">
        <f>IFERROR('Tabel 5'!Y308/'Tabel 10'!$F308*1000,0)</f>
        <v>1.0056791292001894</v>
      </c>
      <c r="AA308" s="41"/>
      <c r="AB308" s="41">
        <f>IFERROR('Tabel 5'!AA308/'Tabel 10'!$F308*1000,0)</f>
        <v>0</v>
      </c>
      <c r="AC308" s="41"/>
      <c r="AD308" s="41">
        <f>IFERROR('Tabel 5'!AC308/'Tabel 10'!$F308*1000,0)</f>
        <v>5.8566019876952202</v>
      </c>
      <c r="AF308" s="57"/>
    </row>
    <row r="309" spans="1:32" outlineLevel="1" x14ac:dyDescent="0.2">
      <c r="A309" s="22">
        <v>1</v>
      </c>
      <c r="B309" s="46">
        <v>2019</v>
      </c>
      <c r="C309" s="46">
        <v>6</v>
      </c>
      <c r="D309" s="22" t="s">
        <v>213</v>
      </c>
      <c r="E309" s="22" t="s">
        <v>568</v>
      </c>
      <c r="F309" s="41">
        <v>17315</v>
      </c>
      <c r="H309" s="41">
        <f>IFERROR('Tabel 5'!G309/'Tabel 10'!$F309*1000,0)</f>
        <v>31.244585619405139</v>
      </c>
      <c r="I309" s="41"/>
      <c r="J309" s="41">
        <f>IFERROR('Tabel 5'!I309/'Tabel 10'!$F309*1000,0)</f>
        <v>8.7207623447877562</v>
      </c>
      <c r="K309" s="41">
        <f>IFERROR('Tabel 5'!J309/'Tabel 10'!$F309*1000,0)</f>
        <v>1.0395610742131101</v>
      </c>
      <c r="L309" s="41">
        <f>IFERROR('Tabel 5'!K309/'Tabel 10'!$F309*1000,0)</f>
        <v>0</v>
      </c>
      <c r="M309" s="41">
        <f>IFERROR('Tabel 5'!L309/'Tabel 10'!$F309*1000,0)</f>
        <v>6.9881605544325733</v>
      </c>
      <c r="N309" s="41">
        <f>IFERROR('Tabel 5'!M309/'Tabel 10'!$F309*1000,0)</f>
        <v>0</v>
      </c>
      <c r="O309" s="41">
        <f>IFERROR('Tabel 5'!N309/'Tabel 10'!$F309*1000,0)</f>
        <v>0.69304071614207341</v>
      </c>
      <c r="P309" s="41"/>
      <c r="Q309" s="41">
        <f>IFERROR('Tabel 5'!P309/'Tabel 10'!$F309*1000,0)</f>
        <v>0.69304071614207341</v>
      </c>
      <c r="R309" s="41">
        <f>IFERROR('Tabel 5'!Q309/'Tabel 10'!$F309*1000,0)</f>
        <v>0.69304071614207341</v>
      </c>
      <c r="S309" s="41">
        <f>IFERROR('Tabel 5'!R309/'Tabel 10'!$F309*1000,0)</f>
        <v>0</v>
      </c>
      <c r="T309" s="41"/>
      <c r="U309" s="41">
        <f>IFERROR('Tabel 5'!T309/'Tabel 10'!$F309*1000,0)</f>
        <v>8.2587352006930406</v>
      </c>
      <c r="V309" s="41"/>
      <c r="W309" s="41">
        <f>IFERROR('Tabel 5'!V309/'Tabel 10'!$F309*1000,0)</f>
        <v>13.572047357782269</v>
      </c>
      <c r="X309" s="41">
        <f>IFERROR('Tabel 5'!W309/'Tabel 10'!$F309*1000,0)</f>
        <v>13.572047357782269</v>
      </c>
      <c r="Y309" s="41">
        <f>IFERROR('Tabel 5'!X309/'Tabel 10'!$F309*1000,0)</f>
        <v>0</v>
      </c>
      <c r="Z309" s="41">
        <f>IFERROR('Tabel 5'!Y309/'Tabel 10'!$F309*1000,0)</f>
        <v>0</v>
      </c>
      <c r="AA309" s="41"/>
      <c r="AB309" s="41">
        <f>IFERROR('Tabel 5'!AA309/'Tabel 10'!$F309*1000,0)</f>
        <v>2.4256425064972569</v>
      </c>
      <c r="AC309" s="41"/>
      <c r="AD309" s="41">
        <f>IFERROR('Tabel 5'!AC309/'Tabel 10'!$F309*1000,0)</f>
        <v>5.4865723361247474</v>
      </c>
      <c r="AF309" s="57"/>
    </row>
    <row r="310" spans="1:32" outlineLevel="1" x14ac:dyDescent="0.2">
      <c r="A310" s="22">
        <v>1</v>
      </c>
      <c r="B310" s="46">
        <v>2019</v>
      </c>
      <c r="C310" s="46">
        <v>6</v>
      </c>
      <c r="D310" s="22" t="s">
        <v>217</v>
      </c>
      <c r="E310" s="22" t="s">
        <v>576</v>
      </c>
      <c r="F310" s="41">
        <v>17247</v>
      </c>
      <c r="H310" s="41">
        <f>IFERROR('Tabel 5'!G310/'Tabel 10'!$F310*1000,0)</f>
        <v>21.858874007073691</v>
      </c>
      <c r="I310" s="41"/>
      <c r="J310" s="41">
        <f>IFERROR('Tabel 5'!I310/'Tabel 10'!$F310*1000,0)</f>
        <v>2.3772250246419664</v>
      </c>
      <c r="K310" s="41">
        <f>IFERROR('Tabel 5'!J310/'Tabel 10'!$F310*1000,0)</f>
        <v>1.3915463558879806</v>
      </c>
      <c r="L310" s="41">
        <f>IFERROR('Tabel 5'!K310/'Tabel 10'!$F310*1000,0)</f>
        <v>0</v>
      </c>
      <c r="M310" s="41">
        <f>IFERROR('Tabel 5'!L310/'Tabel 10'!$F310*1000,0)</f>
        <v>0.98567866875398624</v>
      </c>
      <c r="N310" s="41">
        <f>IFERROR('Tabel 5'!M310/'Tabel 10'!$F310*1000,0)</f>
        <v>0</v>
      </c>
      <c r="O310" s="41">
        <f>IFERROR('Tabel 5'!N310/'Tabel 10'!$F310*1000,0)</f>
        <v>0</v>
      </c>
      <c r="P310" s="41"/>
      <c r="Q310" s="41">
        <f>IFERROR('Tabel 5'!P310/'Tabel 10'!$F310*1000,0)</f>
        <v>0.28990549080999595</v>
      </c>
      <c r="R310" s="41">
        <f>IFERROR('Tabel 5'!Q310/'Tabel 10'!$F310*1000,0)</f>
        <v>0.28990549080999595</v>
      </c>
      <c r="S310" s="41">
        <f>IFERROR('Tabel 5'!R310/'Tabel 10'!$F310*1000,0)</f>
        <v>0</v>
      </c>
      <c r="T310" s="41"/>
      <c r="U310" s="41">
        <f>IFERROR('Tabel 5'!T310/'Tabel 10'!$F310*1000,0)</f>
        <v>2.0873195338319706</v>
      </c>
      <c r="V310" s="41"/>
      <c r="W310" s="41">
        <f>IFERROR('Tabel 5'!V310/'Tabel 10'!$F310*1000,0)</f>
        <v>17.104423957789763</v>
      </c>
      <c r="X310" s="41">
        <f>IFERROR('Tabel 5'!W310/'Tabel 10'!$F310*1000,0)</f>
        <v>16.582594074331769</v>
      </c>
      <c r="Y310" s="41">
        <f>IFERROR('Tabel 5'!X310/'Tabel 10'!$F310*1000,0)</f>
        <v>0.52182988345799264</v>
      </c>
      <c r="Z310" s="41">
        <f>IFERROR('Tabel 5'!Y310/'Tabel 10'!$F310*1000,0)</f>
        <v>0</v>
      </c>
      <c r="AA310" s="41"/>
      <c r="AB310" s="41">
        <f>IFERROR('Tabel 5'!AA310/'Tabel 10'!$F310*1000,0)</f>
        <v>0</v>
      </c>
      <c r="AC310" s="41"/>
      <c r="AD310" s="41">
        <f>IFERROR('Tabel 5'!AC310/'Tabel 10'!$F310*1000,0)</f>
        <v>0</v>
      </c>
      <c r="AF310" s="57"/>
    </row>
    <row r="311" spans="1:32" outlineLevel="1" x14ac:dyDescent="0.2">
      <c r="A311" s="22">
        <v>1</v>
      </c>
      <c r="B311" s="46">
        <v>2019</v>
      </c>
      <c r="C311" s="46">
        <v>6</v>
      </c>
      <c r="D311" s="22" t="s">
        <v>221</v>
      </c>
      <c r="E311" s="22" t="s">
        <v>580</v>
      </c>
      <c r="F311" s="41">
        <v>16329</v>
      </c>
      <c r="H311" s="41">
        <f>IFERROR('Tabel 5'!G311/'Tabel 10'!$F311*1000,0)</f>
        <v>78.694347479943659</v>
      </c>
      <c r="I311" s="41"/>
      <c r="J311" s="41">
        <f>IFERROR('Tabel 5'!I311/'Tabel 10'!$F311*1000,0)</f>
        <v>42.317349500887985</v>
      </c>
      <c r="K311" s="41">
        <f>IFERROR('Tabel 5'!J311/'Tabel 10'!$F311*1000,0)</f>
        <v>36.989405352440443</v>
      </c>
      <c r="L311" s="41">
        <f>IFERROR('Tabel 5'!K311/'Tabel 10'!$F311*1000,0)</f>
        <v>0</v>
      </c>
      <c r="M311" s="41">
        <f>IFERROR('Tabel 5'!L311/'Tabel 10'!$F311*1000,0)</f>
        <v>4.2868516136934289</v>
      </c>
      <c r="N311" s="41">
        <f>IFERROR('Tabel 5'!M311/'Tabel 10'!$F311*1000,0)</f>
        <v>0</v>
      </c>
      <c r="O311" s="41">
        <f>IFERROR('Tabel 5'!N311/'Tabel 10'!$F311*1000,0)</f>
        <v>1.0410925347541184</v>
      </c>
      <c r="P311" s="41"/>
      <c r="Q311" s="41">
        <f>IFERROR('Tabel 5'!P311/'Tabel 10'!$F311*1000,0)</f>
        <v>0</v>
      </c>
      <c r="R311" s="41">
        <f>IFERROR('Tabel 5'!Q311/'Tabel 10'!$F311*1000,0)</f>
        <v>0</v>
      </c>
      <c r="S311" s="41">
        <f>IFERROR('Tabel 5'!R311/'Tabel 10'!$F311*1000,0)</f>
        <v>0</v>
      </c>
      <c r="T311" s="41"/>
      <c r="U311" s="41">
        <f>IFERROR('Tabel 5'!T311/'Tabel 10'!$F311*1000,0)</f>
        <v>18.862147100251089</v>
      </c>
      <c r="V311" s="41"/>
      <c r="W311" s="41">
        <f>IFERROR('Tabel 5'!V311/'Tabel 10'!$F311*1000,0)</f>
        <v>17.51485087880458</v>
      </c>
      <c r="X311" s="41">
        <f>IFERROR('Tabel 5'!W311/'Tabel 10'!$F311*1000,0)</f>
        <v>16.902443505419807</v>
      </c>
      <c r="Y311" s="41">
        <f>IFERROR('Tabel 5'!X311/'Tabel 10'!$F311*1000,0)</f>
        <v>0.61240737338477558</v>
      </c>
      <c r="Z311" s="41">
        <f>IFERROR('Tabel 5'!Y311/'Tabel 10'!$F311*1000,0)</f>
        <v>0</v>
      </c>
      <c r="AA311" s="41"/>
      <c r="AB311" s="41">
        <f>IFERROR('Tabel 5'!AA311/'Tabel 10'!$F311*1000,0)</f>
        <v>0</v>
      </c>
      <c r="AC311" s="41"/>
      <c r="AD311" s="41">
        <f>IFERROR('Tabel 5'!AC311/'Tabel 10'!$F311*1000,0)</f>
        <v>40.112682956702798</v>
      </c>
      <c r="AF311" s="57"/>
    </row>
    <row r="312" spans="1:32" outlineLevel="1" x14ac:dyDescent="0.2">
      <c r="A312" s="22">
        <v>1</v>
      </c>
      <c r="B312" s="46">
        <v>2019</v>
      </c>
      <c r="C312" s="46">
        <v>6</v>
      </c>
      <c r="D312" s="22" t="s">
        <v>223</v>
      </c>
      <c r="E312" s="22" t="s">
        <v>583</v>
      </c>
      <c r="F312" s="41">
        <v>15929</v>
      </c>
      <c r="H312" s="41">
        <f>IFERROR('Tabel 5'!G312/'Tabel 10'!$F312*1000,0)</f>
        <v>64.034151547491987</v>
      </c>
      <c r="I312" s="41"/>
      <c r="J312" s="41">
        <f>IFERROR('Tabel 5'!I312/'Tabel 10'!$F312*1000,0)</f>
        <v>41.496641345972748</v>
      </c>
      <c r="K312" s="41">
        <f>IFERROR('Tabel 5'!J312/'Tabel 10'!$F312*1000,0)</f>
        <v>0</v>
      </c>
      <c r="L312" s="41">
        <f>IFERROR('Tabel 5'!K312/'Tabel 10'!$F312*1000,0)</f>
        <v>35.721011990708767</v>
      </c>
      <c r="M312" s="41">
        <f>IFERROR('Tabel 5'!L312/'Tabel 10'!$F312*1000,0)</f>
        <v>2.1972502981982549</v>
      </c>
      <c r="N312" s="41">
        <f>IFERROR('Tabel 5'!M312/'Tabel 10'!$F312*1000,0)</f>
        <v>0</v>
      </c>
      <c r="O312" s="41">
        <f>IFERROR('Tabel 5'!N312/'Tabel 10'!$F312*1000,0)</f>
        <v>3.5783790570657295</v>
      </c>
      <c r="P312" s="41"/>
      <c r="Q312" s="41">
        <f>IFERROR('Tabel 5'!P312/'Tabel 10'!$F312*1000,0)</f>
        <v>0.31389289974260781</v>
      </c>
      <c r="R312" s="41">
        <f>IFERROR('Tabel 5'!Q312/'Tabel 10'!$F312*1000,0)</f>
        <v>0</v>
      </c>
      <c r="S312" s="41">
        <f>IFERROR('Tabel 5'!R312/'Tabel 10'!$F312*1000,0)</f>
        <v>0.31389289974260781</v>
      </c>
      <c r="T312" s="41"/>
      <c r="U312" s="41">
        <f>IFERROR('Tabel 5'!T312/'Tabel 10'!$F312*1000,0)</f>
        <v>2.1344717182497335</v>
      </c>
      <c r="V312" s="41"/>
      <c r="W312" s="41">
        <f>IFERROR('Tabel 5'!V312/'Tabel 10'!$F312*1000,0)</f>
        <v>20.0891455835269</v>
      </c>
      <c r="X312" s="41">
        <f>IFERROR('Tabel 5'!W312/'Tabel 10'!$F312*1000,0)</f>
        <v>20.0891455835269</v>
      </c>
      <c r="Y312" s="41">
        <f>IFERROR('Tabel 5'!X312/'Tabel 10'!$F312*1000,0)</f>
        <v>0</v>
      </c>
      <c r="Z312" s="41">
        <f>IFERROR('Tabel 5'!Y312/'Tabel 10'!$F312*1000,0)</f>
        <v>0</v>
      </c>
      <c r="AA312" s="41"/>
      <c r="AB312" s="41">
        <f>IFERROR('Tabel 5'!AA312/'Tabel 10'!$F312*1000,0)</f>
        <v>0</v>
      </c>
      <c r="AC312" s="41"/>
      <c r="AD312" s="41">
        <f>IFERROR('Tabel 5'!AC312/'Tabel 10'!$F312*1000,0)</f>
        <v>7.5334295938225875</v>
      </c>
      <c r="AF312" s="57"/>
    </row>
    <row r="313" spans="1:32" outlineLevel="1" x14ac:dyDescent="0.2">
      <c r="A313" s="22">
        <v>1</v>
      </c>
      <c r="B313" s="46">
        <v>2019</v>
      </c>
      <c r="C313" s="46">
        <v>6</v>
      </c>
      <c r="D313" s="22" t="s">
        <v>224</v>
      </c>
      <c r="E313" s="22" t="s">
        <v>584</v>
      </c>
      <c r="F313" s="41">
        <v>13519</v>
      </c>
      <c r="H313" s="41">
        <f>IFERROR('Tabel 5'!G313/'Tabel 10'!$F313*1000,0)</f>
        <v>43.938161106590726</v>
      </c>
      <c r="I313" s="41"/>
      <c r="J313" s="41">
        <f>IFERROR('Tabel 5'!I313/'Tabel 10'!$F313*1000,0)</f>
        <v>20.785561062208743</v>
      </c>
      <c r="K313" s="41">
        <f>IFERROR('Tabel 5'!J313/'Tabel 10'!$F313*1000,0)</f>
        <v>0</v>
      </c>
      <c r="L313" s="41">
        <f>IFERROR('Tabel 5'!K313/'Tabel 10'!$F313*1000,0)</f>
        <v>9.6900658332716922</v>
      </c>
      <c r="M313" s="41">
        <f>IFERROR('Tabel 5'!L313/'Tabel 10'!$F313*1000,0)</f>
        <v>2.9587987277165473</v>
      </c>
      <c r="N313" s="41">
        <f>IFERROR('Tabel 5'!M313/'Tabel 10'!$F313*1000,0)</f>
        <v>0</v>
      </c>
      <c r="O313" s="41">
        <f>IFERROR('Tabel 5'!N313/'Tabel 10'!$F313*1000,0)</f>
        <v>8.1366965012205057</v>
      </c>
      <c r="P313" s="41"/>
      <c r="Q313" s="41">
        <f>IFERROR('Tabel 5'!P313/'Tabel 10'!$F313*1000,0)</f>
        <v>0</v>
      </c>
      <c r="R313" s="41">
        <f>IFERROR('Tabel 5'!Q313/'Tabel 10'!$F313*1000,0)</f>
        <v>0</v>
      </c>
      <c r="S313" s="41">
        <f>IFERROR('Tabel 5'!R313/'Tabel 10'!$F313*1000,0)</f>
        <v>0</v>
      </c>
      <c r="T313" s="41"/>
      <c r="U313" s="41">
        <f>IFERROR('Tabel 5'!T313/'Tabel 10'!$F313*1000,0)</f>
        <v>4.0683482506102528</v>
      </c>
      <c r="V313" s="41"/>
      <c r="W313" s="41">
        <f>IFERROR('Tabel 5'!V313/'Tabel 10'!$F313*1000,0)</f>
        <v>19.084251793771728</v>
      </c>
      <c r="X313" s="41">
        <f>IFERROR('Tabel 5'!W313/'Tabel 10'!$F313*1000,0)</f>
        <v>19.084251793771728</v>
      </c>
      <c r="Y313" s="41">
        <f>IFERROR('Tabel 5'!X313/'Tabel 10'!$F313*1000,0)</f>
        <v>0</v>
      </c>
      <c r="Z313" s="41">
        <f>IFERROR('Tabel 5'!Y313/'Tabel 10'!$F313*1000,0)</f>
        <v>0</v>
      </c>
      <c r="AA313" s="41"/>
      <c r="AB313" s="41">
        <f>IFERROR('Tabel 5'!AA313/'Tabel 10'!$F313*1000,0)</f>
        <v>0</v>
      </c>
      <c r="AC313" s="41"/>
      <c r="AD313" s="41">
        <f>IFERROR('Tabel 5'!AC313/'Tabel 10'!$F313*1000,0)</f>
        <v>9.5421258968858638</v>
      </c>
      <c r="AF313" s="57"/>
    </row>
    <row r="314" spans="1:32" outlineLevel="1" x14ac:dyDescent="0.2">
      <c r="A314" s="22">
        <v>1</v>
      </c>
      <c r="B314" s="46">
        <v>2019</v>
      </c>
      <c r="C314" s="46">
        <v>6</v>
      </c>
      <c r="D314" s="22" t="s">
        <v>226</v>
      </c>
      <c r="E314" s="22" t="s">
        <v>588</v>
      </c>
      <c r="F314" s="41">
        <v>17071</v>
      </c>
      <c r="H314" s="41">
        <f>IFERROR('Tabel 5'!G314/'Tabel 10'!$F314*1000,0)</f>
        <v>48.679046335891279</v>
      </c>
      <c r="I314" s="41"/>
      <c r="J314" s="41">
        <f>IFERROR('Tabel 5'!I314/'Tabel 10'!$F314*1000,0)</f>
        <v>18.100872825259213</v>
      </c>
      <c r="K314" s="41">
        <f>IFERROR('Tabel 5'!J314/'Tabel 10'!$F314*1000,0)</f>
        <v>9.8412512448011249</v>
      </c>
      <c r="L314" s="41">
        <f>IFERROR('Tabel 5'!K314/'Tabel 10'!$F314*1000,0)</f>
        <v>1.4644719114287388</v>
      </c>
      <c r="M314" s="41">
        <f>IFERROR('Tabel 5'!L314/'Tabel 10'!$F314*1000,0)</f>
        <v>0.76152539394294427</v>
      </c>
      <c r="N314" s="41">
        <f>IFERROR('Tabel 5'!M314/'Tabel 10'!$F314*1000,0)</f>
        <v>0</v>
      </c>
      <c r="O314" s="41">
        <f>IFERROR('Tabel 5'!N314/'Tabel 10'!$F314*1000,0)</f>
        <v>6.033624275086404</v>
      </c>
      <c r="P314" s="41"/>
      <c r="Q314" s="41">
        <f>IFERROR('Tabel 5'!P314/'Tabel 10'!$F314*1000,0)</f>
        <v>1.8745240466287858</v>
      </c>
      <c r="R314" s="41">
        <f>IFERROR('Tabel 5'!Q314/'Tabel 10'!$F314*1000,0)</f>
        <v>1.6402085408001874</v>
      </c>
      <c r="S314" s="41">
        <f>IFERROR('Tabel 5'!R314/'Tabel 10'!$F314*1000,0)</f>
        <v>0.23431550582859823</v>
      </c>
      <c r="T314" s="41"/>
      <c r="U314" s="41">
        <f>IFERROR('Tabel 5'!T314/'Tabel 10'!$F314*1000,0)</f>
        <v>3.4561537109718237</v>
      </c>
      <c r="V314" s="41"/>
      <c r="W314" s="41">
        <f>IFERROR('Tabel 5'!V314/'Tabel 10'!$F314*1000,0)</f>
        <v>25.247495753031458</v>
      </c>
      <c r="X314" s="41">
        <f>IFERROR('Tabel 5'!W314/'Tabel 10'!$F314*1000,0)</f>
        <v>20.854080018745243</v>
      </c>
      <c r="Y314" s="41">
        <f>IFERROR('Tabel 5'!X314/'Tabel 10'!$F314*1000,0)</f>
        <v>2.2845761818288324</v>
      </c>
      <c r="Z314" s="41">
        <f>IFERROR('Tabel 5'!Y314/'Tabel 10'!$F314*1000,0)</f>
        <v>2.108839552457384</v>
      </c>
      <c r="AA314" s="41"/>
      <c r="AB314" s="41">
        <f>IFERROR('Tabel 5'!AA314/'Tabel 10'!$F314*1000,0)</f>
        <v>0</v>
      </c>
      <c r="AC314" s="41"/>
      <c r="AD314" s="41">
        <f>IFERROR('Tabel 5'!AC314/'Tabel 10'!$F314*1000,0)</f>
        <v>2.2259973053716826</v>
      </c>
      <c r="AF314" s="57"/>
    </row>
    <row r="315" spans="1:32" outlineLevel="1" x14ac:dyDescent="0.2">
      <c r="A315" s="22">
        <v>1</v>
      </c>
      <c r="B315" s="46">
        <v>2019</v>
      </c>
      <c r="C315" s="46">
        <v>6</v>
      </c>
      <c r="D315" s="22" t="s">
        <v>229</v>
      </c>
      <c r="E315" s="22" t="s">
        <v>593</v>
      </c>
      <c r="F315" s="41">
        <v>18923</v>
      </c>
      <c r="H315" s="41">
        <f>IFERROR('Tabel 5'!G315/'Tabel 10'!$F315*1000,0)</f>
        <v>28.219626909052476</v>
      </c>
      <c r="I315" s="41"/>
      <c r="J315" s="41">
        <f>IFERROR('Tabel 5'!I315/'Tabel 10'!$F315*1000,0)</f>
        <v>10.516302911800455</v>
      </c>
      <c r="K315" s="41">
        <f>IFERROR('Tabel 5'!J315/'Tabel 10'!$F315*1000,0)</f>
        <v>0</v>
      </c>
      <c r="L315" s="41">
        <f>IFERROR('Tabel 5'!K315/'Tabel 10'!$F315*1000,0)</f>
        <v>10.516302911800455</v>
      </c>
      <c r="M315" s="41">
        <f>IFERROR('Tabel 5'!L315/'Tabel 10'!$F315*1000,0)</f>
        <v>0</v>
      </c>
      <c r="N315" s="41">
        <f>IFERROR('Tabel 5'!M315/'Tabel 10'!$F315*1000,0)</f>
        <v>0</v>
      </c>
      <c r="O315" s="41">
        <f>IFERROR('Tabel 5'!N315/'Tabel 10'!$F315*1000,0)</f>
        <v>0</v>
      </c>
      <c r="P315" s="41"/>
      <c r="Q315" s="41">
        <f>IFERROR('Tabel 5'!P315/'Tabel 10'!$F315*1000,0)</f>
        <v>5.2845743275379164E-2</v>
      </c>
      <c r="R315" s="41">
        <f>IFERROR('Tabel 5'!Q315/'Tabel 10'!$F315*1000,0)</f>
        <v>5.2845743275379164E-2</v>
      </c>
      <c r="S315" s="41">
        <f>IFERROR('Tabel 5'!R315/'Tabel 10'!$F315*1000,0)</f>
        <v>0</v>
      </c>
      <c r="T315" s="41"/>
      <c r="U315" s="41">
        <f>IFERROR('Tabel 5'!T315/'Tabel 10'!$F315*1000,0)</f>
        <v>0.52845743275379164</v>
      </c>
      <c r="V315" s="41"/>
      <c r="W315" s="41">
        <f>IFERROR('Tabel 5'!V315/'Tabel 10'!$F315*1000,0)</f>
        <v>17.122020821222851</v>
      </c>
      <c r="X315" s="41">
        <f>IFERROR('Tabel 5'!W315/'Tabel 10'!$F315*1000,0)</f>
        <v>16.065105955715268</v>
      </c>
      <c r="Y315" s="41">
        <f>IFERROR('Tabel 5'!X315/'Tabel 10'!$F315*1000,0)</f>
        <v>1.0569148655075833</v>
      </c>
      <c r="Z315" s="41">
        <f>IFERROR('Tabel 5'!Y315/'Tabel 10'!$F315*1000,0)</f>
        <v>0</v>
      </c>
      <c r="AA315" s="41"/>
      <c r="AB315" s="41">
        <f>IFERROR('Tabel 5'!AA315/'Tabel 10'!$F315*1000,0)</f>
        <v>0</v>
      </c>
      <c r="AC315" s="41"/>
      <c r="AD315" s="41">
        <f>IFERROR('Tabel 5'!AC315/'Tabel 10'!$F315*1000,0)</f>
        <v>2.747978650319717</v>
      </c>
      <c r="AF315" s="57"/>
    </row>
    <row r="316" spans="1:32" outlineLevel="1" x14ac:dyDescent="0.2">
      <c r="A316" s="22">
        <v>1</v>
      </c>
      <c r="B316" s="46">
        <v>2019</v>
      </c>
      <c r="C316" s="46">
        <v>6</v>
      </c>
      <c r="D316" s="22" t="s">
        <v>231</v>
      </c>
      <c r="E316" s="22" t="s">
        <v>595</v>
      </c>
      <c r="F316" s="41">
        <v>17001</v>
      </c>
      <c r="H316" s="41">
        <f>IFERROR('Tabel 5'!G316/'Tabel 10'!$F316*1000,0)</f>
        <v>91.34756779013</v>
      </c>
      <c r="I316" s="41"/>
      <c r="J316" s="41">
        <f>IFERROR('Tabel 5'!I316/'Tabel 10'!$F316*1000,0)</f>
        <v>18.234221516381393</v>
      </c>
      <c r="K316" s="41">
        <f>IFERROR('Tabel 5'!J316/'Tabel 10'!$F316*1000,0)</f>
        <v>1.2940415269690018</v>
      </c>
      <c r="L316" s="41">
        <f>IFERROR('Tabel 5'!K316/'Tabel 10'!$F316*1000,0)</f>
        <v>0</v>
      </c>
      <c r="M316" s="41">
        <f>IFERROR('Tabel 5'!L316/'Tabel 10'!$F316*1000,0)</f>
        <v>14.646197282512794</v>
      </c>
      <c r="N316" s="41">
        <f>IFERROR('Tabel 5'!M316/'Tabel 10'!$F316*1000,0)</f>
        <v>0</v>
      </c>
      <c r="O316" s="41">
        <f>IFERROR('Tabel 5'!N316/'Tabel 10'!$F316*1000,0)</f>
        <v>2.2939827068995942</v>
      </c>
      <c r="P316" s="41"/>
      <c r="Q316" s="41">
        <f>IFERROR('Tabel 5'!P316/'Tabel 10'!$F316*1000,0)</f>
        <v>0</v>
      </c>
      <c r="R316" s="41">
        <f>IFERROR('Tabel 5'!Q316/'Tabel 10'!$F316*1000,0)</f>
        <v>0</v>
      </c>
      <c r="S316" s="41">
        <f>IFERROR('Tabel 5'!R316/'Tabel 10'!$F316*1000,0)</f>
        <v>0</v>
      </c>
      <c r="T316" s="41"/>
      <c r="U316" s="41">
        <f>IFERROR('Tabel 5'!T316/'Tabel 10'!$F316*1000,0)</f>
        <v>55.93788600670549</v>
      </c>
      <c r="V316" s="41"/>
      <c r="W316" s="41">
        <f>IFERROR('Tabel 5'!V316/'Tabel 10'!$F316*1000,0)</f>
        <v>17.175460267043118</v>
      </c>
      <c r="X316" s="41">
        <f>IFERROR('Tabel 5'!W316/'Tabel 10'!$F316*1000,0)</f>
        <v>16.646079642373977</v>
      </c>
      <c r="Y316" s="41">
        <f>IFERROR('Tabel 5'!X316/'Tabel 10'!$F316*1000,0)</f>
        <v>0.52938062466913716</v>
      </c>
      <c r="Z316" s="41">
        <f>IFERROR('Tabel 5'!Y316/'Tabel 10'!$F316*1000,0)</f>
        <v>0</v>
      </c>
      <c r="AA316" s="41"/>
      <c r="AB316" s="41">
        <f>IFERROR('Tabel 5'!AA316/'Tabel 10'!$F316*1000,0)</f>
        <v>0</v>
      </c>
      <c r="AC316" s="41"/>
      <c r="AD316" s="41">
        <f>IFERROR('Tabel 5'!AC316/'Tabel 10'!$F316*1000,0)</f>
        <v>19.057702488088935</v>
      </c>
      <c r="AF316" s="57"/>
    </row>
    <row r="317" spans="1:32" outlineLevel="1" x14ac:dyDescent="0.2">
      <c r="A317" s="22">
        <v>1</v>
      </c>
      <c r="B317" s="46">
        <v>2019</v>
      </c>
      <c r="C317" s="46">
        <v>6</v>
      </c>
      <c r="D317" s="22" t="s">
        <v>233</v>
      </c>
      <c r="E317" s="22" t="s">
        <v>597</v>
      </c>
      <c r="F317" s="41">
        <v>10516</v>
      </c>
      <c r="H317" s="41">
        <f>IFERROR('Tabel 5'!G317/'Tabel 10'!$F317*1000,0)</f>
        <v>29.193609737542793</v>
      </c>
      <c r="I317" s="41"/>
      <c r="J317" s="41">
        <f>IFERROR('Tabel 5'!I317/'Tabel 10'!$F317*1000,0)</f>
        <v>16.07074933434766</v>
      </c>
      <c r="K317" s="41">
        <f>IFERROR('Tabel 5'!J317/'Tabel 10'!$F317*1000,0)</f>
        <v>4.2791936097375434</v>
      </c>
      <c r="L317" s="41">
        <f>IFERROR('Tabel 5'!K317/'Tabel 10'!$F317*1000,0)</f>
        <v>0.28527957398250287</v>
      </c>
      <c r="M317" s="41">
        <f>IFERROR('Tabel 5'!L317/'Tabel 10'!$F317*1000,0)</f>
        <v>11.506276150627615</v>
      </c>
      <c r="N317" s="41">
        <f>IFERROR('Tabel 5'!M317/'Tabel 10'!$F317*1000,0)</f>
        <v>0</v>
      </c>
      <c r="O317" s="41">
        <f>IFERROR('Tabel 5'!N317/'Tabel 10'!$F317*1000,0)</f>
        <v>0</v>
      </c>
      <c r="P317" s="41"/>
      <c r="Q317" s="41">
        <f>IFERROR('Tabel 5'!P317/'Tabel 10'!$F317*1000,0)</f>
        <v>0</v>
      </c>
      <c r="R317" s="41">
        <f>IFERROR('Tabel 5'!Q317/'Tabel 10'!$F317*1000,0)</f>
        <v>0</v>
      </c>
      <c r="S317" s="41">
        <f>IFERROR('Tabel 5'!R317/'Tabel 10'!$F317*1000,0)</f>
        <v>0</v>
      </c>
      <c r="T317" s="41"/>
      <c r="U317" s="41">
        <f>IFERROR('Tabel 5'!T317/'Tabel 10'!$F317*1000,0)</f>
        <v>0</v>
      </c>
      <c r="V317" s="41"/>
      <c r="W317" s="41">
        <f>IFERROR('Tabel 5'!V317/'Tabel 10'!$F317*1000,0)</f>
        <v>13.122860403195132</v>
      </c>
      <c r="X317" s="41">
        <f>IFERROR('Tabel 5'!W317/'Tabel 10'!$F317*1000,0)</f>
        <v>13.122860403195132</v>
      </c>
      <c r="Y317" s="41">
        <f>IFERROR('Tabel 5'!X317/'Tabel 10'!$F317*1000,0)</f>
        <v>0</v>
      </c>
      <c r="Z317" s="41">
        <f>IFERROR('Tabel 5'!Y317/'Tabel 10'!$F317*1000,0)</f>
        <v>0</v>
      </c>
      <c r="AA317" s="41"/>
      <c r="AB317" s="41">
        <f>IFERROR('Tabel 5'!AA317/'Tabel 10'!$F317*1000,0)</f>
        <v>0</v>
      </c>
      <c r="AC317" s="41"/>
      <c r="AD317" s="41">
        <f>IFERROR('Tabel 5'!AC317/'Tabel 10'!$F317*1000,0)</f>
        <v>0</v>
      </c>
      <c r="AF317" s="57"/>
    </row>
    <row r="318" spans="1:32" outlineLevel="1" x14ac:dyDescent="0.2">
      <c r="A318" s="22">
        <v>1</v>
      </c>
      <c r="B318" s="46">
        <v>2019</v>
      </c>
      <c r="C318" s="46">
        <v>6</v>
      </c>
      <c r="D318" s="22" t="s">
        <v>235</v>
      </c>
      <c r="E318" s="22" t="s">
        <v>599</v>
      </c>
      <c r="F318" s="41">
        <v>10092</v>
      </c>
      <c r="H318" s="41">
        <f>IFERROR('Tabel 5'!G318/'Tabel 10'!$F318*1000,0)</f>
        <v>94.034879112168056</v>
      </c>
      <c r="I318" s="41"/>
      <c r="J318" s="41">
        <f>IFERROR('Tabel 5'!I318/'Tabel 10'!$F318*1000,0)</f>
        <v>66.290130796670638</v>
      </c>
      <c r="K318" s="41">
        <f>IFERROR('Tabel 5'!J318/'Tabel 10'!$F318*1000,0)</f>
        <v>38.743559254855327</v>
      </c>
      <c r="L318" s="41">
        <f>IFERROR('Tabel 5'!K318/'Tabel 10'!$F318*1000,0)</f>
        <v>0</v>
      </c>
      <c r="M318" s="41">
        <f>IFERROR('Tabel 5'!L318/'Tabel 10'!$F318*1000,0)</f>
        <v>6.0443915973047959</v>
      </c>
      <c r="N318" s="41">
        <f>IFERROR('Tabel 5'!M318/'Tabel 10'!$F318*1000,0)</f>
        <v>0</v>
      </c>
      <c r="O318" s="41">
        <f>IFERROR('Tabel 5'!N318/'Tabel 10'!$F318*1000,0)</f>
        <v>21.502179944510505</v>
      </c>
      <c r="P318" s="41"/>
      <c r="Q318" s="41">
        <f>IFERROR('Tabel 5'!P318/'Tabel 10'!$F318*1000,0)</f>
        <v>5.2516845025762979</v>
      </c>
      <c r="R318" s="41">
        <f>IFERROR('Tabel 5'!Q318/'Tabel 10'!$F318*1000,0)</f>
        <v>5.2516845025762979</v>
      </c>
      <c r="S318" s="41">
        <f>IFERROR('Tabel 5'!R318/'Tabel 10'!$F318*1000,0)</f>
        <v>0</v>
      </c>
      <c r="T318" s="41"/>
      <c r="U318" s="41">
        <f>IFERROR('Tabel 5'!T318/'Tabel 10'!$F318*1000,0)</f>
        <v>6.5398335315101068</v>
      </c>
      <c r="V318" s="41"/>
      <c r="W318" s="41">
        <f>IFERROR('Tabel 5'!V318/'Tabel 10'!$F318*1000,0)</f>
        <v>15.953230281411019</v>
      </c>
      <c r="X318" s="41">
        <f>IFERROR('Tabel 5'!W318/'Tabel 10'!$F318*1000,0)</f>
        <v>15.953230281411019</v>
      </c>
      <c r="Y318" s="41">
        <f>IFERROR('Tabel 5'!X318/'Tabel 10'!$F318*1000,0)</f>
        <v>0</v>
      </c>
      <c r="Z318" s="41">
        <f>IFERROR('Tabel 5'!Y318/'Tabel 10'!$F318*1000,0)</f>
        <v>0</v>
      </c>
      <c r="AA318" s="41"/>
      <c r="AB318" s="41">
        <f>IFERROR('Tabel 5'!AA318/'Tabel 10'!$F318*1000,0)</f>
        <v>0</v>
      </c>
      <c r="AC318" s="41"/>
      <c r="AD318" s="41">
        <f>IFERROR('Tabel 5'!AC318/'Tabel 10'!$F318*1000,0)</f>
        <v>22.790328973444314</v>
      </c>
      <c r="AF318" s="57"/>
    </row>
    <row r="319" spans="1:32" outlineLevel="1" x14ac:dyDescent="0.2">
      <c r="A319" s="22">
        <v>1</v>
      </c>
      <c r="B319" s="46">
        <v>2019</v>
      </c>
      <c r="C319" s="46">
        <v>6</v>
      </c>
      <c r="D319" s="22" t="s">
        <v>237</v>
      </c>
      <c r="E319" s="22" t="s">
        <v>603</v>
      </c>
      <c r="F319" s="41">
        <v>12452</v>
      </c>
      <c r="H319" s="41">
        <f>IFERROR('Tabel 5'!G319/'Tabel 10'!$F319*1000,0)</f>
        <v>52.762608416318663</v>
      </c>
      <c r="I319" s="41"/>
      <c r="J319" s="41">
        <f>IFERROR('Tabel 5'!I319/'Tabel 10'!$F319*1000,0)</f>
        <v>18.069386443944747</v>
      </c>
      <c r="K319" s="41">
        <f>IFERROR('Tabel 5'!J319/'Tabel 10'!$F319*1000,0)</f>
        <v>3.0517185994217799</v>
      </c>
      <c r="L319" s="41">
        <f>IFERROR('Tabel 5'!K319/'Tabel 10'!$F319*1000,0)</f>
        <v>0</v>
      </c>
      <c r="M319" s="41">
        <f>IFERROR('Tabel 5'!L319/'Tabel 10'!$F319*1000,0)</f>
        <v>0</v>
      </c>
      <c r="N319" s="41">
        <f>IFERROR('Tabel 5'!M319/'Tabel 10'!$F319*1000,0)</f>
        <v>0</v>
      </c>
      <c r="O319" s="41">
        <f>IFERROR('Tabel 5'!N319/'Tabel 10'!$F319*1000,0)</f>
        <v>15.017667844522967</v>
      </c>
      <c r="P319" s="41"/>
      <c r="Q319" s="41">
        <f>IFERROR('Tabel 5'!P319/'Tabel 10'!$F319*1000,0)</f>
        <v>0.88339222614840984</v>
      </c>
      <c r="R319" s="41">
        <f>IFERROR('Tabel 5'!Q319/'Tabel 10'!$F319*1000,0)</f>
        <v>0</v>
      </c>
      <c r="S319" s="41">
        <f>IFERROR('Tabel 5'!R319/'Tabel 10'!$F319*1000,0)</f>
        <v>0.88339222614840984</v>
      </c>
      <c r="T319" s="41"/>
      <c r="U319" s="41">
        <f>IFERROR('Tabel 5'!T319/'Tabel 10'!$F319*1000,0)</f>
        <v>7.6292964985544494</v>
      </c>
      <c r="V319" s="41"/>
      <c r="W319" s="41">
        <f>IFERROR('Tabel 5'!V319/'Tabel 10'!$F319*1000,0)</f>
        <v>26.180533247671057</v>
      </c>
      <c r="X319" s="41">
        <f>IFERROR('Tabel 5'!W319/'Tabel 10'!$F319*1000,0)</f>
        <v>26.180533247671057</v>
      </c>
      <c r="Y319" s="41">
        <f>IFERROR('Tabel 5'!X319/'Tabel 10'!$F319*1000,0)</f>
        <v>0</v>
      </c>
      <c r="Z319" s="41">
        <f>IFERROR('Tabel 5'!Y319/'Tabel 10'!$F319*1000,0)</f>
        <v>0</v>
      </c>
      <c r="AA319" s="41"/>
      <c r="AB319" s="41">
        <f>IFERROR('Tabel 5'!AA319/'Tabel 10'!$F319*1000,0)</f>
        <v>0</v>
      </c>
      <c r="AC319" s="41"/>
      <c r="AD319" s="41">
        <f>IFERROR('Tabel 5'!AC319/'Tabel 10'!$F319*1000,0)</f>
        <v>1.6061676839061998</v>
      </c>
      <c r="AF319" s="57"/>
    </row>
    <row r="320" spans="1:32" outlineLevel="1" x14ac:dyDescent="0.2">
      <c r="A320" s="22">
        <v>1</v>
      </c>
      <c r="B320" s="46">
        <v>2019</v>
      </c>
      <c r="C320" s="46">
        <v>6</v>
      </c>
      <c r="D320" s="22" t="s">
        <v>239</v>
      </c>
      <c r="E320" s="22" t="s">
        <v>605</v>
      </c>
      <c r="F320" s="41">
        <v>16470</v>
      </c>
      <c r="H320" s="41">
        <f>IFERROR('Tabel 5'!G320/'Tabel 10'!$F320*1000,0)</f>
        <v>80.145719489981786</v>
      </c>
      <c r="I320" s="41"/>
      <c r="J320" s="41">
        <f>IFERROR('Tabel 5'!I320/'Tabel 10'!$F320*1000,0)</f>
        <v>11.718275652701882</v>
      </c>
      <c r="K320" s="41">
        <f>IFERROR('Tabel 5'!J320/'Tabel 10'!$F320*1000,0)</f>
        <v>6.0716454159077109E-2</v>
      </c>
      <c r="L320" s="41">
        <f>IFERROR('Tabel 5'!K320/'Tabel 10'!$F320*1000,0)</f>
        <v>5.6466302367941719</v>
      </c>
      <c r="M320" s="41">
        <f>IFERROR('Tabel 5'!L320/'Tabel 10'!$F320*1000,0)</f>
        <v>0</v>
      </c>
      <c r="N320" s="41">
        <f>IFERROR('Tabel 5'!M320/'Tabel 10'!$F320*1000,0)</f>
        <v>0</v>
      </c>
      <c r="O320" s="41">
        <f>IFERROR('Tabel 5'!N320/'Tabel 10'!$F320*1000,0)</f>
        <v>6.0109289617486343</v>
      </c>
      <c r="P320" s="41"/>
      <c r="Q320" s="41">
        <f>IFERROR('Tabel 5'!P320/'Tabel 10'!$F320*1000,0)</f>
        <v>3.0965391621129328</v>
      </c>
      <c r="R320" s="41">
        <f>IFERROR('Tabel 5'!Q320/'Tabel 10'!$F320*1000,0)</f>
        <v>3.0965391621129328</v>
      </c>
      <c r="S320" s="41">
        <f>IFERROR('Tabel 5'!R320/'Tabel 10'!$F320*1000,0)</f>
        <v>0</v>
      </c>
      <c r="T320" s="41"/>
      <c r="U320" s="41">
        <f>IFERROR('Tabel 5'!T320/'Tabel 10'!$F320*1000,0)</f>
        <v>48.391013964784456</v>
      </c>
      <c r="V320" s="41"/>
      <c r="W320" s="41">
        <f>IFERROR('Tabel 5'!V320/'Tabel 10'!$F320*1000,0)</f>
        <v>16.939890710382514</v>
      </c>
      <c r="X320" s="41">
        <f>IFERROR('Tabel 5'!W320/'Tabel 10'!$F320*1000,0)</f>
        <v>16.939890710382514</v>
      </c>
      <c r="Y320" s="41">
        <f>IFERROR('Tabel 5'!X320/'Tabel 10'!$F320*1000,0)</f>
        <v>0</v>
      </c>
      <c r="Z320" s="41">
        <f>IFERROR('Tabel 5'!Y320/'Tabel 10'!$F320*1000,0)</f>
        <v>0</v>
      </c>
      <c r="AA320" s="41"/>
      <c r="AB320" s="41">
        <f>IFERROR('Tabel 5'!AA320/'Tabel 10'!$F320*1000,0)</f>
        <v>35.336976320582878</v>
      </c>
      <c r="AC320" s="41"/>
      <c r="AD320" s="41">
        <f>IFERROR('Tabel 5'!AC320/'Tabel 10'!$F320*1000,0)</f>
        <v>7.7717061323618699</v>
      </c>
      <c r="AF320" s="57"/>
    </row>
    <row r="321" spans="1:32" outlineLevel="1" x14ac:dyDescent="0.2">
      <c r="A321" s="22">
        <v>1</v>
      </c>
      <c r="B321" s="46">
        <v>2019</v>
      </c>
      <c r="C321" s="46">
        <v>6</v>
      </c>
      <c r="D321" s="22" t="s">
        <v>251</v>
      </c>
      <c r="E321" s="22" t="s">
        <v>619</v>
      </c>
      <c r="F321" s="41">
        <v>15964</v>
      </c>
      <c r="H321" s="41">
        <f>IFERROR('Tabel 5'!G321/'Tabel 10'!$F321*1000,0)</f>
        <v>30.192934101728891</v>
      </c>
      <c r="I321" s="41"/>
      <c r="J321" s="41">
        <f>IFERROR('Tabel 5'!I321/'Tabel 10'!$F321*1000,0)</f>
        <v>10.398396391881734</v>
      </c>
      <c r="K321" s="41">
        <f>IFERROR('Tabel 5'!J321/'Tabel 10'!$F321*1000,0)</f>
        <v>3.0067652217489349</v>
      </c>
      <c r="L321" s="41">
        <f>IFERROR('Tabel 5'!K321/'Tabel 10'!$F321*1000,0)</f>
        <v>0</v>
      </c>
      <c r="M321" s="41">
        <f>IFERROR('Tabel 5'!L321/'Tabel 10'!$F321*1000,0)</f>
        <v>5.7003257328990227</v>
      </c>
      <c r="N321" s="41">
        <f>IFERROR('Tabel 5'!M321/'Tabel 10'!$F321*1000,0)</f>
        <v>0</v>
      </c>
      <c r="O321" s="41">
        <f>IFERROR('Tabel 5'!N321/'Tabel 10'!$F321*1000,0)</f>
        <v>1.6913054372337761</v>
      </c>
      <c r="P321" s="41"/>
      <c r="Q321" s="41">
        <f>IFERROR('Tabel 5'!P321/'Tabel 10'!$F321*1000,0)</f>
        <v>0</v>
      </c>
      <c r="R321" s="41">
        <f>IFERROR('Tabel 5'!Q321/'Tabel 10'!$F321*1000,0)</f>
        <v>0</v>
      </c>
      <c r="S321" s="41">
        <f>IFERROR('Tabel 5'!R321/'Tabel 10'!$F321*1000,0)</f>
        <v>0</v>
      </c>
      <c r="T321" s="41"/>
      <c r="U321" s="41">
        <f>IFERROR('Tabel 5'!T321/'Tabel 10'!$F321*1000,0)</f>
        <v>4.5101478326234021</v>
      </c>
      <c r="V321" s="41"/>
      <c r="W321" s="41">
        <f>IFERROR('Tabel 5'!V321/'Tabel 10'!$F321*1000,0)</f>
        <v>15.284389877223752</v>
      </c>
      <c r="X321" s="41">
        <f>IFERROR('Tabel 5'!W321/'Tabel 10'!$F321*1000,0)</f>
        <v>15.284389877223752</v>
      </c>
      <c r="Y321" s="41">
        <f>IFERROR('Tabel 5'!X321/'Tabel 10'!$F321*1000,0)</f>
        <v>0</v>
      </c>
      <c r="Z321" s="41">
        <f>IFERROR('Tabel 5'!Y321/'Tabel 10'!$F321*1000,0)</f>
        <v>0</v>
      </c>
      <c r="AA321" s="41"/>
      <c r="AB321" s="41">
        <f>IFERROR('Tabel 5'!AA321/'Tabel 10'!$F321*1000,0)</f>
        <v>0</v>
      </c>
      <c r="AC321" s="41"/>
      <c r="AD321" s="41">
        <f>IFERROR('Tabel 5'!AC321/'Tabel 10'!$F321*1000,0)</f>
        <v>-1.4407416687546981</v>
      </c>
      <c r="AF321" s="57"/>
    </row>
    <row r="322" spans="1:32" outlineLevel="1" x14ac:dyDescent="0.2">
      <c r="A322" s="22">
        <v>1</v>
      </c>
      <c r="B322" s="46">
        <v>2019</v>
      </c>
      <c r="C322" s="46">
        <v>6</v>
      </c>
      <c r="D322" s="22" t="s">
        <v>253</v>
      </c>
      <c r="E322" s="22" t="s">
        <v>621</v>
      </c>
      <c r="F322" s="41">
        <v>13060</v>
      </c>
      <c r="H322" s="41">
        <f>IFERROR('Tabel 5'!G322/'Tabel 10'!$F322*1000,0)</f>
        <v>34.150076569678411</v>
      </c>
      <c r="I322" s="41"/>
      <c r="J322" s="41">
        <f>IFERROR('Tabel 5'!I322/'Tabel 10'!$F322*1000,0)</f>
        <v>9.8774885145482401</v>
      </c>
      <c r="K322" s="41">
        <f>IFERROR('Tabel 5'!J322/'Tabel 10'!$F322*1000,0)</f>
        <v>5.3598774885145479</v>
      </c>
      <c r="L322" s="41">
        <f>IFERROR('Tabel 5'!K322/'Tabel 10'!$F322*1000,0)</f>
        <v>7.6569678407350683E-2</v>
      </c>
      <c r="M322" s="41">
        <f>IFERROR('Tabel 5'!L322/'Tabel 10'!$F322*1000,0)</f>
        <v>4.0581929555895861</v>
      </c>
      <c r="N322" s="41">
        <f>IFERROR('Tabel 5'!M322/'Tabel 10'!$F322*1000,0)</f>
        <v>0</v>
      </c>
      <c r="O322" s="41">
        <f>IFERROR('Tabel 5'!N322/'Tabel 10'!$F322*1000,0)</f>
        <v>0.38284839203675347</v>
      </c>
      <c r="P322" s="41"/>
      <c r="Q322" s="41">
        <f>IFERROR('Tabel 5'!P322/'Tabel 10'!$F322*1000,0)</f>
        <v>4.2879019908116387</v>
      </c>
      <c r="R322" s="41">
        <f>IFERROR('Tabel 5'!Q322/'Tabel 10'!$F322*1000,0)</f>
        <v>0.38284839203675347</v>
      </c>
      <c r="S322" s="41">
        <f>IFERROR('Tabel 5'!R322/'Tabel 10'!$F322*1000,0)</f>
        <v>3.9050535987748849</v>
      </c>
      <c r="T322" s="41"/>
      <c r="U322" s="41">
        <f>IFERROR('Tabel 5'!T322/'Tabel 10'!$F322*1000,0)</f>
        <v>1.3016845329249618</v>
      </c>
      <c r="V322" s="41"/>
      <c r="W322" s="41">
        <f>IFERROR('Tabel 5'!V322/'Tabel 10'!$F322*1000,0)</f>
        <v>18.683001531393568</v>
      </c>
      <c r="X322" s="41">
        <f>IFERROR('Tabel 5'!W322/'Tabel 10'!$F322*1000,0)</f>
        <v>18.147013782542114</v>
      </c>
      <c r="Y322" s="41">
        <f>IFERROR('Tabel 5'!X322/'Tabel 10'!$F322*1000,0)</f>
        <v>0.53598774885145484</v>
      </c>
      <c r="Z322" s="41">
        <f>IFERROR('Tabel 5'!Y322/'Tabel 10'!$F322*1000,0)</f>
        <v>0</v>
      </c>
      <c r="AA322" s="41"/>
      <c r="AB322" s="41">
        <f>IFERROR('Tabel 5'!AA322/'Tabel 10'!$F322*1000,0)</f>
        <v>1.2251148545176109</v>
      </c>
      <c r="AC322" s="41"/>
      <c r="AD322" s="41">
        <f>IFERROR('Tabel 5'!AC322/'Tabel 10'!$F322*1000,0)</f>
        <v>1.454823889739663</v>
      </c>
      <c r="AF322" s="57"/>
    </row>
    <row r="323" spans="1:32" outlineLevel="1" x14ac:dyDescent="0.2">
      <c r="A323" s="22">
        <v>1</v>
      </c>
      <c r="B323" s="46">
        <v>2019</v>
      </c>
      <c r="C323" s="46">
        <v>6</v>
      </c>
      <c r="D323" s="22" t="s">
        <v>260</v>
      </c>
      <c r="E323" s="22" t="s">
        <v>628</v>
      </c>
      <c r="F323" s="41">
        <v>15529</v>
      </c>
      <c r="H323" s="41">
        <f>IFERROR('Tabel 5'!G323/'Tabel 10'!$F323*1000,0)</f>
        <v>39.474531521669135</v>
      </c>
      <c r="I323" s="41"/>
      <c r="J323" s="41">
        <f>IFERROR('Tabel 5'!I323/'Tabel 10'!$F323*1000,0)</f>
        <v>9.0153905595981723</v>
      </c>
      <c r="K323" s="41">
        <f>IFERROR('Tabel 5'!J323/'Tabel 10'!$F323*1000,0)</f>
        <v>0.25758258741709061</v>
      </c>
      <c r="L323" s="41">
        <f>IFERROR('Tabel 5'!K323/'Tabel 10'!$F323*1000,0)</f>
        <v>1.2879129370854532</v>
      </c>
      <c r="M323" s="41">
        <f>IFERROR('Tabel 5'!L323/'Tabel 10'!$F323*1000,0)</f>
        <v>7.4698950350956279</v>
      </c>
      <c r="N323" s="41">
        <f>IFERROR('Tabel 5'!M323/'Tabel 10'!$F323*1000,0)</f>
        <v>0</v>
      </c>
      <c r="O323" s="41">
        <f>IFERROR('Tabel 5'!N323/'Tabel 10'!$F323*1000,0)</f>
        <v>0</v>
      </c>
      <c r="P323" s="41"/>
      <c r="Q323" s="41">
        <f>IFERROR('Tabel 5'!P323/'Tabel 10'!$F323*1000,0)</f>
        <v>1.094725996522635</v>
      </c>
      <c r="R323" s="41">
        <f>IFERROR('Tabel 5'!Q323/'Tabel 10'!$F323*1000,0)</f>
        <v>0.12879129370854531</v>
      </c>
      <c r="S323" s="41">
        <f>IFERROR('Tabel 5'!R323/'Tabel 10'!$F323*1000,0)</f>
        <v>0.96593470281408977</v>
      </c>
      <c r="T323" s="41"/>
      <c r="U323" s="41">
        <f>IFERROR('Tabel 5'!T323/'Tabel 10'!$F323*1000,0)</f>
        <v>4.1213213986734498</v>
      </c>
      <c r="V323" s="41"/>
      <c r="W323" s="41">
        <f>IFERROR('Tabel 5'!V323/'Tabel 10'!$F323*1000,0)</f>
        <v>25.243093566874879</v>
      </c>
      <c r="X323" s="41">
        <f>IFERROR('Tabel 5'!W323/'Tabel 10'!$F323*1000,0)</f>
        <v>24.470345804623609</v>
      </c>
      <c r="Y323" s="41">
        <f>IFERROR('Tabel 5'!X323/'Tabel 10'!$F323*1000,0)</f>
        <v>0.77274776225127184</v>
      </c>
      <c r="Z323" s="41">
        <f>IFERROR('Tabel 5'!Y323/'Tabel 10'!$F323*1000,0)</f>
        <v>0</v>
      </c>
      <c r="AA323" s="41"/>
      <c r="AB323" s="41">
        <f>IFERROR('Tabel 5'!AA323/'Tabel 10'!$F323*1000,0)</f>
        <v>0.77274776225127184</v>
      </c>
      <c r="AC323" s="41"/>
      <c r="AD323" s="41">
        <f>IFERROR('Tabel 5'!AC323/'Tabel 10'!$F323*1000,0)</f>
        <v>0.51516517483418123</v>
      </c>
      <c r="AF323" s="57"/>
    </row>
    <row r="324" spans="1:32" outlineLevel="1" x14ac:dyDescent="0.2">
      <c r="A324" s="22">
        <v>1</v>
      </c>
      <c r="B324" s="46">
        <v>2019</v>
      </c>
      <c r="C324" s="46">
        <v>6</v>
      </c>
      <c r="D324" s="22" t="s">
        <v>264</v>
      </c>
      <c r="E324" s="22" t="s">
        <v>636</v>
      </c>
      <c r="F324" s="41">
        <v>11606</v>
      </c>
      <c r="H324" s="41">
        <f>IFERROR('Tabel 5'!G324/'Tabel 10'!$F324*1000,0)</f>
        <v>31.10460106841289</v>
      </c>
      <c r="I324" s="41"/>
      <c r="J324" s="41">
        <f>IFERROR('Tabel 5'!I324/'Tabel 10'!$F324*1000,0)</f>
        <v>9.0470446320868518</v>
      </c>
      <c r="K324" s="41">
        <f>IFERROR('Tabel 5'!J324/'Tabel 10'!$F324*1000,0)</f>
        <v>5.0835774599345163</v>
      </c>
      <c r="L324" s="41">
        <f>IFERROR('Tabel 5'!K324/'Tabel 10'!$F324*1000,0)</f>
        <v>0</v>
      </c>
      <c r="M324" s="41">
        <f>IFERROR('Tabel 5'!L324/'Tabel 10'!$F324*1000,0)</f>
        <v>0</v>
      </c>
      <c r="N324" s="41">
        <f>IFERROR('Tabel 5'!M324/'Tabel 10'!$F324*1000,0)</f>
        <v>0</v>
      </c>
      <c r="O324" s="41">
        <f>IFERROR('Tabel 5'!N324/'Tabel 10'!$F324*1000,0)</f>
        <v>3.9634671721523351</v>
      </c>
      <c r="P324" s="41"/>
      <c r="Q324" s="41">
        <f>IFERROR('Tabel 5'!P324/'Tabel 10'!$F324*1000,0)</f>
        <v>0</v>
      </c>
      <c r="R324" s="41">
        <f>IFERROR('Tabel 5'!Q324/'Tabel 10'!$F324*1000,0)</f>
        <v>0</v>
      </c>
      <c r="S324" s="41">
        <f>IFERROR('Tabel 5'!R324/'Tabel 10'!$F324*1000,0)</f>
        <v>0</v>
      </c>
      <c r="T324" s="41"/>
      <c r="U324" s="41">
        <f>IFERROR('Tabel 5'!T324/'Tabel 10'!$F324*1000,0)</f>
        <v>5.1697397897639155</v>
      </c>
      <c r="V324" s="41"/>
      <c r="W324" s="41">
        <f>IFERROR('Tabel 5'!V324/'Tabel 10'!$F324*1000,0)</f>
        <v>16.887816646562122</v>
      </c>
      <c r="X324" s="41">
        <f>IFERROR('Tabel 5'!W324/'Tabel 10'!$F324*1000,0)</f>
        <v>15.767706358779943</v>
      </c>
      <c r="Y324" s="41">
        <f>IFERROR('Tabel 5'!X324/'Tabel 10'!$F324*1000,0)</f>
        <v>0.51697397897639152</v>
      </c>
      <c r="Z324" s="41">
        <f>IFERROR('Tabel 5'!Y324/'Tabel 10'!$F324*1000,0)</f>
        <v>0.60313630880579006</v>
      </c>
      <c r="AA324" s="41"/>
      <c r="AB324" s="41">
        <f>IFERROR('Tabel 5'!AA324/'Tabel 10'!$F324*1000,0)</f>
        <v>1.033947957952783</v>
      </c>
      <c r="AC324" s="41"/>
      <c r="AD324" s="41">
        <f>IFERROR('Tabel 5'!AC324/'Tabel 10'!$F324*1000,0)</f>
        <v>2.2402205755643632</v>
      </c>
      <c r="AF324" s="57"/>
    </row>
    <row r="325" spans="1:32" outlineLevel="1" x14ac:dyDescent="0.2">
      <c r="A325" s="22">
        <v>1</v>
      </c>
      <c r="B325" s="46">
        <v>2019</v>
      </c>
      <c r="C325" s="46">
        <v>6</v>
      </c>
      <c r="D325" s="22" t="s">
        <v>273</v>
      </c>
      <c r="E325" s="22" t="s">
        <v>645</v>
      </c>
      <c r="F325" s="41">
        <v>10149</v>
      </c>
      <c r="H325" s="41">
        <f>IFERROR('Tabel 5'!G325/'Tabel 10'!$F325*1000,0)</f>
        <v>11.528229382205144</v>
      </c>
      <c r="I325" s="41"/>
      <c r="J325" s="41">
        <f>IFERROR('Tabel 5'!I325/'Tabel 10'!$F325*1000,0)</f>
        <v>2.1677012513548135</v>
      </c>
      <c r="K325" s="41">
        <f>IFERROR('Tabel 5'!J325/'Tabel 10'!$F325*1000,0)</f>
        <v>0</v>
      </c>
      <c r="L325" s="41">
        <f>IFERROR('Tabel 5'!K325/'Tabel 10'!$F325*1000,0)</f>
        <v>0.7882550004926594</v>
      </c>
      <c r="M325" s="41">
        <f>IFERROR('Tabel 5'!L325/'Tabel 10'!$F325*1000,0)</f>
        <v>9.8531875061582425E-2</v>
      </c>
      <c r="N325" s="41">
        <f>IFERROR('Tabel 5'!M325/'Tabel 10'!$F325*1000,0)</f>
        <v>0</v>
      </c>
      <c r="O325" s="41">
        <f>IFERROR('Tabel 5'!N325/'Tabel 10'!$F325*1000,0)</f>
        <v>1.2809143758005714</v>
      </c>
      <c r="P325" s="41"/>
      <c r="Q325" s="41">
        <f>IFERROR('Tabel 5'!P325/'Tabel 10'!$F325*1000,0)</f>
        <v>1.4779781259237363</v>
      </c>
      <c r="R325" s="41">
        <f>IFERROR('Tabel 5'!Q325/'Tabel 10'!$F325*1000,0)</f>
        <v>1.4779781259237363</v>
      </c>
      <c r="S325" s="41">
        <f>IFERROR('Tabel 5'!R325/'Tabel 10'!$F325*1000,0)</f>
        <v>0</v>
      </c>
      <c r="T325" s="41"/>
      <c r="U325" s="41">
        <f>IFERROR('Tabel 5'!T325/'Tabel 10'!$F325*1000,0)</f>
        <v>1.3794462508621539</v>
      </c>
      <c r="V325" s="41"/>
      <c r="W325" s="41">
        <f>IFERROR('Tabel 5'!V325/'Tabel 10'!$F325*1000,0)</f>
        <v>6.5031037540644396</v>
      </c>
      <c r="X325" s="41">
        <f>IFERROR('Tabel 5'!W325/'Tabel 10'!$F325*1000,0)</f>
        <v>6.5031037540644396</v>
      </c>
      <c r="Y325" s="41">
        <f>IFERROR('Tabel 5'!X325/'Tabel 10'!$F325*1000,0)</f>
        <v>0</v>
      </c>
      <c r="Z325" s="41">
        <f>IFERROR('Tabel 5'!Y325/'Tabel 10'!$F325*1000,0)</f>
        <v>0</v>
      </c>
      <c r="AA325" s="41"/>
      <c r="AB325" s="41">
        <f>IFERROR('Tabel 5'!AA325/'Tabel 10'!$F325*1000,0)</f>
        <v>0</v>
      </c>
      <c r="AC325" s="41"/>
      <c r="AD325" s="41">
        <f>IFERROR('Tabel 5'!AC325/'Tabel 10'!$F325*1000,0)</f>
        <v>0.49265937530791215</v>
      </c>
      <c r="AF325" s="57"/>
    </row>
    <row r="326" spans="1:32" outlineLevel="1" x14ac:dyDescent="0.2">
      <c r="A326" s="22">
        <v>1</v>
      </c>
      <c r="B326" s="46">
        <v>2019</v>
      </c>
      <c r="C326" s="46">
        <v>6</v>
      </c>
      <c r="D326" s="22" t="s">
        <v>274</v>
      </c>
      <c r="E326" s="22" t="s">
        <v>646</v>
      </c>
      <c r="F326" s="41">
        <v>18491</v>
      </c>
      <c r="H326" s="41">
        <f>IFERROR('Tabel 5'!G326/'Tabel 10'!$F326*1000,0)</f>
        <v>49.591693256178679</v>
      </c>
      <c r="I326" s="41"/>
      <c r="J326" s="41">
        <f>IFERROR('Tabel 5'!I326/'Tabel 10'!$F326*1000,0)</f>
        <v>27.472824617381427</v>
      </c>
      <c r="K326" s="41">
        <f>IFERROR('Tabel 5'!J326/'Tabel 10'!$F326*1000,0)</f>
        <v>3.2448218052025313</v>
      </c>
      <c r="L326" s="41">
        <f>IFERROR('Tabel 5'!K326/'Tabel 10'!$F326*1000,0)</f>
        <v>4.0560272565031639</v>
      </c>
      <c r="M326" s="41">
        <f>IFERROR('Tabel 5'!L326/'Tabel 10'!$F326*1000,0)</f>
        <v>17.522037748093666</v>
      </c>
      <c r="N326" s="41">
        <f>IFERROR('Tabel 5'!M326/'Tabel 10'!$F326*1000,0)</f>
        <v>0</v>
      </c>
      <c r="O326" s="41">
        <f>IFERROR('Tabel 5'!N326/'Tabel 10'!$F326*1000,0)</f>
        <v>2.649937807582067</v>
      </c>
      <c r="P326" s="41"/>
      <c r="Q326" s="41">
        <f>IFERROR('Tabel 5'!P326/'Tabel 10'!$F326*1000,0)</f>
        <v>1.2438483586609701</v>
      </c>
      <c r="R326" s="41">
        <f>IFERROR('Tabel 5'!Q326/'Tabel 10'!$F326*1000,0)</f>
        <v>1.2438483586609701</v>
      </c>
      <c r="S326" s="41">
        <f>IFERROR('Tabel 5'!R326/'Tabel 10'!$F326*1000,0)</f>
        <v>0</v>
      </c>
      <c r="T326" s="41"/>
      <c r="U326" s="41">
        <f>IFERROR('Tabel 5'!T326/'Tabel 10'!$F326*1000,0)</f>
        <v>9.4640635985073818</v>
      </c>
      <c r="V326" s="41"/>
      <c r="W326" s="41">
        <f>IFERROR('Tabel 5'!V326/'Tabel 10'!$F326*1000,0)</f>
        <v>11.410956681628901</v>
      </c>
      <c r="X326" s="41">
        <f>IFERROR('Tabel 5'!W326/'Tabel 10'!$F326*1000,0)</f>
        <v>11.032394137688604</v>
      </c>
      <c r="Y326" s="41">
        <f>IFERROR('Tabel 5'!X326/'Tabel 10'!$F326*1000,0)</f>
        <v>0.37856254394029532</v>
      </c>
      <c r="Z326" s="41">
        <f>IFERROR('Tabel 5'!Y326/'Tabel 10'!$F326*1000,0)</f>
        <v>0</v>
      </c>
      <c r="AA326" s="41"/>
      <c r="AB326" s="41">
        <f>IFERROR('Tabel 5'!AA326/'Tabel 10'!$F326*1000,0)</f>
        <v>0</v>
      </c>
      <c r="AC326" s="41"/>
      <c r="AD326" s="41">
        <f>IFERROR('Tabel 5'!AC326/'Tabel 10'!$F326*1000,0)</f>
        <v>4.5968308907035853</v>
      </c>
      <c r="AF326" s="57"/>
    </row>
    <row r="327" spans="1:32" outlineLevel="1" x14ac:dyDescent="0.2">
      <c r="A327" s="22">
        <v>1</v>
      </c>
      <c r="B327" s="46">
        <v>2019</v>
      </c>
      <c r="C327" s="46">
        <v>6</v>
      </c>
      <c r="D327" s="22" t="s">
        <v>276</v>
      </c>
      <c r="E327" s="22" t="s">
        <v>648</v>
      </c>
      <c r="F327" s="41">
        <v>14246</v>
      </c>
      <c r="H327" s="41">
        <f>IFERROR('Tabel 5'!G327/'Tabel 10'!$F327*1000,0)</f>
        <v>44.924891197529135</v>
      </c>
      <c r="I327" s="41"/>
      <c r="J327" s="41">
        <f>IFERROR('Tabel 5'!I327/'Tabel 10'!$F327*1000,0)</f>
        <v>13.4072722167626</v>
      </c>
      <c r="K327" s="41">
        <f>IFERROR('Tabel 5'!J327/'Tabel 10'!$F327*1000,0)</f>
        <v>5.4050259722027238</v>
      </c>
      <c r="L327" s="41">
        <f>IFERROR('Tabel 5'!K327/'Tabel 10'!$F327*1000,0)</f>
        <v>0.63175628246525339</v>
      </c>
      <c r="M327" s="41">
        <f>IFERROR('Tabel 5'!L327/'Tabel 10'!$F327*1000,0)</f>
        <v>1.7548785624034817</v>
      </c>
      <c r="N327" s="41">
        <f>IFERROR('Tabel 5'!M327/'Tabel 10'!$F327*1000,0)</f>
        <v>0</v>
      </c>
      <c r="O327" s="41">
        <f>IFERROR('Tabel 5'!N327/'Tabel 10'!$F327*1000,0)</f>
        <v>5.6156113996911419</v>
      </c>
      <c r="P327" s="41"/>
      <c r="Q327" s="41">
        <f>IFERROR('Tabel 5'!P327/'Tabel 10'!$F327*1000,0)</f>
        <v>6.8089288221255089</v>
      </c>
      <c r="R327" s="41">
        <f>IFERROR('Tabel 5'!Q327/'Tabel 10'!$F327*1000,0)</f>
        <v>0.91253685244981042</v>
      </c>
      <c r="S327" s="41">
        <f>IFERROR('Tabel 5'!R327/'Tabel 10'!$F327*1000,0)</f>
        <v>5.8963919696756983</v>
      </c>
      <c r="T327" s="41"/>
      <c r="U327" s="41">
        <f>IFERROR('Tabel 5'!T327/'Tabel 10'!$F327*1000,0)</f>
        <v>8.4936122420328513</v>
      </c>
      <c r="V327" s="41"/>
      <c r="W327" s="41">
        <f>IFERROR('Tabel 5'!V327/'Tabel 10'!$F327*1000,0)</f>
        <v>16.21507791660817</v>
      </c>
      <c r="X327" s="41">
        <f>IFERROR('Tabel 5'!W327/'Tabel 10'!$F327*1000,0)</f>
        <v>16.21507791660817</v>
      </c>
      <c r="Y327" s="41">
        <f>IFERROR('Tabel 5'!X327/'Tabel 10'!$F327*1000,0)</f>
        <v>0</v>
      </c>
      <c r="Z327" s="41">
        <f>IFERROR('Tabel 5'!Y327/'Tabel 10'!$F327*1000,0)</f>
        <v>0</v>
      </c>
      <c r="AA327" s="41"/>
      <c r="AB327" s="41">
        <f>IFERROR('Tabel 5'!AA327/'Tabel 10'!$F327*1000,0)</f>
        <v>0</v>
      </c>
      <c r="AC327" s="41"/>
      <c r="AD327" s="41">
        <f>IFERROR('Tabel 5'!AC327/'Tabel 10'!$F327*1000,0)</f>
        <v>0.35097571248069637</v>
      </c>
      <c r="AF327" s="57"/>
    </row>
    <row r="328" spans="1:32" outlineLevel="1" x14ac:dyDescent="0.2">
      <c r="A328" s="22">
        <v>1</v>
      </c>
      <c r="B328" s="46">
        <v>2019</v>
      </c>
      <c r="C328" s="46">
        <v>6</v>
      </c>
      <c r="D328" s="22" t="s">
        <v>283</v>
      </c>
      <c r="E328" s="22" t="s">
        <v>657</v>
      </c>
      <c r="F328" s="41">
        <v>18071</v>
      </c>
      <c r="H328" s="41">
        <f>IFERROR('Tabel 5'!G328/'Tabel 10'!$F328*1000,0)</f>
        <v>37.186652647888884</v>
      </c>
      <c r="I328" s="41"/>
      <c r="J328" s="41">
        <f>IFERROR('Tabel 5'!I328/'Tabel 10'!$F328*1000,0)</f>
        <v>11.178130706657075</v>
      </c>
      <c r="K328" s="41">
        <f>IFERROR('Tabel 5'!J328/'Tabel 10'!$F328*1000,0)</f>
        <v>5.091029826794311</v>
      </c>
      <c r="L328" s="41">
        <f>IFERROR('Tabel 5'!K328/'Tabel 10'!$F328*1000,0)</f>
        <v>5.5337280726025125E-2</v>
      </c>
      <c r="M328" s="41">
        <f>IFERROR('Tabel 5'!L328/'Tabel 10'!$F328*1000,0)</f>
        <v>0.27668640363012564</v>
      </c>
      <c r="N328" s="41">
        <f>IFERROR('Tabel 5'!M328/'Tabel 10'!$F328*1000,0)</f>
        <v>0</v>
      </c>
      <c r="O328" s="41">
        <f>IFERROR('Tabel 5'!N328/'Tabel 10'!$F328*1000,0)</f>
        <v>5.7550771955066127</v>
      </c>
      <c r="P328" s="41"/>
      <c r="Q328" s="41">
        <f>IFERROR('Tabel 5'!P328/'Tabel 10'!$F328*1000,0)</f>
        <v>2.8775385977533063</v>
      </c>
      <c r="R328" s="41">
        <f>IFERROR('Tabel 5'!Q328/'Tabel 10'!$F328*1000,0)</f>
        <v>2.8775385977533063</v>
      </c>
      <c r="S328" s="41">
        <f>IFERROR('Tabel 5'!R328/'Tabel 10'!$F328*1000,0)</f>
        <v>0</v>
      </c>
      <c r="T328" s="41"/>
      <c r="U328" s="41">
        <f>IFERROR('Tabel 5'!T328/'Tabel 10'!$F328*1000,0)</f>
        <v>0.38736096508217588</v>
      </c>
      <c r="V328" s="41"/>
      <c r="W328" s="41">
        <f>IFERROR('Tabel 5'!V328/'Tabel 10'!$F328*1000,0)</f>
        <v>22.743622378396328</v>
      </c>
      <c r="X328" s="41">
        <f>IFERROR('Tabel 5'!W328/'Tabel 10'!$F328*1000,0)</f>
        <v>22.743622378396328</v>
      </c>
      <c r="Y328" s="41">
        <f>IFERROR('Tabel 5'!X328/'Tabel 10'!$F328*1000,0)</f>
        <v>0</v>
      </c>
      <c r="Z328" s="41">
        <f>IFERROR('Tabel 5'!Y328/'Tabel 10'!$F328*1000,0)</f>
        <v>0</v>
      </c>
      <c r="AA328" s="41"/>
      <c r="AB328" s="41">
        <f>IFERROR('Tabel 5'!AA328/'Tabel 10'!$F328*1000,0)</f>
        <v>0.55337280726025129</v>
      </c>
      <c r="AC328" s="41"/>
      <c r="AD328" s="41">
        <f>IFERROR('Tabel 5'!AC328/'Tabel 10'!$F328*1000,0)</f>
        <v>2.3795030712190806</v>
      </c>
      <c r="AF328" s="57"/>
    </row>
    <row r="329" spans="1:32" outlineLevel="1" x14ac:dyDescent="0.2">
      <c r="A329" s="22">
        <v>1</v>
      </c>
      <c r="B329" s="46">
        <v>2019</v>
      </c>
      <c r="C329" s="46">
        <v>6</v>
      </c>
      <c r="D329" s="22" t="s">
        <v>286</v>
      </c>
      <c r="E329" s="22" t="s">
        <v>660</v>
      </c>
      <c r="F329" s="41">
        <v>19391</v>
      </c>
      <c r="H329" s="41">
        <f>IFERROR('Tabel 5'!G329/'Tabel 10'!$F329*1000,0)</f>
        <v>43.576917126501982</v>
      </c>
      <c r="I329" s="41"/>
      <c r="J329" s="41">
        <f>IFERROR('Tabel 5'!I329/'Tabel 10'!$F329*1000,0)</f>
        <v>15.471094837811357</v>
      </c>
      <c r="K329" s="41">
        <f>IFERROR('Tabel 5'!J329/'Tabel 10'!$F329*1000,0)</f>
        <v>0</v>
      </c>
      <c r="L329" s="41">
        <f>IFERROR('Tabel 5'!K329/'Tabel 10'!$F329*1000,0)</f>
        <v>0</v>
      </c>
      <c r="M329" s="41">
        <f>IFERROR('Tabel 5'!L329/'Tabel 10'!$F329*1000,0)</f>
        <v>13.666133773400031</v>
      </c>
      <c r="N329" s="41">
        <f>IFERROR('Tabel 5'!M329/'Tabel 10'!$F329*1000,0)</f>
        <v>0</v>
      </c>
      <c r="O329" s="41">
        <f>IFERROR('Tabel 5'!N329/'Tabel 10'!$F329*1000,0)</f>
        <v>1.804961064411325</v>
      </c>
      <c r="P329" s="41"/>
      <c r="Q329" s="41">
        <f>IFERROR('Tabel 5'!P329/'Tabel 10'!$F329*1000,0)</f>
        <v>3.0942189675622713</v>
      </c>
      <c r="R329" s="41">
        <f>IFERROR('Tabel 5'!Q329/'Tabel 10'!$F329*1000,0)</f>
        <v>3.0942189675622713</v>
      </c>
      <c r="S329" s="41">
        <f>IFERROR('Tabel 5'!R329/'Tabel 10'!$F329*1000,0)</f>
        <v>0</v>
      </c>
      <c r="T329" s="41"/>
      <c r="U329" s="41">
        <f>IFERROR('Tabel 5'!T329/'Tabel 10'!$F329*1000,0)</f>
        <v>2.7332267546800062</v>
      </c>
      <c r="V329" s="41"/>
      <c r="W329" s="41">
        <f>IFERROR('Tabel 5'!V329/'Tabel 10'!$F329*1000,0)</f>
        <v>22.278376566448351</v>
      </c>
      <c r="X329" s="41">
        <f>IFERROR('Tabel 5'!W329/'Tabel 10'!$F329*1000,0)</f>
        <v>22.278376566448351</v>
      </c>
      <c r="Y329" s="41">
        <f>IFERROR('Tabel 5'!X329/'Tabel 10'!$F329*1000,0)</f>
        <v>0</v>
      </c>
      <c r="Z329" s="41">
        <f>IFERROR('Tabel 5'!Y329/'Tabel 10'!$F329*1000,0)</f>
        <v>0</v>
      </c>
      <c r="AA329" s="41"/>
      <c r="AB329" s="41">
        <f>IFERROR('Tabel 5'!AA329/'Tabel 10'!$F329*1000,0)</f>
        <v>0</v>
      </c>
      <c r="AC329" s="41"/>
      <c r="AD329" s="41">
        <f>IFERROR('Tabel 5'!AC329/'Tabel 10'!$F329*1000,0)</f>
        <v>0.51570316126037852</v>
      </c>
      <c r="AF329" s="57"/>
    </row>
    <row r="330" spans="1:32" outlineLevel="1" x14ac:dyDescent="0.2">
      <c r="A330" s="22">
        <v>1</v>
      </c>
      <c r="B330" s="46">
        <v>2019</v>
      </c>
      <c r="C330" s="46">
        <v>6</v>
      </c>
      <c r="D330" s="22" t="s">
        <v>291</v>
      </c>
      <c r="E330" s="22" t="s">
        <v>665</v>
      </c>
      <c r="F330" s="41">
        <v>18923</v>
      </c>
      <c r="H330" s="41">
        <f>IFERROR('Tabel 5'!G330/'Tabel 10'!$F330*1000,0)</f>
        <v>50.256301854885592</v>
      </c>
      <c r="I330" s="41"/>
      <c r="J330" s="41">
        <f>IFERROR('Tabel 5'!I330/'Tabel 10'!$F330*1000,0)</f>
        <v>11.943137980235692</v>
      </c>
      <c r="K330" s="41">
        <f>IFERROR('Tabel 5'!J330/'Tabel 10'!$F330*1000,0)</f>
        <v>0</v>
      </c>
      <c r="L330" s="41">
        <f>IFERROR('Tabel 5'!K330/'Tabel 10'!$F330*1000,0)</f>
        <v>1.0569148655075833</v>
      </c>
      <c r="M330" s="41">
        <f>IFERROR('Tabel 5'!L330/'Tabel 10'!$F330*1000,0)</f>
        <v>7.3984040585530835</v>
      </c>
      <c r="N330" s="41">
        <f>IFERROR('Tabel 5'!M330/'Tabel 10'!$F330*1000,0)</f>
        <v>0</v>
      </c>
      <c r="O330" s="41">
        <f>IFERROR('Tabel 5'!N330/'Tabel 10'!$F330*1000,0)</f>
        <v>3.4878190561750251</v>
      </c>
      <c r="P330" s="41"/>
      <c r="Q330" s="41">
        <f>IFERROR('Tabel 5'!P330/'Tabel 10'!$F330*1000,0)</f>
        <v>4.6504254082333674</v>
      </c>
      <c r="R330" s="41">
        <f>IFERROR('Tabel 5'!Q330/'Tabel 10'!$F330*1000,0)</f>
        <v>4.6504254082333674</v>
      </c>
      <c r="S330" s="41">
        <f>IFERROR('Tabel 5'!R330/'Tabel 10'!$F330*1000,0)</f>
        <v>0</v>
      </c>
      <c r="T330" s="41"/>
      <c r="U330" s="41">
        <f>IFERROR('Tabel 5'!T330/'Tabel 10'!$F330*1000,0)</f>
        <v>3.5935105427257836</v>
      </c>
      <c r="V330" s="41"/>
      <c r="W330" s="41">
        <f>IFERROR('Tabel 5'!V330/'Tabel 10'!$F330*1000,0)</f>
        <v>30.069227923690747</v>
      </c>
      <c r="X330" s="41">
        <f>IFERROR('Tabel 5'!W330/'Tabel 10'!$F330*1000,0)</f>
        <v>29.540770490936954</v>
      </c>
      <c r="Y330" s="41">
        <f>IFERROR('Tabel 5'!X330/'Tabel 10'!$F330*1000,0)</f>
        <v>0.52845743275379164</v>
      </c>
      <c r="Z330" s="41">
        <f>IFERROR('Tabel 5'!Y330/'Tabel 10'!$F330*1000,0)</f>
        <v>0</v>
      </c>
      <c r="AA330" s="41"/>
      <c r="AB330" s="41">
        <f>IFERROR('Tabel 5'!AA330/'Tabel 10'!$F330*1000,0)</f>
        <v>0</v>
      </c>
      <c r="AC330" s="41"/>
      <c r="AD330" s="41">
        <f>IFERROR('Tabel 5'!AC330/'Tabel 10'!$F330*1000,0)</f>
        <v>0.26422871637689582</v>
      </c>
      <c r="AF330" s="57"/>
    </row>
    <row r="331" spans="1:32" outlineLevel="1" x14ac:dyDescent="0.2">
      <c r="B331" s="46">
        <v>2019</v>
      </c>
      <c r="C331" s="46">
        <v>6</v>
      </c>
      <c r="D331" s="22" t="s">
        <v>767</v>
      </c>
      <c r="E331" s="22" t="s">
        <v>804</v>
      </c>
      <c r="F331" s="41">
        <v>122008</v>
      </c>
      <c r="H331" s="41">
        <f>IFERROR('Tabel 5'!G331/'Tabel 10'!$F331*1000,0)</f>
        <v>39.825257360173104</v>
      </c>
      <c r="I331" s="41"/>
      <c r="J331" s="41">
        <f>IFERROR('Tabel 5'!I331/'Tabel 10'!$F331*1000,0)</f>
        <v>11.163202412956526</v>
      </c>
      <c r="K331" s="41">
        <f>IFERROR('Tabel 5'!J331/'Tabel 10'!$F331*1000,0)</f>
        <v>6.5970577280666172</v>
      </c>
      <c r="L331" s="41">
        <f>IFERROR('Tabel 5'!K331/'Tabel 10'!$F331*1000,0)</f>
        <v>0.71698009760060799</v>
      </c>
      <c r="M331" s="41">
        <f>IFERROR('Tabel 5'!L331/'Tabel 10'!$F331*1000,0)</f>
        <v>2.140410264322095</v>
      </c>
      <c r="N331" s="41">
        <f>IFERROR('Tabel 5'!M331/'Tabel 10'!$F331*1000,0)</f>
        <v>0.40563973714080676</v>
      </c>
      <c r="O331" s="41">
        <f>IFERROR('Tabel 5'!N331/'Tabel 10'!$F331*1000,0)</f>
        <v>1.3031145858263999</v>
      </c>
      <c r="P331" s="41"/>
      <c r="Q331" s="41">
        <f>IFERROR('Tabel 5'!P331/'Tabel 10'!$F331*1000,0)</f>
        <v>2.6227788341748082</v>
      </c>
      <c r="R331" s="41">
        <f>IFERROR('Tabel 5'!Q331/'Tabel 10'!$F331*1000,0)</f>
        <v>1.8448878469045866</v>
      </c>
      <c r="S331" s="41">
        <f>IFERROR('Tabel 5'!R331/'Tabel 10'!$F331*1000,0)</f>
        <v>0.77789098727022166</v>
      </c>
      <c r="T331" s="41"/>
      <c r="U331" s="41">
        <f>IFERROR('Tabel 5'!T331/'Tabel 10'!$F331*1000,0)</f>
        <v>5.2291653006360237</v>
      </c>
      <c r="V331" s="41"/>
      <c r="W331" s="41">
        <f>IFERROR('Tabel 5'!V331/'Tabel 10'!$F331*1000,0)</f>
        <v>20.810110812405739</v>
      </c>
      <c r="X331" s="41">
        <f>IFERROR('Tabel 5'!W331/'Tabel 10'!$F331*1000,0)</f>
        <v>19.489232836833516</v>
      </c>
      <c r="Y331" s="41">
        <f>IFERROR('Tabel 5'!X331/'Tabel 10'!$F331*1000,0)</f>
        <v>0.65973981586966901</v>
      </c>
      <c r="Z331" s="41">
        <f>IFERROR('Tabel 5'!Y331/'Tabel 10'!$F331*1000,0)</f>
        <v>0.66113815970255585</v>
      </c>
      <c r="AA331" s="41"/>
      <c r="AB331" s="41">
        <f>IFERROR('Tabel 5'!AA331/'Tabel 10'!$F331*1000,0)</f>
        <v>0</v>
      </c>
      <c r="AC331" s="41"/>
      <c r="AD331" s="41">
        <f>IFERROR('Tabel 5'!AC331/'Tabel 10'!$F331*1000,0)</f>
        <v>5.1226149104976724</v>
      </c>
      <c r="AF331" s="57"/>
    </row>
    <row r="332" spans="1:32" x14ac:dyDescent="0.2">
      <c r="B332" s="46">
        <v>2019</v>
      </c>
      <c r="C332" s="46" t="s">
        <v>755</v>
      </c>
      <c r="F332" s="41">
        <v>1001397</v>
      </c>
      <c r="H332" s="41">
        <f>IFERROR('Tabel 5'!G332/'Tabel 10'!$F332*1000,0)</f>
        <v>50.083034001499904</v>
      </c>
      <c r="I332" s="41"/>
      <c r="J332" s="41">
        <f>IFERROR('Tabel 5'!I332/'Tabel 10'!$F332*1000,0)</f>
        <v>17.42765356796555</v>
      </c>
      <c r="K332" s="41">
        <f>IFERROR('Tabel 5'!J332/'Tabel 10'!$F332*1000,0)</f>
        <v>6.0684162417961618</v>
      </c>
      <c r="L332" s="41">
        <f>IFERROR('Tabel 5'!K332/'Tabel 10'!$F332*1000,0)</f>
        <v>1.9088106992012708</v>
      </c>
      <c r="M332" s="41">
        <f>IFERROR('Tabel 5'!L332/'Tabel 10'!$F332*1000,0)</f>
        <v>4.2042738050237922</v>
      </c>
      <c r="N332" s="41">
        <f>IFERROR('Tabel 5'!M332/'Tabel 10'!$F332*1000,0)</f>
        <v>0.27610557356280829</v>
      </c>
      <c r="O332" s="41">
        <f>IFERROR('Tabel 5'!N332/'Tabel 10'!$F332*1000,0)</f>
        <v>4.9700472483815181</v>
      </c>
      <c r="P332" s="41"/>
      <c r="Q332" s="41">
        <f>IFERROR('Tabel 5'!P332/'Tabel 10'!$F332*1000,0)</f>
        <v>5.6241430721282368</v>
      </c>
      <c r="R332" s="41">
        <f>IFERROR('Tabel 5'!Q332/'Tabel 10'!$F332*1000,0)</f>
        <v>4.3360336374336406</v>
      </c>
      <c r="S332" s="41">
        <f>IFERROR('Tabel 5'!R332/'Tabel 10'!$F332*1000,0)</f>
        <v>1.2881094346945969</v>
      </c>
      <c r="T332" s="41"/>
      <c r="U332" s="41">
        <f>IFERROR('Tabel 5'!T332/'Tabel 10'!$F332*1000,0)</f>
        <v>7.2918133367685343</v>
      </c>
      <c r="V332" s="41"/>
      <c r="W332" s="41">
        <f>IFERROR('Tabel 5'!V332/'Tabel 10'!$F332*1000,0)</f>
        <v>19.739424024637582</v>
      </c>
      <c r="X332" s="41">
        <f>IFERROR('Tabel 5'!W332/'Tabel 10'!$F332*1000,0)</f>
        <v>18.340221031175833</v>
      </c>
      <c r="Y332" s="41">
        <f>IFERROR('Tabel 5'!X332/'Tabel 10'!$F332*1000,0)</f>
        <v>0.84231681885868104</v>
      </c>
      <c r="Z332" s="41">
        <f>IFERROR('Tabel 5'!Y332/'Tabel 10'!$F332*1000,0)</f>
        <v>0.55688617460306888</v>
      </c>
      <c r="AA332" s="41"/>
      <c r="AB332" s="41">
        <f>IFERROR('Tabel 5'!AA332/'Tabel 10'!$F332*1000,0)</f>
        <v>0.8058741937513294</v>
      </c>
      <c r="AC332" s="41"/>
      <c r="AD332" s="41">
        <f>IFERROR('Tabel 5'!AC332/'Tabel 10'!$F332*1000,0)</f>
        <v>5.6449799629917008</v>
      </c>
      <c r="AF332" s="57"/>
    </row>
    <row r="333" spans="1:32" outlineLevel="1" x14ac:dyDescent="0.2">
      <c r="A333" s="22">
        <v>1</v>
      </c>
      <c r="B333" s="46">
        <v>2019</v>
      </c>
      <c r="C333" s="46">
        <v>7</v>
      </c>
      <c r="D333" s="22" t="s">
        <v>4</v>
      </c>
      <c r="E333" s="22" t="s">
        <v>326</v>
      </c>
      <c r="F333" s="41">
        <v>9614</v>
      </c>
      <c r="H333" s="41">
        <f>IFERROR('Tabel 5'!G333/'Tabel 10'!$F333*1000,0)</f>
        <v>39.421676721447888</v>
      </c>
      <c r="I333" s="41"/>
      <c r="J333" s="41">
        <f>IFERROR('Tabel 5'!I333/'Tabel 10'!$F333*1000,0)</f>
        <v>19.03474100270439</v>
      </c>
      <c r="K333" s="41">
        <f>IFERROR('Tabel 5'!J333/'Tabel 10'!$F333*1000,0)</f>
        <v>0</v>
      </c>
      <c r="L333" s="41">
        <f>IFERROR('Tabel 5'!K333/'Tabel 10'!$F333*1000,0)</f>
        <v>0</v>
      </c>
      <c r="M333" s="41">
        <f>IFERROR('Tabel 5'!L333/'Tabel 10'!$F333*1000,0)</f>
        <v>17.682546286665279</v>
      </c>
      <c r="N333" s="41">
        <f>IFERROR('Tabel 5'!M333/'Tabel 10'!$F333*1000,0)</f>
        <v>0</v>
      </c>
      <c r="O333" s="41">
        <f>IFERROR('Tabel 5'!N333/'Tabel 10'!$F333*1000,0)</f>
        <v>1.3521947160391097</v>
      </c>
      <c r="P333" s="41"/>
      <c r="Q333" s="41">
        <f>IFERROR('Tabel 5'!P333/'Tabel 10'!$F333*1000,0)</f>
        <v>0</v>
      </c>
      <c r="R333" s="41">
        <f>IFERROR('Tabel 5'!Q333/'Tabel 10'!$F333*1000,0)</f>
        <v>0</v>
      </c>
      <c r="S333" s="41">
        <f>IFERROR('Tabel 5'!R333/'Tabel 10'!$F333*1000,0)</f>
        <v>0</v>
      </c>
      <c r="T333" s="41"/>
      <c r="U333" s="41">
        <f>IFERROR('Tabel 5'!T333/'Tabel 10'!$F333*1000,0)</f>
        <v>1.0401497815685459</v>
      </c>
      <c r="V333" s="41"/>
      <c r="W333" s="41">
        <f>IFERROR('Tabel 5'!V333/'Tabel 10'!$F333*1000,0)</f>
        <v>19.346785937174953</v>
      </c>
      <c r="X333" s="41">
        <f>IFERROR('Tabel 5'!W333/'Tabel 10'!$F333*1000,0)</f>
        <v>18.722696068233827</v>
      </c>
      <c r="Y333" s="41">
        <f>IFERROR('Tabel 5'!X333/'Tabel 10'!$F333*1000,0)</f>
        <v>0.6240898689411275</v>
      </c>
      <c r="Z333" s="41">
        <f>IFERROR('Tabel 5'!Y333/'Tabel 10'!$F333*1000,0)</f>
        <v>0</v>
      </c>
      <c r="AA333" s="41"/>
      <c r="AB333" s="41">
        <f>IFERROR('Tabel 5'!AA333/'Tabel 10'!$F333*1000,0)</f>
        <v>0</v>
      </c>
      <c r="AC333" s="41"/>
      <c r="AD333" s="41">
        <f>IFERROR('Tabel 5'!AC333/'Tabel 10'!$F333*1000,0)</f>
        <v>0</v>
      </c>
      <c r="AF333" s="57"/>
    </row>
    <row r="334" spans="1:32" outlineLevel="1" x14ac:dyDescent="0.2">
      <c r="A334" s="22">
        <v>1</v>
      </c>
      <c r="B334" s="46">
        <v>2019</v>
      </c>
      <c r="C334" s="46">
        <v>7</v>
      </c>
      <c r="D334" s="22" t="s">
        <v>69</v>
      </c>
      <c r="E334" s="22" t="s">
        <v>406</v>
      </c>
      <c r="F334" s="41">
        <v>9873</v>
      </c>
      <c r="H334" s="41">
        <f>IFERROR('Tabel 5'!G334/'Tabel 10'!$F334*1000,0)</f>
        <v>55.099767041426112</v>
      </c>
      <c r="I334" s="41"/>
      <c r="J334" s="41">
        <f>IFERROR('Tabel 5'!I334/'Tabel 10'!$F334*1000,0)</f>
        <v>5.5707485060265372</v>
      </c>
      <c r="K334" s="41">
        <f>IFERROR('Tabel 5'!J334/'Tabel 10'!$F334*1000,0)</f>
        <v>0.40514534589283902</v>
      </c>
      <c r="L334" s="41">
        <f>IFERROR('Tabel 5'!K334/'Tabel 10'!$F334*1000,0)</f>
        <v>0</v>
      </c>
      <c r="M334" s="41">
        <f>IFERROR('Tabel 5'!L334/'Tabel 10'!$F334*1000,0)</f>
        <v>1.1141497012053074</v>
      </c>
      <c r="N334" s="41">
        <f>IFERROR('Tabel 5'!M334/'Tabel 10'!$F334*1000,0)</f>
        <v>0</v>
      </c>
      <c r="O334" s="41">
        <f>IFERROR('Tabel 5'!N334/'Tabel 10'!$F334*1000,0)</f>
        <v>4.0514534589283908</v>
      </c>
      <c r="P334" s="41"/>
      <c r="Q334" s="41">
        <f>IFERROR('Tabel 5'!P334/'Tabel 10'!$F334*1000,0)</f>
        <v>0</v>
      </c>
      <c r="R334" s="41">
        <f>IFERROR('Tabel 5'!Q334/'Tabel 10'!$F334*1000,0)</f>
        <v>0</v>
      </c>
      <c r="S334" s="41">
        <f>IFERROR('Tabel 5'!R334/'Tabel 10'!$F334*1000,0)</f>
        <v>0</v>
      </c>
      <c r="T334" s="41"/>
      <c r="U334" s="41">
        <f>IFERROR('Tabel 5'!T334/'Tabel 10'!$F334*1000,0)</f>
        <v>6.4823255342854242</v>
      </c>
      <c r="V334" s="41"/>
      <c r="W334" s="41">
        <f>IFERROR('Tabel 5'!V334/'Tabel 10'!$F334*1000,0)</f>
        <v>43.04669300111415</v>
      </c>
      <c r="X334" s="41">
        <f>IFERROR('Tabel 5'!W334/'Tabel 10'!$F334*1000,0)</f>
        <v>19.852121948749115</v>
      </c>
      <c r="Y334" s="41">
        <f>IFERROR('Tabel 5'!X334/'Tabel 10'!$F334*1000,0)</f>
        <v>0</v>
      </c>
      <c r="Z334" s="41">
        <f>IFERROR('Tabel 5'!Y334/'Tabel 10'!$F334*1000,0)</f>
        <v>23.194571052365035</v>
      </c>
      <c r="AA334" s="41"/>
      <c r="AB334" s="41">
        <f>IFERROR('Tabel 5'!AA334/'Tabel 10'!$F334*1000,0)</f>
        <v>0</v>
      </c>
      <c r="AC334" s="41"/>
      <c r="AD334" s="41">
        <f>IFERROR('Tabel 5'!AC334/'Tabel 10'!$F334*1000,0)</f>
        <v>1.2154360376785172</v>
      </c>
      <c r="AF334" s="57"/>
    </row>
    <row r="335" spans="1:32" outlineLevel="1" x14ac:dyDescent="0.2">
      <c r="A335" s="22">
        <v>1</v>
      </c>
      <c r="B335" s="46">
        <v>2019</v>
      </c>
      <c r="C335" s="46">
        <v>7</v>
      </c>
      <c r="D335" s="22" t="s">
        <v>86</v>
      </c>
      <c r="E335" s="22" t="s">
        <v>424</v>
      </c>
      <c r="F335" s="41">
        <v>9113</v>
      </c>
      <c r="H335" s="41">
        <f>IFERROR('Tabel 5'!G335/'Tabel 10'!$F335*1000,0)</f>
        <v>41.36947218259629</v>
      </c>
      <c r="I335" s="41"/>
      <c r="J335" s="41">
        <f>IFERROR('Tabel 5'!I335/'Tabel 10'!$F335*1000,0)</f>
        <v>10.314934708657962</v>
      </c>
      <c r="K335" s="41">
        <f>IFERROR('Tabel 5'!J335/'Tabel 10'!$F335*1000,0)</f>
        <v>0</v>
      </c>
      <c r="L335" s="41">
        <f>IFERROR('Tabel 5'!K335/'Tabel 10'!$F335*1000,0)</f>
        <v>0</v>
      </c>
      <c r="M335" s="41">
        <f>IFERROR('Tabel 5'!L335/'Tabel 10'!$F335*1000,0)</f>
        <v>0</v>
      </c>
      <c r="N335" s="41">
        <f>IFERROR('Tabel 5'!M335/'Tabel 10'!$F335*1000,0)</f>
        <v>0</v>
      </c>
      <c r="O335" s="41">
        <f>IFERROR('Tabel 5'!N335/'Tabel 10'!$F335*1000,0)</f>
        <v>10.314934708657962</v>
      </c>
      <c r="P335" s="41"/>
      <c r="Q335" s="41">
        <f>IFERROR('Tabel 5'!P335/'Tabel 10'!$F335*1000,0)</f>
        <v>0</v>
      </c>
      <c r="R335" s="41">
        <f>IFERROR('Tabel 5'!Q335/'Tabel 10'!$F335*1000,0)</f>
        <v>0</v>
      </c>
      <c r="S335" s="41">
        <f>IFERROR('Tabel 5'!R335/'Tabel 10'!$F335*1000,0)</f>
        <v>0</v>
      </c>
      <c r="T335" s="41"/>
      <c r="U335" s="41">
        <f>IFERROR('Tabel 5'!T335/'Tabel 10'!$F335*1000,0)</f>
        <v>0.32920004389333918</v>
      </c>
      <c r="V335" s="41"/>
      <c r="W335" s="41">
        <f>IFERROR('Tabel 5'!V335/'Tabel 10'!$F335*1000,0)</f>
        <v>30.725337430044991</v>
      </c>
      <c r="X335" s="41">
        <f>IFERROR('Tabel 5'!W335/'Tabel 10'!$F335*1000,0)</f>
        <v>29.957203994293863</v>
      </c>
      <c r="Y335" s="41">
        <f>IFERROR('Tabel 5'!X335/'Tabel 10'!$F335*1000,0)</f>
        <v>0.7681334357511248</v>
      </c>
      <c r="Z335" s="41">
        <f>IFERROR('Tabel 5'!Y335/'Tabel 10'!$F335*1000,0)</f>
        <v>0</v>
      </c>
      <c r="AA335" s="41"/>
      <c r="AB335" s="41">
        <f>IFERROR('Tabel 5'!AA335/'Tabel 10'!$F335*1000,0)</f>
        <v>0</v>
      </c>
      <c r="AC335" s="41"/>
      <c r="AD335" s="41">
        <f>IFERROR('Tabel 5'!AC335/'Tabel 10'!$F335*1000,0)</f>
        <v>0.32920004389333918</v>
      </c>
      <c r="AF335" s="57"/>
    </row>
    <row r="336" spans="1:32" outlineLevel="1" x14ac:dyDescent="0.2">
      <c r="A336" s="22">
        <v>1</v>
      </c>
      <c r="B336" s="46">
        <v>2019</v>
      </c>
      <c r="C336" s="46">
        <v>7</v>
      </c>
      <c r="D336" s="22" t="s">
        <v>102</v>
      </c>
      <c r="E336" s="22" t="s">
        <v>444</v>
      </c>
      <c r="F336" s="41">
        <v>9748</v>
      </c>
      <c r="H336" s="41">
        <f>IFERROR('Tabel 5'!G336/'Tabel 10'!$F336*1000,0)</f>
        <v>33.545342634386543</v>
      </c>
      <c r="I336" s="41"/>
      <c r="J336" s="41">
        <f>IFERROR('Tabel 5'!I336/'Tabel 10'!$F336*1000,0)</f>
        <v>9.7455888387361504</v>
      </c>
      <c r="K336" s="41">
        <f>IFERROR('Tabel 5'!J336/'Tabel 10'!$F336*1000,0)</f>
        <v>0</v>
      </c>
      <c r="L336" s="41">
        <f>IFERROR('Tabel 5'!K336/'Tabel 10'!$F336*1000,0)</f>
        <v>0</v>
      </c>
      <c r="M336" s="41">
        <f>IFERROR('Tabel 5'!L336/'Tabel 10'!$F336*1000,0)</f>
        <v>6.2576938859253186</v>
      </c>
      <c r="N336" s="41">
        <f>IFERROR('Tabel 5'!M336/'Tabel 10'!$F336*1000,0)</f>
        <v>0</v>
      </c>
      <c r="O336" s="41">
        <f>IFERROR('Tabel 5'!N336/'Tabel 10'!$F336*1000,0)</f>
        <v>3.4878949528108327</v>
      </c>
      <c r="P336" s="41"/>
      <c r="Q336" s="41">
        <f>IFERROR('Tabel 5'!P336/'Tabel 10'!$F336*1000,0)</f>
        <v>1.5387771850636027</v>
      </c>
      <c r="R336" s="41">
        <f>IFERROR('Tabel 5'!Q336/'Tabel 10'!$F336*1000,0)</f>
        <v>1.5387771850636027</v>
      </c>
      <c r="S336" s="41">
        <f>IFERROR('Tabel 5'!R336/'Tabel 10'!$F336*1000,0)</f>
        <v>0</v>
      </c>
      <c r="T336" s="41"/>
      <c r="U336" s="41">
        <f>IFERROR('Tabel 5'!T336/'Tabel 10'!$F336*1000,0)</f>
        <v>4.2059909725071813</v>
      </c>
      <c r="V336" s="41"/>
      <c r="W336" s="41">
        <f>IFERROR('Tabel 5'!V336/'Tabel 10'!$F336*1000,0)</f>
        <v>18.054985638079607</v>
      </c>
      <c r="X336" s="41">
        <f>IFERROR('Tabel 5'!W336/'Tabel 10'!$F336*1000,0)</f>
        <v>18.054985638079607</v>
      </c>
      <c r="Y336" s="41">
        <f>IFERROR('Tabel 5'!X336/'Tabel 10'!$F336*1000,0)</f>
        <v>0</v>
      </c>
      <c r="Z336" s="41">
        <f>IFERROR('Tabel 5'!Y336/'Tabel 10'!$F336*1000,0)</f>
        <v>0</v>
      </c>
      <c r="AA336" s="41"/>
      <c r="AB336" s="41">
        <f>IFERROR('Tabel 5'!AA336/'Tabel 10'!$F336*1000,0)</f>
        <v>0</v>
      </c>
      <c r="AC336" s="41"/>
      <c r="AD336" s="41">
        <f>IFERROR('Tabel 5'!AC336/'Tabel 10'!$F336*1000,0)</f>
        <v>3.4878949528108327</v>
      </c>
      <c r="AF336" s="57"/>
    </row>
    <row r="337" spans="1:32" outlineLevel="1" x14ac:dyDescent="0.2">
      <c r="A337" s="22">
        <v>1</v>
      </c>
      <c r="B337" s="46">
        <v>2019</v>
      </c>
      <c r="C337" s="46">
        <v>7</v>
      </c>
      <c r="D337" s="22" t="s">
        <v>123</v>
      </c>
      <c r="E337" s="22" t="s">
        <v>467</v>
      </c>
      <c r="F337" s="41">
        <v>9757</v>
      </c>
      <c r="H337" s="41">
        <f>IFERROR('Tabel 5'!G337/'Tabel 10'!$F337*1000,0)</f>
        <v>105.25776365686174</v>
      </c>
      <c r="I337" s="41"/>
      <c r="J337" s="41">
        <f>IFERROR('Tabel 5'!I337/'Tabel 10'!$F337*1000,0)</f>
        <v>86.501998565132723</v>
      </c>
      <c r="K337" s="41">
        <f>IFERROR('Tabel 5'!J337/'Tabel 10'!$F337*1000,0)</f>
        <v>84.964640770728707</v>
      </c>
      <c r="L337" s="41">
        <f>IFERROR('Tabel 5'!K337/'Tabel 10'!$F337*1000,0)</f>
        <v>0</v>
      </c>
      <c r="M337" s="41">
        <f>IFERROR('Tabel 5'!L337/'Tabel 10'!$F337*1000,0)</f>
        <v>0</v>
      </c>
      <c r="N337" s="41">
        <f>IFERROR('Tabel 5'!M337/'Tabel 10'!$F337*1000,0)</f>
        <v>0</v>
      </c>
      <c r="O337" s="41">
        <f>IFERROR('Tabel 5'!N337/'Tabel 10'!$F337*1000,0)</f>
        <v>1.5373577944040178</v>
      </c>
      <c r="P337" s="41"/>
      <c r="Q337" s="41">
        <f>IFERROR('Tabel 5'!P337/'Tabel 10'!$F337*1000,0)</f>
        <v>0</v>
      </c>
      <c r="R337" s="41">
        <f>IFERROR('Tabel 5'!Q337/'Tabel 10'!$F337*1000,0)</f>
        <v>0</v>
      </c>
      <c r="S337" s="41">
        <f>IFERROR('Tabel 5'!R337/'Tabel 10'!$F337*1000,0)</f>
        <v>0</v>
      </c>
      <c r="T337" s="41"/>
      <c r="U337" s="41">
        <f>IFERROR('Tabel 5'!T337/'Tabel 10'!$F337*1000,0)</f>
        <v>0</v>
      </c>
      <c r="V337" s="41"/>
      <c r="W337" s="41">
        <f>IFERROR('Tabel 5'!V337/'Tabel 10'!$F337*1000,0)</f>
        <v>18.755765091729014</v>
      </c>
      <c r="X337" s="41">
        <f>IFERROR('Tabel 5'!W337/'Tabel 10'!$F337*1000,0)</f>
        <v>17.320897816951931</v>
      </c>
      <c r="Y337" s="41">
        <f>IFERROR('Tabel 5'!X337/'Tabel 10'!$F337*1000,0)</f>
        <v>1.434867274777083</v>
      </c>
      <c r="Z337" s="41">
        <f>IFERROR('Tabel 5'!Y337/'Tabel 10'!$F337*1000,0)</f>
        <v>0</v>
      </c>
      <c r="AA337" s="41"/>
      <c r="AB337" s="41">
        <f>IFERROR('Tabel 5'!AA337/'Tabel 10'!$F337*1000,0)</f>
        <v>0</v>
      </c>
      <c r="AC337" s="41"/>
      <c r="AD337" s="41">
        <f>IFERROR('Tabel 5'!AC337/'Tabel 10'!$F337*1000,0)</f>
        <v>54.012503843394484</v>
      </c>
      <c r="AF337" s="57"/>
    </row>
    <row r="338" spans="1:32" outlineLevel="1" x14ac:dyDescent="0.2">
      <c r="A338" s="22">
        <v>1</v>
      </c>
      <c r="B338" s="46">
        <v>2019</v>
      </c>
      <c r="C338" s="46">
        <v>7</v>
      </c>
      <c r="D338" s="22" t="s">
        <v>169</v>
      </c>
      <c r="E338" s="22" t="s">
        <v>516</v>
      </c>
      <c r="F338" s="41">
        <v>8450</v>
      </c>
      <c r="H338" s="41">
        <f>IFERROR('Tabel 5'!G338/'Tabel 10'!$F338*1000,0)</f>
        <v>37.514792899408285</v>
      </c>
      <c r="I338" s="41"/>
      <c r="J338" s="41">
        <f>IFERROR('Tabel 5'!I338/'Tabel 10'!$F338*1000,0)</f>
        <v>13.01775147928994</v>
      </c>
      <c r="K338" s="41">
        <f>IFERROR('Tabel 5'!J338/'Tabel 10'!$F338*1000,0)</f>
        <v>6.0355029585798823</v>
      </c>
      <c r="L338" s="41">
        <f>IFERROR('Tabel 5'!K338/'Tabel 10'!$F338*1000,0)</f>
        <v>5.5621301775147929</v>
      </c>
      <c r="M338" s="41">
        <f>IFERROR('Tabel 5'!L338/'Tabel 10'!$F338*1000,0)</f>
        <v>1.4201183431952662</v>
      </c>
      <c r="N338" s="41">
        <f>IFERROR('Tabel 5'!M338/'Tabel 10'!$F338*1000,0)</f>
        <v>0</v>
      </c>
      <c r="O338" s="41">
        <f>IFERROR('Tabel 5'!N338/'Tabel 10'!$F338*1000,0)</f>
        <v>0</v>
      </c>
      <c r="P338" s="41"/>
      <c r="Q338" s="41">
        <f>IFERROR('Tabel 5'!P338/'Tabel 10'!$F338*1000,0)</f>
        <v>2.8402366863905324</v>
      </c>
      <c r="R338" s="41">
        <f>IFERROR('Tabel 5'!Q338/'Tabel 10'!$F338*1000,0)</f>
        <v>0</v>
      </c>
      <c r="S338" s="41">
        <f>IFERROR('Tabel 5'!R338/'Tabel 10'!$F338*1000,0)</f>
        <v>2.8402366863905324</v>
      </c>
      <c r="T338" s="41"/>
      <c r="U338" s="41">
        <f>IFERROR('Tabel 5'!T338/'Tabel 10'!$F338*1000,0)</f>
        <v>4.2603550295857984</v>
      </c>
      <c r="V338" s="41"/>
      <c r="W338" s="41">
        <f>IFERROR('Tabel 5'!V338/'Tabel 10'!$F338*1000,0)</f>
        <v>17.396449704142015</v>
      </c>
      <c r="X338" s="41">
        <f>IFERROR('Tabel 5'!W338/'Tabel 10'!$F338*1000,0)</f>
        <v>16.80473372781065</v>
      </c>
      <c r="Y338" s="41">
        <f>IFERROR('Tabel 5'!X338/'Tabel 10'!$F338*1000,0)</f>
        <v>0.59171597633136097</v>
      </c>
      <c r="Z338" s="41">
        <f>IFERROR('Tabel 5'!Y338/'Tabel 10'!$F338*1000,0)</f>
        <v>0</v>
      </c>
      <c r="AA338" s="41"/>
      <c r="AB338" s="41">
        <f>IFERROR('Tabel 5'!AA338/'Tabel 10'!$F338*1000,0)</f>
        <v>0.47337278106508873</v>
      </c>
      <c r="AC338" s="41"/>
      <c r="AD338" s="41">
        <f>IFERROR('Tabel 5'!AC338/'Tabel 10'!$F338*1000,0)</f>
        <v>3.7869822485207099</v>
      </c>
      <c r="AF338" s="57"/>
    </row>
    <row r="339" spans="1:32" outlineLevel="1" x14ac:dyDescent="0.2">
      <c r="A339" s="22">
        <v>1</v>
      </c>
      <c r="B339" s="46">
        <v>2019</v>
      </c>
      <c r="C339" s="46">
        <v>7</v>
      </c>
      <c r="D339" s="22" t="s">
        <v>184</v>
      </c>
      <c r="E339" s="22" t="s">
        <v>535</v>
      </c>
      <c r="F339" s="41">
        <v>6847</v>
      </c>
      <c r="H339" s="41">
        <f>IFERROR('Tabel 5'!G339/'Tabel 10'!$F339*1000,0)</f>
        <v>42.938513217467509</v>
      </c>
      <c r="I339" s="41"/>
      <c r="J339" s="41">
        <f>IFERROR('Tabel 5'!I339/'Tabel 10'!$F339*1000,0)</f>
        <v>9.9313567985979265</v>
      </c>
      <c r="K339" s="41">
        <f>IFERROR('Tabel 5'!J339/'Tabel 10'!$F339*1000,0)</f>
        <v>2.9209872937052723</v>
      </c>
      <c r="L339" s="41">
        <f>IFERROR('Tabel 5'!K339/'Tabel 10'!$F339*1000,0)</f>
        <v>1.7525923762231634</v>
      </c>
      <c r="M339" s="41">
        <f>IFERROR('Tabel 5'!L339/'Tabel 10'!$F339*1000,0)</f>
        <v>3.5051847524463269</v>
      </c>
      <c r="N339" s="41">
        <f>IFERROR('Tabel 5'!M339/'Tabel 10'!$F339*1000,0)</f>
        <v>0</v>
      </c>
      <c r="O339" s="41">
        <f>IFERROR('Tabel 5'!N339/'Tabel 10'!$F339*1000,0)</f>
        <v>1.7525923762231634</v>
      </c>
      <c r="P339" s="41"/>
      <c r="Q339" s="41">
        <f>IFERROR('Tabel 5'!P339/'Tabel 10'!$F339*1000,0)</f>
        <v>1.1683949174821089</v>
      </c>
      <c r="R339" s="41">
        <f>IFERROR('Tabel 5'!Q339/'Tabel 10'!$F339*1000,0)</f>
        <v>1.1683949174821089</v>
      </c>
      <c r="S339" s="41">
        <f>IFERROR('Tabel 5'!R339/'Tabel 10'!$F339*1000,0)</f>
        <v>0</v>
      </c>
      <c r="T339" s="41"/>
      <c r="U339" s="41">
        <f>IFERROR('Tabel 5'!T339/'Tabel 10'!$F339*1000,0)</f>
        <v>0.73024682342631808</v>
      </c>
      <c r="V339" s="41"/>
      <c r="W339" s="41">
        <f>IFERROR('Tabel 5'!V339/'Tabel 10'!$F339*1000,0)</f>
        <v>31.10851467796115</v>
      </c>
      <c r="X339" s="41">
        <f>IFERROR('Tabel 5'!W339/'Tabel 10'!$F339*1000,0)</f>
        <v>31.10851467796115</v>
      </c>
      <c r="Y339" s="41">
        <f>IFERROR('Tabel 5'!X339/'Tabel 10'!$F339*1000,0)</f>
        <v>0</v>
      </c>
      <c r="Z339" s="41">
        <f>IFERROR('Tabel 5'!Y339/'Tabel 10'!$F339*1000,0)</f>
        <v>0</v>
      </c>
      <c r="AA339" s="41"/>
      <c r="AB339" s="41">
        <f>IFERROR('Tabel 5'!AA339/'Tabel 10'!$F339*1000,0)</f>
        <v>0.14604936468526361</v>
      </c>
      <c r="AC339" s="41"/>
      <c r="AD339" s="41">
        <f>IFERROR('Tabel 5'!AC339/'Tabel 10'!$F339*1000,0)</f>
        <v>0.43814809405579086</v>
      </c>
      <c r="AF339" s="57"/>
    </row>
    <row r="340" spans="1:32" outlineLevel="1" x14ac:dyDescent="0.2">
      <c r="A340" s="22">
        <v>1</v>
      </c>
      <c r="B340" s="46">
        <v>2019</v>
      </c>
      <c r="C340" s="46">
        <v>7</v>
      </c>
      <c r="D340" s="22" t="s">
        <v>230</v>
      </c>
      <c r="E340" s="22" t="s">
        <v>594</v>
      </c>
      <c r="F340" s="41">
        <v>7806</v>
      </c>
      <c r="H340" s="41">
        <f>IFERROR('Tabel 5'!G340/'Tabel 10'!$F340*1000,0)</f>
        <v>15.629003330771202</v>
      </c>
      <c r="I340" s="41"/>
      <c r="J340" s="41">
        <f>IFERROR('Tabel 5'!I340/'Tabel 10'!$F340*1000,0)</f>
        <v>8.3269280040994111</v>
      </c>
      <c r="K340" s="41">
        <f>IFERROR('Tabel 5'!J340/'Tabel 10'!$F340*1000,0)</f>
        <v>4.4837304637458368</v>
      </c>
      <c r="L340" s="41">
        <f>IFERROR('Tabel 5'!K340/'Tabel 10'!$F340*1000,0)</f>
        <v>0.25621316935690497</v>
      </c>
      <c r="M340" s="41">
        <f>IFERROR('Tabel 5'!L340/'Tabel 10'!$F340*1000,0)</f>
        <v>0.12810658467845248</v>
      </c>
      <c r="N340" s="41">
        <f>IFERROR('Tabel 5'!M340/'Tabel 10'!$F340*1000,0)</f>
        <v>0</v>
      </c>
      <c r="O340" s="41">
        <f>IFERROR('Tabel 5'!N340/'Tabel 10'!$F340*1000,0)</f>
        <v>3.4588777863182165</v>
      </c>
      <c r="P340" s="41"/>
      <c r="Q340" s="41">
        <f>IFERROR('Tabel 5'!P340/'Tabel 10'!$F340*1000,0)</f>
        <v>0</v>
      </c>
      <c r="R340" s="41">
        <f>IFERROR('Tabel 5'!Q340/'Tabel 10'!$F340*1000,0)</f>
        <v>0</v>
      </c>
      <c r="S340" s="41">
        <f>IFERROR('Tabel 5'!R340/'Tabel 10'!$F340*1000,0)</f>
        <v>0</v>
      </c>
      <c r="T340" s="41"/>
      <c r="U340" s="41">
        <f>IFERROR('Tabel 5'!T340/'Tabel 10'!$F340*1000,0)</f>
        <v>3.5869843709966691</v>
      </c>
      <c r="V340" s="41"/>
      <c r="W340" s="41">
        <f>IFERROR('Tabel 5'!V340/'Tabel 10'!$F340*1000,0)</f>
        <v>3.7150909556751217</v>
      </c>
      <c r="X340" s="41">
        <f>IFERROR('Tabel 5'!W340/'Tabel 10'!$F340*1000,0)</f>
        <v>3.2026646169613118</v>
      </c>
      <c r="Y340" s="41">
        <f>IFERROR('Tabel 5'!X340/'Tabel 10'!$F340*1000,0)</f>
        <v>0.51242633871380994</v>
      </c>
      <c r="Z340" s="41">
        <f>IFERROR('Tabel 5'!Y340/'Tabel 10'!$F340*1000,0)</f>
        <v>0</v>
      </c>
      <c r="AA340" s="41"/>
      <c r="AB340" s="41">
        <f>IFERROR('Tabel 5'!AA340/'Tabel 10'!$F340*1000,0)</f>
        <v>0</v>
      </c>
      <c r="AC340" s="41"/>
      <c r="AD340" s="41">
        <f>IFERROR('Tabel 5'!AC340/'Tabel 10'!$F340*1000,0)</f>
        <v>0</v>
      </c>
      <c r="AF340" s="57"/>
    </row>
    <row r="341" spans="1:32" outlineLevel="1" x14ac:dyDescent="0.2">
      <c r="B341" s="46">
        <v>2019</v>
      </c>
      <c r="C341" s="46">
        <v>7</v>
      </c>
      <c r="D341" s="22" t="s">
        <v>767</v>
      </c>
      <c r="E341" s="22" t="s">
        <v>804</v>
      </c>
      <c r="F341" s="41">
        <v>12567</v>
      </c>
      <c r="H341" s="41">
        <f>IFERROR('Tabel 5'!G341/'Tabel 10'!$F341*1000,0)</f>
        <v>44.640725710193358</v>
      </c>
      <c r="I341" s="41"/>
      <c r="J341" s="41">
        <f>IFERROR('Tabel 5'!I341/'Tabel 10'!$F341*1000,0)</f>
        <v>21.24612079255192</v>
      </c>
      <c r="K341" s="41">
        <f>IFERROR('Tabel 5'!J341/'Tabel 10'!$F341*1000,0)</f>
        <v>9.4317814089965957</v>
      </c>
      <c r="L341" s="41">
        <f>IFERROR('Tabel 5'!K341/'Tabel 10'!$F341*1000,0)</f>
        <v>2.1933570026305387</v>
      </c>
      <c r="M341" s="41">
        <f>IFERROR('Tabel 5'!L341/'Tabel 10'!$F341*1000,0)</f>
        <v>6.2665602019520925</v>
      </c>
      <c r="N341" s="41">
        <f>IFERROR('Tabel 5'!M341/'Tabel 10'!$F341*1000,0)</f>
        <v>0.56031695644590573</v>
      </c>
      <c r="O341" s="41">
        <f>IFERROR('Tabel 5'!N341/'Tabel 10'!$F341*1000,0)</f>
        <v>2.7941052225267908</v>
      </c>
      <c r="P341" s="41"/>
      <c r="Q341" s="41">
        <f>IFERROR('Tabel 5'!P341/'Tabel 10'!$F341*1000,0)</f>
        <v>6.5250258613829866</v>
      </c>
      <c r="R341" s="41">
        <f>IFERROR('Tabel 5'!Q341/'Tabel 10'!$F341*1000,0)</f>
        <v>4.6934581750054614</v>
      </c>
      <c r="S341" s="41">
        <f>IFERROR('Tabel 5'!R341/'Tabel 10'!$F341*1000,0)</f>
        <v>1.831567686377525</v>
      </c>
      <c r="T341" s="41"/>
      <c r="U341" s="41">
        <f>IFERROR('Tabel 5'!T341/'Tabel 10'!$F341*1000,0)</f>
        <v>1.5118962361741066</v>
      </c>
      <c r="V341" s="41"/>
      <c r="W341" s="41">
        <f>IFERROR('Tabel 5'!V341/'Tabel 10'!$F341*1000,0)</f>
        <v>15.357682820084351</v>
      </c>
      <c r="X341" s="41">
        <f>IFERROR('Tabel 5'!W341/'Tabel 10'!$F341*1000,0)</f>
        <v>14.680653749505609</v>
      </c>
      <c r="Y341" s="41">
        <f>IFERROR('Tabel 5'!X341/'Tabel 10'!$F341*1000,0)</f>
        <v>0.56432982918352481</v>
      </c>
      <c r="Z341" s="41">
        <f>IFERROR('Tabel 5'!Y341/'Tabel 10'!$F341*1000,0)</f>
        <v>0.11269924139521527</v>
      </c>
      <c r="AA341" s="41"/>
      <c r="AB341" s="41">
        <f>IFERROR('Tabel 5'!AA341/'Tabel 10'!$F341*1000,0)</f>
        <v>0</v>
      </c>
      <c r="AC341" s="41"/>
      <c r="AD341" s="41">
        <f>IFERROR('Tabel 5'!AC341/'Tabel 10'!$F341*1000,0)</f>
        <v>1.7506166945173867</v>
      </c>
      <c r="AF341" s="57"/>
    </row>
    <row r="342" spans="1:32" x14ac:dyDescent="0.2">
      <c r="B342" s="46">
        <v>2019</v>
      </c>
      <c r="C342" s="46" t="s">
        <v>765</v>
      </c>
      <c r="F342" s="41">
        <v>83775</v>
      </c>
      <c r="H342" s="41">
        <f>IFERROR('Tabel 5'!G342/'Tabel 10'!$F342*1000,0)</f>
        <v>47.126230975828108</v>
      </c>
      <c r="I342" s="41"/>
      <c r="J342" s="41">
        <f>IFERROR('Tabel 5'!I342/'Tabel 10'!$F342*1000,0)</f>
        <v>21.259325574455385</v>
      </c>
      <c r="K342" s="41">
        <f>IFERROR('Tabel 5'!J342/'Tabel 10'!$F342*1000,0)</f>
        <v>12.623446099276158</v>
      </c>
      <c r="L342" s="41">
        <f>IFERROR('Tabel 5'!K342/'Tabel 10'!$F342*1000,0)</f>
        <v>1.0571640400126288</v>
      </c>
      <c r="M342" s="41">
        <f>IFERROR('Tabel 5'!L342/'Tabel 10'!$F342*1000,0)</f>
        <v>4.2703892815032161</v>
      </c>
      <c r="N342" s="41">
        <f>IFERROR('Tabel 5'!M342/'Tabel 10'!$F342*1000,0)</f>
        <v>8.4052559733281976E-2</v>
      </c>
      <c r="O342" s="41">
        <f>IFERROR('Tabel 5'!N342/'Tabel 10'!$F342*1000,0)</f>
        <v>3.2242735939301004</v>
      </c>
      <c r="P342" s="41"/>
      <c r="Q342" s="41">
        <f>IFERROR('Tabel 5'!P342/'Tabel 10'!$F342*1000,0)</f>
        <v>1.5398388540734109</v>
      </c>
      <c r="R342" s="41">
        <f>IFERROR('Tabel 5'!Q342/'Tabel 10'!$F342*1000,0)</f>
        <v>0.97860565664331423</v>
      </c>
      <c r="S342" s="41">
        <f>IFERROR('Tabel 5'!R342/'Tabel 10'!$F342*1000,0)</f>
        <v>0.5612331974300967</v>
      </c>
      <c r="T342" s="41"/>
      <c r="U342" s="41">
        <f>IFERROR('Tabel 5'!T342/'Tabel 10'!$F342*1000,0)</f>
        <v>2.4589674723962993</v>
      </c>
      <c r="V342" s="41"/>
      <c r="W342" s="41">
        <f>IFERROR('Tabel 5'!V342/'Tabel 10'!$F342*1000,0)</f>
        <v>21.868099074903014</v>
      </c>
      <c r="X342" s="41">
        <f>IFERROR('Tabel 5'!W342/'Tabel 10'!$F342*1000,0)</f>
        <v>18.603303797911511</v>
      </c>
      <c r="Y342" s="41">
        <f>IFERROR('Tabel 5'!X342/'Tabel 10'!$F342*1000,0)</f>
        <v>0.51437699747358234</v>
      </c>
      <c r="Z342" s="41">
        <f>IFERROR('Tabel 5'!Y342/'Tabel 10'!$F342*1000,0)</f>
        <v>2.7504182795179193</v>
      </c>
      <c r="AA342" s="41"/>
      <c r="AB342" s="41">
        <f>IFERROR('Tabel 5'!AA342/'Tabel 10'!$F342*1000,0)</f>
        <v>5.9683676514473288E-2</v>
      </c>
      <c r="AC342" s="41"/>
      <c r="AD342" s="41">
        <f>IFERROR('Tabel 5'!AC342/'Tabel 10'!$F342*1000,0)</f>
        <v>7.5559534467323184</v>
      </c>
      <c r="AF342" s="57"/>
    </row>
    <row r="343" spans="1:32" outlineLevel="1" x14ac:dyDescent="0.2">
      <c r="A343" s="22">
        <v>1</v>
      </c>
      <c r="B343" s="46">
        <v>2019</v>
      </c>
      <c r="C343" s="46">
        <v>8</v>
      </c>
      <c r="D343" s="22" t="s">
        <v>10</v>
      </c>
      <c r="E343" s="22" t="s">
        <v>334</v>
      </c>
      <c r="F343" s="41">
        <v>3673</v>
      </c>
      <c r="H343" s="41">
        <f>IFERROR('Tabel 5'!G343/'Tabel 10'!$F343*1000,0)</f>
        <v>187.58508031581815</v>
      </c>
      <c r="I343" s="41"/>
      <c r="J343" s="41">
        <f>IFERROR('Tabel 5'!I343/'Tabel 10'!$F343*1000,0)</f>
        <v>8.1677103185407027</v>
      </c>
      <c r="K343" s="41">
        <f>IFERROR('Tabel 5'!J343/'Tabel 10'!$F343*1000,0)</f>
        <v>0</v>
      </c>
      <c r="L343" s="41">
        <f>IFERROR('Tabel 5'!K343/'Tabel 10'!$F343*1000,0)</f>
        <v>0</v>
      </c>
      <c r="M343" s="41">
        <f>IFERROR('Tabel 5'!L343/'Tabel 10'!$F343*1000,0)</f>
        <v>0</v>
      </c>
      <c r="N343" s="41">
        <f>IFERROR('Tabel 5'!M343/'Tabel 10'!$F343*1000,0)</f>
        <v>0</v>
      </c>
      <c r="O343" s="41">
        <f>IFERROR('Tabel 5'!N343/'Tabel 10'!$F343*1000,0)</f>
        <v>8.1677103185407027</v>
      </c>
      <c r="P343" s="41"/>
      <c r="Q343" s="41">
        <f>IFERROR('Tabel 5'!P343/'Tabel 10'!$F343*1000,0)</f>
        <v>144.02395861693441</v>
      </c>
      <c r="R343" s="41">
        <f>IFERROR('Tabel 5'!Q343/'Tabel 10'!$F343*1000,0)</f>
        <v>138.57881840457392</v>
      </c>
      <c r="S343" s="41">
        <f>IFERROR('Tabel 5'!R343/'Tabel 10'!$F343*1000,0)</f>
        <v>5.4451402123604682</v>
      </c>
      <c r="T343" s="41"/>
      <c r="U343" s="41">
        <f>IFERROR('Tabel 5'!T343/'Tabel 10'!$F343*1000,0)</f>
        <v>0</v>
      </c>
      <c r="V343" s="41"/>
      <c r="W343" s="41">
        <f>IFERROR('Tabel 5'!V343/'Tabel 10'!$F343*1000,0)</f>
        <v>35.393411380343039</v>
      </c>
      <c r="X343" s="41">
        <f>IFERROR('Tabel 5'!W343/'Tabel 10'!$F343*1000,0)</f>
        <v>35.393411380343039</v>
      </c>
      <c r="Y343" s="41">
        <f>IFERROR('Tabel 5'!X343/'Tabel 10'!$F343*1000,0)</f>
        <v>0</v>
      </c>
      <c r="Z343" s="41">
        <f>IFERROR('Tabel 5'!Y343/'Tabel 10'!$F343*1000,0)</f>
        <v>0</v>
      </c>
      <c r="AA343" s="41"/>
      <c r="AB343" s="41">
        <f>IFERROR('Tabel 5'!AA343/'Tabel 10'!$F343*1000,0)</f>
        <v>0</v>
      </c>
      <c r="AC343" s="41"/>
      <c r="AD343" s="41">
        <f>IFERROR('Tabel 5'!AC343/'Tabel 10'!$F343*1000,0)</f>
        <v>49.006261911244216</v>
      </c>
      <c r="AF343" s="57"/>
    </row>
    <row r="344" spans="1:32" outlineLevel="1" x14ac:dyDescent="0.2">
      <c r="A344" s="22">
        <v>1</v>
      </c>
      <c r="B344" s="46">
        <v>2019</v>
      </c>
      <c r="C344" s="46">
        <v>8</v>
      </c>
      <c r="D344" s="22" t="s">
        <v>16</v>
      </c>
      <c r="E344" s="22" t="s">
        <v>340</v>
      </c>
      <c r="F344" s="41">
        <v>936</v>
      </c>
      <c r="H344" s="41">
        <f>IFERROR('Tabel 5'!G344/'Tabel 10'!$F344*1000,0)</f>
        <v>172.008547008547</v>
      </c>
      <c r="I344" s="41"/>
      <c r="J344" s="41">
        <f>IFERROR('Tabel 5'!I344/'Tabel 10'!$F344*1000,0)</f>
        <v>42.735042735042732</v>
      </c>
      <c r="K344" s="41">
        <f>IFERROR('Tabel 5'!J344/'Tabel 10'!$F344*1000,0)</f>
        <v>0</v>
      </c>
      <c r="L344" s="41">
        <f>IFERROR('Tabel 5'!K344/'Tabel 10'!$F344*1000,0)</f>
        <v>8.5470085470085486</v>
      </c>
      <c r="M344" s="41">
        <f>IFERROR('Tabel 5'!L344/'Tabel 10'!$F344*1000,0)</f>
        <v>34.188034188034194</v>
      </c>
      <c r="N344" s="41">
        <f>IFERROR('Tabel 5'!M344/'Tabel 10'!$F344*1000,0)</f>
        <v>0</v>
      </c>
      <c r="O344" s="41">
        <f>IFERROR('Tabel 5'!N344/'Tabel 10'!$F344*1000,0)</f>
        <v>0</v>
      </c>
      <c r="P344" s="41"/>
      <c r="Q344" s="41">
        <f>IFERROR('Tabel 5'!P344/'Tabel 10'!$F344*1000,0)</f>
        <v>18.162393162393165</v>
      </c>
      <c r="R344" s="41">
        <f>IFERROR('Tabel 5'!Q344/'Tabel 10'!$F344*1000,0)</f>
        <v>0</v>
      </c>
      <c r="S344" s="41">
        <f>IFERROR('Tabel 5'!R344/'Tabel 10'!$F344*1000,0)</f>
        <v>18.162393162393165</v>
      </c>
      <c r="T344" s="41"/>
      <c r="U344" s="41">
        <f>IFERROR('Tabel 5'!T344/'Tabel 10'!$F344*1000,0)</f>
        <v>9.6153846153846168</v>
      </c>
      <c r="V344" s="41"/>
      <c r="W344" s="41">
        <f>IFERROR('Tabel 5'!V344/'Tabel 10'!$F344*1000,0)</f>
        <v>101.4957264957265</v>
      </c>
      <c r="X344" s="41">
        <f>IFERROR('Tabel 5'!W344/'Tabel 10'!$F344*1000,0)</f>
        <v>101.4957264957265</v>
      </c>
      <c r="Y344" s="41">
        <f>IFERROR('Tabel 5'!X344/'Tabel 10'!$F344*1000,0)</f>
        <v>0</v>
      </c>
      <c r="Z344" s="41">
        <f>IFERROR('Tabel 5'!Y344/'Tabel 10'!$F344*1000,0)</f>
        <v>0</v>
      </c>
      <c r="AA344" s="41"/>
      <c r="AB344" s="41">
        <f>IFERROR('Tabel 5'!AA344/'Tabel 10'!$F344*1000,0)</f>
        <v>0</v>
      </c>
      <c r="AC344" s="41"/>
      <c r="AD344" s="41">
        <f>IFERROR('Tabel 5'!AC344/'Tabel 10'!$F344*1000,0)</f>
        <v>0</v>
      </c>
      <c r="AF344" s="57"/>
    </row>
    <row r="345" spans="1:32" outlineLevel="1" x14ac:dyDescent="0.2">
      <c r="A345" s="22">
        <v>1</v>
      </c>
      <c r="B345" s="46">
        <v>2019</v>
      </c>
      <c r="C345" s="46">
        <v>8</v>
      </c>
      <c r="D345" s="22" t="s">
        <v>18</v>
      </c>
      <c r="E345" s="22" t="s">
        <v>342</v>
      </c>
      <c r="F345" s="41">
        <v>4890</v>
      </c>
      <c r="H345" s="41">
        <f>IFERROR('Tabel 5'!G345/'Tabel 10'!$F345*1000,0)</f>
        <v>187.73006134969324</v>
      </c>
      <c r="I345" s="41"/>
      <c r="J345" s="41">
        <f>IFERROR('Tabel 5'!I345/'Tabel 10'!$F345*1000,0)</f>
        <v>22.494887525562373</v>
      </c>
      <c r="K345" s="41">
        <f>IFERROR('Tabel 5'!J345/'Tabel 10'!$F345*1000,0)</f>
        <v>0</v>
      </c>
      <c r="L345" s="41">
        <f>IFERROR('Tabel 5'!K345/'Tabel 10'!$F345*1000,0)</f>
        <v>0.40899795501022496</v>
      </c>
      <c r="M345" s="41">
        <f>IFERROR('Tabel 5'!L345/'Tabel 10'!$F345*1000,0)</f>
        <v>5.7259713701431494</v>
      </c>
      <c r="N345" s="41">
        <f>IFERROR('Tabel 5'!M345/'Tabel 10'!$F345*1000,0)</f>
        <v>0</v>
      </c>
      <c r="O345" s="41">
        <f>IFERROR('Tabel 5'!N345/'Tabel 10'!$F345*1000,0)</f>
        <v>16.359918200408998</v>
      </c>
      <c r="P345" s="41"/>
      <c r="Q345" s="41">
        <f>IFERROR('Tabel 5'!P345/'Tabel 10'!$F345*1000,0)</f>
        <v>120.04089979550102</v>
      </c>
      <c r="R345" s="41">
        <f>IFERROR('Tabel 5'!Q345/'Tabel 10'!$F345*1000,0)</f>
        <v>120.04089979550102</v>
      </c>
      <c r="S345" s="41">
        <f>IFERROR('Tabel 5'!R345/'Tabel 10'!$F345*1000,0)</f>
        <v>0</v>
      </c>
      <c r="T345" s="41"/>
      <c r="U345" s="41">
        <f>IFERROR('Tabel 5'!T345/'Tabel 10'!$F345*1000,0)</f>
        <v>0</v>
      </c>
      <c r="V345" s="41"/>
      <c r="W345" s="41">
        <f>IFERROR('Tabel 5'!V345/'Tabel 10'!$F345*1000,0)</f>
        <v>45.194274028629856</v>
      </c>
      <c r="X345" s="41">
        <f>IFERROR('Tabel 5'!W345/'Tabel 10'!$F345*1000,0)</f>
        <v>37.423312883435585</v>
      </c>
      <c r="Y345" s="41">
        <f>IFERROR('Tabel 5'!X345/'Tabel 10'!$F345*1000,0)</f>
        <v>0</v>
      </c>
      <c r="Z345" s="41">
        <f>IFERROR('Tabel 5'!Y345/'Tabel 10'!$F345*1000,0)</f>
        <v>7.7709611451942742</v>
      </c>
      <c r="AA345" s="41"/>
      <c r="AB345" s="41">
        <f>IFERROR('Tabel 5'!AA345/'Tabel 10'!$F345*1000,0)</f>
        <v>0</v>
      </c>
      <c r="AC345" s="41"/>
      <c r="AD345" s="41">
        <f>IFERROR('Tabel 5'!AC345/'Tabel 10'!$F345*1000,0)</f>
        <v>61.349693251533743</v>
      </c>
      <c r="AF345" s="57"/>
    </row>
    <row r="346" spans="1:32" outlineLevel="1" x14ac:dyDescent="0.2">
      <c r="A346" s="22">
        <v>1</v>
      </c>
      <c r="B346" s="46">
        <v>2019</v>
      </c>
      <c r="C346" s="46">
        <v>8</v>
      </c>
      <c r="D346" s="22" t="s">
        <v>19</v>
      </c>
      <c r="E346" s="22" t="s">
        <v>343</v>
      </c>
      <c r="F346" s="41">
        <v>1138</v>
      </c>
      <c r="H346" s="41">
        <f>IFERROR('Tabel 5'!G346/'Tabel 10'!$F346*1000,0)</f>
        <v>215.28998242530756</v>
      </c>
      <c r="I346" s="41"/>
      <c r="J346" s="41">
        <f>IFERROR('Tabel 5'!I346/'Tabel 10'!$F346*1000,0)</f>
        <v>19.332161687170473</v>
      </c>
      <c r="K346" s="41">
        <f>IFERROR('Tabel 5'!J346/'Tabel 10'!$F346*1000,0)</f>
        <v>16.695957820738137</v>
      </c>
      <c r="L346" s="41">
        <f>IFERROR('Tabel 5'!K346/'Tabel 10'!$F346*1000,0)</f>
        <v>0</v>
      </c>
      <c r="M346" s="41">
        <f>IFERROR('Tabel 5'!L346/'Tabel 10'!$F346*1000,0)</f>
        <v>0</v>
      </c>
      <c r="N346" s="41">
        <f>IFERROR('Tabel 5'!M346/'Tabel 10'!$F346*1000,0)</f>
        <v>2.6362038664323375</v>
      </c>
      <c r="O346" s="41">
        <f>IFERROR('Tabel 5'!N346/'Tabel 10'!$F346*1000,0)</f>
        <v>0</v>
      </c>
      <c r="P346" s="41"/>
      <c r="Q346" s="41">
        <f>IFERROR('Tabel 5'!P346/'Tabel 10'!$F346*1000,0)</f>
        <v>140.59753954305802</v>
      </c>
      <c r="R346" s="41">
        <f>IFERROR('Tabel 5'!Q346/'Tabel 10'!$F346*1000,0)</f>
        <v>140.59753954305802</v>
      </c>
      <c r="S346" s="41">
        <f>IFERROR('Tabel 5'!R346/'Tabel 10'!$F346*1000,0)</f>
        <v>0</v>
      </c>
      <c r="T346" s="41"/>
      <c r="U346" s="41">
        <f>IFERROR('Tabel 5'!T346/'Tabel 10'!$F346*1000,0)</f>
        <v>0</v>
      </c>
      <c r="V346" s="41"/>
      <c r="W346" s="41">
        <f>IFERROR('Tabel 5'!V346/'Tabel 10'!$F346*1000,0)</f>
        <v>55.360281195079089</v>
      </c>
      <c r="X346" s="41">
        <f>IFERROR('Tabel 5'!W346/'Tabel 10'!$F346*1000,0)</f>
        <v>55.360281195079089</v>
      </c>
      <c r="Y346" s="41">
        <f>IFERROR('Tabel 5'!X346/'Tabel 10'!$F346*1000,0)</f>
        <v>0</v>
      </c>
      <c r="Z346" s="41">
        <f>IFERROR('Tabel 5'!Y346/'Tabel 10'!$F346*1000,0)</f>
        <v>0</v>
      </c>
      <c r="AA346" s="41"/>
      <c r="AB346" s="41">
        <f>IFERROR('Tabel 5'!AA346/'Tabel 10'!$F346*1000,0)</f>
        <v>45.694200351493855</v>
      </c>
      <c r="AC346" s="41"/>
      <c r="AD346" s="41">
        <f>IFERROR('Tabel 5'!AC346/'Tabel 10'!$F346*1000,0)</f>
        <v>0</v>
      </c>
      <c r="AF346" s="57"/>
    </row>
    <row r="347" spans="1:32" outlineLevel="1" x14ac:dyDescent="0.2">
      <c r="A347" s="22">
        <v>1</v>
      </c>
      <c r="B347" s="46">
        <v>2019</v>
      </c>
      <c r="C347" s="46">
        <v>8</v>
      </c>
      <c r="D347" s="22" t="s">
        <v>68</v>
      </c>
      <c r="E347" s="22" t="s">
        <v>405</v>
      </c>
      <c r="F347" s="41">
        <v>1654</v>
      </c>
      <c r="H347" s="41">
        <f>IFERROR('Tabel 5'!G347/'Tabel 10'!$F347*1000,0)</f>
        <v>24.788391777509066</v>
      </c>
      <c r="I347" s="41"/>
      <c r="J347" s="41">
        <f>IFERROR('Tabel 5'!I347/'Tabel 10'!$F347*1000,0)</f>
        <v>1.8137847642079807</v>
      </c>
      <c r="K347" s="41">
        <f>IFERROR('Tabel 5'!J347/'Tabel 10'!$F347*1000,0)</f>
        <v>1.8137847642079807</v>
      </c>
      <c r="L347" s="41">
        <f>IFERROR('Tabel 5'!K347/'Tabel 10'!$F347*1000,0)</f>
        <v>0</v>
      </c>
      <c r="M347" s="41">
        <f>IFERROR('Tabel 5'!L347/'Tabel 10'!$F347*1000,0)</f>
        <v>0</v>
      </c>
      <c r="N347" s="41">
        <f>IFERROR('Tabel 5'!M347/'Tabel 10'!$F347*1000,0)</f>
        <v>0</v>
      </c>
      <c r="O347" s="41">
        <f>IFERROR('Tabel 5'!N347/'Tabel 10'!$F347*1000,0)</f>
        <v>0</v>
      </c>
      <c r="P347" s="41"/>
      <c r="Q347" s="41">
        <f>IFERROR('Tabel 5'!P347/'Tabel 10'!$F347*1000,0)</f>
        <v>0</v>
      </c>
      <c r="R347" s="41">
        <f>IFERROR('Tabel 5'!Q347/'Tabel 10'!$F347*1000,0)</f>
        <v>0</v>
      </c>
      <c r="S347" s="41">
        <f>IFERROR('Tabel 5'!R347/'Tabel 10'!$F347*1000,0)</f>
        <v>0</v>
      </c>
      <c r="T347" s="41"/>
      <c r="U347" s="41">
        <f>IFERROR('Tabel 5'!T347/'Tabel 10'!$F347*1000,0)</f>
        <v>1.8137847642079807</v>
      </c>
      <c r="V347" s="41"/>
      <c r="W347" s="41">
        <f>IFERROR('Tabel 5'!V347/'Tabel 10'!$F347*1000,0)</f>
        <v>21.160822249093105</v>
      </c>
      <c r="X347" s="41">
        <f>IFERROR('Tabel 5'!W347/'Tabel 10'!$F347*1000,0)</f>
        <v>19.951632406287789</v>
      </c>
      <c r="Y347" s="41">
        <f>IFERROR('Tabel 5'!X347/'Tabel 10'!$F347*1000,0)</f>
        <v>0</v>
      </c>
      <c r="Z347" s="41">
        <f>IFERROR('Tabel 5'!Y347/'Tabel 10'!$F347*1000,0)</f>
        <v>1.2091898428053203</v>
      </c>
      <c r="AA347" s="41"/>
      <c r="AB347" s="41">
        <f>IFERROR('Tabel 5'!AA347/'Tabel 10'!$F347*1000,0)</f>
        <v>0</v>
      </c>
      <c r="AC347" s="41"/>
      <c r="AD347" s="41">
        <f>IFERROR('Tabel 5'!AC347/'Tabel 10'!$F347*1000,0)</f>
        <v>0</v>
      </c>
      <c r="AF347" s="57"/>
    </row>
    <row r="348" spans="1:32" outlineLevel="1" x14ac:dyDescent="0.2">
      <c r="B348" s="46">
        <v>2019</v>
      </c>
      <c r="C348" s="46">
        <v>8</v>
      </c>
      <c r="D348" s="22" t="s">
        <v>767</v>
      </c>
      <c r="E348" s="22" t="s">
        <v>804</v>
      </c>
      <c r="F348" s="41">
        <v>0</v>
      </c>
      <c r="H348" s="41">
        <f>IFERROR('Tabel 5'!G348/'Tabel 10'!$F348*1000,0)</f>
        <v>0</v>
      </c>
      <c r="I348" s="41"/>
      <c r="J348" s="41">
        <f>IFERROR('Tabel 5'!I348/'Tabel 10'!$F348*1000,0)</f>
        <v>0</v>
      </c>
      <c r="K348" s="41">
        <f>IFERROR('Tabel 5'!J348/'Tabel 10'!$F348*1000,0)</f>
        <v>0</v>
      </c>
      <c r="L348" s="41">
        <f>IFERROR('Tabel 5'!K348/'Tabel 10'!$F348*1000,0)</f>
        <v>0</v>
      </c>
      <c r="M348" s="41">
        <f>IFERROR('Tabel 5'!L348/'Tabel 10'!$F348*1000,0)</f>
        <v>0</v>
      </c>
      <c r="N348" s="41">
        <f>IFERROR('Tabel 5'!M348/'Tabel 10'!$F348*1000,0)</f>
        <v>0</v>
      </c>
      <c r="O348" s="41">
        <f>IFERROR('Tabel 5'!N348/'Tabel 10'!$F348*1000,0)</f>
        <v>0</v>
      </c>
      <c r="P348" s="41"/>
      <c r="Q348" s="41">
        <f>IFERROR('Tabel 5'!P348/'Tabel 10'!$F348*1000,0)</f>
        <v>0</v>
      </c>
      <c r="R348" s="41">
        <f>IFERROR('Tabel 5'!Q348/'Tabel 10'!$F348*1000,0)</f>
        <v>0</v>
      </c>
      <c r="S348" s="41">
        <f>IFERROR('Tabel 5'!R348/'Tabel 10'!$F348*1000,0)</f>
        <v>0</v>
      </c>
      <c r="T348" s="41"/>
      <c r="U348" s="41">
        <f>IFERROR('Tabel 5'!T348/'Tabel 10'!$F348*1000,0)</f>
        <v>0</v>
      </c>
      <c r="V348" s="41"/>
      <c r="W348" s="41">
        <f>IFERROR('Tabel 5'!V348/'Tabel 10'!$F348*1000,0)</f>
        <v>0</v>
      </c>
      <c r="X348" s="41">
        <f>IFERROR('Tabel 5'!W348/'Tabel 10'!$F348*1000,0)</f>
        <v>0</v>
      </c>
      <c r="Y348" s="41">
        <f>IFERROR('Tabel 5'!X348/'Tabel 10'!$F348*1000,0)</f>
        <v>0</v>
      </c>
      <c r="Z348" s="41">
        <f>IFERROR('Tabel 5'!Y348/'Tabel 10'!$F348*1000,0)</f>
        <v>0</v>
      </c>
      <c r="AA348" s="41"/>
      <c r="AB348" s="41">
        <f>IFERROR('Tabel 5'!AA348/'Tabel 10'!$F348*1000,0)</f>
        <v>0</v>
      </c>
      <c r="AC348" s="41"/>
      <c r="AD348" s="41">
        <f>IFERROR('Tabel 5'!AC348/'Tabel 10'!$F348*1000,0)</f>
        <v>0</v>
      </c>
      <c r="AF348" s="57"/>
    </row>
    <row r="349" spans="1:32" x14ac:dyDescent="0.2">
      <c r="B349" s="46">
        <v>2019</v>
      </c>
      <c r="C349" s="46" t="s">
        <v>766</v>
      </c>
      <c r="F349" s="41">
        <v>12291</v>
      </c>
      <c r="H349" s="41">
        <f>IFERROR('Tabel 5'!G349/'Tabel 10'!$F349*1000,0)</f>
        <v>167.11414856398991</v>
      </c>
      <c r="I349" s="41"/>
      <c r="J349" s="41">
        <f>IFERROR('Tabel 5'!I349/'Tabel 10'!$F349*1000,0)</f>
        <v>16.678870718411847</v>
      </c>
      <c r="K349" s="41">
        <f>IFERROR('Tabel 5'!J349/'Tabel 10'!$F349*1000,0)</f>
        <v>1.7899275892929785</v>
      </c>
      <c r="L349" s="41">
        <f>IFERROR('Tabel 5'!K349/'Tabel 10'!$F349*1000,0)</f>
        <v>0.81360344967862663</v>
      </c>
      <c r="M349" s="41">
        <f>IFERROR('Tabel 5'!L349/'Tabel 10'!$F349*1000,0)</f>
        <v>4.8816206980717602</v>
      </c>
      <c r="N349" s="41">
        <f>IFERROR('Tabel 5'!M349/'Tabel 10'!$F349*1000,0)</f>
        <v>0.24408103490358798</v>
      </c>
      <c r="O349" s="41">
        <f>IFERROR('Tabel 5'!N349/'Tabel 10'!$F349*1000,0)</f>
        <v>8.9496379464648932</v>
      </c>
      <c r="P349" s="41"/>
      <c r="Q349" s="41">
        <f>IFERROR('Tabel 5'!P349/'Tabel 10'!$F349*1000,0)</f>
        <v>105.19892604344642</v>
      </c>
      <c r="R349" s="41">
        <f>IFERROR('Tabel 5'!Q349/'Tabel 10'!$F349*1000,0)</f>
        <v>102.1885932796355</v>
      </c>
      <c r="S349" s="41">
        <f>IFERROR('Tabel 5'!R349/'Tabel 10'!$F349*1000,0)</f>
        <v>3.0103327638109185</v>
      </c>
      <c r="T349" s="41"/>
      <c r="U349" s="41">
        <f>IFERROR('Tabel 5'!T349/'Tabel 10'!$F349*1000,0)</f>
        <v>0.97632413961435194</v>
      </c>
      <c r="V349" s="41"/>
      <c r="W349" s="41">
        <f>IFERROR('Tabel 5'!V349/'Tabel 10'!$F349*1000,0)</f>
        <v>44.260027662517288</v>
      </c>
      <c r="X349" s="41">
        <f>IFERROR('Tabel 5'!W349/'Tabel 10'!$F349*1000,0)</f>
        <v>41.005613863802786</v>
      </c>
      <c r="Y349" s="41">
        <f>IFERROR('Tabel 5'!X349/'Tabel 10'!$F349*1000,0)</f>
        <v>0</v>
      </c>
      <c r="Z349" s="41">
        <f>IFERROR('Tabel 5'!Y349/'Tabel 10'!$F349*1000,0)</f>
        <v>3.2544137987145065</v>
      </c>
      <c r="AA349" s="41"/>
      <c r="AB349" s="41">
        <f>IFERROR('Tabel 5'!AA349/'Tabel 10'!$F349*1000,0)</f>
        <v>4.2307379383288586</v>
      </c>
      <c r="AC349" s="41"/>
      <c r="AD349" s="41">
        <f>IFERROR('Tabel 5'!AC349/'Tabel 10'!$F349*1000,0)</f>
        <v>39.052965584574082</v>
      </c>
      <c r="AF349" s="57"/>
    </row>
    <row r="350" spans="1:32" x14ac:dyDescent="0.2">
      <c r="C350" s="46"/>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row>
    <row r="351" spans="1:32" x14ac:dyDescent="0.2">
      <c r="C351" s="47"/>
      <c r="E351" s="47"/>
      <c r="F351" s="73"/>
      <c r="H351" s="47"/>
      <c r="I351" s="22"/>
      <c r="J351" s="47"/>
      <c r="L351" s="47"/>
      <c r="N351" s="47"/>
      <c r="P351" s="47"/>
      <c r="Q351" s="22"/>
      <c r="R351" s="47"/>
      <c r="T351" s="47"/>
      <c r="U351" s="22"/>
      <c r="V351" s="47"/>
      <c r="W351" s="22"/>
      <c r="X351" s="47"/>
      <c r="Z351" s="47"/>
      <c r="AB351" s="47"/>
      <c r="AD351" s="47"/>
    </row>
    <row r="352" spans="1:32" outlineLevel="2" x14ac:dyDescent="0.2">
      <c r="B352" s="46">
        <v>2017</v>
      </c>
      <c r="C352" s="46">
        <v>1</v>
      </c>
      <c r="D352" s="22" t="s">
        <v>92</v>
      </c>
      <c r="E352" s="22" t="s">
        <v>419</v>
      </c>
      <c r="F352" s="41">
        <v>343038</v>
      </c>
      <c r="H352" s="41">
        <f>IFERROR('Tabel 5'!G352/'Tabel 10'!$F352*1000,0)</f>
        <v>217.69599869402222</v>
      </c>
      <c r="I352" s="22"/>
      <c r="J352" s="41">
        <f>IFERROR('Tabel 5'!I352/'Tabel 10'!$F352*1000,0)</f>
        <v>130.67065456305133</v>
      </c>
      <c r="K352" s="41">
        <f>IFERROR('Tabel 5'!J352/'Tabel 10'!$F352*1000,0)</f>
        <v>89.578997079040803</v>
      </c>
      <c r="L352" s="41">
        <f>IFERROR('Tabel 5'!K352/'Tabel 10'!$F352*1000,0)</f>
        <v>8.9523609629253897</v>
      </c>
      <c r="M352" s="41">
        <f>IFERROR('Tabel 5'!L352/'Tabel 10'!$F352*1000,0)</f>
        <v>9.8268996437712453</v>
      </c>
      <c r="N352" s="41">
        <f>IFERROR('Tabel 5'!M352/'Tabel 10'!$F352*1000,0)</f>
        <v>2.9646861280674446</v>
      </c>
      <c r="O352" s="41">
        <f>IFERROR('Tabel 5'!N352/'Tabel 10'!$F352*1000,0)</f>
        <v>19.347710749246438</v>
      </c>
      <c r="Q352" s="41">
        <f>IFERROR('Tabel 5'!P352/'Tabel 10'!$F352*1000,0)</f>
        <v>33.008004944058676</v>
      </c>
      <c r="R352" s="41">
        <f>IFERROR('Tabel 5'!Q352/'Tabel 10'!$F352*1000,0)</f>
        <v>24.446271258577767</v>
      </c>
      <c r="S352" s="41">
        <f>IFERROR('Tabel 5'!R352/'Tabel 10'!$F352*1000,0)</f>
        <v>8.5617336854809079</v>
      </c>
      <c r="T352" s="41">
        <f>IFERROR('Tabel 5'!S352/'Tabel 10'!$F352*1000,0)</f>
        <v>0</v>
      </c>
      <c r="U352" s="41">
        <f>IFERROR('Tabel 5'!T352/'Tabel 10'!$F352*1000,0)</f>
        <v>13.429999008856162</v>
      </c>
      <c r="V352" s="22"/>
      <c r="W352" s="41">
        <f>IFERROR('Tabel 5'!V352/'Tabel 10'!$F352*1000,0)</f>
        <v>40.587340178056074</v>
      </c>
      <c r="X352" s="41">
        <f>IFERROR('Tabel 5'!W352/'Tabel 10'!$F352*1000,0)</f>
        <v>38.552580180621391</v>
      </c>
      <c r="Y352" s="41">
        <f>IFERROR('Tabel 5'!X352/'Tabel 10'!$F352*1000,0)</f>
        <v>2.0347599974346866</v>
      </c>
      <c r="Z352" s="41">
        <f>IFERROR('Tabel 5'!Y352/'Tabel 10'!$F352*1000,0)</f>
        <v>0</v>
      </c>
      <c r="AB352" s="41">
        <f>IFERROR('Tabel 5'!AA352/'Tabel 10'!$F352*1000,0)</f>
        <v>0</v>
      </c>
      <c r="AC352" s="41"/>
      <c r="AD352" s="41">
        <f>IFERROR('Tabel 5'!AC352/'Tabel 10'!$F352*1000,0)</f>
        <v>3.1102982759927476</v>
      </c>
    </row>
    <row r="353" spans="2:30" outlineLevel="2" x14ac:dyDescent="0.2">
      <c r="B353" s="46">
        <v>2017</v>
      </c>
      <c r="C353" s="46">
        <v>1</v>
      </c>
      <c r="D353" s="22" t="s">
        <v>101</v>
      </c>
      <c r="E353" s="22" t="s">
        <v>443</v>
      </c>
      <c r="F353" s="41">
        <v>844947</v>
      </c>
      <c r="H353" s="41">
        <f>IFERROR('Tabel 5'!G353/'Tabel 10'!$F353*1000,0)</f>
        <v>220.91799840700068</v>
      </c>
      <c r="I353" s="22"/>
      <c r="J353" s="41">
        <f>IFERROR('Tabel 5'!I353/'Tabel 10'!$F353*1000,0)</f>
        <v>136.15646898562869</v>
      </c>
      <c r="K353" s="41">
        <f>IFERROR('Tabel 5'!J353/'Tabel 10'!$F353*1000,0)</f>
        <v>51.205578574750845</v>
      </c>
      <c r="L353" s="41">
        <f>IFERROR('Tabel 5'!K353/'Tabel 10'!$F353*1000,0)</f>
        <v>0</v>
      </c>
      <c r="M353" s="41">
        <f>IFERROR('Tabel 5'!L353/'Tabel 10'!$F353*1000,0)</f>
        <v>11.190050973611363</v>
      </c>
      <c r="N353" s="41">
        <f>IFERROR('Tabel 5'!M353/'Tabel 10'!$F353*1000,0)</f>
        <v>0.71602124156899782</v>
      </c>
      <c r="O353" s="41">
        <f>IFERROR('Tabel 5'!N353/'Tabel 10'!$F353*1000,0)</f>
        <v>73.044818195697488</v>
      </c>
      <c r="Q353" s="41">
        <f>IFERROR('Tabel 5'!P353/'Tabel 10'!$F353*1000,0)</f>
        <v>45.849029584104088</v>
      </c>
      <c r="R353" s="41">
        <f>IFERROR('Tabel 5'!Q353/'Tabel 10'!$F353*1000,0)</f>
        <v>34.898046859743872</v>
      </c>
      <c r="S353" s="41">
        <f>IFERROR('Tabel 5'!R353/'Tabel 10'!$F353*1000,0)</f>
        <v>10.950982724360227</v>
      </c>
      <c r="T353" s="41">
        <f>IFERROR('Tabel 5'!S353/'Tabel 10'!$F353*1000,0)</f>
        <v>0</v>
      </c>
      <c r="U353" s="41">
        <f>IFERROR('Tabel 5'!T353/'Tabel 10'!$F353*1000,0)</f>
        <v>3.2108522783085802</v>
      </c>
      <c r="V353" s="22"/>
      <c r="W353" s="41">
        <f>IFERROR('Tabel 5'!V353/'Tabel 10'!$F353*1000,0)</f>
        <v>35.701647558959323</v>
      </c>
      <c r="X353" s="41">
        <f>IFERROR('Tabel 5'!W353/'Tabel 10'!$F353*1000,0)</f>
        <v>31.293087022026231</v>
      </c>
      <c r="Y353" s="41">
        <f>IFERROR('Tabel 5'!X353/'Tabel 10'!$F353*1000,0)</f>
        <v>4.4085605369330851</v>
      </c>
      <c r="Z353" s="41">
        <f>IFERROR('Tabel 5'!Y353/'Tabel 10'!$F353*1000,0)</f>
        <v>0</v>
      </c>
      <c r="AB353" s="41">
        <f>IFERROR('Tabel 5'!AA353/'Tabel 10'!$F353*1000,0)</f>
        <v>0</v>
      </c>
      <c r="AC353" s="41"/>
      <c r="AD353" s="41">
        <f>IFERROR('Tabel 5'!AC353/'Tabel 10'!$F353*1000,0)</f>
        <v>3.5836567263982237</v>
      </c>
    </row>
    <row r="354" spans="2:30" outlineLevel="2" x14ac:dyDescent="0.2">
      <c r="B354" s="46">
        <v>2017</v>
      </c>
      <c r="C354" s="46">
        <v>1</v>
      </c>
      <c r="D354" s="22" t="s">
        <v>141</v>
      </c>
      <c r="E354" s="22" t="s">
        <v>486</v>
      </c>
      <c r="F354" s="41">
        <v>524882</v>
      </c>
      <c r="H354" s="41">
        <f>IFERROR('Tabel 5'!G354/'Tabel 10'!$F354*1000,0)</f>
        <v>198.09595299514939</v>
      </c>
      <c r="I354" s="22"/>
      <c r="J354" s="41">
        <f>IFERROR('Tabel 5'!I354/'Tabel 10'!$F354*1000,0)</f>
        <v>106.62015462523006</v>
      </c>
      <c r="K354" s="41">
        <f>IFERROR('Tabel 5'!J354/'Tabel 10'!$F354*1000,0)</f>
        <v>54.26362496713547</v>
      </c>
      <c r="L354" s="41">
        <f>IFERROR('Tabel 5'!K354/'Tabel 10'!$F354*1000,0)</f>
        <v>5.9422879809176159</v>
      </c>
      <c r="M354" s="41">
        <f>IFERROR('Tabel 5'!L354/'Tabel 10'!$F354*1000,0)</f>
        <v>31.454688863401678</v>
      </c>
      <c r="N354" s="41">
        <f>IFERROR('Tabel 5'!M354/'Tabel 10'!$F354*1000,0)</f>
        <v>2.0614157086735685</v>
      </c>
      <c r="O354" s="41">
        <f>IFERROR('Tabel 5'!N354/'Tabel 10'!$F354*1000,0)</f>
        <v>12.898137105101718</v>
      </c>
      <c r="Q354" s="41">
        <f>IFERROR('Tabel 5'!P354/'Tabel 10'!$F354*1000,0)</f>
        <v>43.929873762102723</v>
      </c>
      <c r="R354" s="41">
        <f>IFERROR('Tabel 5'!Q354/'Tabel 10'!$F354*1000,0)</f>
        <v>38.111423138915029</v>
      </c>
      <c r="S354" s="41">
        <f>IFERROR('Tabel 5'!R354/'Tabel 10'!$F354*1000,0)</f>
        <v>5.8184506231876885</v>
      </c>
      <c r="T354" s="41">
        <f>IFERROR('Tabel 5'!S354/'Tabel 10'!$F354*1000,0)</f>
        <v>0</v>
      </c>
      <c r="U354" s="41">
        <f>IFERROR('Tabel 5'!T354/'Tabel 10'!$F354*1000,0)</f>
        <v>2.0747520395060222</v>
      </c>
      <c r="V354" s="22"/>
      <c r="W354" s="41">
        <f>IFERROR('Tabel 5'!V354/'Tabel 10'!$F354*1000,0)</f>
        <v>45.471172568310593</v>
      </c>
      <c r="X354" s="41">
        <f>IFERROR('Tabel 5'!W354/'Tabel 10'!$F354*1000,0)</f>
        <v>42.53908497528969</v>
      </c>
      <c r="Y354" s="41">
        <f>IFERROR('Tabel 5'!X354/'Tabel 10'!$F354*1000,0)</f>
        <v>2.3852980288903032</v>
      </c>
      <c r="Z354" s="41">
        <f>IFERROR('Tabel 5'!Y354/'Tabel 10'!$F354*1000,0)</f>
        <v>0.54678956413060464</v>
      </c>
      <c r="AB354" s="41">
        <f>IFERROR('Tabel 5'!AA354/'Tabel 10'!$F354*1000,0)</f>
        <v>0</v>
      </c>
      <c r="AC354" s="41"/>
      <c r="AD354" s="41">
        <f>IFERROR('Tabel 5'!AC354/'Tabel 10'!$F354*1000,0)</f>
        <v>29.101779066533048</v>
      </c>
    </row>
    <row r="355" spans="2:30" outlineLevel="2" x14ac:dyDescent="0.2">
      <c r="B355" s="46">
        <v>2017</v>
      </c>
      <c r="C355" s="46">
        <v>1</v>
      </c>
      <c r="D355" s="22" t="s">
        <v>157</v>
      </c>
      <c r="E355" s="22" t="s">
        <v>504</v>
      </c>
      <c r="F355" s="41">
        <v>634660</v>
      </c>
      <c r="H355" s="41">
        <f>IFERROR('Tabel 5'!G355/'Tabel 10'!$F355*1000,0)</f>
        <v>251.06828853244255</v>
      </c>
      <c r="I355" s="22"/>
      <c r="J355" s="41">
        <f>IFERROR('Tabel 5'!I355/'Tabel 10'!$F355*1000,0)</f>
        <v>132.29130558094099</v>
      </c>
      <c r="K355" s="41">
        <f>IFERROR('Tabel 5'!J355/'Tabel 10'!$F355*1000,0)</f>
        <v>68.857340938455238</v>
      </c>
      <c r="L355" s="41">
        <f>IFERROR('Tabel 5'!K355/'Tabel 10'!$F355*1000,0)</f>
        <v>6.3955503734282928</v>
      </c>
      <c r="M355" s="41">
        <f>IFERROR('Tabel 5'!L355/'Tabel 10'!$F355*1000,0)</f>
        <v>21.951911259572057</v>
      </c>
      <c r="N355" s="41">
        <f>IFERROR('Tabel 5'!M355/'Tabel 10'!$F355*1000,0)</f>
        <v>3.0898433807077805</v>
      </c>
      <c r="O355" s="41">
        <f>IFERROR('Tabel 5'!N355/'Tabel 10'!$F355*1000,0)</f>
        <v>31.996659628777611</v>
      </c>
      <c r="Q355" s="41">
        <f>IFERROR('Tabel 5'!P355/'Tabel 10'!$F355*1000,0)</f>
        <v>78.492421138877518</v>
      </c>
      <c r="R355" s="41">
        <f>IFERROR('Tabel 5'!Q355/'Tabel 10'!$F355*1000,0)</f>
        <v>78.448303028393156</v>
      </c>
      <c r="S355" s="41">
        <f>IFERROR('Tabel 5'!R355/'Tabel 10'!$F355*1000,0)</f>
        <v>4.411811048435383E-2</v>
      </c>
      <c r="T355" s="41">
        <f>IFERROR('Tabel 5'!S355/'Tabel 10'!$F355*1000,0)</f>
        <v>0</v>
      </c>
      <c r="U355" s="41">
        <f>IFERROR('Tabel 5'!T355/'Tabel 10'!$F355*1000,0)</f>
        <v>8.9937919515961315</v>
      </c>
      <c r="V355" s="22"/>
      <c r="W355" s="41">
        <f>IFERROR('Tabel 5'!V355/'Tabel 10'!$F355*1000,0)</f>
        <v>31.290769861027954</v>
      </c>
      <c r="X355" s="41">
        <f>IFERROR('Tabel 5'!W355/'Tabel 10'!$F355*1000,0)</f>
        <v>29.74821164087858</v>
      </c>
      <c r="Y355" s="41">
        <f>IFERROR('Tabel 5'!X355/'Tabel 10'!$F355*1000,0)</f>
        <v>1.405476948287272</v>
      </c>
      <c r="Z355" s="41">
        <f>IFERROR('Tabel 5'!Y355/'Tabel 10'!$F355*1000,0)</f>
        <v>0.1370812718620994</v>
      </c>
      <c r="AB355" s="41">
        <f>IFERROR('Tabel 5'!AA355/'Tabel 10'!$F355*1000,0)</f>
        <v>0</v>
      </c>
      <c r="AC355" s="41"/>
      <c r="AD355" s="41">
        <f>IFERROR('Tabel 5'!AC355/'Tabel 10'!$F355*1000,0)</f>
        <v>43.39946554060441</v>
      </c>
    </row>
    <row r="356" spans="2:30" outlineLevel="2" x14ac:dyDescent="0.2">
      <c r="B356" s="46">
        <v>2017</v>
      </c>
      <c r="C356" s="46">
        <v>1</v>
      </c>
      <c r="E356" s="22" t="s">
        <v>804</v>
      </c>
      <c r="F356" s="41">
        <v>0</v>
      </c>
      <c r="H356" s="41">
        <f>IFERROR('Tabel 5'!G356/'Tabel 10'!$F356*1000,0)</f>
        <v>0</v>
      </c>
      <c r="I356" s="22"/>
      <c r="J356" s="41">
        <f>IFERROR('Tabel 5'!I356/'Tabel 10'!$F356*1000,0)</f>
        <v>0</v>
      </c>
      <c r="K356" s="41">
        <f>IFERROR('Tabel 5'!J356/'Tabel 10'!$F356*1000,0)</f>
        <v>0</v>
      </c>
      <c r="L356" s="41">
        <f>IFERROR('Tabel 5'!K356/'Tabel 10'!$F356*1000,0)</f>
        <v>0</v>
      </c>
      <c r="M356" s="41">
        <f>IFERROR('Tabel 5'!L356/'Tabel 10'!$F356*1000,0)</f>
        <v>0</v>
      </c>
      <c r="N356" s="41">
        <f>IFERROR('Tabel 5'!M356/'Tabel 10'!$F356*1000,0)</f>
        <v>0</v>
      </c>
      <c r="O356" s="41">
        <f>IFERROR('Tabel 5'!N356/'Tabel 10'!$F356*1000,0)</f>
        <v>0</v>
      </c>
      <c r="Q356" s="41">
        <f>IFERROR('Tabel 5'!P356/'Tabel 10'!$F356*1000,0)</f>
        <v>0</v>
      </c>
      <c r="R356" s="41">
        <f>IFERROR('Tabel 5'!Q356/'Tabel 10'!$F356*1000,0)</f>
        <v>0</v>
      </c>
      <c r="S356" s="41">
        <f>IFERROR('Tabel 5'!R356/'Tabel 10'!$F356*1000,0)</f>
        <v>0</v>
      </c>
      <c r="T356" s="41">
        <f>IFERROR('Tabel 5'!S356/'Tabel 10'!$F356*1000,0)</f>
        <v>0</v>
      </c>
      <c r="U356" s="41">
        <f>IFERROR('Tabel 5'!T356/'Tabel 10'!$F356*1000,0)</f>
        <v>0</v>
      </c>
      <c r="V356" s="22"/>
      <c r="W356" s="41">
        <f>IFERROR('Tabel 5'!V356/'Tabel 10'!$F356*1000,0)</f>
        <v>0</v>
      </c>
      <c r="X356" s="41">
        <f>IFERROR('Tabel 5'!W356/'Tabel 10'!$F356*1000,0)</f>
        <v>0</v>
      </c>
      <c r="Y356" s="41">
        <f>IFERROR('Tabel 5'!X356/'Tabel 10'!$F356*1000,0)</f>
        <v>0</v>
      </c>
      <c r="Z356" s="41">
        <f>IFERROR('Tabel 5'!Y356/'Tabel 10'!$F356*1000,0)</f>
        <v>0</v>
      </c>
      <c r="AB356" s="41">
        <f>IFERROR('Tabel 5'!AA356/'Tabel 10'!$F356*1000,0)</f>
        <v>0</v>
      </c>
      <c r="AC356" s="41"/>
      <c r="AD356" s="41">
        <f>IFERROR('Tabel 5'!AC356/'Tabel 10'!$F356*1000,0)</f>
        <v>0</v>
      </c>
    </row>
    <row r="357" spans="2:30" outlineLevel="1" x14ac:dyDescent="0.2">
      <c r="B357" s="46">
        <v>2017</v>
      </c>
      <c r="C357" s="47" t="s">
        <v>761</v>
      </c>
      <c r="F357" s="41">
        <v>2347527</v>
      </c>
      <c r="H357" s="41">
        <f>IFERROR('Tabel 5'!G357/'Tabel 10'!$F357*1000,0)</f>
        <v>223.49561900672495</v>
      </c>
      <c r="I357" s="22"/>
      <c r="J357" s="41">
        <f>IFERROR('Tabel 5'!I357/'Tabel 10'!$F357*1000,0)</f>
        <v>127.70587942119516</v>
      </c>
      <c r="K357" s="41">
        <f>IFERROR('Tabel 5'!J357/'Tabel 10'!$F357*1000,0)</f>
        <v>62.268932370106924</v>
      </c>
      <c r="L357" s="41">
        <f>IFERROR('Tabel 5'!K357/'Tabel 10'!$F357*1000,0)</f>
        <v>4.3658709782677692</v>
      </c>
      <c r="M357" s="41">
        <f>IFERROR('Tabel 5'!L357/'Tabel 10'!$F357*1000,0)</f>
        <v>18.431310907180194</v>
      </c>
      <c r="N357" s="41">
        <f>IFERROR('Tabel 5'!M357/'Tabel 10'!$F357*1000,0)</f>
        <v>1.9871975913376079</v>
      </c>
      <c r="O357" s="41">
        <f>IFERROR('Tabel 5'!N357/'Tabel 10'!$F357*1000,0)</f>
        <v>40.652567574302658</v>
      </c>
      <c r="Q357" s="41">
        <f>IFERROR('Tabel 5'!P357/'Tabel 10'!$F357*1000,0)</f>
        <v>52.368726749468692</v>
      </c>
      <c r="R357" s="41">
        <f>IFERROR('Tabel 5'!Q357/'Tabel 10'!$F357*1000,0)</f>
        <v>45.863157271460565</v>
      </c>
      <c r="S357" s="41">
        <f>IFERROR('Tabel 5'!R357/'Tabel 10'!$F357*1000,0)</f>
        <v>6.5055694780081339</v>
      </c>
      <c r="T357" s="41">
        <f>IFERROR('Tabel 5'!S357/'Tabel 10'!$F357*1000,0)</f>
        <v>0</v>
      </c>
      <c r="U357" s="41">
        <f>IFERROR('Tabel 5'!T357/'Tabel 10'!$F357*1000,0)</f>
        <v>6.0135623573232593</v>
      </c>
      <c r="V357" s="22"/>
      <c r="W357" s="41">
        <f>IFERROR('Tabel 5'!V357/'Tabel 10'!$F357*1000,0)</f>
        <v>37.407450478737836</v>
      </c>
      <c r="X357" s="41">
        <f>IFERROR('Tabel 5'!W357/'Tabel 10'!$F357*1000,0)</f>
        <v>34.450721972526836</v>
      </c>
      <c r="Y357" s="41">
        <f>IFERROR('Tabel 5'!X357/'Tabel 10'!$F357*1000,0)</f>
        <v>2.7974119147511405</v>
      </c>
      <c r="Z357" s="41">
        <f>IFERROR('Tabel 5'!Y357/'Tabel 10'!$F357*1000,0)</f>
        <v>0.15931659145986393</v>
      </c>
      <c r="AB357" s="41">
        <f>IFERROR('Tabel 5'!AA357/'Tabel 10'!$F357*1000,0)</f>
        <v>0</v>
      </c>
      <c r="AC357" s="41"/>
      <c r="AD357" s="41">
        <f>IFERROR('Tabel 5'!AC357/'Tabel 10'!$F357*1000,0)</f>
        <v>19.984373044484684</v>
      </c>
    </row>
    <row r="358" spans="2:30" outlineLevel="2" x14ac:dyDescent="0.2">
      <c r="B358" s="46">
        <v>2017</v>
      </c>
      <c r="C358" s="46">
        <v>2</v>
      </c>
      <c r="D358" s="22" t="s">
        <v>3</v>
      </c>
      <c r="E358" s="22" t="s">
        <v>324</v>
      </c>
      <c r="F358" s="41">
        <v>229494</v>
      </c>
      <c r="H358" s="41">
        <f>IFERROR('Tabel 5'!G358/'Tabel 10'!$F358*1000,0)</f>
        <v>189.24242028114026</v>
      </c>
      <c r="I358" s="22"/>
      <c r="J358" s="41">
        <f>IFERROR('Tabel 5'!I358/'Tabel 10'!$F358*1000,0)</f>
        <v>114.6173756176632</v>
      </c>
      <c r="K358" s="41">
        <f>IFERROR('Tabel 5'!J358/'Tabel 10'!$F358*1000,0)</f>
        <v>77.653446277462592</v>
      </c>
      <c r="L358" s="41">
        <f>IFERROR('Tabel 5'!K358/'Tabel 10'!$F358*1000,0)</f>
        <v>10.252991363608635</v>
      </c>
      <c r="M358" s="41">
        <f>IFERROR('Tabel 5'!L358/'Tabel 10'!$F358*1000,0)</f>
        <v>1.9477633402180448</v>
      </c>
      <c r="N358" s="41">
        <f>IFERROR('Tabel 5'!M358/'Tabel 10'!$F358*1000,0)</f>
        <v>24.292574097797765</v>
      </c>
      <c r="O358" s="41">
        <f>IFERROR('Tabel 5'!N358/'Tabel 10'!$F358*1000,0)</f>
        <v>0.47060053857617196</v>
      </c>
      <c r="Q358" s="41">
        <f>IFERROR('Tabel 5'!P358/'Tabel 10'!$F358*1000,0)</f>
        <v>68.812256529582484</v>
      </c>
      <c r="R358" s="41">
        <f>IFERROR('Tabel 5'!Q358/'Tabel 10'!$F358*1000,0)</f>
        <v>59.591971903404882</v>
      </c>
      <c r="S358" s="41">
        <f>IFERROR('Tabel 5'!R358/'Tabel 10'!$F358*1000,0)</f>
        <v>9.220284626177591</v>
      </c>
      <c r="T358" s="41">
        <f>IFERROR('Tabel 5'!S358/'Tabel 10'!$F358*1000,0)</f>
        <v>0</v>
      </c>
      <c r="U358" s="41">
        <f>IFERROR('Tabel 5'!T358/'Tabel 10'!$F358*1000,0)</f>
        <v>2.640591910899631</v>
      </c>
      <c r="V358" s="22"/>
      <c r="W358" s="41">
        <f>IFERROR('Tabel 5'!V358/'Tabel 10'!$F358*1000,0)</f>
        <v>3.1721962229949368</v>
      </c>
      <c r="X358" s="41">
        <f>IFERROR('Tabel 5'!W358/'Tabel 10'!$F358*1000,0)</f>
        <v>3.1547665734180415</v>
      </c>
      <c r="Y358" s="41">
        <f>IFERROR('Tabel 5'!X358/'Tabel 10'!$F358*1000,0)</f>
        <v>1.7429649576895256E-2</v>
      </c>
      <c r="Z358" s="41">
        <f>IFERROR('Tabel 5'!Y358/'Tabel 10'!$F358*1000,0)</f>
        <v>0</v>
      </c>
      <c r="AB358" s="41">
        <f>IFERROR('Tabel 5'!AA358/'Tabel 10'!$F358*1000,0)</f>
        <v>0</v>
      </c>
      <c r="AC358" s="41"/>
      <c r="AD358" s="41">
        <f>IFERROR('Tabel 5'!AC358/'Tabel 10'!$F358*1000,0)</f>
        <v>44.293096987285068</v>
      </c>
    </row>
    <row r="359" spans="2:30" outlineLevel="2" x14ac:dyDescent="0.2">
      <c r="B359" s="46">
        <v>2017</v>
      </c>
      <c r="C359" s="46">
        <v>2</v>
      </c>
      <c r="D359" s="22" t="s">
        <v>5</v>
      </c>
      <c r="E359" s="22" t="s">
        <v>327</v>
      </c>
      <c r="F359" s="41">
        <v>200914</v>
      </c>
      <c r="H359" s="41">
        <f>IFERROR('Tabel 5'!G359/'Tabel 10'!$F359*1000,0)</f>
        <v>133.26597449655077</v>
      </c>
      <c r="I359" s="22"/>
      <c r="J359" s="41">
        <f>IFERROR('Tabel 5'!I359/'Tabel 10'!$F359*1000,0)</f>
        <v>72.677862169883625</v>
      </c>
      <c r="K359" s="41">
        <f>IFERROR('Tabel 5'!J359/'Tabel 10'!$F359*1000,0)</f>
        <v>38.976875678150847</v>
      </c>
      <c r="L359" s="41">
        <f>IFERROR('Tabel 5'!K359/'Tabel 10'!$F359*1000,0)</f>
        <v>5.7487283116159151</v>
      </c>
      <c r="M359" s="41">
        <f>IFERROR('Tabel 5'!L359/'Tabel 10'!$F359*1000,0)</f>
        <v>11.024617498033985</v>
      </c>
      <c r="N359" s="41">
        <f>IFERROR('Tabel 5'!M359/'Tabel 10'!$F359*1000,0)</f>
        <v>5.5496381536378747</v>
      </c>
      <c r="O359" s="41">
        <f>IFERROR('Tabel 5'!N359/'Tabel 10'!$F359*1000,0)</f>
        <v>11.378002528445007</v>
      </c>
      <c r="Q359" s="41">
        <f>IFERROR('Tabel 5'!P359/'Tabel 10'!$F359*1000,0)</f>
        <v>2.0506286271738157</v>
      </c>
      <c r="R359" s="41">
        <f>IFERROR('Tabel 5'!Q359/'Tabel 10'!$F359*1000,0)</f>
        <v>0</v>
      </c>
      <c r="S359" s="41">
        <f>IFERROR('Tabel 5'!R359/'Tabel 10'!$F359*1000,0)</f>
        <v>2.0506286271738157</v>
      </c>
      <c r="T359" s="41">
        <f>IFERROR('Tabel 5'!S359/'Tabel 10'!$F359*1000,0)</f>
        <v>0</v>
      </c>
      <c r="U359" s="41">
        <f>IFERROR('Tabel 5'!T359/'Tabel 10'!$F359*1000,0)</f>
        <v>8.6255810943985978</v>
      </c>
      <c r="V359" s="22"/>
      <c r="W359" s="41">
        <f>IFERROR('Tabel 5'!V359/'Tabel 10'!$F359*1000,0)</f>
        <v>49.911902605094717</v>
      </c>
      <c r="X359" s="41">
        <f>IFERROR('Tabel 5'!W359/'Tabel 10'!$F359*1000,0)</f>
        <v>49.429108971997969</v>
      </c>
      <c r="Y359" s="41">
        <f>IFERROR('Tabel 5'!X359/'Tabel 10'!$F359*1000,0)</f>
        <v>9.4567825039569162E-2</v>
      </c>
      <c r="Z359" s="41">
        <f>IFERROR('Tabel 5'!Y359/'Tabel 10'!$F359*1000,0)</f>
        <v>0.38822580805717871</v>
      </c>
      <c r="AB359" s="41">
        <f>IFERROR('Tabel 5'!AA359/'Tabel 10'!$F359*1000,0)</f>
        <v>0</v>
      </c>
      <c r="AC359" s="41"/>
      <c r="AD359" s="41">
        <f>IFERROR('Tabel 5'!AC359/'Tabel 10'!$F359*1000,0)</f>
        <v>37.618085349950725</v>
      </c>
    </row>
    <row r="360" spans="2:30" outlineLevel="2" x14ac:dyDescent="0.2">
      <c r="B360" s="46">
        <v>2017</v>
      </c>
      <c r="C360" s="46">
        <v>2</v>
      </c>
      <c r="D360" s="22" t="s">
        <v>30</v>
      </c>
      <c r="E360" s="22" t="s">
        <v>356</v>
      </c>
      <c r="F360" s="41">
        <v>158140</v>
      </c>
      <c r="H360" s="41">
        <f>IFERROR('Tabel 5'!G360/'Tabel 10'!$F360*1000,0)</f>
        <v>120.87390919438472</v>
      </c>
      <c r="I360" s="22"/>
      <c r="J360" s="41">
        <f>IFERROR('Tabel 5'!I360/'Tabel 10'!$F360*1000,0)</f>
        <v>94.150752497786769</v>
      </c>
      <c r="K360" s="41">
        <f>IFERROR('Tabel 5'!J360/'Tabel 10'!$F360*1000,0)</f>
        <v>58.05615277602125</v>
      </c>
      <c r="L360" s="41">
        <f>IFERROR('Tabel 5'!K360/'Tabel 10'!$F360*1000,0)</f>
        <v>3.4399898823826986</v>
      </c>
      <c r="M360" s="41">
        <f>IFERROR('Tabel 5'!L360/'Tabel 10'!$F360*1000,0)</f>
        <v>19.590236499304414</v>
      </c>
      <c r="N360" s="41">
        <f>IFERROR('Tabel 5'!M360/'Tabel 10'!$F360*1000,0)</f>
        <v>0</v>
      </c>
      <c r="O360" s="41">
        <f>IFERROR('Tabel 5'!N360/'Tabel 10'!$F360*1000,0)</f>
        <v>13.064373340078411</v>
      </c>
      <c r="Q360" s="41">
        <f>IFERROR('Tabel 5'!P360/'Tabel 10'!$F360*1000,0)</f>
        <v>9.3524724927279639</v>
      </c>
      <c r="R360" s="41">
        <f>IFERROR('Tabel 5'!Q360/'Tabel 10'!$F360*1000,0)</f>
        <v>9.3524724927279639</v>
      </c>
      <c r="S360" s="41">
        <f>IFERROR('Tabel 5'!R360/'Tabel 10'!$F360*1000,0)</f>
        <v>0</v>
      </c>
      <c r="T360" s="41">
        <f>IFERROR('Tabel 5'!S360/'Tabel 10'!$F360*1000,0)</f>
        <v>0</v>
      </c>
      <c r="U360" s="41">
        <f>IFERROR('Tabel 5'!T360/'Tabel 10'!$F360*1000,0)</f>
        <v>0</v>
      </c>
      <c r="V360" s="22"/>
      <c r="W360" s="41">
        <f>IFERROR('Tabel 5'!V360/'Tabel 10'!$F360*1000,0)</f>
        <v>17.370684203869988</v>
      </c>
      <c r="X360" s="41">
        <f>IFERROR('Tabel 5'!W360/'Tabel 10'!$F360*1000,0)</f>
        <v>17.162008347034273</v>
      </c>
      <c r="Y360" s="41">
        <f>IFERROR('Tabel 5'!X360/'Tabel 10'!$F360*1000,0)</f>
        <v>0</v>
      </c>
      <c r="Z360" s="41">
        <f>IFERROR('Tabel 5'!Y360/'Tabel 10'!$F360*1000,0)</f>
        <v>0.20867585683571518</v>
      </c>
      <c r="AB360" s="41">
        <f>IFERROR('Tabel 5'!AA360/'Tabel 10'!$F360*1000,0)</f>
        <v>0</v>
      </c>
      <c r="AC360" s="41"/>
      <c r="AD360" s="41">
        <f>IFERROR('Tabel 5'!AC360/'Tabel 10'!$F360*1000,0)</f>
        <v>9.2196787656506896</v>
      </c>
    </row>
    <row r="361" spans="2:30" outlineLevel="2" x14ac:dyDescent="0.2">
      <c r="B361" s="46">
        <v>2017</v>
      </c>
      <c r="C361" s="46">
        <v>2</v>
      </c>
      <c r="D361" s="22" t="s">
        <v>45</v>
      </c>
      <c r="E361" s="22" t="s">
        <v>376</v>
      </c>
      <c r="F361" s="41">
        <v>160047</v>
      </c>
      <c r="H361" s="41">
        <f>IFERROR('Tabel 5'!G361/'Tabel 10'!$F361*1000,0)</f>
        <v>120.90823320649559</v>
      </c>
      <c r="I361" s="22"/>
      <c r="J361" s="41">
        <f>IFERROR('Tabel 5'!I361/'Tabel 10'!$F361*1000,0)</f>
        <v>68.729810618130927</v>
      </c>
      <c r="K361" s="41">
        <f>IFERROR('Tabel 5'!J361/'Tabel 10'!$F361*1000,0)</f>
        <v>41.625272576180748</v>
      </c>
      <c r="L361" s="41">
        <f>IFERROR('Tabel 5'!K361/'Tabel 10'!$F361*1000,0)</f>
        <v>8.7599267715108677</v>
      </c>
      <c r="M361" s="41">
        <f>IFERROR('Tabel 5'!L361/'Tabel 10'!$F361*1000,0)</f>
        <v>9.6159253219366807</v>
      </c>
      <c r="N361" s="41">
        <f>IFERROR('Tabel 5'!M361/'Tabel 10'!$F361*1000,0)</f>
        <v>2.6617181203021616</v>
      </c>
      <c r="O361" s="41">
        <f>IFERROR('Tabel 5'!N361/'Tabel 10'!$F361*1000,0)</f>
        <v>6.0669678282004664</v>
      </c>
      <c r="Q361" s="41">
        <f>IFERROR('Tabel 5'!P361/'Tabel 10'!$F361*1000,0)</f>
        <v>12.852474585590484</v>
      </c>
      <c r="R361" s="41">
        <f>IFERROR('Tabel 5'!Q361/'Tabel 10'!$F361*1000,0)</f>
        <v>12.852474585590484</v>
      </c>
      <c r="S361" s="41">
        <f>IFERROR('Tabel 5'!R361/'Tabel 10'!$F361*1000,0)</f>
        <v>0</v>
      </c>
      <c r="T361" s="41">
        <f>IFERROR('Tabel 5'!S361/'Tabel 10'!$F361*1000,0)</f>
        <v>0</v>
      </c>
      <c r="U361" s="41">
        <f>IFERROR('Tabel 5'!T361/'Tabel 10'!$F361*1000,0)</f>
        <v>5.3234362406043232</v>
      </c>
      <c r="V361" s="22"/>
      <c r="W361" s="41">
        <f>IFERROR('Tabel 5'!V361/'Tabel 10'!$F361*1000,0)</f>
        <v>34.00251176216986</v>
      </c>
      <c r="X361" s="41">
        <f>IFERROR('Tabel 5'!W361/'Tabel 10'!$F361*1000,0)</f>
        <v>34.00251176216986</v>
      </c>
      <c r="Y361" s="41">
        <f>IFERROR('Tabel 5'!X361/'Tabel 10'!$F361*1000,0)</f>
        <v>0</v>
      </c>
      <c r="Z361" s="41">
        <f>IFERROR('Tabel 5'!Y361/'Tabel 10'!$F361*1000,0)</f>
        <v>0</v>
      </c>
      <c r="AB361" s="41">
        <f>IFERROR('Tabel 5'!AA361/'Tabel 10'!$F361*1000,0)</f>
        <v>0</v>
      </c>
      <c r="AC361" s="41"/>
      <c r="AD361" s="41">
        <f>IFERROR('Tabel 5'!AC361/'Tabel 10'!$F361*1000,0)</f>
        <v>25.092629040219435</v>
      </c>
    </row>
    <row r="362" spans="2:30" outlineLevel="2" x14ac:dyDescent="0.2">
      <c r="B362" s="46">
        <v>2017</v>
      </c>
      <c r="C362" s="46">
        <v>2</v>
      </c>
      <c r="D362" s="22" t="s">
        <v>46</v>
      </c>
      <c r="E362" s="22" t="s">
        <v>377</v>
      </c>
      <c r="F362" s="41">
        <v>155699</v>
      </c>
      <c r="H362" s="41">
        <f>IFERROR('Tabel 5'!G362/'Tabel 10'!$F362*1000,0)</f>
        <v>211.44002209391198</v>
      </c>
      <c r="I362" s="22"/>
      <c r="J362" s="41">
        <f>IFERROR('Tabel 5'!I362/'Tabel 10'!$F362*1000,0)</f>
        <v>130.94496432218574</v>
      </c>
      <c r="K362" s="41">
        <f>IFERROR('Tabel 5'!J362/'Tabel 10'!$F362*1000,0)</f>
        <v>126.66748020218499</v>
      </c>
      <c r="L362" s="41">
        <f>IFERROR('Tabel 5'!K362/'Tabel 10'!$F362*1000,0)</f>
        <v>1.5671263142345164</v>
      </c>
      <c r="M362" s="41">
        <f>IFERROR('Tabel 5'!L362/'Tabel 10'!$F362*1000,0)</f>
        <v>0</v>
      </c>
      <c r="N362" s="41">
        <f>IFERROR('Tabel 5'!M362/'Tabel 10'!$F362*1000,0)</f>
        <v>2.7103578057662543</v>
      </c>
      <c r="O362" s="41">
        <f>IFERROR('Tabel 5'!N362/'Tabel 10'!$F362*1000,0)</f>
        <v>0</v>
      </c>
      <c r="Q362" s="41">
        <f>IFERROR('Tabel 5'!P362/'Tabel 10'!$F362*1000,0)</f>
        <v>28.349571930455557</v>
      </c>
      <c r="R362" s="41">
        <f>IFERROR('Tabel 5'!Q362/'Tabel 10'!$F362*1000,0)</f>
        <v>21.477337683607473</v>
      </c>
      <c r="S362" s="41">
        <f>IFERROR('Tabel 5'!R362/'Tabel 10'!$F362*1000,0)</f>
        <v>6.8722342468480848</v>
      </c>
      <c r="T362" s="41">
        <f>IFERROR('Tabel 5'!S362/'Tabel 10'!$F362*1000,0)</f>
        <v>0</v>
      </c>
      <c r="U362" s="41">
        <f>IFERROR('Tabel 5'!T362/'Tabel 10'!$F362*1000,0)</f>
        <v>14.42526926955215</v>
      </c>
      <c r="V362" s="22"/>
      <c r="W362" s="41">
        <f>IFERROR('Tabel 5'!V362/'Tabel 10'!$F362*1000,0)</f>
        <v>37.72021657171851</v>
      </c>
      <c r="X362" s="41">
        <f>IFERROR('Tabel 5'!W362/'Tabel 10'!$F362*1000,0)</f>
        <v>36.962344009916571</v>
      </c>
      <c r="Y362" s="41">
        <f>IFERROR('Tabel 5'!X362/'Tabel 10'!$F362*1000,0)</f>
        <v>0.75787256180193829</v>
      </c>
      <c r="Z362" s="41">
        <f>IFERROR('Tabel 5'!Y362/'Tabel 10'!$F362*1000,0)</f>
        <v>0</v>
      </c>
      <c r="AB362" s="41">
        <f>IFERROR('Tabel 5'!AA362/'Tabel 10'!$F362*1000,0)</f>
        <v>0</v>
      </c>
      <c r="AC362" s="41"/>
      <c r="AD362" s="41">
        <f>IFERROR('Tabel 5'!AC362/'Tabel 10'!$F362*1000,0)</f>
        <v>42.02981393586343</v>
      </c>
    </row>
    <row r="363" spans="2:30" outlineLevel="2" x14ac:dyDescent="0.2">
      <c r="B363" s="46">
        <v>2017</v>
      </c>
      <c r="C363" s="46">
        <v>2</v>
      </c>
      <c r="D363" s="22" t="s">
        <v>63</v>
      </c>
      <c r="E363" s="22" t="s">
        <v>400</v>
      </c>
      <c r="F363" s="41">
        <v>173556</v>
      </c>
      <c r="H363" s="41">
        <f>IFERROR('Tabel 5'!G363/'Tabel 10'!$F363*1000,0)</f>
        <v>163.03671437461105</v>
      </c>
      <c r="I363" s="22"/>
      <c r="J363" s="41">
        <f>IFERROR('Tabel 5'!I363/'Tabel 10'!$F363*1000,0)</f>
        <v>61.824425545645212</v>
      </c>
      <c r="K363" s="41">
        <f>IFERROR('Tabel 5'!J363/'Tabel 10'!$F363*1000,0)</f>
        <v>26.037705409205099</v>
      </c>
      <c r="L363" s="41">
        <f>IFERROR('Tabel 5'!K363/'Tabel 10'!$F363*1000,0)</f>
        <v>2.2413514946184514</v>
      </c>
      <c r="M363" s="41">
        <f>IFERROR('Tabel 5'!L363/'Tabel 10'!$F363*1000,0)</f>
        <v>22.569084330129755</v>
      </c>
      <c r="N363" s="41">
        <f>IFERROR('Tabel 5'!M363/'Tabel 10'!$F363*1000,0)</f>
        <v>10.976284311691904</v>
      </c>
      <c r="O363" s="41">
        <f>IFERROR('Tabel 5'!N363/'Tabel 10'!$F363*1000,0)</f>
        <v>0</v>
      </c>
      <c r="Q363" s="41">
        <f>IFERROR('Tabel 5'!P363/'Tabel 10'!$F363*1000,0)</f>
        <v>44.394892714743364</v>
      </c>
      <c r="R363" s="41">
        <f>IFERROR('Tabel 5'!Q363/'Tabel 10'!$F363*1000,0)</f>
        <v>35.850100255825211</v>
      </c>
      <c r="S363" s="41">
        <f>IFERROR('Tabel 5'!R363/'Tabel 10'!$F363*1000,0)</f>
        <v>8.5447924589181596</v>
      </c>
      <c r="T363" s="41">
        <f>IFERROR('Tabel 5'!S363/'Tabel 10'!$F363*1000,0)</f>
        <v>0</v>
      </c>
      <c r="U363" s="41">
        <f>IFERROR('Tabel 5'!T363/'Tabel 10'!$F363*1000,0)</f>
        <v>26.060752725345136</v>
      </c>
      <c r="V363" s="22"/>
      <c r="W363" s="41">
        <f>IFERROR('Tabel 5'!V363/'Tabel 10'!$F363*1000,0)</f>
        <v>30.756643388877364</v>
      </c>
      <c r="X363" s="41">
        <f>IFERROR('Tabel 5'!W363/'Tabel 10'!$F363*1000,0)</f>
        <v>30.756643388877364</v>
      </c>
      <c r="Y363" s="41">
        <f>IFERROR('Tabel 5'!X363/'Tabel 10'!$F363*1000,0)</f>
        <v>0</v>
      </c>
      <c r="Z363" s="41">
        <f>IFERROR('Tabel 5'!Y363/'Tabel 10'!$F363*1000,0)</f>
        <v>0</v>
      </c>
      <c r="AB363" s="41">
        <f>IFERROR('Tabel 5'!AA363/'Tabel 10'!$F363*1000,0)</f>
        <v>0</v>
      </c>
      <c r="AC363" s="41"/>
      <c r="AD363" s="41">
        <f>IFERROR('Tabel 5'!AC363/'Tabel 10'!$F363*1000,0)</f>
        <v>45.558782179815161</v>
      </c>
    </row>
    <row r="364" spans="2:30" outlineLevel="2" x14ac:dyDescent="0.2">
      <c r="B364" s="46">
        <v>2017</v>
      </c>
      <c r="C364" s="46">
        <v>2</v>
      </c>
      <c r="D364" s="22" t="s">
        <v>81</v>
      </c>
      <c r="E364" s="22" t="s">
        <v>418</v>
      </c>
      <c r="F364" s="41">
        <v>154337</v>
      </c>
      <c r="H364" s="41">
        <f>IFERROR('Tabel 5'!G364/'Tabel 10'!$F364*1000,0)</f>
        <v>140.84762565036252</v>
      </c>
      <c r="I364" s="22"/>
      <c r="J364" s="41">
        <f>IFERROR('Tabel 5'!I364/'Tabel 10'!$F364*1000,0)</f>
        <v>83.045543194438139</v>
      </c>
      <c r="K364" s="41">
        <f>IFERROR('Tabel 5'!J364/'Tabel 10'!$F364*1000,0)</f>
        <v>23.681942761619055</v>
      </c>
      <c r="L364" s="41">
        <f>IFERROR('Tabel 5'!K364/'Tabel 10'!$F364*1000,0)</f>
        <v>0.9200645341039414</v>
      </c>
      <c r="M364" s="41">
        <f>IFERROR('Tabel 5'!L364/'Tabel 10'!$F364*1000,0)</f>
        <v>23.694901417028969</v>
      </c>
      <c r="N364" s="41">
        <f>IFERROR('Tabel 5'!M364/'Tabel 10'!$F364*1000,0)</f>
        <v>0</v>
      </c>
      <c r="O364" s="41">
        <f>IFERROR('Tabel 5'!N364/'Tabel 10'!$F364*1000,0)</f>
        <v>34.748634481686175</v>
      </c>
      <c r="Q364" s="41">
        <f>IFERROR('Tabel 5'!P364/'Tabel 10'!$F364*1000,0)</f>
        <v>25.93026947523925</v>
      </c>
      <c r="R364" s="41">
        <f>IFERROR('Tabel 5'!Q364/'Tabel 10'!$F364*1000,0)</f>
        <v>19.612924962905851</v>
      </c>
      <c r="S364" s="41">
        <f>IFERROR('Tabel 5'!R364/'Tabel 10'!$F364*1000,0)</f>
        <v>6.3173445123334009</v>
      </c>
      <c r="T364" s="41">
        <f>IFERROR('Tabel 5'!S364/'Tabel 10'!$F364*1000,0)</f>
        <v>0</v>
      </c>
      <c r="U364" s="41">
        <f>IFERROR('Tabel 5'!T364/'Tabel 10'!$F364*1000,0)</f>
        <v>5.9480228331508318</v>
      </c>
      <c r="V364" s="22"/>
      <c r="W364" s="41">
        <f>IFERROR('Tabel 5'!V364/'Tabel 10'!$F364*1000,0)</f>
        <v>25.923790147534291</v>
      </c>
      <c r="X364" s="41">
        <f>IFERROR('Tabel 5'!W364/'Tabel 10'!$F364*1000,0)</f>
        <v>24.537214018673421</v>
      </c>
      <c r="Y364" s="41">
        <f>IFERROR('Tabel 5'!X364/'Tabel 10'!$F364*1000,0)</f>
        <v>0.92654386180889869</v>
      </c>
      <c r="Z364" s="41">
        <f>IFERROR('Tabel 5'!Y364/'Tabel 10'!$F364*1000,0)</f>
        <v>0.4600322670519707</v>
      </c>
      <c r="AB364" s="41">
        <f>IFERROR('Tabel 5'!AA364/'Tabel 10'!$F364*1000,0)</f>
        <v>0</v>
      </c>
      <c r="AC364" s="41"/>
      <c r="AD364" s="41">
        <f>IFERROR('Tabel 5'!AC364/'Tabel 10'!$F364*1000,0)</f>
        <v>19.282479249953024</v>
      </c>
    </row>
    <row r="365" spans="2:30" outlineLevel="2" x14ac:dyDescent="0.2">
      <c r="B365" s="46">
        <v>2017</v>
      </c>
      <c r="C365" s="46">
        <v>2</v>
      </c>
      <c r="D365" s="22" t="s">
        <v>110</v>
      </c>
      <c r="E365" s="22" t="s">
        <v>452</v>
      </c>
      <c r="F365" s="41">
        <v>159229</v>
      </c>
      <c r="H365" s="41">
        <f>IFERROR('Tabel 5'!G365/'Tabel 10'!$F365*1000,0)</f>
        <v>153.88528471572391</v>
      </c>
      <c r="I365" s="22"/>
      <c r="J365" s="41">
        <f>IFERROR('Tabel 5'!I365/'Tabel 10'!$F365*1000,0)</f>
        <v>85.05988230787105</v>
      </c>
      <c r="K365" s="41">
        <f>IFERROR('Tabel 5'!J365/'Tabel 10'!$F365*1000,0)</f>
        <v>63.1354841140747</v>
      </c>
      <c r="L365" s="41">
        <f>IFERROR('Tabel 5'!K365/'Tabel 10'!$F365*1000,0)</f>
        <v>3.0333670374115269</v>
      </c>
      <c r="M365" s="41">
        <f>IFERROR('Tabel 5'!L365/'Tabel 10'!$F365*1000,0)</f>
        <v>11.417518165660779</v>
      </c>
      <c r="N365" s="41">
        <f>IFERROR('Tabel 5'!M365/'Tabel 10'!$F365*1000,0)</f>
        <v>0</v>
      </c>
      <c r="O365" s="41">
        <f>IFERROR('Tabel 5'!N365/'Tabel 10'!$F365*1000,0)</f>
        <v>7.4735129907240516</v>
      </c>
      <c r="Q365" s="41">
        <f>IFERROR('Tabel 5'!P365/'Tabel 10'!$F365*1000,0)</f>
        <v>33.059304523673447</v>
      </c>
      <c r="R365" s="41">
        <f>IFERROR('Tabel 5'!Q365/'Tabel 10'!$F365*1000,0)</f>
        <v>20.643224538243665</v>
      </c>
      <c r="S365" s="41">
        <f>IFERROR('Tabel 5'!R365/'Tabel 10'!$F365*1000,0)</f>
        <v>12.416079985429789</v>
      </c>
      <c r="T365" s="41">
        <f>IFERROR('Tabel 5'!S365/'Tabel 10'!$F365*1000,0)</f>
        <v>0</v>
      </c>
      <c r="U365" s="41">
        <f>IFERROR('Tabel 5'!T365/'Tabel 10'!$F365*1000,0)</f>
        <v>8.3150682350576837</v>
      </c>
      <c r="V365" s="22"/>
      <c r="W365" s="41">
        <f>IFERROR('Tabel 5'!V365/'Tabel 10'!$F365*1000,0)</f>
        <v>27.451029649121708</v>
      </c>
      <c r="X365" s="41">
        <f>IFERROR('Tabel 5'!W365/'Tabel 10'!$F365*1000,0)</f>
        <v>26.82300334738019</v>
      </c>
      <c r="Y365" s="41">
        <f>IFERROR('Tabel 5'!X365/'Tabel 10'!$F365*1000,0)</f>
        <v>0.62802630174151697</v>
      </c>
      <c r="Z365" s="41">
        <f>IFERROR('Tabel 5'!Y365/'Tabel 10'!$F365*1000,0)</f>
        <v>0</v>
      </c>
      <c r="AB365" s="41">
        <f>IFERROR('Tabel 5'!AA365/'Tabel 10'!$F365*1000,0)</f>
        <v>0</v>
      </c>
      <c r="AC365" s="41"/>
      <c r="AD365" s="41">
        <f>IFERROR('Tabel 5'!AC365/'Tabel 10'!$F365*1000,0)</f>
        <v>0.46418805619579351</v>
      </c>
    </row>
    <row r="366" spans="2:30" outlineLevel="2" x14ac:dyDescent="0.2">
      <c r="B366" s="46">
        <v>2017</v>
      </c>
      <c r="C366" s="46">
        <v>2</v>
      </c>
      <c r="D366" s="22" t="s">
        <v>111</v>
      </c>
      <c r="E366" s="22" t="s">
        <v>453</v>
      </c>
      <c r="F366" s="41">
        <v>151668</v>
      </c>
      <c r="H366" s="41">
        <f>IFERROR('Tabel 5'!G366/'Tabel 10'!$F366*1000,0)</f>
        <v>146.38552628108764</v>
      </c>
      <c r="I366" s="22"/>
      <c r="J366" s="41">
        <f>IFERROR('Tabel 5'!I366/'Tabel 10'!$F366*1000,0)</f>
        <v>98.491441833478376</v>
      </c>
      <c r="K366" s="41">
        <f>IFERROR('Tabel 5'!J366/'Tabel 10'!$F366*1000,0)</f>
        <v>43.436980773795398</v>
      </c>
      <c r="L366" s="41">
        <f>IFERROR('Tabel 5'!K366/'Tabel 10'!$F366*1000,0)</f>
        <v>3.7977688108236412</v>
      </c>
      <c r="M366" s="41">
        <f>IFERROR('Tabel 5'!L366/'Tabel 10'!$F366*1000,0)</f>
        <v>50.458897064641192</v>
      </c>
      <c r="N366" s="41">
        <f>IFERROR('Tabel 5'!M366/'Tabel 10'!$F366*1000,0)</f>
        <v>0</v>
      </c>
      <c r="O366" s="41">
        <f>IFERROR('Tabel 5'!N366/'Tabel 10'!$F366*1000,0)</f>
        <v>0.79779518421816076</v>
      </c>
      <c r="Q366" s="41">
        <f>IFERROR('Tabel 5'!P366/'Tabel 10'!$F366*1000,0)</f>
        <v>4.6285307381913121</v>
      </c>
      <c r="R366" s="41">
        <f>IFERROR('Tabel 5'!Q366/'Tabel 10'!$F366*1000,0)</f>
        <v>4.6285307381913121</v>
      </c>
      <c r="S366" s="41">
        <f>IFERROR('Tabel 5'!R366/'Tabel 10'!$F366*1000,0)</f>
        <v>0</v>
      </c>
      <c r="T366" s="41">
        <f>IFERROR('Tabel 5'!S366/'Tabel 10'!$F366*1000,0)</f>
        <v>0</v>
      </c>
      <c r="U366" s="41">
        <f>IFERROR('Tabel 5'!T366/'Tabel 10'!$F366*1000,0)</f>
        <v>0</v>
      </c>
      <c r="V366" s="22"/>
      <c r="W366" s="41">
        <f>IFERROR('Tabel 5'!V366/'Tabel 10'!$F366*1000,0)</f>
        <v>43.265553709417937</v>
      </c>
      <c r="X366" s="41">
        <f>IFERROR('Tabel 5'!W366/'Tabel 10'!$F366*1000,0)</f>
        <v>42.777645910805177</v>
      </c>
      <c r="Y366" s="41">
        <f>IFERROR('Tabel 5'!X366/'Tabel 10'!$F366*1000,0)</f>
        <v>0.48790779861275946</v>
      </c>
      <c r="Z366" s="41">
        <f>IFERROR('Tabel 5'!Y366/'Tabel 10'!$F366*1000,0)</f>
        <v>0</v>
      </c>
      <c r="AB366" s="41">
        <f>IFERROR('Tabel 5'!AA366/'Tabel 10'!$F366*1000,0)</f>
        <v>0</v>
      </c>
      <c r="AC366" s="41"/>
      <c r="AD366" s="41">
        <f>IFERROR('Tabel 5'!AC366/'Tabel 10'!$F366*1000,0)</f>
        <v>37.680987419890819</v>
      </c>
    </row>
    <row r="367" spans="2:30" outlineLevel="2" x14ac:dyDescent="0.2">
      <c r="B367" s="46">
        <v>2017</v>
      </c>
      <c r="C367" s="46">
        <v>2</v>
      </c>
      <c r="D367" s="22" t="s">
        <v>131</v>
      </c>
      <c r="E367" s="22" t="s">
        <v>475</v>
      </c>
      <c r="F367" s="41">
        <v>153679</v>
      </c>
      <c r="H367" s="41">
        <f>IFERROR('Tabel 5'!G367/'Tabel 10'!$F367*1000,0)</f>
        <v>73.881272002030201</v>
      </c>
      <c r="I367" s="22"/>
      <c r="J367" s="41">
        <f>IFERROR('Tabel 5'!I367/'Tabel 10'!$F367*1000,0)</f>
        <v>44.671035079614001</v>
      </c>
      <c r="K367" s="41">
        <f>IFERROR('Tabel 5'!J367/'Tabel 10'!$F367*1000,0)</f>
        <v>24.928584907502</v>
      </c>
      <c r="L367" s="41">
        <f>IFERROR('Tabel 5'!K367/'Tabel 10'!$F367*1000,0)</f>
        <v>1.7438947416367885</v>
      </c>
      <c r="M367" s="41">
        <f>IFERROR('Tabel 5'!L367/'Tabel 10'!$F367*1000,0)</f>
        <v>14.718992185009013</v>
      </c>
      <c r="N367" s="41">
        <f>IFERROR('Tabel 5'!M367/'Tabel 10'!$F367*1000,0)</f>
        <v>1.9781492591700884</v>
      </c>
      <c r="O367" s="41">
        <f>IFERROR('Tabel 5'!N367/'Tabel 10'!$F367*1000,0)</f>
        <v>1.3014139862961107</v>
      </c>
      <c r="Q367" s="41">
        <f>IFERROR('Tabel 5'!P367/'Tabel 10'!$F367*1000,0)</f>
        <v>6.5200840713435149</v>
      </c>
      <c r="R367" s="41">
        <f>IFERROR('Tabel 5'!Q367/'Tabel 10'!$F367*1000,0)</f>
        <v>6.5200840713435149</v>
      </c>
      <c r="S367" s="41">
        <f>IFERROR('Tabel 5'!R367/'Tabel 10'!$F367*1000,0)</f>
        <v>0</v>
      </c>
      <c r="T367" s="41">
        <f>IFERROR('Tabel 5'!S367/'Tabel 10'!$F367*1000,0)</f>
        <v>0</v>
      </c>
      <c r="U367" s="41">
        <f>IFERROR('Tabel 5'!T367/'Tabel 10'!$F367*1000,0)</f>
        <v>3.325112734986563</v>
      </c>
      <c r="V367" s="22"/>
      <c r="W367" s="41">
        <f>IFERROR('Tabel 5'!V367/'Tabel 10'!$F367*1000,0)</f>
        <v>19.365040116086128</v>
      </c>
      <c r="X367" s="41">
        <f>IFERROR('Tabel 5'!W367/'Tabel 10'!$F367*1000,0)</f>
        <v>18.779403822252878</v>
      </c>
      <c r="Y367" s="41">
        <f>IFERROR('Tabel 5'!X367/'Tabel 10'!$F367*1000,0)</f>
        <v>0.58563629383324978</v>
      </c>
      <c r="Z367" s="41">
        <f>IFERROR('Tabel 5'!Y367/'Tabel 10'!$F367*1000,0)</f>
        <v>0</v>
      </c>
      <c r="AB367" s="41">
        <f>IFERROR('Tabel 5'!AA367/'Tabel 10'!$F367*1000,0)</f>
        <v>0</v>
      </c>
      <c r="AC367" s="41"/>
      <c r="AD367" s="41">
        <f>IFERROR('Tabel 5'!AC367/'Tabel 10'!$F367*1000,0)</f>
        <v>8.7389949179783848</v>
      </c>
    </row>
    <row r="368" spans="2:30" outlineLevel="2" x14ac:dyDescent="0.2">
      <c r="B368" s="46">
        <v>2017</v>
      </c>
      <c r="C368" s="46">
        <v>2</v>
      </c>
      <c r="D368" s="22" t="s">
        <v>189</v>
      </c>
      <c r="E368" s="22" t="s">
        <v>540</v>
      </c>
      <c r="F368" s="41">
        <v>182304</v>
      </c>
      <c r="H368" s="41">
        <f>IFERROR('Tabel 5'!G368/'Tabel 10'!$F368*1000,0)</f>
        <v>170.93974899069687</v>
      </c>
      <c r="I368" s="22"/>
      <c r="J368" s="41">
        <f>IFERROR('Tabel 5'!I368/'Tabel 10'!$F368*1000,0)</f>
        <v>145.97595225557311</v>
      </c>
      <c r="K368" s="41">
        <f>IFERROR('Tabel 5'!J368/'Tabel 10'!$F368*1000,0)</f>
        <v>35.292697911181321</v>
      </c>
      <c r="L368" s="41">
        <f>IFERROR('Tabel 5'!K368/'Tabel 10'!$F368*1000,0)</f>
        <v>3.5709583991574516</v>
      </c>
      <c r="M368" s="41">
        <f>IFERROR('Tabel 5'!L368/'Tabel 10'!$F368*1000,0)</f>
        <v>88.429217131823762</v>
      </c>
      <c r="N368" s="41">
        <f>IFERROR('Tabel 5'!M368/'Tabel 10'!$F368*1000,0)</f>
        <v>5.6115060558188521</v>
      </c>
      <c r="O368" s="41">
        <f>IFERROR('Tabel 5'!N368/'Tabel 10'!$F368*1000,0)</f>
        <v>13.071572757591715</v>
      </c>
      <c r="Q368" s="41">
        <f>IFERROR('Tabel 5'!P368/'Tabel 10'!$F368*1000,0)</f>
        <v>12.303624714762154</v>
      </c>
      <c r="R368" s="41">
        <f>IFERROR('Tabel 5'!Q368/'Tabel 10'!$F368*1000,0)</f>
        <v>12.303624714762154</v>
      </c>
      <c r="S368" s="41">
        <f>IFERROR('Tabel 5'!R368/'Tabel 10'!$F368*1000,0)</f>
        <v>0</v>
      </c>
      <c r="T368" s="41">
        <f>IFERROR('Tabel 5'!S368/'Tabel 10'!$F368*1000,0)</f>
        <v>0</v>
      </c>
      <c r="U368" s="41">
        <f>IFERROR('Tabel 5'!T368/'Tabel 10'!$F368*1000,0)</f>
        <v>8.3102948920484465</v>
      </c>
      <c r="V368" s="22"/>
      <c r="W368" s="41">
        <f>IFERROR('Tabel 5'!V368/'Tabel 10'!$F368*1000,0)</f>
        <v>4.3498771283131479</v>
      </c>
      <c r="X368" s="41">
        <f>IFERROR('Tabel 5'!W368/'Tabel 10'!$F368*1000,0)</f>
        <v>4.3498771283131479</v>
      </c>
      <c r="Y368" s="41">
        <f>IFERROR('Tabel 5'!X368/'Tabel 10'!$F368*1000,0)</f>
        <v>0</v>
      </c>
      <c r="Z368" s="41">
        <f>IFERROR('Tabel 5'!Y368/'Tabel 10'!$F368*1000,0)</f>
        <v>0</v>
      </c>
      <c r="AB368" s="41">
        <f>IFERROR('Tabel 5'!AA368/'Tabel 10'!$F368*1000,0)</f>
        <v>0</v>
      </c>
      <c r="AC368" s="41"/>
      <c r="AD368" s="41">
        <f>IFERROR('Tabel 5'!AC368/'Tabel 10'!$F368*1000,0)</f>
        <v>29.401439354045987</v>
      </c>
    </row>
    <row r="369" spans="2:30" outlineLevel="2" x14ac:dyDescent="0.2">
      <c r="B369" s="46">
        <v>2017</v>
      </c>
      <c r="C369" s="46">
        <v>2</v>
      </c>
      <c r="D369" s="22" t="s">
        <v>193</v>
      </c>
      <c r="E369" s="22" t="s">
        <v>544</v>
      </c>
      <c r="F369" s="41">
        <v>226868</v>
      </c>
      <c r="H369" s="41">
        <f>IFERROR('Tabel 5'!G369/'Tabel 10'!$F369*1000,0)</f>
        <v>185.32362431017154</v>
      </c>
      <c r="I369" s="22"/>
      <c r="J369" s="41">
        <f>IFERROR('Tabel 5'!I369/'Tabel 10'!$F369*1000,0)</f>
        <v>142.37794664738968</v>
      </c>
      <c r="K369" s="41">
        <f>IFERROR('Tabel 5'!J369/'Tabel 10'!$F369*1000,0)</f>
        <v>49.279757391963606</v>
      </c>
      <c r="L369" s="41">
        <f>IFERROR('Tabel 5'!K369/'Tabel 10'!$F369*1000,0)</f>
        <v>11.156267080416805</v>
      </c>
      <c r="M369" s="41">
        <f>IFERROR('Tabel 5'!L369/'Tabel 10'!$F369*1000,0)</f>
        <v>21.20175608724016</v>
      </c>
      <c r="N369" s="41">
        <f>IFERROR('Tabel 5'!M369/'Tabel 10'!$F369*1000,0)</f>
        <v>4.319692508418993</v>
      </c>
      <c r="O369" s="41">
        <f>IFERROR('Tabel 5'!N369/'Tabel 10'!$F369*1000,0)</f>
        <v>56.420473579350109</v>
      </c>
      <c r="Q369" s="41">
        <f>IFERROR('Tabel 5'!P369/'Tabel 10'!$F369*1000,0)</f>
        <v>35.007140716187386</v>
      </c>
      <c r="R369" s="41">
        <f>IFERROR('Tabel 5'!Q369/'Tabel 10'!$F369*1000,0)</f>
        <v>32.750321773013383</v>
      </c>
      <c r="S369" s="41">
        <f>IFERROR('Tabel 5'!R369/'Tabel 10'!$F369*1000,0)</f>
        <v>2.2568189431740047</v>
      </c>
      <c r="T369" s="41">
        <f>IFERROR('Tabel 5'!S369/'Tabel 10'!$F369*1000,0)</f>
        <v>0</v>
      </c>
      <c r="U369" s="41">
        <f>IFERROR('Tabel 5'!T369/'Tabel 10'!$F369*1000,0)</f>
        <v>3.4204912107481005</v>
      </c>
      <c r="V369" s="22"/>
      <c r="W369" s="41">
        <f>IFERROR('Tabel 5'!V369/'Tabel 10'!$F369*1000,0)</f>
        <v>4.5180457358463952</v>
      </c>
      <c r="X369" s="41">
        <f>IFERROR('Tabel 5'!W369/'Tabel 10'!$F369*1000,0)</f>
        <v>2.7681294849868645</v>
      </c>
      <c r="Y369" s="41">
        <f>IFERROR('Tabel 5'!X369/'Tabel 10'!$F369*1000,0)</f>
        <v>1.7499162508595307</v>
      </c>
      <c r="Z369" s="41">
        <f>IFERROR('Tabel 5'!Y369/'Tabel 10'!$F369*1000,0)</f>
        <v>0</v>
      </c>
      <c r="AB369" s="41">
        <f>IFERROR('Tabel 5'!AA369/'Tabel 10'!$F369*1000,0)</f>
        <v>0</v>
      </c>
      <c r="AC369" s="41"/>
      <c r="AD369" s="41">
        <f>IFERROR('Tabel 5'!AC369/'Tabel 10'!$F369*1000,0)</f>
        <v>34.707406950297084</v>
      </c>
    </row>
    <row r="370" spans="2:30" outlineLevel="2" x14ac:dyDescent="0.2">
      <c r="B370" s="46">
        <v>2017</v>
      </c>
      <c r="C370" s="46">
        <v>2</v>
      </c>
      <c r="D370" s="22" t="s">
        <v>201</v>
      </c>
      <c r="E370" s="22" t="s">
        <v>552</v>
      </c>
      <c r="F370" s="41">
        <v>152411</v>
      </c>
      <c r="H370" s="41">
        <f>IFERROR('Tabel 5'!G370/'Tabel 10'!$F370*1000,0)</f>
        <v>177.26410823365768</v>
      </c>
      <c r="I370" s="22"/>
      <c r="J370" s="41">
        <f>IFERROR('Tabel 5'!I370/'Tabel 10'!$F370*1000,0)</f>
        <v>103.52271161530335</v>
      </c>
      <c r="K370" s="41">
        <f>IFERROR('Tabel 5'!J370/'Tabel 10'!$F370*1000,0)</f>
        <v>46.958552860357848</v>
      </c>
      <c r="L370" s="41">
        <f>IFERROR('Tabel 5'!K370/'Tabel 10'!$F370*1000,0)</f>
        <v>22.189999409491438</v>
      </c>
      <c r="M370" s="41">
        <f>IFERROR('Tabel 5'!L370/'Tabel 10'!$F370*1000,0)</f>
        <v>18.817539416446319</v>
      </c>
      <c r="N370" s="41">
        <f>IFERROR('Tabel 5'!M370/'Tabel 10'!$F370*1000,0)</f>
        <v>0</v>
      </c>
      <c r="O370" s="41">
        <f>IFERROR('Tabel 5'!N370/'Tabel 10'!$F370*1000,0)</f>
        <v>15.556619929007748</v>
      </c>
      <c r="Q370" s="41">
        <f>IFERROR('Tabel 5'!P370/'Tabel 10'!$F370*1000,0)</f>
        <v>36.506551364402831</v>
      </c>
      <c r="R370" s="41">
        <f>IFERROR('Tabel 5'!Q370/'Tabel 10'!$F370*1000,0)</f>
        <v>11.639579820354173</v>
      </c>
      <c r="S370" s="41">
        <f>IFERROR('Tabel 5'!R370/'Tabel 10'!$F370*1000,0)</f>
        <v>24.86697154404866</v>
      </c>
      <c r="T370" s="41">
        <f>IFERROR('Tabel 5'!S370/'Tabel 10'!$F370*1000,0)</f>
        <v>0</v>
      </c>
      <c r="U370" s="41">
        <f>IFERROR('Tabel 5'!T370/'Tabel 10'!$F370*1000,0)</f>
        <v>12.978065887632782</v>
      </c>
      <c r="V370" s="22"/>
      <c r="W370" s="41">
        <f>IFERROR('Tabel 5'!V370/'Tabel 10'!$F370*1000,0)</f>
        <v>24.256779366318703</v>
      </c>
      <c r="X370" s="41">
        <f>IFERROR('Tabel 5'!W370/'Tabel 10'!$F370*1000,0)</f>
        <v>23.279159640708347</v>
      </c>
      <c r="Y370" s="41">
        <f>IFERROR('Tabel 5'!X370/'Tabel 10'!$F370*1000,0)</f>
        <v>0.76766112682155485</v>
      </c>
      <c r="Z370" s="41">
        <f>IFERROR('Tabel 5'!Y370/'Tabel 10'!$F370*1000,0)</f>
        <v>0.20995859878880133</v>
      </c>
      <c r="AB370" s="41">
        <f>IFERROR('Tabel 5'!AA370/'Tabel 10'!$F370*1000,0)</f>
        <v>2.2176876997067141</v>
      </c>
      <c r="AC370" s="41"/>
      <c r="AD370" s="41">
        <f>IFERROR('Tabel 5'!AC370/'Tabel 10'!$F370*1000,0)</f>
        <v>22.22936664676434</v>
      </c>
    </row>
    <row r="371" spans="2:30" outlineLevel="2" x14ac:dyDescent="0.2">
      <c r="B371" s="46">
        <v>2017</v>
      </c>
      <c r="C371" s="46">
        <v>2</v>
      </c>
      <c r="D371" s="22" t="s">
        <v>569</v>
      </c>
      <c r="E371" s="22" t="s">
        <v>570</v>
      </c>
      <c r="F371" s="41">
        <v>213804</v>
      </c>
      <c r="H371" s="41">
        <f>IFERROR('Tabel 5'!G371/'Tabel 10'!$F371*1000,0)</f>
        <v>146.62962339338833</v>
      </c>
      <c r="I371" s="22"/>
      <c r="J371" s="41">
        <f>IFERROR('Tabel 5'!I371/'Tabel 10'!$F371*1000,0)</f>
        <v>79.170642270490731</v>
      </c>
      <c r="K371" s="41">
        <f>IFERROR('Tabel 5'!J371/'Tabel 10'!$F371*1000,0)</f>
        <v>43.366821949074854</v>
      </c>
      <c r="L371" s="41">
        <f>IFERROR('Tabel 5'!K371/'Tabel 10'!$F371*1000,0)</f>
        <v>6.0429178125760039</v>
      </c>
      <c r="M371" s="41">
        <f>IFERROR('Tabel 5'!L371/'Tabel 10'!$F371*1000,0)</f>
        <v>21.173598248863446</v>
      </c>
      <c r="N371" s="41">
        <f>IFERROR('Tabel 5'!M371/'Tabel 10'!$F371*1000,0)</f>
        <v>0.17305569587098465</v>
      </c>
      <c r="O371" s="41">
        <f>IFERROR('Tabel 5'!N371/'Tabel 10'!$F371*1000,0)</f>
        <v>8.4142485641054421</v>
      </c>
      <c r="Q371" s="41">
        <f>IFERROR('Tabel 5'!P371/'Tabel 10'!$F371*1000,0)</f>
        <v>34.180838525004212</v>
      </c>
      <c r="R371" s="41">
        <f>IFERROR('Tabel 5'!Q371/'Tabel 10'!$F371*1000,0)</f>
        <v>27.230547604347905</v>
      </c>
      <c r="S371" s="41">
        <f>IFERROR('Tabel 5'!R371/'Tabel 10'!$F371*1000,0)</f>
        <v>6.9502909206563013</v>
      </c>
      <c r="T371" s="41">
        <f>IFERROR('Tabel 5'!S371/'Tabel 10'!$F371*1000,0)</f>
        <v>0</v>
      </c>
      <c r="U371" s="41">
        <f>IFERROR('Tabel 5'!T371/'Tabel 10'!$F371*1000,0)</f>
        <v>4.3263923967746161</v>
      </c>
      <c r="V371" s="22"/>
      <c r="W371" s="41">
        <f>IFERROR('Tabel 5'!V371/'Tabel 10'!$F371*1000,0)</f>
        <v>28.951750201118784</v>
      </c>
      <c r="X371" s="41">
        <f>IFERROR('Tabel 5'!W371/'Tabel 10'!$F371*1000,0)</f>
        <v>28.362425398963534</v>
      </c>
      <c r="Y371" s="41">
        <f>IFERROR('Tabel 5'!X371/'Tabel 10'!$F371*1000,0)</f>
        <v>0.58932480215524496</v>
      </c>
      <c r="Z371" s="41">
        <f>IFERROR('Tabel 5'!Y371/'Tabel 10'!$F371*1000,0)</f>
        <v>0</v>
      </c>
      <c r="AB371" s="41">
        <f>IFERROR('Tabel 5'!AA371/'Tabel 10'!$F371*1000,0)</f>
        <v>0</v>
      </c>
      <c r="AC371" s="41"/>
      <c r="AD371" s="41">
        <f>IFERROR('Tabel 5'!AC371/'Tabel 10'!$F371*1000,0)</f>
        <v>20.327028493386468</v>
      </c>
    </row>
    <row r="372" spans="2:30" outlineLevel="2" x14ac:dyDescent="0.2">
      <c r="B372" s="46">
        <v>2017</v>
      </c>
      <c r="C372" s="46">
        <v>2</v>
      </c>
      <c r="E372" s="22" t="s">
        <v>804</v>
      </c>
      <c r="F372" s="41">
        <v>0</v>
      </c>
      <c r="H372" s="41">
        <f>IFERROR('Tabel 5'!G372/'Tabel 10'!$F372*1000,0)</f>
        <v>0</v>
      </c>
      <c r="I372" s="22"/>
      <c r="J372" s="41">
        <f>IFERROR('Tabel 5'!I372/'Tabel 10'!$F372*1000,0)</f>
        <v>0</v>
      </c>
      <c r="K372" s="41">
        <f>IFERROR('Tabel 5'!J372/'Tabel 10'!$F372*1000,0)</f>
        <v>0</v>
      </c>
      <c r="L372" s="41">
        <f>IFERROR('Tabel 5'!K372/'Tabel 10'!$F372*1000,0)</f>
        <v>0</v>
      </c>
      <c r="M372" s="41">
        <f>IFERROR('Tabel 5'!L372/'Tabel 10'!$F372*1000,0)</f>
        <v>0</v>
      </c>
      <c r="N372" s="41">
        <f>IFERROR('Tabel 5'!M372/'Tabel 10'!$F372*1000,0)</f>
        <v>0</v>
      </c>
      <c r="O372" s="41">
        <f>IFERROR('Tabel 5'!N372/'Tabel 10'!$F372*1000,0)</f>
        <v>0</v>
      </c>
      <c r="Q372" s="41">
        <f>IFERROR('Tabel 5'!P372/'Tabel 10'!$F372*1000,0)</f>
        <v>0</v>
      </c>
      <c r="R372" s="41">
        <f>IFERROR('Tabel 5'!Q372/'Tabel 10'!$F372*1000,0)</f>
        <v>0</v>
      </c>
      <c r="S372" s="41">
        <f>IFERROR('Tabel 5'!R372/'Tabel 10'!$F372*1000,0)</f>
        <v>0</v>
      </c>
      <c r="T372" s="41">
        <f>IFERROR('Tabel 5'!S372/'Tabel 10'!$F372*1000,0)</f>
        <v>0</v>
      </c>
      <c r="U372" s="41">
        <f>IFERROR('Tabel 5'!T372/'Tabel 10'!$F372*1000,0)</f>
        <v>0</v>
      </c>
      <c r="V372" s="22"/>
      <c r="W372" s="41">
        <f>IFERROR('Tabel 5'!V372/'Tabel 10'!$F372*1000,0)</f>
        <v>0</v>
      </c>
      <c r="X372" s="41">
        <f>IFERROR('Tabel 5'!W372/'Tabel 10'!$F372*1000,0)</f>
        <v>0</v>
      </c>
      <c r="Y372" s="41">
        <f>IFERROR('Tabel 5'!X372/'Tabel 10'!$F372*1000,0)</f>
        <v>0</v>
      </c>
      <c r="Z372" s="41">
        <f>IFERROR('Tabel 5'!Y372/'Tabel 10'!$F372*1000,0)</f>
        <v>0</v>
      </c>
      <c r="AB372" s="41">
        <f>IFERROR('Tabel 5'!AA372/'Tabel 10'!$F372*1000,0)</f>
        <v>0</v>
      </c>
      <c r="AC372" s="41"/>
      <c r="AD372" s="41">
        <f>IFERROR('Tabel 5'!AC372/'Tabel 10'!$F372*1000,0)</f>
        <v>0</v>
      </c>
    </row>
    <row r="373" spans="2:30" outlineLevel="1" x14ac:dyDescent="0.2">
      <c r="B373" s="46">
        <v>2017</v>
      </c>
      <c r="C373" s="47" t="s">
        <v>762</v>
      </c>
      <c r="F373" s="41">
        <v>2472150</v>
      </c>
      <c r="H373" s="41">
        <f>IFERROR('Tabel 5'!G373/'Tabel 10'!$F373*1000,0)</f>
        <v>154.2216289464636</v>
      </c>
      <c r="I373" s="22"/>
      <c r="J373" s="41">
        <f>IFERROR('Tabel 5'!I373/'Tabel 10'!$F373*1000,0)</f>
        <v>96.149100984972591</v>
      </c>
      <c r="K373" s="41">
        <f>IFERROR('Tabel 5'!J373/'Tabel 10'!$F373*1000,0)</f>
        <v>50.120745100418659</v>
      </c>
      <c r="L373" s="41">
        <f>IFERROR('Tabel 5'!K373/'Tabel 10'!$F373*1000,0)</f>
        <v>6.2342495398741979</v>
      </c>
      <c r="M373" s="41">
        <f>IFERROR('Tabel 5'!L373/'Tabel 10'!$F373*1000,0)</f>
        <v>22.220334526626623</v>
      </c>
      <c r="N373" s="41">
        <f>IFERROR('Tabel 5'!M373/'Tabel 10'!$F373*1000,0)</f>
        <v>4.7679145682907587</v>
      </c>
      <c r="O373" s="41">
        <f>IFERROR('Tabel 5'!N373/'Tabel 10'!$F373*1000,0)</f>
        <v>12.805857249762353</v>
      </c>
      <c r="Q373" s="41">
        <f>IFERROR('Tabel 5'!P373/'Tabel 10'!$F373*1000,0)</f>
        <v>26.651295431102483</v>
      </c>
      <c r="R373" s="41">
        <f>IFERROR('Tabel 5'!Q373/'Tabel 10'!$F373*1000,0)</f>
        <v>21.06061525392877</v>
      </c>
      <c r="S373" s="41">
        <f>IFERROR('Tabel 5'!R373/'Tabel 10'!$F373*1000,0)</f>
        <v>5.5906801771737156</v>
      </c>
      <c r="T373" s="41">
        <f>IFERROR('Tabel 5'!S373/'Tabel 10'!$F373*1000,0)</f>
        <v>0</v>
      </c>
      <c r="U373" s="41">
        <f>IFERROR('Tabel 5'!T373/'Tabel 10'!$F373*1000,0)</f>
        <v>7.2434925065226619</v>
      </c>
      <c r="V373" s="22"/>
      <c r="W373" s="41">
        <f>IFERROR('Tabel 5'!V373/'Tabel 10'!$F373*1000,0)</f>
        <v>24.177740023865866</v>
      </c>
      <c r="X373" s="41">
        <f>IFERROR('Tabel 5'!W373/'Tabel 10'!$F373*1000,0)</f>
        <v>23.610622332787251</v>
      </c>
      <c r="Y373" s="41">
        <f>IFERROR('Tabel 5'!X373/'Tabel 10'!$F373*1000,0)</f>
        <v>0.48055336448031066</v>
      </c>
      <c r="Z373" s="41">
        <f>IFERROR('Tabel 5'!Y373/'Tabel 10'!$F373*1000,0)</f>
        <v>8.6564326598305111E-2</v>
      </c>
      <c r="AB373" s="41">
        <f>IFERROR('Tabel 5'!AA373/'Tabel 10'!$F373*1000,0)</f>
        <v>0.1367230952814352</v>
      </c>
      <c r="AC373" s="41"/>
      <c r="AD373" s="41">
        <f>IFERROR('Tabel 5'!AC373/'Tabel 10'!$F373*1000,0)</f>
        <v>27.799248508383386</v>
      </c>
    </row>
    <row r="374" spans="2:30" outlineLevel="2" x14ac:dyDescent="0.2">
      <c r="B374" s="46">
        <v>2017</v>
      </c>
      <c r="C374" s="46">
        <v>3</v>
      </c>
      <c r="D374" s="22" t="s">
        <v>13</v>
      </c>
      <c r="E374" s="22" t="s">
        <v>337</v>
      </c>
      <c r="F374" s="41">
        <v>122189.0151642797</v>
      </c>
      <c r="H374" s="41">
        <f>IFERROR('Tabel 5'!G374/'Tabel 10'!$F374*1000,0)</f>
        <v>101.35298236336554</v>
      </c>
      <c r="I374" s="22"/>
      <c r="J374" s="41">
        <f>IFERROR('Tabel 5'!I374/'Tabel 10'!$F374*1000,0)</f>
        <v>65.627781665906227</v>
      </c>
      <c r="K374" s="41">
        <f>IFERROR('Tabel 5'!J374/'Tabel 10'!$F374*1000,0)</f>
        <v>33.807806045035065</v>
      </c>
      <c r="L374" s="41">
        <f>IFERROR('Tabel 5'!K374/'Tabel 10'!$F374*1000,0)</f>
        <v>3.9119719506482844</v>
      </c>
      <c r="M374" s="41">
        <f>IFERROR('Tabel 5'!L374/'Tabel 10'!$F374*1000,0)</f>
        <v>8.1547108001922926</v>
      </c>
      <c r="N374" s="41">
        <f>IFERROR('Tabel 5'!M374/'Tabel 10'!$F374*1000,0)</f>
        <v>0.99026905026870782</v>
      </c>
      <c r="O374" s="41">
        <f>IFERROR('Tabel 5'!N374/'Tabel 10'!$F374*1000,0)</f>
        <v>18.763023819761877</v>
      </c>
      <c r="Q374" s="41">
        <f>IFERROR('Tabel 5'!P374/'Tabel 10'!$F374*1000,0)</f>
        <v>10.063387452525212</v>
      </c>
      <c r="R374" s="41">
        <f>IFERROR('Tabel 5'!Q374/'Tabel 10'!$F374*1000,0)</f>
        <v>2.3130999268684662</v>
      </c>
      <c r="S374" s="41">
        <f>IFERROR('Tabel 5'!R374/'Tabel 10'!$F374*1000,0)</f>
        <v>7.7502875256567458</v>
      </c>
      <c r="T374" s="41">
        <f>IFERROR('Tabel 5'!S374/'Tabel 10'!$F374*1000,0)</f>
        <v>0</v>
      </c>
      <c r="U374" s="41">
        <f>IFERROR('Tabel 5'!T374/'Tabel 10'!$F374*1000,0)</f>
        <v>5.4399983494328401</v>
      </c>
      <c r="V374" s="22"/>
      <c r="W374" s="41">
        <f>IFERROR('Tabel 5'!V374/'Tabel 10'!$F374*1000,0)</f>
        <v>20.221814895501257</v>
      </c>
      <c r="X374" s="41">
        <f>IFERROR('Tabel 5'!W374/'Tabel 10'!$F374*1000,0)</f>
        <v>19.149705427854972</v>
      </c>
      <c r="Y374" s="41">
        <f>IFERROR('Tabel 5'!X374/'Tabel 10'!$F374*1000,0)</f>
        <v>0.91661267462888663</v>
      </c>
      <c r="Z374" s="41">
        <f>IFERROR('Tabel 5'!Y374/'Tabel 10'!$F374*1000,0)</f>
        <v>0.15549679301740041</v>
      </c>
      <c r="AB374" s="41">
        <f>IFERROR('Tabel 5'!AA374/'Tabel 10'!$F374*1000,0)</f>
        <v>0</v>
      </c>
      <c r="AC374" s="41"/>
      <c r="AD374" s="41">
        <f>IFERROR('Tabel 5'!AC374/'Tabel 10'!$F374*1000,0)</f>
        <v>11.81775626932243</v>
      </c>
    </row>
    <row r="375" spans="2:30" outlineLevel="2" x14ac:dyDescent="0.2">
      <c r="B375" s="46">
        <v>2017</v>
      </c>
      <c r="C375" s="46">
        <v>3</v>
      </c>
      <c r="D375" s="22" t="s">
        <v>23</v>
      </c>
      <c r="E375" s="22" t="s">
        <v>348</v>
      </c>
      <c r="F375" s="41">
        <v>107490</v>
      </c>
      <c r="H375" s="41">
        <f>IFERROR('Tabel 5'!G375/'Tabel 10'!$F375*1000,0)</f>
        <v>72.192762117406275</v>
      </c>
      <c r="I375" s="22"/>
      <c r="J375" s="41">
        <f>IFERROR('Tabel 5'!I375/'Tabel 10'!$F375*1000,0)</f>
        <v>46.897385803330543</v>
      </c>
      <c r="K375" s="41">
        <f>IFERROR('Tabel 5'!J375/'Tabel 10'!$F375*1000,0)</f>
        <v>29.612056935528884</v>
      </c>
      <c r="L375" s="41">
        <f>IFERROR('Tabel 5'!K375/'Tabel 10'!$F375*1000,0)</f>
        <v>4.4655316773653366</v>
      </c>
      <c r="M375" s="41">
        <f>IFERROR('Tabel 5'!L375/'Tabel 10'!$F375*1000,0)</f>
        <v>11.359196204298074</v>
      </c>
      <c r="N375" s="41">
        <f>IFERROR('Tabel 5'!M375/'Tabel 10'!$F375*1000,0)</f>
        <v>0.36282444878593356</v>
      </c>
      <c r="O375" s="41">
        <f>IFERROR('Tabel 5'!N375/'Tabel 10'!$F375*1000,0)</f>
        <v>1.0977765373523118</v>
      </c>
      <c r="Q375" s="41">
        <f>IFERROR('Tabel 5'!P375/'Tabel 10'!$F375*1000,0)</f>
        <v>0.53028188668713372</v>
      </c>
      <c r="R375" s="41">
        <f>IFERROR('Tabel 5'!Q375/'Tabel 10'!$F375*1000,0)</f>
        <v>0.53028188668713372</v>
      </c>
      <c r="S375" s="41">
        <f>IFERROR('Tabel 5'!R375/'Tabel 10'!$F375*1000,0)</f>
        <v>0</v>
      </c>
      <c r="T375" s="41">
        <f>IFERROR('Tabel 5'!S375/'Tabel 10'!$F375*1000,0)</f>
        <v>0</v>
      </c>
      <c r="U375" s="41">
        <f>IFERROR('Tabel 5'!T375/'Tabel 10'!$F375*1000,0)</f>
        <v>0.90240952646757833</v>
      </c>
      <c r="V375" s="22"/>
      <c r="W375" s="41">
        <f>IFERROR('Tabel 5'!V375/'Tabel 10'!$F375*1000,0)</f>
        <v>23.862684900921018</v>
      </c>
      <c r="X375" s="41">
        <f>IFERROR('Tabel 5'!W375/'Tabel 10'!$F375*1000,0)</f>
        <v>23.24867429528328</v>
      </c>
      <c r="Y375" s="41">
        <f>IFERROR('Tabel 5'!X375/'Tabel 10'!$F375*1000,0)</f>
        <v>0.53958507768164488</v>
      </c>
      <c r="Z375" s="41">
        <f>IFERROR('Tabel 5'!Y375/'Tabel 10'!$F375*1000,0)</f>
        <v>7.4425527956088935E-2</v>
      </c>
      <c r="AB375" s="41">
        <f>IFERROR('Tabel 5'!AA375/'Tabel 10'!$F375*1000,0)</f>
        <v>0.84659038050051172</v>
      </c>
      <c r="AC375" s="41"/>
      <c r="AD375" s="41">
        <f>IFERROR('Tabel 5'!AC375/'Tabel 10'!$F375*1000,0)</f>
        <v>2.4932551865289794</v>
      </c>
    </row>
    <row r="376" spans="2:30" outlineLevel="2" x14ac:dyDescent="0.2">
      <c r="B376" s="46">
        <v>2017</v>
      </c>
      <c r="C376" s="46">
        <v>3</v>
      </c>
      <c r="D376" s="22" t="s">
        <v>43</v>
      </c>
      <c r="E376" s="22" t="s">
        <v>373</v>
      </c>
      <c r="F376" s="41">
        <v>125548</v>
      </c>
      <c r="H376" s="41">
        <f>IFERROR('Tabel 5'!G376/'Tabel 10'!$F376*1000,0)</f>
        <v>137.31799789721859</v>
      </c>
      <c r="I376" s="22"/>
      <c r="J376" s="41">
        <f>IFERROR('Tabel 5'!I376/'Tabel 10'!$F376*1000,0)</f>
        <v>72.530028355688657</v>
      </c>
      <c r="K376" s="41">
        <f>IFERROR('Tabel 5'!J376/'Tabel 10'!$F376*1000,0)</f>
        <v>52.864243157995354</v>
      </c>
      <c r="L376" s="41">
        <f>IFERROR('Tabel 5'!K376/'Tabel 10'!$F376*1000,0)</f>
        <v>2.8992895147672604</v>
      </c>
      <c r="M376" s="41">
        <f>IFERROR('Tabel 5'!L376/'Tabel 10'!$F376*1000,0)</f>
        <v>12.720234491987128</v>
      </c>
      <c r="N376" s="41">
        <f>IFERROR('Tabel 5'!M376/'Tabel 10'!$F376*1000,0)</f>
        <v>0</v>
      </c>
      <c r="O376" s="41">
        <f>IFERROR('Tabel 5'!N376/'Tabel 10'!$F376*1000,0)</f>
        <v>4.0462611909389246</v>
      </c>
      <c r="Q376" s="41">
        <f>IFERROR('Tabel 5'!P376/'Tabel 10'!$F376*1000,0)</f>
        <v>30.068181094083538</v>
      </c>
      <c r="R376" s="41">
        <f>IFERROR('Tabel 5'!Q376/'Tabel 10'!$F376*1000,0)</f>
        <v>27.87778379583904</v>
      </c>
      <c r="S376" s="41">
        <f>IFERROR('Tabel 5'!R376/'Tabel 10'!$F376*1000,0)</f>
        <v>2.1903972982444961</v>
      </c>
      <c r="T376" s="41">
        <f>IFERROR('Tabel 5'!S376/'Tabel 10'!$F376*1000,0)</f>
        <v>0</v>
      </c>
      <c r="U376" s="41">
        <f>IFERROR('Tabel 5'!T376/'Tabel 10'!$F376*1000,0)</f>
        <v>2.2063274604135468</v>
      </c>
      <c r="V376" s="22"/>
      <c r="W376" s="41">
        <f>IFERROR('Tabel 5'!V376/'Tabel 10'!$F376*1000,0)</f>
        <v>32.513460987032843</v>
      </c>
      <c r="X376" s="41">
        <f>IFERROR('Tabel 5'!W376/'Tabel 10'!$F376*1000,0)</f>
        <v>32.513460987032843</v>
      </c>
      <c r="Y376" s="41">
        <f>IFERROR('Tabel 5'!X376/'Tabel 10'!$F376*1000,0)</f>
        <v>0</v>
      </c>
      <c r="Z376" s="41">
        <f>IFERROR('Tabel 5'!Y376/'Tabel 10'!$F376*1000,0)</f>
        <v>0</v>
      </c>
      <c r="AB376" s="41">
        <f>IFERROR('Tabel 5'!AA376/'Tabel 10'!$F376*1000,0)</f>
        <v>0</v>
      </c>
      <c r="AC376" s="41"/>
      <c r="AD376" s="41">
        <f>IFERROR('Tabel 5'!AC376/'Tabel 10'!$F376*1000,0)</f>
        <v>3.7117277853888551</v>
      </c>
    </row>
    <row r="377" spans="2:30" outlineLevel="2" x14ac:dyDescent="0.2">
      <c r="B377" s="46">
        <v>2017</v>
      </c>
      <c r="C377" s="46">
        <v>3</v>
      </c>
      <c r="D377" s="22" t="s">
        <v>54</v>
      </c>
      <c r="E377" s="22" t="s">
        <v>389</v>
      </c>
      <c r="F377" s="41">
        <v>113421</v>
      </c>
      <c r="H377" s="41">
        <f>IFERROR('Tabel 5'!G377/'Tabel 10'!$F377*1000,0)</f>
        <v>92.698882922915502</v>
      </c>
      <c r="I377" s="22"/>
      <c r="J377" s="41">
        <f>IFERROR('Tabel 5'!I377/'Tabel 10'!$F377*1000,0)</f>
        <v>46.684476419710634</v>
      </c>
      <c r="K377" s="41">
        <f>IFERROR('Tabel 5'!J377/'Tabel 10'!$F377*1000,0)</f>
        <v>13.092813500145475</v>
      </c>
      <c r="L377" s="41">
        <f>IFERROR('Tabel 5'!K377/'Tabel 10'!$F377*1000,0)</f>
        <v>1.9484927835233334</v>
      </c>
      <c r="M377" s="41">
        <f>IFERROR('Tabel 5'!L377/'Tabel 10'!$F377*1000,0)</f>
        <v>16.707664365505504</v>
      </c>
      <c r="N377" s="41">
        <f>IFERROR('Tabel 5'!M377/'Tabel 10'!$F377*1000,0)</f>
        <v>0</v>
      </c>
      <c r="O377" s="41">
        <f>IFERROR('Tabel 5'!N377/'Tabel 10'!$F377*1000,0)</f>
        <v>14.93550577053632</v>
      </c>
      <c r="Q377" s="41">
        <f>IFERROR('Tabel 5'!P377/'Tabel 10'!$F377*1000,0)</f>
        <v>10.227382936140573</v>
      </c>
      <c r="R377" s="41">
        <f>IFERROR('Tabel 5'!Q377/'Tabel 10'!$F377*1000,0)</f>
        <v>5.298842366052142</v>
      </c>
      <c r="S377" s="41">
        <f>IFERROR('Tabel 5'!R377/'Tabel 10'!$F377*1000,0)</f>
        <v>4.9285405700884315</v>
      </c>
      <c r="T377" s="41">
        <f>IFERROR('Tabel 5'!S377/'Tabel 10'!$F377*1000,0)</f>
        <v>0</v>
      </c>
      <c r="U377" s="41">
        <f>IFERROR('Tabel 5'!T377/'Tabel 10'!$F377*1000,0)</f>
        <v>10.024598619303305</v>
      </c>
      <c r="V377" s="22"/>
      <c r="W377" s="41">
        <f>IFERROR('Tabel 5'!V377/'Tabel 10'!$F377*1000,0)</f>
        <v>25.762424947760998</v>
      </c>
      <c r="X377" s="41">
        <f>IFERROR('Tabel 5'!W377/'Tabel 10'!$F377*1000,0)</f>
        <v>23.664048103966639</v>
      </c>
      <c r="Y377" s="41">
        <f>IFERROR('Tabel 5'!X377/'Tabel 10'!$F377*1000,0)</f>
        <v>2.0983768437943588</v>
      </c>
      <c r="Z377" s="41">
        <f>IFERROR('Tabel 5'!Y377/'Tabel 10'!$F377*1000,0)</f>
        <v>0</v>
      </c>
      <c r="AB377" s="41">
        <f>IFERROR('Tabel 5'!AA377/'Tabel 10'!$F377*1000,0)</f>
        <v>0</v>
      </c>
      <c r="AC377" s="41"/>
      <c r="AD377" s="41">
        <f>IFERROR('Tabel 5'!AC377/'Tabel 10'!$F377*1000,0)</f>
        <v>10.297916611562233</v>
      </c>
    </row>
    <row r="378" spans="2:30" outlineLevel="2" x14ac:dyDescent="0.2">
      <c r="B378" s="46">
        <v>2017</v>
      </c>
      <c r="C378" s="46">
        <v>3</v>
      </c>
      <c r="D378" s="22" t="s">
        <v>133</v>
      </c>
      <c r="E378" s="22" t="s">
        <v>478</v>
      </c>
      <c r="F378" s="41">
        <v>108915</v>
      </c>
      <c r="H378" s="41">
        <f>IFERROR('Tabel 5'!G378/'Tabel 10'!$F378*1000,0)</f>
        <v>39.19570307120231</v>
      </c>
      <c r="I378" s="22"/>
      <c r="J378" s="41">
        <f>IFERROR('Tabel 5'!I378/'Tabel 10'!$F378*1000,0)</f>
        <v>20.245145296791076</v>
      </c>
      <c r="K378" s="41">
        <f>IFERROR('Tabel 5'!J378/'Tabel 10'!$F378*1000,0)</f>
        <v>18.987283661570952</v>
      </c>
      <c r="L378" s="41">
        <f>IFERROR('Tabel 5'!K378/'Tabel 10'!$F378*1000,0)</f>
        <v>0</v>
      </c>
      <c r="M378" s="41">
        <f>IFERROR('Tabel 5'!L378/'Tabel 10'!$F378*1000,0)</f>
        <v>1.2578616352201257</v>
      </c>
      <c r="N378" s="41">
        <f>IFERROR('Tabel 5'!M378/'Tabel 10'!$F378*1000,0)</f>
        <v>0</v>
      </c>
      <c r="O378" s="41">
        <f>IFERROR('Tabel 5'!N378/'Tabel 10'!$F378*1000,0)</f>
        <v>0</v>
      </c>
      <c r="Q378" s="41">
        <f>IFERROR('Tabel 5'!P378/'Tabel 10'!$F378*1000,0)</f>
        <v>4.3703805720056925</v>
      </c>
      <c r="R378" s="41">
        <f>IFERROR('Tabel 5'!Q378/'Tabel 10'!$F378*1000,0)</f>
        <v>0.22035532295827023</v>
      </c>
      <c r="S378" s="41">
        <f>IFERROR('Tabel 5'!R378/'Tabel 10'!$F378*1000,0)</f>
        <v>4.1500252490474221</v>
      </c>
      <c r="T378" s="41">
        <f>IFERROR('Tabel 5'!S378/'Tabel 10'!$F378*1000,0)</f>
        <v>0</v>
      </c>
      <c r="U378" s="41">
        <f>IFERROR('Tabel 5'!T378/'Tabel 10'!$F378*1000,0)</f>
        <v>4.0949364183078547</v>
      </c>
      <c r="V378" s="22"/>
      <c r="W378" s="41">
        <f>IFERROR('Tabel 5'!V378/'Tabel 10'!$F378*1000,0)</f>
        <v>10.485240784097691</v>
      </c>
      <c r="X378" s="41">
        <f>IFERROR('Tabel 5'!W378/'Tabel 10'!$F378*1000,0)</f>
        <v>9.2732865078272049</v>
      </c>
      <c r="Y378" s="41">
        <f>IFERROR('Tabel 5'!X378/'Tabel 10'!$F378*1000,0)</f>
        <v>1.2119542762704862</v>
      </c>
      <c r="Z378" s="41">
        <f>IFERROR('Tabel 5'!Y378/'Tabel 10'!$F378*1000,0)</f>
        <v>0</v>
      </c>
      <c r="AB378" s="41">
        <f>IFERROR('Tabel 5'!AA378/'Tabel 10'!$F378*1000,0)</f>
        <v>0</v>
      </c>
      <c r="AC378" s="41"/>
      <c r="AD378" s="41">
        <f>IFERROR('Tabel 5'!AC378/'Tabel 10'!$F378*1000,0)</f>
        <v>5.0589909562502866</v>
      </c>
    </row>
    <row r="379" spans="2:30" outlineLevel="2" x14ac:dyDescent="0.2">
      <c r="B379" s="46">
        <v>2017</v>
      </c>
      <c r="C379" s="46">
        <v>3</v>
      </c>
      <c r="D379" s="22" t="s">
        <v>138</v>
      </c>
      <c r="E379" s="22" t="s">
        <v>483</v>
      </c>
      <c r="F379" s="41">
        <v>101381</v>
      </c>
      <c r="H379" s="41">
        <f>IFERROR('Tabel 5'!G379/'Tabel 10'!$F379*1000,0)</f>
        <v>177.88342983399255</v>
      </c>
      <c r="I379" s="22"/>
      <c r="J379" s="41">
        <f>IFERROR('Tabel 5'!I379/'Tabel 10'!$F379*1000,0)</f>
        <v>33.20148745820223</v>
      </c>
      <c r="K379" s="41">
        <f>IFERROR('Tabel 5'!J379/'Tabel 10'!$F379*1000,0)</f>
        <v>26.109428788431757</v>
      </c>
      <c r="L379" s="41">
        <f>IFERROR('Tabel 5'!K379/'Tabel 10'!$F379*1000,0)</f>
        <v>1.1540623982797567</v>
      </c>
      <c r="M379" s="41">
        <f>IFERROR('Tabel 5'!L379/'Tabel 10'!$F379*1000,0)</f>
        <v>5.3264418382142615</v>
      </c>
      <c r="N379" s="41">
        <f>IFERROR('Tabel 5'!M379/'Tabel 10'!$F379*1000,0)</f>
        <v>0</v>
      </c>
      <c r="O379" s="41">
        <f>IFERROR('Tabel 5'!N379/'Tabel 10'!$F379*1000,0)</f>
        <v>0.6115544332764522</v>
      </c>
      <c r="Q379" s="41">
        <f>IFERROR('Tabel 5'!P379/'Tabel 10'!$F379*1000,0)</f>
        <v>95.244671092216493</v>
      </c>
      <c r="R379" s="41">
        <f>IFERROR('Tabel 5'!Q379/'Tabel 10'!$F379*1000,0)</f>
        <v>84.276146417967865</v>
      </c>
      <c r="S379" s="41">
        <f>IFERROR('Tabel 5'!R379/'Tabel 10'!$F379*1000,0)</f>
        <v>10.968524674248625</v>
      </c>
      <c r="T379" s="41">
        <f>IFERROR('Tabel 5'!S379/'Tabel 10'!$F379*1000,0)</f>
        <v>0</v>
      </c>
      <c r="U379" s="41">
        <f>IFERROR('Tabel 5'!T379/'Tabel 10'!$F379*1000,0)</f>
        <v>9.9328276501514079</v>
      </c>
      <c r="V379" s="22"/>
      <c r="W379" s="41">
        <f>IFERROR('Tabel 5'!V379/'Tabel 10'!$F379*1000,0)</f>
        <v>39.504443633422433</v>
      </c>
      <c r="X379" s="41">
        <f>IFERROR('Tabel 5'!W379/'Tabel 10'!$F379*1000,0)</f>
        <v>38.952071887237253</v>
      </c>
      <c r="Y379" s="41">
        <f>IFERROR('Tabel 5'!X379/'Tabel 10'!$F379*1000,0)</f>
        <v>0.43400637200264347</v>
      </c>
      <c r="Z379" s="41">
        <f>IFERROR('Tabel 5'!Y379/'Tabel 10'!$F379*1000,0)</f>
        <v>0.11836537418253913</v>
      </c>
      <c r="AB379" s="41">
        <f>IFERROR('Tabel 5'!AA379/'Tabel 10'!$F379*1000,0)</f>
        <v>0</v>
      </c>
      <c r="AC379" s="41"/>
      <c r="AD379" s="41">
        <f>IFERROR('Tabel 5'!AC379/'Tabel 10'!$F379*1000,0)</f>
        <v>30.390309821366923</v>
      </c>
    </row>
    <row r="380" spans="2:30" outlineLevel="2" x14ac:dyDescent="0.2">
      <c r="B380" s="46">
        <v>2017</v>
      </c>
      <c r="C380" s="46">
        <v>3</v>
      </c>
      <c r="D380" s="22" t="s">
        <v>148</v>
      </c>
      <c r="E380" s="22" t="s">
        <v>493</v>
      </c>
      <c r="F380" s="41">
        <v>123661</v>
      </c>
      <c r="H380" s="41">
        <f>IFERROR('Tabel 5'!G380/'Tabel 10'!$F380*1000,0)</f>
        <v>181.81156548952379</v>
      </c>
      <c r="I380" s="22"/>
      <c r="J380" s="41">
        <f>IFERROR('Tabel 5'!I380/'Tabel 10'!$F380*1000,0)</f>
        <v>68.000420504443611</v>
      </c>
      <c r="K380" s="41">
        <f>IFERROR('Tabel 5'!J380/'Tabel 10'!$F380*1000,0)</f>
        <v>42.2040902143764</v>
      </c>
      <c r="L380" s="41">
        <f>IFERROR('Tabel 5'!K380/'Tabel 10'!$F380*1000,0)</f>
        <v>0</v>
      </c>
      <c r="M380" s="41">
        <f>IFERROR('Tabel 5'!L380/'Tabel 10'!$F380*1000,0)</f>
        <v>25.634597811759569</v>
      </c>
      <c r="N380" s="41">
        <f>IFERROR('Tabel 5'!M380/'Tabel 10'!$F380*1000,0)</f>
        <v>0.16173247830763135</v>
      </c>
      <c r="O380" s="41">
        <f>IFERROR('Tabel 5'!N380/'Tabel 10'!$F380*1000,0)</f>
        <v>0</v>
      </c>
      <c r="Q380" s="41">
        <f>IFERROR('Tabel 5'!P380/'Tabel 10'!$F380*1000,0)</f>
        <v>66.876379780205568</v>
      </c>
      <c r="R380" s="41">
        <f>IFERROR('Tabel 5'!Q380/'Tabel 10'!$F380*1000,0)</f>
        <v>48.746168961920084</v>
      </c>
      <c r="S380" s="41">
        <f>IFERROR('Tabel 5'!R380/'Tabel 10'!$F380*1000,0)</f>
        <v>18.130210818285477</v>
      </c>
      <c r="T380" s="41">
        <f>IFERROR('Tabel 5'!S380/'Tabel 10'!$F380*1000,0)</f>
        <v>0</v>
      </c>
      <c r="U380" s="41">
        <f>IFERROR('Tabel 5'!T380/'Tabel 10'!$F380*1000,0)</f>
        <v>16.642272017855266</v>
      </c>
      <c r="V380" s="22"/>
      <c r="W380" s="41">
        <f>IFERROR('Tabel 5'!V380/'Tabel 10'!$F380*1000,0)</f>
        <v>30.292493187019353</v>
      </c>
      <c r="X380" s="41">
        <f>IFERROR('Tabel 5'!W380/'Tabel 10'!$F380*1000,0)</f>
        <v>29.66982314553497</v>
      </c>
      <c r="Y380" s="41">
        <f>IFERROR('Tabel 5'!X380/'Tabel 10'!$F380*1000,0)</f>
        <v>0.62267004148438065</v>
      </c>
      <c r="Z380" s="41">
        <f>IFERROR('Tabel 5'!Y380/'Tabel 10'!$F380*1000,0)</f>
        <v>0</v>
      </c>
      <c r="AB380" s="41">
        <f>IFERROR('Tabel 5'!AA380/'Tabel 10'!$F380*1000,0)</f>
        <v>7.9653245566508444</v>
      </c>
      <c r="AC380" s="41"/>
      <c r="AD380" s="41">
        <f>IFERROR('Tabel 5'!AC380/'Tabel 10'!$F380*1000,0)</f>
        <v>29.5242639150581</v>
      </c>
    </row>
    <row r="381" spans="2:30" outlineLevel="2" x14ac:dyDescent="0.2">
      <c r="B381" s="46">
        <v>2017</v>
      </c>
      <c r="C381" s="46">
        <v>3</v>
      </c>
      <c r="D381" s="22" t="s">
        <v>228</v>
      </c>
      <c r="E381" s="22" t="s">
        <v>592</v>
      </c>
      <c r="F381" s="41">
        <v>122753</v>
      </c>
      <c r="H381" s="41">
        <f>IFERROR('Tabel 5'!G381/'Tabel 10'!$F381*1000,0)</f>
        <v>200.12545518235808</v>
      </c>
      <c r="I381" s="22"/>
      <c r="J381" s="41">
        <f>IFERROR('Tabel 5'!I381/'Tabel 10'!$F381*1000,0)</f>
        <v>136.59951284286331</v>
      </c>
      <c r="K381" s="41">
        <f>IFERROR('Tabel 5'!J381/'Tabel 10'!$F381*1000,0)</f>
        <v>63.273402686696052</v>
      </c>
      <c r="L381" s="41">
        <f>IFERROR('Tabel 5'!K381/'Tabel 10'!$F381*1000,0)</f>
        <v>5.238161185470009</v>
      </c>
      <c r="M381" s="41">
        <f>IFERROR('Tabel 5'!L381/'Tabel 10'!$F381*1000,0)</f>
        <v>34.426857184753118</v>
      </c>
      <c r="N381" s="41">
        <f>IFERROR('Tabel 5'!M381/'Tabel 10'!$F381*1000,0)</f>
        <v>1.588555880508012</v>
      </c>
      <c r="O381" s="41">
        <f>IFERROR('Tabel 5'!N381/'Tabel 10'!$F381*1000,0)</f>
        <v>32.072535905436119</v>
      </c>
      <c r="Q381" s="41">
        <f>IFERROR('Tabel 5'!P381/'Tabel 10'!$F381*1000,0)</f>
        <v>4.741228320285451</v>
      </c>
      <c r="R381" s="41">
        <f>IFERROR('Tabel 5'!Q381/'Tabel 10'!$F381*1000,0)</f>
        <v>4.741228320285451</v>
      </c>
      <c r="S381" s="41">
        <f>IFERROR('Tabel 5'!R381/'Tabel 10'!$F381*1000,0)</f>
        <v>0</v>
      </c>
      <c r="T381" s="41">
        <f>IFERROR('Tabel 5'!S381/'Tabel 10'!$F381*1000,0)</f>
        <v>0</v>
      </c>
      <c r="U381" s="41">
        <f>IFERROR('Tabel 5'!T381/'Tabel 10'!$F381*1000,0)</f>
        <v>13.702312774433212</v>
      </c>
      <c r="V381" s="22"/>
      <c r="W381" s="41">
        <f>IFERROR('Tabel 5'!V381/'Tabel 10'!$F381*1000,0)</f>
        <v>45.082401244776094</v>
      </c>
      <c r="X381" s="41">
        <f>IFERROR('Tabel 5'!W381/'Tabel 10'!$F381*1000,0)</f>
        <v>41.978607447475831</v>
      </c>
      <c r="Y381" s="41">
        <f>IFERROR('Tabel 5'!X381/'Tabel 10'!$F381*1000,0)</f>
        <v>3.1037937973002698</v>
      </c>
      <c r="Z381" s="41">
        <f>IFERROR('Tabel 5'!Y381/'Tabel 10'!$F381*1000,0)</f>
        <v>0</v>
      </c>
      <c r="AB381" s="41">
        <f>IFERROR('Tabel 5'!AA381/'Tabel 10'!$F381*1000,0)</f>
        <v>0</v>
      </c>
      <c r="AC381" s="41"/>
      <c r="AD381" s="41">
        <f>IFERROR('Tabel 5'!AC381/'Tabel 10'!$F381*1000,0)</f>
        <v>49.489625508134218</v>
      </c>
    </row>
    <row r="382" spans="2:30" outlineLevel="2" x14ac:dyDescent="0.2">
      <c r="B382" s="46">
        <v>2017</v>
      </c>
      <c r="C382" s="46">
        <v>3</v>
      </c>
      <c r="D382" s="22" t="s">
        <v>236</v>
      </c>
      <c r="E382" s="22" t="s">
        <v>600</v>
      </c>
      <c r="F382" s="41">
        <v>101059</v>
      </c>
      <c r="H382" s="41">
        <f>IFERROR('Tabel 5'!G382/'Tabel 10'!$F382*1000,0)</f>
        <v>110.41075015584956</v>
      </c>
      <c r="I382" s="22"/>
      <c r="J382" s="41">
        <f>IFERROR('Tabel 5'!I382/'Tabel 10'!$F382*1000,0)</f>
        <v>72.650629830099248</v>
      </c>
      <c r="K382" s="41">
        <f>IFERROR('Tabel 5'!J382/'Tabel 10'!$F382*1000,0)</f>
        <v>43.598294065842722</v>
      </c>
      <c r="L382" s="41">
        <f>IFERROR('Tabel 5'!K382/'Tabel 10'!$F382*1000,0)</f>
        <v>0</v>
      </c>
      <c r="M382" s="41">
        <f>IFERROR('Tabel 5'!L382/'Tabel 10'!$F382*1000,0)</f>
        <v>12.091946288801591</v>
      </c>
      <c r="N382" s="41">
        <f>IFERROR('Tabel 5'!M382/'Tabel 10'!$F382*1000,0)</f>
        <v>0</v>
      </c>
      <c r="O382" s="41">
        <f>IFERROR('Tabel 5'!N382/'Tabel 10'!$F382*1000,0)</f>
        <v>16.960389475454932</v>
      </c>
      <c r="Q382" s="41">
        <f>IFERROR('Tabel 5'!P382/'Tabel 10'!$F382*1000,0)</f>
        <v>13.714760684352704</v>
      </c>
      <c r="R382" s="41">
        <f>IFERROR('Tabel 5'!Q382/'Tabel 10'!$F382*1000,0)</f>
        <v>7.0157036978398759</v>
      </c>
      <c r="S382" s="41">
        <f>IFERROR('Tabel 5'!R382/'Tabel 10'!$F382*1000,0)</f>
        <v>6.6990569865128293</v>
      </c>
      <c r="T382" s="41">
        <f>IFERROR('Tabel 5'!S382/'Tabel 10'!$F382*1000,0)</f>
        <v>0</v>
      </c>
      <c r="U382" s="41">
        <f>IFERROR('Tabel 5'!T382/'Tabel 10'!$F382*1000,0)</f>
        <v>5.8381737400924205</v>
      </c>
      <c r="V382" s="22"/>
      <c r="W382" s="41">
        <f>IFERROR('Tabel 5'!V382/'Tabel 10'!$F382*1000,0)</f>
        <v>18.207185901305177</v>
      </c>
      <c r="X382" s="41">
        <f>IFERROR('Tabel 5'!W382/'Tabel 10'!$F382*1000,0)</f>
        <v>15.535479274483222</v>
      </c>
      <c r="Y382" s="41">
        <f>IFERROR('Tabel 5'!X382/'Tabel 10'!$F382*1000,0)</f>
        <v>2.6717066268219556</v>
      </c>
      <c r="Z382" s="41">
        <f>IFERROR('Tabel 5'!Y382/'Tabel 10'!$F382*1000,0)</f>
        <v>0</v>
      </c>
      <c r="AB382" s="41">
        <f>IFERROR('Tabel 5'!AA382/'Tabel 10'!$F382*1000,0)</f>
        <v>0</v>
      </c>
      <c r="AC382" s="41"/>
      <c r="AD382" s="41">
        <f>IFERROR('Tabel 5'!AC382/'Tabel 10'!$F382*1000,0)</f>
        <v>2.5826497392612238</v>
      </c>
    </row>
    <row r="383" spans="2:30" outlineLevel="2" x14ac:dyDescent="0.2">
      <c r="B383" s="46">
        <v>2017</v>
      </c>
      <c r="C383" s="46">
        <v>3</v>
      </c>
      <c r="D383" s="22" t="s">
        <v>285</v>
      </c>
      <c r="E383" s="22" t="s">
        <v>659</v>
      </c>
      <c r="F383" s="41">
        <v>105632</v>
      </c>
      <c r="H383" s="41">
        <f>IFERROR('Tabel 5'!G383/'Tabel 10'!$F383*1000,0)</f>
        <v>56.677900636170854</v>
      </c>
      <c r="I383" s="22"/>
      <c r="J383" s="41">
        <f>IFERROR('Tabel 5'!I383/'Tabel 10'!$F383*1000,0)</f>
        <v>25.15336261738867</v>
      </c>
      <c r="K383" s="41">
        <f>IFERROR('Tabel 5'!J383/'Tabel 10'!$F383*1000,0)</f>
        <v>12.051272341714633</v>
      </c>
      <c r="L383" s="41">
        <f>IFERROR('Tabel 5'!K383/'Tabel 10'!$F383*1000,0)</f>
        <v>5.291956982732505</v>
      </c>
      <c r="M383" s="41">
        <f>IFERROR('Tabel 5'!L383/'Tabel 10'!$F383*1000,0)</f>
        <v>7.4409269918206604</v>
      </c>
      <c r="N383" s="41">
        <f>IFERROR('Tabel 5'!M383/'Tabel 10'!$F383*1000,0)</f>
        <v>0</v>
      </c>
      <c r="O383" s="41">
        <f>IFERROR('Tabel 5'!N383/'Tabel 10'!$F383*1000,0)</f>
        <v>0.36920630112087244</v>
      </c>
      <c r="Q383" s="41">
        <f>IFERROR('Tabel 5'!P383/'Tabel 10'!$F383*1000,0)</f>
        <v>7.5923962435625567</v>
      </c>
      <c r="R383" s="41">
        <f>IFERROR('Tabel 5'!Q383/'Tabel 10'!$F383*1000,0)</f>
        <v>3.4553923053620115</v>
      </c>
      <c r="S383" s="41">
        <f>IFERROR('Tabel 5'!R383/'Tabel 10'!$F383*1000,0)</f>
        <v>4.1370039382005448</v>
      </c>
      <c r="T383" s="41">
        <f>IFERROR('Tabel 5'!S383/'Tabel 10'!$F383*1000,0)</f>
        <v>0</v>
      </c>
      <c r="U383" s="41">
        <f>IFERROR('Tabel 5'!T383/'Tabel 10'!$F383*1000,0)</f>
        <v>3.3512571947894578</v>
      </c>
      <c r="V383" s="22"/>
      <c r="W383" s="41">
        <f>IFERROR('Tabel 5'!V383/'Tabel 10'!$F383*1000,0)</f>
        <v>20.580884580430173</v>
      </c>
      <c r="X383" s="41">
        <f>IFERROR('Tabel 5'!W383/'Tabel 10'!$F383*1000,0)</f>
        <v>19.141926688882155</v>
      </c>
      <c r="Y383" s="41">
        <f>IFERROR('Tabel 5'!X383/'Tabel 10'!$F383*1000,0)</f>
        <v>1.4389578915480159</v>
      </c>
      <c r="Z383" s="41">
        <f>IFERROR('Tabel 5'!Y383/'Tabel 10'!$F383*1000,0)</f>
        <v>0</v>
      </c>
      <c r="AB383" s="41">
        <f>IFERROR('Tabel 5'!AA383/'Tabel 10'!$F383*1000,0)</f>
        <v>0</v>
      </c>
      <c r="AC383" s="41"/>
      <c r="AD383" s="41">
        <f>IFERROR('Tabel 5'!AC383/'Tabel 10'!$F383*1000,0)</f>
        <v>5.793698879127537</v>
      </c>
    </row>
    <row r="384" spans="2:30" outlineLevel="2" x14ac:dyDescent="0.2">
      <c r="B384" s="46">
        <v>2017</v>
      </c>
      <c r="C384" s="46">
        <v>3</v>
      </c>
      <c r="E384" s="22" t="s">
        <v>804</v>
      </c>
      <c r="F384" s="41">
        <v>351867</v>
      </c>
      <c r="H384" s="41">
        <f>IFERROR('Tabel 5'!G384/'Tabel 10'!$F384*1000,0)</f>
        <v>140.08133755083597</v>
      </c>
      <c r="I384" s="22"/>
      <c r="J384" s="41">
        <f>IFERROR('Tabel 5'!I384/'Tabel 10'!$F384*1000,0)</f>
        <v>75.582535446631823</v>
      </c>
      <c r="K384" s="41">
        <f>IFERROR('Tabel 5'!J384/'Tabel 10'!$F384*1000,0)</f>
        <v>41.328115452713668</v>
      </c>
      <c r="L384" s="41">
        <f>IFERROR('Tabel 5'!K384/'Tabel 10'!$F384*1000,0)</f>
        <v>3.060815592255028</v>
      </c>
      <c r="M384" s="41">
        <f>IFERROR('Tabel 5'!L384/'Tabel 10'!$F384*1000,0)</f>
        <v>21.329081726902494</v>
      </c>
      <c r="N384" s="41">
        <f>IFERROR('Tabel 5'!M384/'Tabel 10'!$F384*1000,0)</f>
        <v>0.33819596608945995</v>
      </c>
      <c r="O384" s="41">
        <f>IFERROR('Tabel 5'!N384/'Tabel 10'!$F384*1000,0)</f>
        <v>9.5263267086711743</v>
      </c>
      <c r="Q384" s="41">
        <f>IFERROR('Tabel 5'!P384/'Tabel 10'!$F384*1000,0)</f>
        <v>27.746279133877291</v>
      </c>
      <c r="R384" s="41">
        <f>IFERROR('Tabel 5'!Q384/'Tabel 10'!$F384*1000,0)</f>
        <v>21.132984906228774</v>
      </c>
      <c r="S384" s="41">
        <f>IFERROR('Tabel 5'!R384/'Tabel 10'!$F384*1000,0)</f>
        <v>6.6132942276485149</v>
      </c>
      <c r="T384" s="41">
        <f>IFERROR('Tabel 5'!S384/'Tabel 10'!$F384*1000,0)</f>
        <v>0</v>
      </c>
      <c r="U384" s="41">
        <f>IFERROR('Tabel 5'!T384/'Tabel 10'!$F384*1000,0)</f>
        <v>6.4711950822327751</v>
      </c>
      <c r="V384" s="22"/>
      <c r="W384" s="41">
        <f>IFERROR('Tabel 5'!V384/'Tabel 10'!$F384*1000,0)</f>
        <v>30.281327888094083</v>
      </c>
      <c r="X384" s="41">
        <f>IFERROR('Tabel 5'!W384/'Tabel 10'!$F384*1000,0)</f>
        <v>28.988225664810852</v>
      </c>
      <c r="Y384" s="41">
        <f>IFERROR('Tabel 5'!X384/'Tabel 10'!$F384*1000,0)</f>
        <v>1.2589984283834517</v>
      </c>
      <c r="Z384" s="41">
        <f>IFERROR('Tabel 5'!Y384/'Tabel 10'!$F384*1000,0)</f>
        <v>3.4103794899777475E-2</v>
      </c>
      <c r="AB384" s="41">
        <f>IFERROR('Tabel 5'!AA384/'Tabel 10'!$F384*1000,0)</f>
        <v>0</v>
      </c>
      <c r="AC384" s="41"/>
      <c r="AD384" s="41">
        <f>IFERROR('Tabel 5'!AC384/'Tabel 10'!$F384*1000,0)</f>
        <v>16.5672546729304</v>
      </c>
    </row>
    <row r="385" spans="2:30" outlineLevel="1" x14ac:dyDescent="0.2">
      <c r="B385" s="46">
        <v>2017</v>
      </c>
      <c r="C385" s="47" t="s">
        <v>763</v>
      </c>
      <c r="F385" s="41">
        <v>1483916.0151642798</v>
      </c>
      <c r="H385" s="41">
        <f>IFERROR('Tabel 5'!G385/'Tabel 10'!$F385*1000,0)</f>
        <v>123.78410854916679</v>
      </c>
      <c r="I385" s="22"/>
      <c r="J385" s="41">
        <f>IFERROR('Tabel 5'!I385/'Tabel 10'!$F385*1000,0)</f>
        <v>63.887034738066426</v>
      </c>
      <c r="K385" s="41">
        <f>IFERROR('Tabel 5'!J385/'Tabel 10'!$F385*1000,0)</f>
        <v>35.957521841019229</v>
      </c>
      <c r="L385" s="41">
        <f>IFERROR('Tabel 5'!K385/'Tabel 10'!$F385*1000,0)</f>
        <v>2.6544628939555754</v>
      </c>
      <c r="M385" s="41">
        <f>IFERROR('Tabel 5'!L385/'Tabel 10'!$F385*1000,0)</f>
        <v>15.698608171599286</v>
      </c>
      <c r="N385" s="41">
        <f>IFERROR('Tabel 5'!M385/'Tabel 10'!$F385*1000,0)</f>
        <v>0.33290293719574876</v>
      </c>
      <c r="O385" s="41">
        <f>IFERROR('Tabel 5'!N385/'Tabel 10'!$F385*1000,0)</f>
        <v>9.2435388942965879</v>
      </c>
      <c r="Q385" s="41">
        <f>IFERROR('Tabel 5'!P385/'Tabel 10'!$F385*1000,0)</f>
        <v>25.039581096459241</v>
      </c>
      <c r="R385" s="41">
        <f>IFERROR('Tabel 5'!Q385/'Tabel 10'!$F385*1000,0)</f>
        <v>18.955678835319119</v>
      </c>
      <c r="S385" s="41">
        <f>IFERROR('Tabel 5'!R385/'Tabel 10'!$F385*1000,0)</f>
        <v>6.0839022611401212</v>
      </c>
      <c r="T385" s="41">
        <f>IFERROR('Tabel 5'!S385/'Tabel 10'!$F385*1000,0)</f>
        <v>0</v>
      </c>
      <c r="U385" s="41">
        <f>IFERROR('Tabel 5'!T385/'Tabel 10'!$F385*1000,0)</f>
        <v>7.1363257304289904</v>
      </c>
      <c r="V385" s="22"/>
      <c r="W385" s="41">
        <f>IFERROR('Tabel 5'!V385/'Tabel 10'!$F385*1000,0)</f>
        <v>27.721166984212129</v>
      </c>
      <c r="X385" s="41">
        <f>IFERROR('Tabel 5'!W385/'Tabel 10'!$F385*1000,0)</f>
        <v>26.40168530196663</v>
      </c>
      <c r="Y385" s="41">
        <f>IFERROR('Tabel 5'!X385/'Tabel 10'!$F385*1000,0)</f>
        <v>1.2851131603892569</v>
      </c>
      <c r="Z385" s="41">
        <f>IFERROR('Tabel 5'!Y385/'Tabel 10'!$F385*1000,0)</f>
        <v>3.4368521856241264E-2</v>
      </c>
      <c r="AB385" s="41">
        <f>IFERROR('Tabel 5'!AA385/'Tabel 10'!$F385*1000,0)</f>
        <v>0.72510842190814906</v>
      </c>
      <c r="AC385" s="41"/>
      <c r="AD385" s="41">
        <f>IFERROR('Tabel 5'!AC385/'Tabel 10'!$F385*1000,0)</f>
        <v>15.773446718552155</v>
      </c>
    </row>
    <row r="386" spans="2:30" outlineLevel="2" x14ac:dyDescent="0.2">
      <c r="B386" s="46">
        <v>2017</v>
      </c>
      <c r="C386" s="46">
        <v>4</v>
      </c>
      <c r="D386" s="22" t="s">
        <v>12</v>
      </c>
      <c r="E386" s="22" t="s">
        <v>336</v>
      </c>
      <c r="F386" s="41">
        <v>50203</v>
      </c>
      <c r="H386" s="41">
        <f>IFERROR('Tabel 5'!G386/'Tabel 10'!$F386*1000,0)</f>
        <v>85.791685755831324</v>
      </c>
      <c r="I386" s="22"/>
      <c r="J386" s="41">
        <f>IFERROR('Tabel 5'!I386/'Tabel 10'!$F386*1000,0)</f>
        <v>56.749596637651138</v>
      </c>
      <c r="K386" s="41">
        <f>IFERROR('Tabel 5'!J386/'Tabel 10'!$F386*1000,0)</f>
        <v>56.749596637651138</v>
      </c>
      <c r="L386" s="41">
        <f>IFERROR('Tabel 5'!K386/'Tabel 10'!$F386*1000,0)</f>
        <v>0</v>
      </c>
      <c r="M386" s="41">
        <f>IFERROR('Tabel 5'!L386/'Tabel 10'!$F386*1000,0)</f>
        <v>0</v>
      </c>
      <c r="N386" s="41">
        <f>IFERROR('Tabel 5'!M386/'Tabel 10'!$F386*1000,0)</f>
        <v>0</v>
      </c>
      <c r="O386" s="41">
        <f>IFERROR('Tabel 5'!N386/'Tabel 10'!$F386*1000,0)</f>
        <v>0</v>
      </c>
      <c r="Q386" s="41">
        <f>IFERROR('Tabel 5'!P386/'Tabel 10'!$F386*1000,0)</f>
        <v>9.0432842658805246</v>
      </c>
      <c r="R386" s="41">
        <f>IFERROR('Tabel 5'!Q386/'Tabel 10'!$F386*1000,0)</f>
        <v>9.0432842658805246</v>
      </c>
      <c r="S386" s="41">
        <f>IFERROR('Tabel 5'!R386/'Tabel 10'!$F386*1000,0)</f>
        <v>0</v>
      </c>
      <c r="T386" s="41">
        <f>IFERROR('Tabel 5'!S386/'Tabel 10'!$F386*1000,0)</f>
        <v>0</v>
      </c>
      <c r="U386" s="41">
        <f>IFERROR('Tabel 5'!T386/'Tabel 10'!$F386*1000,0)</f>
        <v>0.97603728860825045</v>
      </c>
      <c r="V386" s="22"/>
      <c r="W386" s="41">
        <f>IFERROR('Tabel 5'!V386/'Tabel 10'!$F386*1000,0)</f>
        <v>19.022767563691414</v>
      </c>
      <c r="X386" s="41">
        <f>IFERROR('Tabel 5'!W386/'Tabel 10'!$F386*1000,0)</f>
        <v>19.022767563691414</v>
      </c>
      <c r="Y386" s="41">
        <f>IFERROR('Tabel 5'!X386/'Tabel 10'!$F386*1000,0)</f>
        <v>0</v>
      </c>
      <c r="Z386" s="41">
        <f>IFERROR('Tabel 5'!Y386/'Tabel 10'!$F386*1000,0)</f>
        <v>0</v>
      </c>
      <c r="AB386" s="41">
        <f>IFERROR('Tabel 5'!AA386/'Tabel 10'!$F386*1000,0)</f>
        <v>0</v>
      </c>
      <c r="AC386" s="41"/>
      <c r="AD386" s="41">
        <f>IFERROR('Tabel 5'!AC386/'Tabel 10'!$F386*1000,0)</f>
        <v>13.704360297193395</v>
      </c>
    </row>
    <row r="387" spans="2:30" outlineLevel="2" x14ac:dyDescent="0.2">
      <c r="B387" s="46">
        <v>2017</v>
      </c>
      <c r="C387" s="46">
        <v>4</v>
      </c>
      <c r="D387" s="22" t="s">
        <v>17</v>
      </c>
      <c r="E387" s="22" t="s">
        <v>341</v>
      </c>
      <c r="F387" s="41">
        <v>55695</v>
      </c>
      <c r="H387" s="41">
        <f>IFERROR('Tabel 5'!G387/'Tabel 10'!$F387*1000,0)</f>
        <v>186.65948469341953</v>
      </c>
      <c r="I387" s="22"/>
      <c r="J387" s="41">
        <f>IFERROR('Tabel 5'!I387/'Tabel 10'!$F387*1000,0)</f>
        <v>150.30074512972439</v>
      </c>
      <c r="K387" s="41">
        <f>IFERROR('Tabel 5'!J387/'Tabel 10'!$F387*1000,0)</f>
        <v>139.61755992458927</v>
      </c>
      <c r="L387" s="41">
        <f>IFERROR('Tabel 5'!K387/'Tabel 10'!$F387*1000,0)</f>
        <v>3.7705359547535684</v>
      </c>
      <c r="M387" s="41">
        <f>IFERROR('Tabel 5'!L387/'Tabel 10'!$F387*1000,0)</f>
        <v>0</v>
      </c>
      <c r="N387" s="41">
        <f>IFERROR('Tabel 5'!M387/'Tabel 10'!$F387*1000,0)</f>
        <v>0</v>
      </c>
      <c r="O387" s="41">
        <f>IFERROR('Tabel 5'!N387/'Tabel 10'!$F387*1000,0)</f>
        <v>6.9126492503815422</v>
      </c>
      <c r="Q387" s="41">
        <f>IFERROR('Tabel 5'!P387/'Tabel 10'!$F387*1000,0)</f>
        <v>9.0672412245264393</v>
      </c>
      <c r="R387" s="41">
        <f>IFERROR('Tabel 5'!Q387/'Tabel 10'!$F387*1000,0)</f>
        <v>9.0672412245264393</v>
      </c>
      <c r="S387" s="41">
        <f>IFERROR('Tabel 5'!R387/'Tabel 10'!$F387*1000,0)</f>
        <v>0</v>
      </c>
      <c r="T387" s="41">
        <f>IFERROR('Tabel 5'!S387/'Tabel 10'!$F387*1000,0)</f>
        <v>0</v>
      </c>
      <c r="U387" s="41">
        <f>IFERROR('Tabel 5'!T387/'Tabel 10'!$F387*1000,0)</f>
        <v>2.9984738306849805</v>
      </c>
      <c r="V387" s="22"/>
      <c r="W387" s="41">
        <f>IFERROR('Tabel 5'!V387/'Tabel 10'!$F387*1000,0)</f>
        <v>24.293024508483708</v>
      </c>
      <c r="X387" s="41">
        <f>IFERROR('Tabel 5'!W387/'Tabel 10'!$F387*1000,0)</f>
        <v>23.503007451297247</v>
      </c>
      <c r="Y387" s="41">
        <f>IFERROR('Tabel 5'!X387/'Tabel 10'!$F387*1000,0)</f>
        <v>0.79001705718646198</v>
      </c>
      <c r="Z387" s="41">
        <f>IFERROR('Tabel 5'!Y387/'Tabel 10'!$F387*1000,0)</f>
        <v>0</v>
      </c>
      <c r="AB387" s="41">
        <f>IFERROR('Tabel 5'!AA387/'Tabel 10'!$F387*1000,0)</f>
        <v>0</v>
      </c>
      <c r="AC387" s="41"/>
      <c r="AD387" s="41">
        <f>IFERROR('Tabel 5'!AC387/'Tabel 10'!$F387*1000,0)</f>
        <v>2.7830146332704913</v>
      </c>
    </row>
    <row r="388" spans="2:30" outlineLevel="2" x14ac:dyDescent="0.2">
      <c r="B388" s="46">
        <v>2017</v>
      </c>
      <c r="C388" s="46">
        <v>4</v>
      </c>
      <c r="D388" s="22" t="s">
        <v>21</v>
      </c>
      <c r="E388" s="22" t="s">
        <v>345</v>
      </c>
      <c r="F388" s="41">
        <v>67551</v>
      </c>
      <c r="H388" s="41">
        <f>IFERROR('Tabel 5'!G388/'Tabel 10'!$F388*1000,0)</f>
        <v>207.32483604979939</v>
      </c>
      <c r="I388" s="22"/>
      <c r="J388" s="41">
        <f>IFERROR('Tabel 5'!I388/'Tabel 10'!$F388*1000,0)</f>
        <v>154.20941214785867</v>
      </c>
      <c r="K388" s="41">
        <f>IFERROR('Tabel 5'!J388/'Tabel 10'!$F388*1000,0)</f>
        <v>102.45592219212151</v>
      </c>
      <c r="L388" s="41">
        <f>IFERROR('Tabel 5'!K388/'Tabel 10'!$F388*1000,0)</f>
        <v>15.899098458942131</v>
      </c>
      <c r="M388" s="41">
        <f>IFERROR('Tabel 5'!L388/'Tabel 10'!$F388*1000,0)</f>
        <v>33.663454278989207</v>
      </c>
      <c r="N388" s="41">
        <f>IFERROR('Tabel 5'!M388/'Tabel 10'!$F388*1000,0)</f>
        <v>0</v>
      </c>
      <c r="O388" s="41">
        <f>IFERROR('Tabel 5'!N388/'Tabel 10'!$F388*1000,0)</f>
        <v>2.1909372178058057</v>
      </c>
      <c r="Q388" s="41">
        <f>IFERROR('Tabel 5'!P388/'Tabel 10'!$F388*1000,0)</f>
        <v>3.1383695282083166</v>
      </c>
      <c r="R388" s="41">
        <f>IFERROR('Tabel 5'!Q388/'Tabel 10'!$F388*1000,0)</f>
        <v>3.1383695282083166</v>
      </c>
      <c r="S388" s="41">
        <f>IFERROR('Tabel 5'!R388/'Tabel 10'!$F388*1000,0)</f>
        <v>0</v>
      </c>
      <c r="T388" s="41">
        <f>IFERROR('Tabel 5'!S388/'Tabel 10'!$F388*1000,0)</f>
        <v>0</v>
      </c>
      <c r="U388" s="41">
        <f>IFERROR('Tabel 5'!T388/'Tabel 10'!$F388*1000,0)</f>
        <v>8.8821779100235365E-2</v>
      </c>
      <c r="V388" s="22"/>
      <c r="W388" s="41">
        <f>IFERROR('Tabel 5'!V388/'Tabel 10'!$F388*1000,0)</f>
        <v>49.8882325946322</v>
      </c>
      <c r="X388" s="41">
        <f>IFERROR('Tabel 5'!W388/'Tabel 10'!$F388*1000,0)</f>
        <v>49.236872881230475</v>
      </c>
      <c r="Y388" s="41">
        <f>IFERROR('Tabel 5'!X388/'Tabel 10'!$F388*1000,0)</f>
        <v>0.65135971340172616</v>
      </c>
      <c r="Z388" s="41">
        <f>IFERROR('Tabel 5'!Y388/'Tabel 10'!$F388*1000,0)</f>
        <v>0</v>
      </c>
      <c r="AB388" s="41">
        <f>IFERROR('Tabel 5'!AA388/'Tabel 10'!$F388*1000,0)</f>
        <v>0</v>
      </c>
      <c r="AC388" s="41"/>
      <c r="AD388" s="41">
        <f>IFERROR('Tabel 5'!AC388/'Tabel 10'!$F388*1000,0)</f>
        <v>71.209354413702243</v>
      </c>
    </row>
    <row r="389" spans="2:30" outlineLevel="2" x14ac:dyDescent="0.2">
      <c r="B389" s="46">
        <v>2017</v>
      </c>
      <c r="C389" s="46">
        <v>4</v>
      </c>
      <c r="D389" s="22" t="s">
        <v>24</v>
      </c>
      <c r="E389" s="22" t="s">
        <v>349</v>
      </c>
      <c r="F389" s="41">
        <v>55311</v>
      </c>
      <c r="H389" s="41">
        <f>IFERROR('Tabel 5'!G389/'Tabel 10'!$F389*1000,0)</f>
        <v>102.78244833758203</v>
      </c>
      <c r="I389" s="22"/>
      <c r="J389" s="41">
        <f>IFERROR('Tabel 5'!I389/'Tabel 10'!$F389*1000,0)</f>
        <v>66.370161450706007</v>
      </c>
      <c r="K389" s="41">
        <f>IFERROR('Tabel 5'!J389/'Tabel 10'!$F389*1000,0)</f>
        <v>54.781146607365628</v>
      </c>
      <c r="L389" s="41">
        <f>IFERROR('Tabel 5'!K389/'Tabel 10'!$F389*1000,0)</f>
        <v>0.21695503606877475</v>
      </c>
      <c r="M389" s="41">
        <f>IFERROR('Tabel 5'!L389/'Tabel 10'!$F389*1000,0)</f>
        <v>9.527942000687025</v>
      </c>
      <c r="N389" s="41">
        <f>IFERROR('Tabel 5'!M389/'Tabel 10'!$F389*1000,0)</f>
        <v>0</v>
      </c>
      <c r="O389" s="41">
        <f>IFERROR('Tabel 5'!N389/'Tabel 10'!$F389*1000,0)</f>
        <v>1.8441178065845854</v>
      </c>
      <c r="Q389" s="41">
        <f>IFERROR('Tabel 5'!P389/'Tabel 10'!$F389*1000,0)</f>
        <v>1.3921281481079713</v>
      </c>
      <c r="R389" s="41">
        <f>IFERROR('Tabel 5'!Q389/'Tabel 10'!$F389*1000,0)</f>
        <v>1.3921281481079713</v>
      </c>
      <c r="S389" s="41">
        <f>IFERROR('Tabel 5'!R389/'Tabel 10'!$F389*1000,0)</f>
        <v>0</v>
      </c>
      <c r="T389" s="41">
        <f>IFERROR('Tabel 5'!S389/'Tabel 10'!$F389*1000,0)</f>
        <v>0</v>
      </c>
      <c r="U389" s="41">
        <f>IFERROR('Tabel 5'!T389/'Tabel 10'!$F389*1000,0)</f>
        <v>1.6633219431939397</v>
      </c>
      <c r="V389" s="22"/>
      <c r="W389" s="41">
        <f>IFERROR('Tabel 5'!V389/'Tabel 10'!$F389*1000,0)</f>
        <v>33.356836795574111</v>
      </c>
      <c r="X389" s="41">
        <f>IFERROR('Tabel 5'!W389/'Tabel 10'!$F389*1000,0)</f>
        <v>31.585037334345792</v>
      </c>
      <c r="Y389" s="41">
        <f>IFERROR('Tabel 5'!X389/'Tabel 10'!$F389*1000,0)</f>
        <v>1.7717994612283272</v>
      </c>
      <c r="Z389" s="41">
        <f>IFERROR('Tabel 5'!Y389/'Tabel 10'!$F389*1000,0)</f>
        <v>0</v>
      </c>
      <c r="AB389" s="41">
        <f>IFERROR('Tabel 5'!AA389/'Tabel 10'!$F389*1000,0)</f>
        <v>0</v>
      </c>
      <c r="AC389" s="41"/>
      <c r="AD389" s="41">
        <f>IFERROR('Tabel 5'!AC389/'Tabel 10'!$F389*1000,0)</f>
        <v>2.7661767098768784</v>
      </c>
    </row>
    <row r="390" spans="2:30" outlineLevel="2" x14ac:dyDescent="0.2">
      <c r="B390" s="46">
        <v>2017</v>
      </c>
      <c r="C390" s="46">
        <v>4</v>
      </c>
      <c r="D390" s="22" t="s">
        <v>26</v>
      </c>
      <c r="E390" s="22" t="s">
        <v>351</v>
      </c>
      <c r="F390" s="41">
        <v>72479</v>
      </c>
      <c r="H390" s="41">
        <f>IFERROR('Tabel 5'!G390/'Tabel 10'!$F390*1000,0)</f>
        <v>75.594310076022026</v>
      </c>
      <c r="I390" s="22"/>
      <c r="J390" s="41">
        <f>IFERROR('Tabel 5'!I390/'Tabel 10'!$F390*1000,0)</f>
        <v>44.192110818305991</v>
      </c>
      <c r="K390" s="41">
        <f>IFERROR('Tabel 5'!J390/'Tabel 10'!$F390*1000,0)</f>
        <v>34.134025027939131</v>
      </c>
      <c r="L390" s="41">
        <f>IFERROR('Tabel 5'!K390/'Tabel 10'!$F390*1000,0)</f>
        <v>0.28973909684184385</v>
      </c>
      <c r="M390" s="41">
        <f>IFERROR('Tabel 5'!L390/'Tabel 10'!$F390*1000,0)</f>
        <v>4.9393617461609569</v>
      </c>
      <c r="N390" s="41">
        <f>IFERROR('Tabel 5'!M390/'Tabel 10'!$F390*1000,0)</f>
        <v>0</v>
      </c>
      <c r="O390" s="41">
        <f>IFERROR('Tabel 5'!N390/'Tabel 10'!$F390*1000,0)</f>
        <v>4.8289849473640638</v>
      </c>
      <c r="Q390" s="41">
        <f>IFERROR('Tabel 5'!P390/'Tabel 10'!$F390*1000,0)</f>
        <v>1.4073041846603844</v>
      </c>
      <c r="R390" s="41">
        <f>IFERROR('Tabel 5'!Q390/'Tabel 10'!$F390*1000,0)</f>
        <v>1.4073041846603844</v>
      </c>
      <c r="S390" s="41">
        <f>IFERROR('Tabel 5'!R390/'Tabel 10'!$F390*1000,0)</f>
        <v>0</v>
      </c>
      <c r="T390" s="41">
        <f>IFERROR('Tabel 5'!S390/'Tabel 10'!$F390*1000,0)</f>
        <v>0</v>
      </c>
      <c r="U390" s="41">
        <f>IFERROR('Tabel 5'!T390/'Tabel 10'!$F390*1000,0)</f>
        <v>0.30353619669145548</v>
      </c>
      <c r="V390" s="22"/>
      <c r="W390" s="41">
        <f>IFERROR('Tabel 5'!V390/'Tabel 10'!$F390*1000,0)</f>
        <v>29.691358876364188</v>
      </c>
      <c r="X390" s="41">
        <f>IFERROR('Tabel 5'!W390/'Tabel 10'!$F390*1000,0)</f>
        <v>25.124518826142747</v>
      </c>
      <c r="Y390" s="41">
        <f>IFERROR('Tabel 5'!X390/'Tabel 10'!$F390*1000,0)</f>
        <v>0.60707239338291097</v>
      </c>
      <c r="Z390" s="41">
        <f>IFERROR('Tabel 5'!Y390/'Tabel 10'!$F390*1000,0)</f>
        <v>3.9597676568385327</v>
      </c>
      <c r="AB390" s="41">
        <f>IFERROR('Tabel 5'!AA390/'Tabel 10'!$F390*1000,0)</f>
        <v>0</v>
      </c>
      <c r="AC390" s="41"/>
      <c r="AD390" s="41">
        <f>IFERROR('Tabel 5'!AC390/'Tabel 10'!$F390*1000,0)</f>
        <v>5.3118834421004708</v>
      </c>
    </row>
    <row r="391" spans="2:30" outlineLevel="2" x14ac:dyDescent="0.2">
      <c r="B391" s="46">
        <v>2017</v>
      </c>
      <c r="C391" s="46">
        <v>4</v>
      </c>
      <c r="D391" s="22" t="s">
        <v>29</v>
      </c>
      <c r="E391" s="22" t="s">
        <v>355</v>
      </c>
      <c r="F391" s="41">
        <v>99295</v>
      </c>
      <c r="H391" s="41">
        <f>IFERROR('Tabel 5'!G391/'Tabel 10'!$F391*1000,0)</f>
        <v>162.36467093005692</v>
      </c>
      <c r="I391" s="22"/>
      <c r="J391" s="41">
        <f>IFERROR('Tabel 5'!I391/'Tabel 10'!$F391*1000,0)</f>
        <v>60.486429326753608</v>
      </c>
      <c r="K391" s="41">
        <f>IFERROR('Tabel 5'!J391/'Tabel 10'!$F391*1000,0)</f>
        <v>19.578025076791377</v>
      </c>
      <c r="L391" s="41">
        <f>IFERROR('Tabel 5'!K391/'Tabel 10'!$F391*1000,0)</f>
        <v>3.2428621783574201</v>
      </c>
      <c r="M391" s="41">
        <f>IFERROR('Tabel 5'!L391/'Tabel 10'!$F391*1000,0)</f>
        <v>20.93761015156856</v>
      </c>
      <c r="N391" s="41">
        <f>IFERROR('Tabel 5'!M391/'Tabel 10'!$F391*1000,0)</f>
        <v>1.0272420564983129</v>
      </c>
      <c r="O391" s="41">
        <f>IFERROR('Tabel 5'!N391/'Tabel 10'!$F391*1000,0)</f>
        <v>15.700689863537942</v>
      </c>
      <c r="Q391" s="41">
        <f>IFERROR('Tabel 5'!P391/'Tabel 10'!$F391*1000,0)</f>
        <v>14.87486781811773</v>
      </c>
      <c r="R391" s="41">
        <f>IFERROR('Tabel 5'!Q391/'Tabel 10'!$F391*1000,0)</f>
        <v>13.172868724507779</v>
      </c>
      <c r="S391" s="41">
        <f>IFERROR('Tabel 5'!R391/'Tabel 10'!$F391*1000,0)</f>
        <v>1.7019990936099501</v>
      </c>
      <c r="T391" s="41">
        <f>IFERROR('Tabel 5'!S391/'Tabel 10'!$F391*1000,0)</f>
        <v>0</v>
      </c>
      <c r="U391" s="41">
        <f>IFERROR('Tabel 5'!T391/'Tabel 10'!$F391*1000,0)</f>
        <v>32.257414774157816</v>
      </c>
      <c r="V391" s="22"/>
      <c r="W391" s="41">
        <f>IFERROR('Tabel 5'!V391/'Tabel 10'!$F391*1000,0)</f>
        <v>54.745959011027743</v>
      </c>
      <c r="X391" s="41">
        <f>IFERROR('Tabel 5'!W391/'Tabel 10'!$F391*1000,0)</f>
        <v>36.436880004028403</v>
      </c>
      <c r="Y391" s="41">
        <f>IFERROR('Tabel 5'!X391/'Tabel 10'!$F391*1000,0)</f>
        <v>1.0473840576061231</v>
      </c>
      <c r="Z391" s="41">
        <f>IFERROR('Tabel 5'!Y391/'Tabel 10'!$F391*1000,0)</f>
        <v>17.26169494939322</v>
      </c>
      <c r="AB391" s="41">
        <f>IFERROR('Tabel 5'!AA391/'Tabel 10'!$F391*1000,0)</f>
        <v>0</v>
      </c>
      <c r="AC391" s="41"/>
      <c r="AD391" s="41">
        <f>IFERROR('Tabel 5'!AC391/'Tabel 10'!$F391*1000,0)</f>
        <v>17.624250969333801</v>
      </c>
    </row>
    <row r="392" spans="2:30" outlineLevel="2" x14ac:dyDescent="0.2">
      <c r="B392" s="46">
        <v>2017</v>
      </c>
      <c r="C392" s="46">
        <v>4</v>
      </c>
      <c r="D392" s="22" t="s">
        <v>32</v>
      </c>
      <c r="E392" s="22" t="s">
        <v>358</v>
      </c>
      <c r="F392" s="41">
        <v>60211</v>
      </c>
      <c r="H392" s="41">
        <f>IFERROR('Tabel 5'!G392/'Tabel 10'!$F392*1000,0)</f>
        <v>56.0528807028616</v>
      </c>
      <c r="I392" s="22"/>
      <c r="J392" s="41">
        <f>IFERROR('Tabel 5'!I392/'Tabel 10'!$F392*1000,0)</f>
        <v>32.369500589593265</v>
      </c>
      <c r="K392" s="41">
        <f>IFERROR('Tabel 5'!J392/'Tabel 10'!$F392*1000,0)</f>
        <v>20.145820531132184</v>
      </c>
      <c r="L392" s="41">
        <f>IFERROR('Tabel 5'!K392/'Tabel 10'!$F392*1000,0)</f>
        <v>4.2849313248409757</v>
      </c>
      <c r="M392" s="41">
        <f>IFERROR('Tabel 5'!L392/'Tabel 10'!$F392*1000,0)</f>
        <v>7.9387487336201028</v>
      </c>
      <c r="N392" s="41">
        <f>IFERROR('Tabel 5'!M392/'Tabel 10'!$F392*1000,0)</f>
        <v>0</v>
      </c>
      <c r="O392" s="41">
        <f>IFERROR('Tabel 5'!N392/'Tabel 10'!$F392*1000,0)</f>
        <v>0</v>
      </c>
      <c r="Q392" s="41">
        <f>IFERROR('Tabel 5'!P392/'Tabel 10'!$F392*1000,0)</f>
        <v>0.99649565693976194</v>
      </c>
      <c r="R392" s="41">
        <f>IFERROR('Tabel 5'!Q392/'Tabel 10'!$F392*1000,0)</f>
        <v>0.99649565693976194</v>
      </c>
      <c r="S392" s="41">
        <f>IFERROR('Tabel 5'!R392/'Tabel 10'!$F392*1000,0)</f>
        <v>0</v>
      </c>
      <c r="T392" s="41">
        <f>IFERROR('Tabel 5'!S392/'Tabel 10'!$F392*1000,0)</f>
        <v>0</v>
      </c>
      <c r="U392" s="41">
        <f>IFERROR('Tabel 5'!T392/'Tabel 10'!$F392*1000,0)</f>
        <v>2.0760326186245037</v>
      </c>
      <c r="V392" s="22"/>
      <c r="W392" s="41">
        <f>IFERROR('Tabel 5'!V392/'Tabel 10'!$F392*1000,0)</f>
        <v>20.610851837704075</v>
      </c>
      <c r="X392" s="41">
        <f>IFERROR('Tabel 5'!W392/'Tabel 10'!$F392*1000,0)</f>
        <v>20.029562704489216</v>
      </c>
      <c r="Y392" s="41">
        <f>IFERROR('Tabel 5'!X392/'Tabel 10'!$F392*1000,0)</f>
        <v>0.58128913321486109</v>
      </c>
      <c r="Z392" s="41">
        <f>IFERROR('Tabel 5'!Y392/'Tabel 10'!$F392*1000,0)</f>
        <v>0</v>
      </c>
      <c r="AB392" s="41">
        <f>IFERROR('Tabel 5'!AA392/'Tabel 10'!$F392*1000,0)</f>
        <v>1.6608260948996031E-2</v>
      </c>
      <c r="AC392" s="41"/>
      <c r="AD392" s="41">
        <f>IFERROR('Tabel 5'!AC392/'Tabel 10'!$F392*1000,0)</f>
        <v>16.508611383302053</v>
      </c>
    </row>
    <row r="393" spans="2:30" outlineLevel="2" x14ac:dyDescent="0.2">
      <c r="B393" s="46">
        <v>2017</v>
      </c>
      <c r="C393" s="46">
        <v>4</v>
      </c>
      <c r="D393" s="22" t="s">
        <v>34</v>
      </c>
      <c r="E393" s="22" t="s">
        <v>360</v>
      </c>
      <c r="F393" s="41">
        <v>80802</v>
      </c>
      <c r="H393" s="41">
        <f>IFERROR('Tabel 5'!G393/'Tabel 10'!$F393*1000,0)</f>
        <v>114.21746986460732</v>
      </c>
      <c r="I393" s="22"/>
      <c r="J393" s="41">
        <f>IFERROR('Tabel 5'!I393/'Tabel 10'!$F393*1000,0)</f>
        <v>73.04274646667163</v>
      </c>
      <c r="K393" s="41">
        <f>IFERROR('Tabel 5'!J393/'Tabel 10'!$F393*1000,0)</f>
        <v>36.261478676270386</v>
      </c>
      <c r="L393" s="41">
        <f>IFERROR('Tabel 5'!K393/'Tabel 10'!$F393*1000,0)</f>
        <v>2.1286601816786712</v>
      </c>
      <c r="M393" s="41">
        <f>IFERROR('Tabel 5'!L393/'Tabel 10'!$F393*1000,0)</f>
        <v>31.236850573005619</v>
      </c>
      <c r="N393" s="41">
        <f>IFERROR('Tabel 5'!M393/'Tabel 10'!$F393*1000,0)</f>
        <v>0</v>
      </c>
      <c r="O393" s="41">
        <f>IFERROR('Tabel 5'!N393/'Tabel 10'!$F393*1000,0)</f>
        <v>3.415757035716938</v>
      </c>
      <c r="Q393" s="41">
        <f>IFERROR('Tabel 5'!P393/'Tabel 10'!$F393*1000,0)</f>
        <v>5.0617558971312597</v>
      </c>
      <c r="R393" s="41">
        <f>IFERROR('Tabel 5'!Q393/'Tabel 10'!$F393*1000,0)</f>
        <v>4.8266132026434985</v>
      </c>
      <c r="S393" s="41">
        <f>IFERROR('Tabel 5'!R393/'Tabel 10'!$F393*1000,0)</f>
        <v>0.23514269448776021</v>
      </c>
      <c r="T393" s="41">
        <f>IFERROR('Tabel 5'!S393/'Tabel 10'!$F393*1000,0)</f>
        <v>0</v>
      </c>
      <c r="U393" s="41">
        <f>IFERROR('Tabel 5'!T393/'Tabel 10'!$F393*1000,0)</f>
        <v>4.8142372713546697</v>
      </c>
      <c r="V393" s="22"/>
      <c r="W393" s="41">
        <f>IFERROR('Tabel 5'!V393/'Tabel 10'!$F393*1000,0)</f>
        <v>31.29873022944977</v>
      </c>
      <c r="X393" s="41">
        <f>IFERROR('Tabel 5'!W393/'Tabel 10'!$F393*1000,0)</f>
        <v>30.74181332145244</v>
      </c>
      <c r="Y393" s="41">
        <f>IFERROR('Tabel 5'!X393/'Tabel 10'!$F393*1000,0)</f>
        <v>0.55691690799732685</v>
      </c>
      <c r="Z393" s="41">
        <f>IFERROR('Tabel 5'!Y393/'Tabel 10'!$F393*1000,0)</f>
        <v>0</v>
      </c>
      <c r="AB393" s="41">
        <f>IFERROR('Tabel 5'!AA393/'Tabel 10'!$F393*1000,0)</f>
        <v>0</v>
      </c>
      <c r="AC393" s="41"/>
      <c r="AD393" s="41">
        <f>IFERROR('Tabel 5'!AC393/'Tabel 10'!$F393*1000,0)</f>
        <v>13.749659661889558</v>
      </c>
    </row>
    <row r="394" spans="2:30" outlineLevel="2" x14ac:dyDescent="0.2">
      <c r="B394" s="46">
        <v>2017</v>
      </c>
      <c r="C394" s="46">
        <v>4</v>
      </c>
      <c r="D394" s="22" t="s">
        <v>35</v>
      </c>
      <c r="E394" s="22" t="s">
        <v>361</v>
      </c>
      <c r="F394" s="41">
        <v>52511</v>
      </c>
      <c r="H394" s="41">
        <f>IFERROR('Tabel 5'!G394/'Tabel 10'!$F394*1000,0)</f>
        <v>166.78410237854928</v>
      </c>
      <c r="I394" s="22"/>
      <c r="J394" s="41">
        <f>IFERROR('Tabel 5'!I394/'Tabel 10'!$F394*1000,0)</f>
        <v>88.05774028298832</v>
      </c>
      <c r="K394" s="41">
        <f>IFERROR('Tabel 5'!J394/'Tabel 10'!$F394*1000,0)</f>
        <v>23.956885224048296</v>
      </c>
      <c r="L394" s="41">
        <f>IFERROR('Tabel 5'!K394/'Tabel 10'!$F394*1000,0)</f>
        <v>1.1616613661899413</v>
      </c>
      <c r="M394" s="41">
        <f>IFERROR('Tabel 5'!L394/'Tabel 10'!$F394*1000,0)</f>
        <v>56.597665251090248</v>
      </c>
      <c r="N394" s="41">
        <f>IFERROR('Tabel 5'!M394/'Tabel 10'!$F394*1000,0)</f>
        <v>0</v>
      </c>
      <c r="O394" s="41">
        <f>IFERROR('Tabel 5'!N394/'Tabel 10'!$F394*1000,0)</f>
        <v>6.3415284416598423</v>
      </c>
      <c r="Q394" s="41">
        <f>IFERROR('Tabel 5'!P394/'Tabel 10'!$F394*1000,0)</f>
        <v>37.382643636571387</v>
      </c>
      <c r="R394" s="41">
        <f>IFERROR('Tabel 5'!Q394/'Tabel 10'!$F394*1000,0)</f>
        <v>23.861667079278629</v>
      </c>
      <c r="S394" s="41">
        <f>IFERROR('Tabel 5'!R394/'Tabel 10'!$F394*1000,0)</f>
        <v>13.520976557292757</v>
      </c>
      <c r="T394" s="41">
        <f>IFERROR('Tabel 5'!S394/'Tabel 10'!$F394*1000,0)</f>
        <v>0</v>
      </c>
      <c r="U394" s="41">
        <f>IFERROR('Tabel 5'!T394/'Tabel 10'!$F394*1000,0)</f>
        <v>9.6741635085981983</v>
      </c>
      <c r="V394" s="22"/>
      <c r="W394" s="41">
        <f>IFERROR('Tabel 5'!V394/'Tabel 10'!$F394*1000,0)</f>
        <v>31.669554950391344</v>
      </c>
      <c r="X394" s="41">
        <f>IFERROR('Tabel 5'!W394/'Tabel 10'!$F394*1000,0)</f>
        <v>29.689017539182267</v>
      </c>
      <c r="Y394" s="41">
        <f>IFERROR('Tabel 5'!X394/'Tabel 10'!$F394*1000,0)</f>
        <v>1.1997486240978079</v>
      </c>
      <c r="Z394" s="41">
        <f>IFERROR('Tabel 5'!Y394/'Tabel 10'!$F394*1000,0)</f>
        <v>0.78078878711127186</v>
      </c>
      <c r="AB394" s="41">
        <f>IFERROR('Tabel 5'!AA394/'Tabel 10'!$F394*1000,0)</f>
        <v>0</v>
      </c>
      <c r="AC394" s="41"/>
      <c r="AD394" s="41">
        <f>IFERROR('Tabel 5'!AC394/'Tabel 10'!$F394*1000,0)</f>
        <v>22.357220391917885</v>
      </c>
    </row>
    <row r="395" spans="2:30" outlineLevel="2" x14ac:dyDescent="0.2">
      <c r="B395" s="46">
        <v>2017</v>
      </c>
      <c r="C395" s="46">
        <v>4</v>
      </c>
      <c r="D395" s="22" t="s">
        <v>378</v>
      </c>
      <c r="E395" s="22" t="s">
        <v>379</v>
      </c>
      <c r="F395" s="41">
        <v>56376</v>
      </c>
      <c r="H395" s="41">
        <f>IFERROR('Tabel 5'!G395/'Tabel 10'!$F395*1000,0)</f>
        <v>48.602242088832128</v>
      </c>
      <c r="I395" s="22"/>
      <c r="J395" s="41">
        <f>IFERROR('Tabel 5'!I395/'Tabel 10'!$F395*1000,0)</f>
        <v>25.454093940683979</v>
      </c>
      <c r="K395" s="41">
        <f>IFERROR('Tabel 5'!J395/'Tabel 10'!$F395*1000,0)</f>
        <v>14.633886760323543</v>
      </c>
      <c r="L395" s="41">
        <f>IFERROR('Tabel 5'!K395/'Tabel 10'!$F395*1000,0)</f>
        <v>0</v>
      </c>
      <c r="M395" s="41">
        <f>IFERROR('Tabel 5'!L395/'Tabel 10'!$F395*1000,0)</f>
        <v>10.589612601106854</v>
      </c>
      <c r="N395" s="41">
        <f>IFERROR('Tabel 5'!M395/'Tabel 10'!$F395*1000,0)</f>
        <v>0</v>
      </c>
      <c r="O395" s="41">
        <f>IFERROR('Tabel 5'!N395/'Tabel 10'!$F395*1000,0)</f>
        <v>0.23059457925358309</v>
      </c>
      <c r="Q395" s="41">
        <f>IFERROR('Tabel 5'!P395/'Tabel 10'!$F395*1000,0)</f>
        <v>5.924506882361289</v>
      </c>
      <c r="R395" s="41">
        <f>IFERROR('Tabel 5'!Q395/'Tabel 10'!$F395*1000,0)</f>
        <v>5.924506882361289</v>
      </c>
      <c r="S395" s="41">
        <f>IFERROR('Tabel 5'!R395/'Tabel 10'!$F395*1000,0)</f>
        <v>0</v>
      </c>
      <c r="T395" s="41">
        <f>IFERROR('Tabel 5'!S395/'Tabel 10'!$F395*1000,0)</f>
        <v>0</v>
      </c>
      <c r="U395" s="41">
        <f>IFERROR('Tabel 5'!T395/'Tabel 10'!$F395*1000,0)</f>
        <v>0</v>
      </c>
      <c r="V395" s="22"/>
      <c r="W395" s="41">
        <f>IFERROR('Tabel 5'!V395/'Tabel 10'!$F395*1000,0)</f>
        <v>17.22364126578686</v>
      </c>
      <c r="X395" s="41">
        <f>IFERROR('Tabel 5'!W395/'Tabel 10'!$F395*1000,0)</f>
        <v>16.726976018163757</v>
      </c>
      <c r="Y395" s="41">
        <f>IFERROR('Tabel 5'!X395/'Tabel 10'!$F395*1000,0)</f>
        <v>0.49666524762310199</v>
      </c>
      <c r="Z395" s="41">
        <f>IFERROR('Tabel 5'!Y395/'Tabel 10'!$F395*1000,0)</f>
        <v>0</v>
      </c>
      <c r="AB395" s="41">
        <f>IFERROR('Tabel 5'!AA395/'Tabel 10'!$F395*1000,0)</f>
        <v>6.3147438626365835</v>
      </c>
      <c r="AC395" s="41"/>
      <c r="AD395" s="41">
        <f>IFERROR('Tabel 5'!AC395/'Tabel 10'!$F395*1000,0)</f>
        <v>4.7005818078615009</v>
      </c>
    </row>
    <row r="396" spans="2:30" outlineLevel="2" x14ac:dyDescent="0.2">
      <c r="B396" s="46">
        <v>2017</v>
      </c>
      <c r="C396" s="46">
        <v>4</v>
      </c>
      <c r="D396" s="22" t="s">
        <v>385</v>
      </c>
      <c r="E396" s="22" t="s">
        <v>386</v>
      </c>
      <c r="F396" s="41">
        <v>57068</v>
      </c>
      <c r="H396" s="41">
        <f>IFERROR('Tabel 5'!G396/'Tabel 10'!$F396*1000,0)</f>
        <v>100.75699165907338</v>
      </c>
      <c r="I396" s="22"/>
      <c r="J396" s="41">
        <f>IFERROR('Tabel 5'!I396/'Tabel 10'!$F396*1000,0)</f>
        <v>63.310436672040382</v>
      </c>
      <c r="K396" s="41">
        <f>IFERROR('Tabel 5'!J396/'Tabel 10'!$F396*1000,0)</f>
        <v>57.107310576855681</v>
      </c>
      <c r="L396" s="41">
        <f>IFERROR('Tabel 5'!K396/'Tabel 10'!$F396*1000,0)</f>
        <v>1.7522955071143195E-2</v>
      </c>
      <c r="M396" s="41">
        <f>IFERROR('Tabel 5'!L396/'Tabel 10'!$F396*1000,0)</f>
        <v>2.768626901240625</v>
      </c>
      <c r="N396" s="41">
        <f>IFERROR('Tabel 5'!M396/'Tabel 10'!$F396*1000,0)</f>
        <v>0</v>
      </c>
      <c r="O396" s="41">
        <f>IFERROR('Tabel 5'!N396/'Tabel 10'!$F396*1000,0)</f>
        <v>3.4169762388729237</v>
      </c>
      <c r="Q396" s="41">
        <f>IFERROR('Tabel 5'!P396/'Tabel 10'!$F396*1000,0)</f>
        <v>1.5069741361183151</v>
      </c>
      <c r="R396" s="41">
        <f>IFERROR('Tabel 5'!Q396/'Tabel 10'!$F396*1000,0)</f>
        <v>1.5069741361183151</v>
      </c>
      <c r="S396" s="41">
        <f>IFERROR('Tabel 5'!R396/'Tabel 10'!$F396*1000,0)</f>
        <v>0</v>
      </c>
      <c r="T396" s="41">
        <f>IFERROR('Tabel 5'!S396/'Tabel 10'!$F396*1000,0)</f>
        <v>0</v>
      </c>
      <c r="U396" s="41">
        <f>IFERROR('Tabel 5'!T396/'Tabel 10'!$F396*1000,0)</f>
        <v>13.440106539566832</v>
      </c>
      <c r="V396" s="22"/>
      <c r="W396" s="41">
        <f>IFERROR('Tabel 5'!V396/'Tabel 10'!$F396*1000,0)</f>
        <v>22.499474311347868</v>
      </c>
      <c r="X396" s="41">
        <f>IFERROR('Tabel 5'!W396/'Tabel 10'!$F396*1000,0)</f>
        <v>16.629284362514895</v>
      </c>
      <c r="Y396" s="41">
        <f>IFERROR('Tabel 5'!X396/'Tabel 10'!$F396*1000,0)</f>
        <v>0.54321160720543904</v>
      </c>
      <c r="Z396" s="41">
        <f>IFERROR('Tabel 5'!Y396/'Tabel 10'!$F396*1000,0)</f>
        <v>5.326978341627532</v>
      </c>
      <c r="AB396" s="41">
        <f>IFERROR('Tabel 5'!AA396/'Tabel 10'!$F396*1000,0)</f>
        <v>0</v>
      </c>
      <c r="AC396" s="41"/>
      <c r="AD396" s="41">
        <f>IFERROR('Tabel 5'!AC396/'Tabel 10'!$F396*1000,0)</f>
        <v>11.092030560033644</v>
      </c>
    </row>
    <row r="397" spans="2:30" outlineLevel="2" x14ac:dyDescent="0.2">
      <c r="B397" s="46">
        <v>2017</v>
      </c>
      <c r="C397" s="46">
        <v>4</v>
      </c>
      <c r="D397" s="22" t="s">
        <v>93</v>
      </c>
      <c r="E397" s="22" t="s">
        <v>432</v>
      </c>
      <c r="F397" s="41">
        <v>64277</v>
      </c>
      <c r="H397" s="41">
        <f>IFERROR('Tabel 5'!G397/'Tabel 10'!$F397*1000,0)</f>
        <v>102.44722062324003</v>
      </c>
      <c r="I397" s="22"/>
      <c r="J397" s="41">
        <f>IFERROR('Tabel 5'!I397/'Tabel 10'!$F397*1000,0)</f>
        <v>60.721564478740447</v>
      </c>
      <c r="K397" s="41">
        <f>IFERROR('Tabel 5'!J397/'Tabel 10'!$F397*1000,0)</f>
        <v>41.13446489413009</v>
      </c>
      <c r="L397" s="41">
        <f>IFERROR('Tabel 5'!K397/'Tabel 10'!$F397*1000,0)</f>
        <v>0</v>
      </c>
      <c r="M397" s="41">
        <f>IFERROR('Tabel 5'!L397/'Tabel 10'!$F397*1000,0)</f>
        <v>19.027023663207679</v>
      </c>
      <c r="N397" s="41">
        <f>IFERROR('Tabel 5'!M397/'Tabel 10'!$F397*1000,0)</f>
        <v>0.124461315867262</v>
      </c>
      <c r="O397" s="41">
        <f>IFERROR('Tabel 5'!N397/'Tabel 10'!$F397*1000,0)</f>
        <v>0.43561460553541703</v>
      </c>
      <c r="Q397" s="41">
        <f>IFERROR('Tabel 5'!P397/'Tabel 10'!$F397*1000,0)</f>
        <v>5.1029139505577428</v>
      </c>
      <c r="R397" s="41">
        <f>IFERROR('Tabel 5'!Q397/'Tabel 10'!$F397*1000,0)</f>
        <v>4.2005694105200932</v>
      </c>
      <c r="S397" s="41">
        <f>IFERROR('Tabel 5'!R397/'Tabel 10'!$F397*1000,0)</f>
        <v>0.90234454003764963</v>
      </c>
      <c r="T397" s="41">
        <f>IFERROR('Tabel 5'!S397/'Tabel 10'!$F397*1000,0)</f>
        <v>0</v>
      </c>
      <c r="U397" s="41">
        <f>IFERROR('Tabel 5'!T397/'Tabel 10'!$F397*1000,0)</f>
        <v>9.9880205983477754</v>
      </c>
      <c r="V397" s="22"/>
      <c r="W397" s="41">
        <f>IFERROR('Tabel 5'!V397/'Tabel 10'!$F397*1000,0)</f>
        <v>26.634721595594069</v>
      </c>
      <c r="X397" s="41">
        <f>IFERROR('Tabel 5'!W397/'Tabel 10'!$F397*1000,0)</f>
        <v>26.090203338674801</v>
      </c>
      <c r="Y397" s="41">
        <f>IFERROR('Tabel 5'!X397/'Tabel 10'!$F397*1000,0)</f>
        <v>0.54451825691927125</v>
      </c>
      <c r="Z397" s="41">
        <f>IFERROR('Tabel 5'!Y397/'Tabel 10'!$F397*1000,0)</f>
        <v>0</v>
      </c>
      <c r="AB397" s="41">
        <f>IFERROR('Tabel 5'!AA397/'Tabel 10'!$F397*1000,0)</f>
        <v>0</v>
      </c>
      <c r="AC397" s="41"/>
      <c r="AD397" s="41">
        <f>IFERROR('Tabel 5'!AC397/'Tabel 10'!$F397*1000,0)</f>
        <v>31.597616565801143</v>
      </c>
    </row>
    <row r="398" spans="2:30" outlineLevel="2" x14ac:dyDescent="0.2">
      <c r="B398" s="46">
        <v>2017</v>
      </c>
      <c r="C398" s="46">
        <v>4</v>
      </c>
      <c r="D398" s="22" t="s">
        <v>436</v>
      </c>
      <c r="E398" s="22" t="s">
        <v>437</v>
      </c>
      <c r="F398" s="41">
        <v>62830</v>
      </c>
      <c r="H398" s="41">
        <f>IFERROR('Tabel 5'!G398/'Tabel 10'!$F398*1000,0)</f>
        <v>79.898137832245737</v>
      </c>
      <c r="I398" s="22"/>
      <c r="J398" s="41">
        <f>IFERROR('Tabel 5'!I398/'Tabel 10'!$F398*1000,0)</f>
        <v>33.725927104886196</v>
      </c>
      <c r="K398" s="41">
        <f>IFERROR('Tabel 5'!J398/'Tabel 10'!$F398*1000,0)</f>
        <v>7.5441667992996972</v>
      </c>
      <c r="L398" s="41">
        <f>IFERROR('Tabel 5'!K398/'Tabel 10'!$F398*1000,0)</f>
        <v>0</v>
      </c>
      <c r="M398" s="41">
        <f>IFERROR('Tabel 5'!L398/'Tabel 10'!$F398*1000,0)</f>
        <v>16.632182078624862</v>
      </c>
      <c r="N398" s="41">
        <f>IFERROR('Tabel 5'!M398/'Tabel 10'!$F398*1000,0)</f>
        <v>5.395511698233328</v>
      </c>
      <c r="O398" s="41">
        <f>IFERROR('Tabel 5'!N398/'Tabel 10'!$F398*1000,0)</f>
        <v>4.1540665287283138</v>
      </c>
      <c r="Q398" s="41">
        <f>IFERROR('Tabel 5'!P398/'Tabel 10'!$F398*1000,0)</f>
        <v>0.970873786407767</v>
      </c>
      <c r="R398" s="41">
        <f>IFERROR('Tabel 5'!Q398/'Tabel 10'!$F398*1000,0)</f>
        <v>0.970873786407767</v>
      </c>
      <c r="S398" s="41">
        <f>IFERROR('Tabel 5'!R398/'Tabel 10'!$F398*1000,0)</f>
        <v>0</v>
      </c>
      <c r="T398" s="41">
        <f>IFERROR('Tabel 5'!S398/'Tabel 10'!$F398*1000,0)</f>
        <v>0</v>
      </c>
      <c r="U398" s="41">
        <f>IFERROR('Tabel 5'!T398/'Tabel 10'!$F398*1000,0)</f>
        <v>20.611173006525544</v>
      </c>
      <c r="V398" s="22"/>
      <c r="W398" s="41">
        <f>IFERROR('Tabel 5'!V398/'Tabel 10'!$F398*1000,0)</f>
        <v>24.590163934426229</v>
      </c>
      <c r="X398" s="41">
        <f>IFERROR('Tabel 5'!W398/'Tabel 10'!$F398*1000,0)</f>
        <v>23.269138946363203</v>
      </c>
      <c r="Y398" s="41">
        <f>IFERROR('Tabel 5'!X398/'Tabel 10'!$F398*1000,0)</f>
        <v>0.60480662104090399</v>
      </c>
      <c r="Z398" s="41">
        <f>IFERROR('Tabel 5'!Y398/'Tabel 10'!$F398*1000,0)</f>
        <v>0.71621836702212327</v>
      </c>
      <c r="AB398" s="41">
        <f>IFERROR('Tabel 5'!AA398/'Tabel 10'!$F398*1000,0)</f>
        <v>0</v>
      </c>
      <c r="AC398" s="41"/>
      <c r="AD398" s="41">
        <f>IFERROR('Tabel 5'!AC398/'Tabel 10'!$F398*1000,0)</f>
        <v>8.4832086582842603</v>
      </c>
    </row>
    <row r="399" spans="2:30" outlineLevel="2" x14ac:dyDescent="0.2">
      <c r="B399" s="46">
        <v>2017</v>
      </c>
      <c r="C399" s="46">
        <v>4</v>
      </c>
      <c r="D399" s="22" t="s">
        <v>100</v>
      </c>
      <c r="E399" s="22" t="s">
        <v>442</v>
      </c>
      <c r="F399" s="41">
        <v>89294</v>
      </c>
      <c r="H399" s="41">
        <f>IFERROR('Tabel 5'!G399/'Tabel 10'!$F399*1000,0)</f>
        <v>82.021188433713348</v>
      </c>
      <c r="I399" s="22"/>
      <c r="J399" s="41">
        <f>IFERROR('Tabel 5'!I399/'Tabel 10'!$F399*1000,0)</f>
        <v>42.79122897395122</v>
      </c>
      <c r="K399" s="41">
        <f>IFERROR('Tabel 5'!J399/'Tabel 10'!$F399*1000,0)</f>
        <v>25.141666853316011</v>
      </c>
      <c r="L399" s="41">
        <f>IFERROR('Tabel 5'!K399/'Tabel 10'!$F399*1000,0)</f>
        <v>1.8030326785674291</v>
      </c>
      <c r="M399" s="41">
        <f>IFERROR('Tabel 5'!L399/'Tabel 10'!$F399*1000,0)</f>
        <v>14.648240643268306</v>
      </c>
      <c r="N399" s="41">
        <f>IFERROR('Tabel 5'!M399/'Tabel 10'!$F399*1000,0)</f>
        <v>5.5994803682218292E-2</v>
      </c>
      <c r="O399" s="41">
        <f>IFERROR('Tabel 5'!N399/'Tabel 10'!$F399*1000,0)</f>
        <v>1.142293995117253</v>
      </c>
      <c r="Q399" s="41">
        <f>IFERROR('Tabel 5'!P399/'Tabel 10'!$F399*1000,0)</f>
        <v>13.505946648151051</v>
      </c>
      <c r="R399" s="41">
        <f>IFERROR('Tabel 5'!Q399/'Tabel 10'!$F399*1000,0)</f>
        <v>13.505946648151051</v>
      </c>
      <c r="S399" s="41">
        <f>IFERROR('Tabel 5'!R399/'Tabel 10'!$F399*1000,0)</f>
        <v>0</v>
      </c>
      <c r="T399" s="41">
        <f>IFERROR('Tabel 5'!S399/'Tabel 10'!$F399*1000,0)</f>
        <v>0</v>
      </c>
      <c r="U399" s="41">
        <f>IFERROR('Tabel 5'!T399/'Tabel 10'!$F399*1000,0)</f>
        <v>1.7806347570945418</v>
      </c>
      <c r="V399" s="22"/>
      <c r="W399" s="41">
        <f>IFERROR('Tabel 5'!V399/'Tabel 10'!$F399*1000,0)</f>
        <v>23.943378054516543</v>
      </c>
      <c r="X399" s="41">
        <f>IFERROR('Tabel 5'!W399/'Tabel 10'!$F399*1000,0)</f>
        <v>22.711492373507738</v>
      </c>
      <c r="Y399" s="41">
        <f>IFERROR('Tabel 5'!X399/'Tabel 10'!$F399*1000,0)</f>
        <v>1.1982887987994715</v>
      </c>
      <c r="Z399" s="41">
        <f>IFERROR('Tabel 5'!Y399/'Tabel 10'!$F399*1000,0)</f>
        <v>3.3596882209330971E-2</v>
      </c>
      <c r="AB399" s="41">
        <f>IFERROR('Tabel 5'!AA399/'Tabel 10'!$F399*1000,0)</f>
        <v>0</v>
      </c>
      <c r="AC399" s="41"/>
      <c r="AD399" s="41">
        <f>IFERROR('Tabel 5'!AC399/'Tabel 10'!$F399*1000,0)</f>
        <v>0</v>
      </c>
    </row>
    <row r="400" spans="2:30" outlineLevel="2" x14ac:dyDescent="0.2">
      <c r="B400" s="46">
        <v>2017</v>
      </c>
      <c r="C400" s="46">
        <v>4</v>
      </c>
      <c r="D400" s="22" t="s">
        <v>114</v>
      </c>
      <c r="E400" s="22" t="s">
        <v>456</v>
      </c>
      <c r="F400" s="41">
        <v>54950</v>
      </c>
      <c r="H400" s="41">
        <f>IFERROR('Tabel 5'!G400/'Tabel 10'!$F400*1000,0)</f>
        <v>92.502274795268434</v>
      </c>
      <c r="I400" s="22"/>
      <c r="J400" s="41">
        <f>IFERROR('Tabel 5'!I400/'Tabel 10'!$F400*1000,0)</f>
        <v>51.519563239308461</v>
      </c>
      <c r="K400" s="41">
        <f>IFERROR('Tabel 5'!J400/'Tabel 10'!$F400*1000,0)</f>
        <v>36.815286624203821</v>
      </c>
      <c r="L400" s="41">
        <f>IFERROR('Tabel 5'!K400/'Tabel 10'!$F400*1000,0)</f>
        <v>0.2183803457688808</v>
      </c>
      <c r="M400" s="41">
        <f>IFERROR('Tabel 5'!L400/'Tabel 10'!$F400*1000,0)</f>
        <v>13.64877161055505</v>
      </c>
      <c r="N400" s="41">
        <f>IFERROR('Tabel 5'!M400/'Tabel 10'!$F400*1000,0)</f>
        <v>0</v>
      </c>
      <c r="O400" s="41">
        <f>IFERROR('Tabel 5'!N400/'Tabel 10'!$F400*1000,0)</f>
        <v>0.83712465878070974</v>
      </c>
      <c r="Q400" s="41">
        <f>IFERROR('Tabel 5'!P400/'Tabel 10'!$F400*1000,0)</f>
        <v>3.6214740673339398</v>
      </c>
      <c r="R400" s="41">
        <f>IFERROR('Tabel 5'!Q400/'Tabel 10'!$F400*1000,0)</f>
        <v>0.36396724294813471</v>
      </c>
      <c r="S400" s="41">
        <f>IFERROR('Tabel 5'!R400/'Tabel 10'!$F400*1000,0)</f>
        <v>3.2575068243858052</v>
      </c>
      <c r="T400" s="41">
        <f>IFERROR('Tabel 5'!S400/'Tabel 10'!$F400*1000,0)</f>
        <v>0</v>
      </c>
      <c r="U400" s="41">
        <f>IFERROR('Tabel 5'!T400/'Tabel 10'!$F400*1000,0)</f>
        <v>0.67333939945404919</v>
      </c>
      <c r="V400" s="22"/>
      <c r="W400" s="41">
        <f>IFERROR('Tabel 5'!V400/'Tabel 10'!$F400*1000,0)</f>
        <v>36.687898089171973</v>
      </c>
      <c r="X400" s="41">
        <f>IFERROR('Tabel 5'!W400/'Tabel 10'!$F400*1000,0)</f>
        <v>36.141947224749778</v>
      </c>
      <c r="Y400" s="41">
        <f>IFERROR('Tabel 5'!X400/'Tabel 10'!$F400*1000,0)</f>
        <v>0.54595086442220198</v>
      </c>
      <c r="Z400" s="41">
        <f>IFERROR('Tabel 5'!Y400/'Tabel 10'!$F400*1000,0)</f>
        <v>0</v>
      </c>
      <c r="AB400" s="41">
        <f>IFERROR('Tabel 5'!AA400/'Tabel 10'!$F400*1000,0)</f>
        <v>0</v>
      </c>
      <c r="AC400" s="41"/>
      <c r="AD400" s="41">
        <f>IFERROR('Tabel 5'!AC400/'Tabel 10'!$F400*1000,0)</f>
        <v>12.757051865332121</v>
      </c>
    </row>
    <row r="401" spans="2:30" outlineLevel="2" x14ac:dyDescent="0.2">
      <c r="B401" s="46">
        <v>2017</v>
      </c>
      <c r="C401" s="46">
        <v>4</v>
      </c>
      <c r="D401" s="22" t="s">
        <v>116</v>
      </c>
      <c r="E401" s="22" t="s">
        <v>458</v>
      </c>
      <c r="F401" s="41">
        <v>56020</v>
      </c>
      <c r="H401" s="41">
        <f>IFERROR('Tabel 5'!G401/'Tabel 10'!$F401*1000,0)</f>
        <v>122.9382363441628</v>
      </c>
      <c r="I401" s="22"/>
      <c r="J401" s="41">
        <f>IFERROR('Tabel 5'!I401/'Tabel 10'!$F401*1000,0)</f>
        <v>68.636201356658333</v>
      </c>
      <c r="K401" s="41">
        <f>IFERROR('Tabel 5'!J401/'Tabel 10'!$F401*1000,0)</f>
        <v>33.291681542306321</v>
      </c>
      <c r="L401" s="41">
        <f>IFERROR('Tabel 5'!K401/'Tabel 10'!$F401*1000,0)</f>
        <v>1.1781506604784004</v>
      </c>
      <c r="M401" s="41">
        <f>IFERROR('Tabel 5'!L401/'Tabel 10'!$F401*1000,0)</f>
        <v>18.939664405569442</v>
      </c>
      <c r="N401" s="41">
        <f>IFERROR('Tabel 5'!M401/'Tabel 10'!$F401*1000,0)</f>
        <v>15.226704748304178</v>
      </c>
      <c r="O401" s="41">
        <f>IFERROR('Tabel 5'!N401/'Tabel 10'!$F401*1000,0)</f>
        <v>0</v>
      </c>
      <c r="Q401" s="41">
        <f>IFERROR('Tabel 5'!P401/'Tabel 10'!$F401*1000,0)</f>
        <v>2.9810781863620139</v>
      </c>
      <c r="R401" s="41">
        <f>IFERROR('Tabel 5'!Q401/'Tabel 10'!$F401*1000,0)</f>
        <v>2.9810781863620139</v>
      </c>
      <c r="S401" s="41">
        <f>IFERROR('Tabel 5'!R401/'Tabel 10'!$F401*1000,0)</f>
        <v>0</v>
      </c>
      <c r="T401" s="41">
        <f>IFERROR('Tabel 5'!S401/'Tabel 10'!$F401*1000,0)</f>
        <v>0</v>
      </c>
      <c r="U401" s="41">
        <f>IFERROR('Tabel 5'!T401/'Tabel 10'!$F401*1000,0)</f>
        <v>21.545876472688324</v>
      </c>
      <c r="V401" s="22"/>
      <c r="W401" s="41">
        <f>IFERROR('Tabel 5'!V401/'Tabel 10'!$F401*1000,0)</f>
        <v>29.775080328454123</v>
      </c>
      <c r="X401" s="41">
        <f>IFERROR('Tabel 5'!W401/'Tabel 10'!$F401*1000,0)</f>
        <v>28.739735808639772</v>
      </c>
      <c r="Y401" s="41">
        <f>IFERROR('Tabel 5'!X401/'Tabel 10'!$F401*1000,0)</f>
        <v>1.035344519814352</v>
      </c>
      <c r="Z401" s="41">
        <f>IFERROR('Tabel 5'!Y401/'Tabel 10'!$F401*1000,0)</f>
        <v>0</v>
      </c>
      <c r="AB401" s="41">
        <f>IFERROR('Tabel 5'!AA401/'Tabel 10'!$F401*1000,0)</f>
        <v>0</v>
      </c>
      <c r="AC401" s="41"/>
      <c r="AD401" s="41">
        <f>IFERROR('Tabel 5'!AC401/'Tabel 10'!$F401*1000,0)</f>
        <v>5.3909318100678334</v>
      </c>
    </row>
    <row r="402" spans="2:30" outlineLevel="2" x14ac:dyDescent="0.2">
      <c r="B402" s="46">
        <v>2017</v>
      </c>
      <c r="C402" s="46">
        <v>4</v>
      </c>
      <c r="D402" s="22" t="s">
        <v>459</v>
      </c>
      <c r="E402" s="22" t="s">
        <v>460</v>
      </c>
      <c r="F402" s="41">
        <v>88888</v>
      </c>
      <c r="H402" s="41">
        <f>IFERROR('Tabel 5'!G402/'Tabel 10'!$F402*1000,0)</f>
        <v>119.74619746197462</v>
      </c>
      <c r="I402" s="22"/>
      <c r="J402" s="41">
        <f>IFERROR('Tabel 5'!I402/'Tabel 10'!$F402*1000,0)</f>
        <v>74.081990819908199</v>
      </c>
      <c r="K402" s="41">
        <f>IFERROR('Tabel 5'!J402/'Tabel 10'!$F402*1000,0)</f>
        <v>55.125551255512555</v>
      </c>
      <c r="L402" s="41">
        <f>IFERROR('Tabel 5'!K402/'Tabel 10'!$F402*1000,0)</f>
        <v>4.2637926379263789</v>
      </c>
      <c r="M402" s="41">
        <f>IFERROR('Tabel 5'!L402/'Tabel 10'!$F402*1000,0)</f>
        <v>0.95625956259562606</v>
      </c>
      <c r="N402" s="41">
        <f>IFERROR('Tabel 5'!M402/'Tabel 10'!$F402*1000,0)</f>
        <v>1.7662676626766269</v>
      </c>
      <c r="O402" s="41">
        <f>IFERROR('Tabel 5'!N402/'Tabel 10'!$F402*1000,0)</f>
        <v>11.970119701197012</v>
      </c>
      <c r="Q402" s="41">
        <f>IFERROR('Tabel 5'!P402/'Tabel 10'!$F402*1000,0)</f>
        <v>16.031410314103141</v>
      </c>
      <c r="R402" s="41">
        <f>IFERROR('Tabel 5'!Q402/'Tabel 10'!$F402*1000,0)</f>
        <v>10.698856988569885</v>
      </c>
      <c r="S402" s="41">
        <f>IFERROR('Tabel 5'!R402/'Tabel 10'!$F402*1000,0)</f>
        <v>5.3325533255332553</v>
      </c>
      <c r="T402" s="41">
        <f>IFERROR('Tabel 5'!S402/'Tabel 10'!$F402*1000,0)</f>
        <v>0</v>
      </c>
      <c r="U402" s="41">
        <f>IFERROR('Tabel 5'!T402/'Tabel 10'!$F402*1000,0)</f>
        <v>11.553865538655385</v>
      </c>
      <c r="V402" s="22"/>
      <c r="W402" s="41">
        <f>IFERROR('Tabel 5'!V402/'Tabel 10'!$F402*1000,0)</f>
        <v>18.078930789307893</v>
      </c>
      <c r="X402" s="41">
        <f>IFERROR('Tabel 5'!W402/'Tabel 10'!$F402*1000,0)</f>
        <v>17.077670776707766</v>
      </c>
      <c r="Y402" s="41">
        <f>IFERROR('Tabel 5'!X402/'Tabel 10'!$F402*1000,0)</f>
        <v>1.0012600126001259</v>
      </c>
      <c r="Z402" s="41">
        <f>IFERROR('Tabel 5'!Y402/'Tabel 10'!$F402*1000,0)</f>
        <v>0</v>
      </c>
      <c r="AB402" s="41">
        <f>IFERROR('Tabel 5'!AA402/'Tabel 10'!$F402*1000,0)</f>
        <v>0</v>
      </c>
      <c r="AC402" s="41"/>
      <c r="AD402" s="41">
        <f>IFERROR('Tabel 5'!AC402/'Tabel 10'!$F402*1000,0)</f>
        <v>27.022770227702278</v>
      </c>
    </row>
    <row r="403" spans="2:30" outlineLevel="2" x14ac:dyDescent="0.2">
      <c r="B403" s="46">
        <v>2017</v>
      </c>
      <c r="C403" s="46">
        <v>4</v>
      </c>
      <c r="D403" s="22" t="s">
        <v>117</v>
      </c>
      <c r="E403" s="22" t="s">
        <v>461</v>
      </c>
      <c r="F403" s="41">
        <v>72493</v>
      </c>
      <c r="H403" s="41">
        <f>IFERROR('Tabel 5'!G403/'Tabel 10'!$F403*1000,0)</f>
        <v>159.8499165436663</v>
      </c>
      <c r="I403" s="22"/>
      <c r="J403" s="41">
        <f>IFERROR('Tabel 5'!I403/'Tabel 10'!$F403*1000,0)</f>
        <v>61.343853889341041</v>
      </c>
      <c r="K403" s="41">
        <f>IFERROR('Tabel 5'!J403/'Tabel 10'!$F403*1000,0)</f>
        <v>41.907494516711964</v>
      </c>
      <c r="L403" s="41">
        <f>IFERROR('Tabel 5'!K403/'Tabel 10'!$F403*1000,0)</f>
        <v>2.027781992744127</v>
      </c>
      <c r="M403" s="41">
        <f>IFERROR('Tabel 5'!L403/'Tabel 10'!$F403*1000,0)</f>
        <v>13.72546314816603</v>
      </c>
      <c r="N403" s="41">
        <f>IFERROR('Tabel 5'!M403/'Tabel 10'!$F403*1000,0)</f>
        <v>0.99319934338487859</v>
      </c>
      <c r="O403" s="41">
        <f>IFERROR('Tabel 5'!N403/'Tabel 10'!$F403*1000,0)</f>
        <v>2.6899148883340458</v>
      </c>
      <c r="Q403" s="41">
        <f>IFERROR('Tabel 5'!P403/'Tabel 10'!$F403*1000,0)</f>
        <v>53.508614624860336</v>
      </c>
      <c r="R403" s="41">
        <f>IFERROR('Tabel 5'!Q403/'Tabel 10'!$F403*1000,0)</f>
        <v>31.934117776888801</v>
      </c>
      <c r="S403" s="41">
        <f>IFERROR('Tabel 5'!R403/'Tabel 10'!$F403*1000,0)</f>
        <v>21.574496847971528</v>
      </c>
      <c r="T403" s="41">
        <f>IFERROR('Tabel 5'!S403/'Tabel 10'!$F403*1000,0)</f>
        <v>0</v>
      </c>
      <c r="U403" s="41">
        <f>IFERROR('Tabel 5'!T403/'Tabel 10'!$F403*1000,0)</f>
        <v>20.457147586663538</v>
      </c>
      <c r="V403" s="22"/>
      <c r="W403" s="41">
        <f>IFERROR('Tabel 5'!V403/'Tabel 10'!$F403*1000,0)</f>
        <v>24.540300442801374</v>
      </c>
      <c r="X403" s="41">
        <f>IFERROR('Tabel 5'!W403/'Tabel 10'!$F403*1000,0)</f>
        <v>0</v>
      </c>
      <c r="Y403" s="41">
        <f>IFERROR('Tabel 5'!X403/'Tabel 10'!$F403*1000,0)</f>
        <v>23.285006828245486</v>
      </c>
      <c r="Z403" s="41">
        <f>IFERROR('Tabel 5'!Y403/'Tabel 10'!$F403*1000,0)</f>
        <v>1.2552936145558882</v>
      </c>
      <c r="AB403" s="41">
        <f>IFERROR('Tabel 5'!AA403/'Tabel 10'!$F403*1000,0)</f>
        <v>0.1379443532478998</v>
      </c>
      <c r="AC403" s="41"/>
      <c r="AD403" s="41">
        <f>IFERROR('Tabel 5'!AC403/'Tabel 10'!$F403*1000,0)</f>
        <v>48.280523636764933</v>
      </c>
    </row>
    <row r="404" spans="2:30" outlineLevel="2" x14ac:dyDescent="0.2">
      <c r="B404" s="46">
        <v>2017</v>
      </c>
      <c r="C404" s="46">
        <v>4</v>
      </c>
      <c r="D404" s="22" t="s">
        <v>125</v>
      </c>
      <c r="E404" s="22" t="s">
        <v>469</v>
      </c>
      <c r="F404" s="41">
        <v>79928</v>
      </c>
      <c r="H404" s="41">
        <f>IFERROR('Tabel 5'!G404/'Tabel 10'!$F404*1000,0)</f>
        <v>95.561004904413977</v>
      </c>
      <c r="I404" s="22"/>
      <c r="J404" s="41">
        <f>IFERROR('Tabel 5'!I404/'Tabel 10'!$F404*1000,0)</f>
        <v>66.284656190571511</v>
      </c>
      <c r="K404" s="41">
        <f>IFERROR('Tabel 5'!J404/'Tabel 10'!$F404*1000,0)</f>
        <v>47.505254729256336</v>
      </c>
      <c r="L404" s="41">
        <f>IFERROR('Tabel 5'!K404/'Tabel 10'!$F404*1000,0)</f>
        <v>0.22520268241417277</v>
      </c>
      <c r="M404" s="41">
        <f>IFERROR('Tabel 5'!L404/'Tabel 10'!$F404*1000,0)</f>
        <v>12.210989890901811</v>
      </c>
      <c r="N404" s="41">
        <f>IFERROR('Tabel 5'!M404/'Tabel 10'!$F404*1000,0)</f>
        <v>6.3432088879992001</v>
      </c>
      <c r="O404" s="41">
        <f>IFERROR('Tabel 5'!N404/'Tabel 10'!$F404*1000,0)</f>
        <v>0</v>
      </c>
      <c r="Q404" s="41">
        <f>IFERROR('Tabel 5'!P404/'Tabel 10'!$F404*1000,0)</f>
        <v>4.0661595435892304</v>
      </c>
      <c r="R404" s="41">
        <f>IFERROR('Tabel 5'!Q404/'Tabel 10'!$F404*1000,0)</f>
        <v>4.0661595435892304</v>
      </c>
      <c r="S404" s="41">
        <f>IFERROR('Tabel 5'!R404/'Tabel 10'!$F404*1000,0)</f>
        <v>0</v>
      </c>
      <c r="T404" s="41">
        <f>IFERROR('Tabel 5'!S404/'Tabel 10'!$F404*1000,0)</f>
        <v>0</v>
      </c>
      <c r="U404" s="41">
        <f>IFERROR('Tabel 5'!T404/'Tabel 10'!$F404*1000,0)</f>
        <v>1.1635471924732259</v>
      </c>
      <c r="V404" s="22"/>
      <c r="W404" s="41">
        <f>IFERROR('Tabel 5'!V404/'Tabel 10'!$F404*1000,0)</f>
        <v>24.046641977780002</v>
      </c>
      <c r="X404" s="41">
        <f>IFERROR('Tabel 5'!W404/'Tabel 10'!$F404*1000,0)</f>
        <v>23.133319987989189</v>
      </c>
      <c r="Y404" s="41">
        <f>IFERROR('Tabel 5'!X404/'Tabel 10'!$F404*1000,0)</f>
        <v>0.91332198979081169</v>
      </c>
      <c r="Z404" s="41">
        <f>IFERROR('Tabel 5'!Y404/'Tabel 10'!$F404*1000,0)</f>
        <v>0</v>
      </c>
      <c r="AB404" s="41">
        <f>IFERROR('Tabel 5'!AA404/'Tabel 10'!$F404*1000,0)</f>
        <v>0</v>
      </c>
      <c r="AC404" s="41"/>
      <c r="AD404" s="41">
        <f>IFERROR('Tabel 5'!AC404/'Tabel 10'!$F404*1000,0)</f>
        <v>19.592633370033031</v>
      </c>
    </row>
    <row r="405" spans="2:30" outlineLevel="2" x14ac:dyDescent="0.2">
      <c r="B405" s="46">
        <v>2017</v>
      </c>
      <c r="C405" s="46">
        <v>4</v>
      </c>
      <c r="D405" s="22" t="s">
        <v>128</v>
      </c>
      <c r="E405" s="22" t="s">
        <v>472</v>
      </c>
      <c r="F405" s="41">
        <v>67619</v>
      </c>
      <c r="H405" s="41">
        <f>IFERROR('Tabel 5'!G405/'Tabel 10'!$F405*1000,0)</f>
        <v>70.453570741951225</v>
      </c>
      <c r="I405" s="22"/>
      <c r="J405" s="41">
        <f>IFERROR('Tabel 5'!I405/'Tabel 10'!$F405*1000,0)</f>
        <v>27.625371567163075</v>
      </c>
      <c r="K405" s="41">
        <f>IFERROR('Tabel 5'!J405/'Tabel 10'!$F405*1000,0)</f>
        <v>14.315503039086648</v>
      </c>
      <c r="L405" s="41">
        <f>IFERROR('Tabel 5'!K405/'Tabel 10'!$F405*1000,0)</f>
        <v>0.45845102707818808</v>
      </c>
      <c r="M405" s="41">
        <f>IFERROR('Tabel 5'!L405/'Tabel 10'!$F405*1000,0)</f>
        <v>9.2281755127996572</v>
      </c>
      <c r="N405" s="41">
        <f>IFERROR('Tabel 5'!M405/'Tabel 10'!$F405*1000,0)</f>
        <v>1.3309868528076427</v>
      </c>
      <c r="O405" s="41">
        <f>IFERROR('Tabel 5'!N405/'Tabel 10'!$F405*1000,0)</f>
        <v>2.2922551353909402</v>
      </c>
      <c r="Q405" s="41">
        <f>IFERROR('Tabel 5'!P405/'Tabel 10'!$F405*1000,0)</f>
        <v>5.678877238645943</v>
      </c>
      <c r="R405" s="41">
        <f>IFERROR('Tabel 5'!Q405/'Tabel 10'!$F405*1000,0)</f>
        <v>5.678877238645943</v>
      </c>
      <c r="S405" s="41">
        <f>IFERROR('Tabel 5'!R405/'Tabel 10'!$F405*1000,0)</f>
        <v>0</v>
      </c>
      <c r="T405" s="41">
        <f>IFERROR('Tabel 5'!S405/'Tabel 10'!$F405*1000,0)</f>
        <v>0</v>
      </c>
      <c r="U405" s="41">
        <f>IFERROR('Tabel 5'!T405/'Tabel 10'!$F405*1000,0)</f>
        <v>3.8894393587601117</v>
      </c>
      <c r="V405" s="22"/>
      <c r="W405" s="41">
        <f>IFERROR('Tabel 5'!V405/'Tabel 10'!$F405*1000,0)</f>
        <v>33.259882577382101</v>
      </c>
      <c r="X405" s="41">
        <f>IFERROR('Tabel 5'!W405/'Tabel 10'!$F405*1000,0)</f>
        <v>33.259882577382101</v>
      </c>
      <c r="Y405" s="41">
        <f>IFERROR('Tabel 5'!X405/'Tabel 10'!$F405*1000,0)</f>
        <v>0</v>
      </c>
      <c r="Z405" s="41">
        <f>IFERROR('Tabel 5'!Y405/'Tabel 10'!$F405*1000,0)</f>
        <v>0</v>
      </c>
      <c r="AB405" s="41">
        <f>IFERROR('Tabel 5'!AA405/'Tabel 10'!$F405*1000,0)</f>
        <v>0</v>
      </c>
      <c r="AC405" s="41"/>
      <c r="AD405" s="41">
        <f>IFERROR('Tabel 5'!AC405/'Tabel 10'!$F405*1000,0)</f>
        <v>0.16267617089871189</v>
      </c>
    </row>
    <row r="406" spans="2:30" outlineLevel="2" x14ac:dyDescent="0.2">
      <c r="B406" s="46">
        <v>2017</v>
      </c>
      <c r="C406" s="46">
        <v>4</v>
      </c>
      <c r="D406" s="22" t="s">
        <v>137</v>
      </c>
      <c r="E406" s="22" t="s">
        <v>482</v>
      </c>
      <c r="F406" s="41">
        <v>66421</v>
      </c>
      <c r="H406" s="41">
        <f>IFERROR('Tabel 5'!G406/'Tabel 10'!$F406*1000,0)</f>
        <v>53.010343114376475</v>
      </c>
      <c r="I406" s="22"/>
      <c r="J406" s="41">
        <f>IFERROR('Tabel 5'!I406/'Tabel 10'!$F406*1000,0)</f>
        <v>35.365321208653889</v>
      </c>
      <c r="K406" s="41">
        <f>IFERROR('Tabel 5'!J406/'Tabel 10'!$F406*1000,0)</f>
        <v>20.249619849144096</v>
      </c>
      <c r="L406" s="41">
        <f>IFERROR('Tabel 5'!K406/'Tabel 10'!$F406*1000,0)</f>
        <v>0.34627602716008493</v>
      </c>
      <c r="M406" s="41">
        <f>IFERROR('Tabel 5'!L406/'Tabel 10'!$F406*1000,0)</f>
        <v>6.6244109543668417</v>
      </c>
      <c r="N406" s="41">
        <f>IFERROR('Tabel 5'!M406/'Tabel 10'!$F406*1000,0)</f>
        <v>0</v>
      </c>
      <c r="O406" s="41">
        <f>IFERROR('Tabel 5'!N406/'Tabel 10'!$F406*1000,0)</f>
        <v>8.1450143779828661</v>
      </c>
      <c r="Q406" s="41">
        <f>IFERROR('Tabel 5'!P406/'Tabel 10'!$F406*1000,0)</f>
        <v>1.5055479441742823E-2</v>
      </c>
      <c r="R406" s="41">
        <f>IFERROR('Tabel 5'!Q406/'Tabel 10'!$F406*1000,0)</f>
        <v>1.5055479441742823E-2</v>
      </c>
      <c r="S406" s="41">
        <f>IFERROR('Tabel 5'!R406/'Tabel 10'!$F406*1000,0)</f>
        <v>0</v>
      </c>
      <c r="T406" s="41">
        <f>IFERROR('Tabel 5'!S406/'Tabel 10'!$F406*1000,0)</f>
        <v>0</v>
      </c>
      <c r="U406" s="41">
        <f>IFERROR('Tabel 5'!T406/'Tabel 10'!$F406*1000,0)</f>
        <v>1.776546574125653</v>
      </c>
      <c r="V406" s="22"/>
      <c r="W406" s="41">
        <f>IFERROR('Tabel 5'!V406/'Tabel 10'!$F406*1000,0)</f>
        <v>15.853419852155191</v>
      </c>
      <c r="X406" s="41">
        <f>IFERROR('Tabel 5'!W406/'Tabel 10'!$F406*1000,0)</f>
        <v>14.633926017374023</v>
      </c>
      <c r="Y406" s="41">
        <f>IFERROR('Tabel 5'!X406/'Tabel 10'!$F406*1000,0)</f>
        <v>0.61727465711145579</v>
      </c>
      <c r="Z406" s="41">
        <f>IFERROR('Tabel 5'!Y406/'Tabel 10'!$F406*1000,0)</f>
        <v>0.60221917766971289</v>
      </c>
      <c r="AB406" s="41">
        <f>IFERROR('Tabel 5'!AA406/'Tabel 10'!$F406*1000,0)</f>
        <v>0</v>
      </c>
      <c r="AC406" s="41"/>
      <c r="AD406" s="41">
        <f>IFERROR('Tabel 5'!AC406/'Tabel 10'!$F406*1000,0)</f>
        <v>7.2717965703617837</v>
      </c>
    </row>
    <row r="407" spans="2:30" outlineLevel="2" x14ac:dyDescent="0.2">
      <c r="B407" s="46">
        <v>2017</v>
      </c>
      <c r="C407" s="46">
        <v>4</v>
      </c>
      <c r="D407" s="22" t="s">
        <v>146</v>
      </c>
      <c r="E407" s="22" t="s">
        <v>491</v>
      </c>
      <c r="F407" s="41">
        <v>64532</v>
      </c>
      <c r="H407" s="41">
        <f>IFERROR('Tabel 5'!G407/'Tabel 10'!$F407*1000,0)</f>
        <v>58.823529411764703</v>
      </c>
      <c r="I407" s="22"/>
      <c r="J407" s="41">
        <f>IFERROR('Tabel 5'!I407/'Tabel 10'!$F407*1000,0)</f>
        <v>21.152296535052379</v>
      </c>
      <c r="K407" s="41">
        <f>IFERROR('Tabel 5'!J407/'Tabel 10'!$F407*1000,0)</f>
        <v>10.227484038926425</v>
      </c>
      <c r="L407" s="41">
        <f>IFERROR('Tabel 5'!K407/'Tabel 10'!$F407*1000,0)</f>
        <v>0</v>
      </c>
      <c r="M407" s="41">
        <f>IFERROR('Tabel 5'!L407/'Tabel 10'!$F407*1000,0)</f>
        <v>5.2687038988408847</v>
      </c>
      <c r="N407" s="41">
        <f>IFERROR('Tabel 5'!M407/'Tabel 10'!$F407*1000,0)</f>
        <v>0</v>
      </c>
      <c r="O407" s="41">
        <f>IFERROR('Tabel 5'!N407/'Tabel 10'!$F407*1000,0)</f>
        <v>5.6561085972850673</v>
      </c>
      <c r="Q407" s="41">
        <f>IFERROR('Tabel 5'!P407/'Tabel 10'!$F407*1000,0)</f>
        <v>5.0672534556499098</v>
      </c>
      <c r="R407" s="41">
        <f>IFERROR('Tabel 5'!Q407/'Tabel 10'!$F407*1000,0)</f>
        <v>5.0672534556499098</v>
      </c>
      <c r="S407" s="41">
        <f>IFERROR('Tabel 5'!R407/'Tabel 10'!$F407*1000,0)</f>
        <v>0</v>
      </c>
      <c r="T407" s="41">
        <f>IFERROR('Tabel 5'!S407/'Tabel 10'!$F407*1000,0)</f>
        <v>0</v>
      </c>
      <c r="U407" s="41">
        <f>IFERROR('Tabel 5'!T407/'Tabel 10'!$F407*1000,0)</f>
        <v>8.5538957416475547</v>
      </c>
      <c r="V407" s="22"/>
      <c r="W407" s="41">
        <f>IFERROR('Tabel 5'!V407/'Tabel 10'!$F407*1000,0)</f>
        <v>24.050083679414865</v>
      </c>
      <c r="X407" s="41">
        <f>IFERROR('Tabel 5'!W407/'Tabel 10'!$F407*1000,0)</f>
        <v>22.996342899646688</v>
      </c>
      <c r="Y407" s="41">
        <f>IFERROR('Tabel 5'!X407/'Tabel 10'!$F407*1000,0)</f>
        <v>0.97625984007934041</v>
      </c>
      <c r="Z407" s="41">
        <f>IFERROR('Tabel 5'!Y407/'Tabel 10'!$F407*1000,0)</f>
        <v>7.7480939688836542E-2</v>
      </c>
      <c r="AB407" s="41">
        <f>IFERROR('Tabel 5'!AA407/'Tabel 10'!$F407*1000,0)</f>
        <v>0</v>
      </c>
      <c r="AC407" s="41"/>
      <c r="AD407" s="41">
        <f>IFERROR('Tabel 5'!AC407/'Tabel 10'!$F407*1000,0)</f>
        <v>5.2687038988408847</v>
      </c>
    </row>
    <row r="408" spans="2:30" outlineLevel="2" x14ac:dyDescent="0.2">
      <c r="B408" s="46">
        <v>2017</v>
      </c>
      <c r="C408" s="46">
        <v>4</v>
      </c>
      <c r="D408" s="22" t="s">
        <v>158</v>
      </c>
      <c r="E408" s="22" t="s">
        <v>505</v>
      </c>
      <c r="F408" s="41">
        <v>51027</v>
      </c>
      <c r="H408" s="41">
        <f>IFERROR('Tabel 5'!G408/'Tabel 10'!$F408*1000,0)</f>
        <v>117.91796499892214</v>
      </c>
      <c r="I408" s="22"/>
      <c r="J408" s="41">
        <f>IFERROR('Tabel 5'!I408/'Tabel 10'!$F408*1000,0)</f>
        <v>49.464009250004899</v>
      </c>
      <c r="K408" s="41">
        <f>IFERROR('Tabel 5'!J408/'Tabel 10'!$F408*1000,0)</f>
        <v>39.998432202559428</v>
      </c>
      <c r="L408" s="41">
        <f>IFERROR('Tabel 5'!K408/'Tabel 10'!$F408*1000,0)</f>
        <v>1.5090050365492778</v>
      </c>
      <c r="M408" s="41">
        <f>IFERROR('Tabel 5'!L408/'Tabel 10'!$F408*1000,0)</f>
        <v>0.99947086836380739</v>
      </c>
      <c r="N408" s="41">
        <f>IFERROR('Tabel 5'!M408/'Tabel 10'!$F408*1000,0)</f>
        <v>1.1954455484351423</v>
      </c>
      <c r="O408" s="41">
        <f>IFERROR('Tabel 5'!N408/'Tabel 10'!$F408*1000,0)</f>
        <v>5.7616555940972427</v>
      </c>
      <c r="Q408" s="41">
        <f>IFERROR('Tabel 5'!P408/'Tabel 10'!$F408*1000,0)</f>
        <v>16.638250338056324</v>
      </c>
      <c r="R408" s="41">
        <f>IFERROR('Tabel 5'!Q408/'Tabel 10'!$F408*1000,0)</f>
        <v>16.638250338056324</v>
      </c>
      <c r="S408" s="41">
        <f>IFERROR('Tabel 5'!R408/'Tabel 10'!$F408*1000,0)</f>
        <v>0</v>
      </c>
      <c r="T408" s="41">
        <f>IFERROR('Tabel 5'!S408/'Tabel 10'!$F408*1000,0)</f>
        <v>0</v>
      </c>
      <c r="U408" s="41">
        <f>IFERROR('Tabel 5'!T408/'Tabel 10'!$F408*1000,0)</f>
        <v>22.4782958041821</v>
      </c>
      <c r="V408" s="22"/>
      <c r="W408" s="41">
        <f>IFERROR('Tabel 5'!V408/'Tabel 10'!$F408*1000,0)</f>
        <v>29.337409606678818</v>
      </c>
      <c r="X408" s="41">
        <f>IFERROR('Tabel 5'!W408/'Tabel 10'!$F408*1000,0)</f>
        <v>28.39673114233641</v>
      </c>
      <c r="Y408" s="41">
        <f>IFERROR('Tabel 5'!X408/'Tabel 10'!$F408*1000,0)</f>
        <v>0.6859113802496718</v>
      </c>
      <c r="Z408" s="41">
        <f>IFERROR('Tabel 5'!Y408/'Tabel 10'!$F408*1000,0)</f>
        <v>0.25476708409273519</v>
      </c>
      <c r="AB408" s="41">
        <f>IFERROR('Tabel 5'!AA408/'Tabel 10'!$F408*1000,0)</f>
        <v>0</v>
      </c>
      <c r="AC408" s="41"/>
      <c r="AD408" s="41">
        <f>IFERROR('Tabel 5'!AC408/'Tabel 10'!$F408*1000,0)</f>
        <v>2.2145138848060828</v>
      </c>
    </row>
    <row r="409" spans="2:30" outlineLevel="2" x14ac:dyDescent="0.2">
      <c r="B409" s="46">
        <v>2017</v>
      </c>
      <c r="C409" s="46">
        <v>4</v>
      </c>
      <c r="D409" s="22" t="s">
        <v>159</v>
      </c>
      <c r="E409" s="22" t="s">
        <v>506</v>
      </c>
      <c r="F409" s="41">
        <v>77838</v>
      </c>
      <c r="H409" s="41">
        <f>IFERROR('Tabel 5'!G409/'Tabel 10'!$F409*1000,0)</f>
        <v>151.14725455433077</v>
      </c>
      <c r="I409" s="22"/>
      <c r="J409" s="41">
        <f>IFERROR('Tabel 5'!I409/'Tabel 10'!$F409*1000,0)</f>
        <v>51.78704488810093</v>
      </c>
      <c r="K409" s="41">
        <f>IFERROR('Tabel 5'!J409/'Tabel 10'!$F409*1000,0)</f>
        <v>21.994398622780647</v>
      </c>
      <c r="L409" s="41">
        <f>IFERROR('Tabel 5'!K409/'Tabel 10'!$F409*1000,0)</f>
        <v>2.8777717824198978</v>
      </c>
      <c r="M409" s="41">
        <f>IFERROR('Tabel 5'!L409/'Tabel 10'!$F409*1000,0)</f>
        <v>12.127752511626712</v>
      </c>
      <c r="N409" s="41">
        <f>IFERROR('Tabel 5'!M409/'Tabel 10'!$F409*1000,0)</f>
        <v>1.2076363729797785</v>
      </c>
      <c r="O409" s="41">
        <f>IFERROR('Tabel 5'!N409/'Tabel 10'!$F409*1000,0)</f>
        <v>13.579485598293893</v>
      </c>
      <c r="Q409" s="41">
        <f>IFERROR('Tabel 5'!P409/'Tabel 10'!$F409*1000,0)</f>
        <v>55.69259230709936</v>
      </c>
      <c r="R409" s="41">
        <f>IFERROR('Tabel 5'!Q409/'Tabel 10'!$F409*1000,0)</f>
        <v>39.813458721960991</v>
      </c>
      <c r="S409" s="41">
        <f>IFERROR('Tabel 5'!R409/'Tabel 10'!$F409*1000,0)</f>
        <v>15.879133585138366</v>
      </c>
      <c r="T409" s="41">
        <f>IFERROR('Tabel 5'!S409/'Tabel 10'!$F409*1000,0)</f>
        <v>0</v>
      </c>
      <c r="U409" s="41">
        <f>IFERROR('Tabel 5'!T409/'Tabel 10'!$F409*1000,0)</f>
        <v>9.5197718338086794</v>
      </c>
      <c r="V409" s="22"/>
      <c r="W409" s="41">
        <f>IFERROR('Tabel 5'!V409/'Tabel 10'!$F409*1000,0)</f>
        <v>34.147845525321827</v>
      </c>
      <c r="X409" s="41">
        <f>IFERROR('Tabel 5'!W409/'Tabel 10'!$F409*1000,0)</f>
        <v>31.308615329273621</v>
      </c>
      <c r="Y409" s="41">
        <f>IFERROR('Tabel 5'!X409/'Tabel 10'!$F409*1000,0)</f>
        <v>2.8392301960482027</v>
      </c>
      <c r="Z409" s="41">
        <f>IFERROR('Tabel 5'!Y409/'Tabel 10'!$F409*1000,0)</f>
        <v>0</v>
      </c>
      <c r="AB409" s="41">
        <f>IFERROR('Tabel 5'!AA409/'Tabel 10'!$F409*1000,0)</f>
        <v>0</v>
      </c>
      <c r="AC409" s="41"/>
      <c r="AD409" s="41">
        <f>IFERROR('Tabel 5'!AC409/'Tabel 10'!$F409*1000,0)</f>
        <v>0.48819342737480409</v>
      </c>
    </row>
    <row r="410" spans="2:30" outlineLevel="2" x14ac:dyDescent="0.2">
      <c r="B410" s="46">
        <v>2017</v>
      </c>
      <c r="C410" s="46">
        <v>4</v>
      </c>
      <c r="D410" s="22" t="s">
        <v>163</v>
      </c>
      <c r="E410" s="22" t="s">
        <v>510</v>
      </c>
      <c r="F410" s="41">
        <v>71999</v>
      </c>
      <c r="H410" s="41">
        <f>IFERROR('Tabel 5'!G410/'Tabel 10'!$F410*1000,0)</f>
        <v>95.667995388824835</v>
      </c>
      <c r="I410" s="22"/>
      <c r="J410" s="41">
        <f>IFERROR('Tabel 5'!I410/'Tabel 10'!$F410*1000,0)</f>
        <v>38.917207183433106</v>
      </c>
      <c r="K410" s="41">
        <f>IFERROR('Tabel 5'!J410/'Tabel 10'!$F410*1000,0)</f>
        <v>18.028028167057876</v>
      </c>
      <c r="L410" s="41">
        <f>IFERROR('Tabel 5'!K410/'Tabel 10'!$F410*1000,0)</f>
        <v>0</v>
      </c>
      <c r="M410" s="41">
        <f>IFERROR('Tabel 5'!L410/'Tabel 10'!$F410*1000,0)</f>
        <v>14.430755982721982</v>
      </c>
      <c r="N410" s="41">
        <f>IFERROR('Tabel 5'!M410/'Tabel 10'!$F410*1000,0)</f>
        <v>0</v>
      </c>
      <c r="O410" s="41">
        <f>IFERROR('Tabel 5'!N410/'Tabel 10'!$F410*1000,0)</f>
        <v>6.4584230336532453</v>
      </c>
      <c r="Q410" s="41">
        <f>IFERROR('Tabel 5'!P410/'Tabel 10'!$F410*1000,0)</f>
        <v>29.764302281976139</v>
      </c>
      <c r="R410" s="41">
        <f>IFERROR('Tabel 5'!Q410/'Tabel 10'!$F410*1000,0)</f>
        <v>27.319823886442865</v>
      </c>
      <c r="S410" s="41">
        <f>IFERROR('Tabel 5'!R410/'Tabel 10'!$F410*1000,0)</f>
        <v>2.4444783955332716</v>
      </c>
      <c r="T410" s="41">
        <f>IFERROR('Tabel 5'!S410/'Tabel 10'!$F410*1000,0)</f>
        <v>0</v>
      </c>
      <c r="U410" s="41">
        <f>IFERROR('Tabel 5'!T410/'Tabel 10'!$F410*1000,0)</f>
        <v>7.3334351865998135</v>
      </c>
      <c r="V410" s="22"/>
      <c r="W410" s="41">
        <f>IFERROR('Tabel 5'!V410/'Tabel 10'!$F410*1000,0)</f>
        <v>19.653050736815789</v>
      </c>
      <c r="X410" s="41">
        <f>IFERROR('Tabel 5'!W410/'Tabel 10'!$F410*1000,0)</f>
        <v>19.028042056139668</v>
      </c>
      <c r="Y410" s="41">
        <f>IFERROR('Tabel 5'!X410/'Tabel 10'!$F410*1000,0)</f>
        <v>0.62500868067612059</v>
      </c>
      <c r="Z410" s="41">
        <f>IFERROR('Tabel 5'!Y410/'Tabel 10'!$F410*1000,0)</f>
        <v>0</v>
      </c>
      <c r="AB410" s="41">
        <f>IFERROR('Tabel 5'!AA410/'Tabel 10'!$F410*1000,0)</f>
        <v>0</v>
      </c>
      <c r="AC410" s="41"/>
      <c r="AD410" s="41">
        <f>IFERROR('Tabel 5'!AC410/'Tabel 10'!$F410*1000,0)</f>
        <v>14.750204863956444</v>
      </c>
    </row>
    <row r="411" spans="2:30" outlineLevel="2" x14ac:dyDescent="0.2">
      <c r="B411" s="46">
        <v>2017</v>
      </c>
      <c r="C411" s="46">
        <v>4</v>
      </c>
      <c r="D411" s="22" t="s">
        <v>167</v>
      </c>
      <c r="E411" s="22" t="s">
        <v>514</v>
      </c>
      <c r="F411" s="41">
        <v>51513</v>
      </c>
      <c r="H411" s="41">
        <f>IFERROR('Tabel 5'!G411/'Tabel 10'!$F411*1000,0)</f>
        <v>57.558286257837828</v>
      </c>
      <c r="I411" s="22"/>
      <c r="J411" s="41">
        <f>IFERROR('Tabel 5'!I411/'Tabel 10'!$F411*1000,0)</f>
        <v>23.896880399122555</v>
      </c>
      <c r="K411" s="41">
        <f>IFERROR('Tabel 5'!J411/'Tabel 10'!$F411*1000,0)</f>
        <v>20.849106050899774</v>
      </c>
      <c r="L411" s="41">
        <f>IFERROR('Tabel 5'!K411/'Tabel 10'!$F411*1000,0)</f>
        <v>0</v>
      </c>
      <c r="M411" s="41">
        <f>IFERROR('Tabel 5'!L411/'Tabel 10'!$F411*1000,0)</f>
        <v>0</v>
      </c>
      <c r="N411" s="41">
        <f>IFERROR('Tabel 5'!M411/'Tabel 10'!$F411*1000,0)</f>
        <v>0</v>
      </c>
      <c r="O411" s="41">
        <f>IFERROR('Tabel 5'!N411/'Tabel 10'!$F411*1000,0)</f>
        <v>3.0477743482227786</v>
      </c>
      <c r="Q411" s="41">
        <f>IFERROR('Tabel 5'!P411/'Tabel 10'!$F411*1000,0)</f>
        <v>7.8232679129540115</v>
      </c>
      <c r="R411" s="41">
        <f>IFERROR('Tabel 5'!Q411/'Tabel 10'!$F411*1000,0)</f>
        <v>3.9019276687438125</v>
      </c>
      <c r="S411" s="41">
        <f>IFERROR('Tabel 5'!R411/'Tabel 10'!$F411*1000,0)</f>
        <v>3.9213402442101994</v>
      </c>
      <c r="T411" s="41">
        <f>IFERROR('Tabel 5'!S411/'Tabel 10'!$F411*1000,0)</f>
        <v>0</v>
      </c>
      <c r="U411" s="41">
        <f>IFERROR('Tabel 5'!T411/'Tabel 10'!$F411*1000,0)</f>
        <v>4.4843049327354256</v>
      </c>
      <c r="V411" s="22"/>
      <c r="W411" s="41">
        <f>IFERROR('Tabel 5'!V411/'Tabel 10'!$F411*1000,0)</f>
        <v>21.353833013025838</v>
      </c>
      <c r="X411" s="41">
        <f>IFERROR('Tabel 5'!W411/'Tabel 10'!$F411*1000,0)</f>
        <v>20.693805447168675</v>
      </c>
      <c r="Y411" s="41">
        <f>IFERROR('Tabel 5'!X411/'Tabel 10'!$F411*1000,0)</f>
        <v>0.66002756585716227</v>
      </c>
      <c r="Z411" s="41">
        <f>IFERROR('Tabel 5'!Y411/'Tabel 10'!$F411*1000,0)</f>
        <v>0</v>
      </c>
      <c r="AB411" s="41">
        <f>IFERROR('Tabel 5'!AA411/'Tabel 10'!$F411*1000,0)</f>
        <v>0</v>
      </c>
      <c r="AC411" s="41"/>
      <c r="AD411" s="41">
        <f>IFERROR('Tabel 5'!AC411/'Tabel 10'!$F411*1000,0)</f>
        <v>8.3085822996136898</v>
      </c>
    </row>
    <row r="412" spans="2:30" outlineLevel="2" x14ac:dyDescent="0.2">
      <c r="B412" s="46">
        <v>2017</v>
      </c>
      <c r="C412" s="46">
        <v>4</v>
      </c>
      <c r="D412" s="22" t="s">
        <v>177</v>
      </c>
      <c r="E412" s="22" t="s">
        <v>527</v>
      </c>
      <c r="F412" s="41">
        <v>54588</v>
      </c>
      <c r="H412" s="41">
        <f>IFERROR('Tabel 5'!G412/'Tabel 10'!$F412*1000,0)</f>
        <v>116.69231332893676</v>
      </c>
      <c r="I412" s="22"/>
      <c r="J412" s="41">
        <f>IFERROR('Tabel 5'!I412/'Tabel 10'!$F412*1000,0)</f>
        <v>55.286876236535505</v>
      </c>
      <c r="K412" s="41">
        <f>IFERROR('Tabel 5'!J412/'Tabel 10'!$F412*1000,0)</f>
        <v>22.917124642778631</v>
      </c>
      <c r="L412" s="41">
        <f>IFERROR('Tabel 5'!K412/'Tabel 10'!$F412*1000,0)</f>
        <v>2.4181138711804793</v>
      </c>
      <c r="M412" s="41">
        <f>IFERROR('Tabel 5'!L412/'Tabel 10'!$F412*1000,0)</f>
        <v>27.60680002931047</v>
      </c>
      <c r="N412" s="41">
        <f>IFERROR('Tabel 5'!M412/'Tabel 10'!$F412*1000,0)</f>
        <v>0</v>
      </c>
      <c r="O412" s="41">
        <f>IFERROR('Tabel 5'!N412/'Tabel 10'!$F412*1000,0)</f>
        <v>2.3448376932659194</v>
      </c>
      <c r="Q412" s="41">
        <f>IFERROR('Tabel 5'!P412/'Tabel 10'!$F412*1000,0)</f>
        <v>26.61757162746391</v>
      </c>
      <c r="R412" s="41">
        <f>IFERROR('Tabel 5'!Q412/'Tabel 10'!$F412*1000,0)</f>
        <v>26.61757162746391</v>
      </c>
      <c r="S412" s="41">
        <f>IFERROR('Tabel 5'!R412/'Tabel 10'!$F412*1000,0)</f>
        <v>0</v>
      </c>
      <c r="T412" s="41">
        <f>IFERROR('Tabel 5'!S412/'Tabel 10'!$F412*1000,0)</f>
        <v>0</v>
      </c>
      <c r="U412" s="41">
        <f>IFERROR('Tabel 5'!T412/'Tabel 10'!$F412*1000,0)</f>
        <v>7.2360225690627979</v>
      </c>
      <c r="V412" s="22"/>
      <c r="W412" s="41">
        <f>IFERROR('Tabel 5'!V412/'Tabel 10'!$F412*1000,0)</f>
        <v>27.55184289587455</v>
      </c>
      <c r="X412" s="41">
        <f>IFERROR('Tabel 5'!W412/'Tabel 10'!$F412*1000,0)</f>
        <v>27.002271561515354</v>
      </c>
      <c r="Y412" s="41">
        <f>IFERROR('Tabel 5'!X412/'Tabel 10'!$F412*1000,0)</f>
        <v>0.5495713343591998</v>
      </c>
      <c r="Z412" s="41">
        <f>IFERROR('Tabel 5'!Y412/'Tabel 10'!$F412*1000,0)</f>
        <v>0</v>
      </c>
      <c r="AB412" s="41">
        <f>IFERROR('Tabel 5'!AA412/'Tabel 10'!$F412*1000,0)</f>
        <v>0</v>
      </c>
      <c r="AC412" s="41"/>
      <c r="AD412" s="41">
        <f>IFERROR('Tabel 5'!AC412/'Tabel 10'!$F412*1000,0)</f>
        <v>26.471019271634791</v>
      </c>
    </row>
    <row r="413" spans="2:30" outlineLevel="2" x14ac:dyDescent="0.2">
      <c r="B413" s="46">
        <v>2017</v>
      </c>
      <c r="C413" s="46">
        <v>4</v>
      </c>
      <c r="D413" s="22" t="s">
        <v>200</v>
      </c>
      <c r="E413" s="22" t="s">
        <v>551</v>
      </c>
      <c r="F413" s="41">
        <v>90602</v>
      </c>
      <c r="H413" s="41">
        <f>IFERROR('Tabel 5'!G413/'Tabel 10'!$F413*1000,0)</f>
        <v>126.11200635747555</v>
      </c>
      <c r="I413" s="22"/>
      <c r="J413" s="41">
        <f>IFERROR('Tabel 5'!I413/'Tabel 10'!$F413*1000,0)</f>
        <v>60.616763426855925</v>
      </c>
      <c r="K413" s="41">
        <f>IFERROR('Tabel 5'!J413/'Tabel 10'!$F413*1000,0)</f>
        <v>30.959581466192798</v>
      </c>
      <c r="L413" s="41">
        <f>IFERROR('Tabel 5'!K413/'Tabel 10'!$F413*1000,0)</f>
        <v>18.873755546235181</v>
      </c>
      <c r="M413" s="41">
        <f>IFERROR('Tabel 5'!L413/'Tabel 10'!$F413*1000,0)</f>
        <v>2.1853822211430209</v>
      </c>
      <c r="N413" s="41">
        <f>IFERROR('Tabel 5'!M413/'Tabel 10'!$F413*1000,0)</f>
        <v>0</v>
      </c>
      <c r="O413" s="41">
        <f>IFERROR('Tabel 5'!N413/'Tabel 10'!$F413*1000,0)</f>
        <v>8.5980441932849168</v>
      </c>
      <c r="Q413" s="41">
        <f>IFERROR('Tabel 5'!P413/'Tabel 10'!$F413*1000,0)</f>
        <v>28.056775788613937</v>
      </c>
      <c r="R413" s="41">
        <f>IFERROR('Tabel 5'!Q413/'Tabel 10'!$F413*1000,0)</f>
        <v>25.761020728019247</v>
      </c>
      <c r="S413" s="41">
        <f>IFERROR('Tabel 5'!R413/'Tabel 10'!$F413*1000,0)</f>
        <v>2.295755060594689</v>
      </c>
      <c r="T413" s="41">
        <f>IFERROR('Tabel 5'!S413/'Tabel 10'!$F413*1000,0)</f>
        <v>0</v>
      </c>
      <c r="U413" s="41">
        <f>IFERROR('Tabel 5'!T413/'Tabel 10'!$F413*1000,0)</f>
        <v>1.0154301229553431</v>
      </c>
      <c r="V413" s="22"/>
      <c r="W413" s="41">
        <f>IFERROR('Tabel 5'!V413/'Tabel 10'!$F413*1000,0)</f>
        <v>36.423037019050348</v>
      </c>
      <c r="X413" s="41">
        <f>IFERROR('Tabel 5'!W413/'Tabel 10'!$F413*1000,0)</f>
        <v>29.226727886801616</v>
      </c>
      <c r="Y413" s="41">
        <f>IFERROR('Tabel 5'!X413/'Tabel 10'!$F413*1000,0)</f>
        <v>0.78364716010684088</v>
      </c>
      <c r="Z413" s="41">
        <f>IFERROR('Tabel 5'!Y413/'Tabel 10'!$F413*1000,0)</f>
        <v>6.4126619721418958</v>
      </c>
      <c r="AB413" s="41">
        <f>IFERROR('Tabel 5'!AA413/'Tabel 10'!$F413*1000,0)</f>
        <v>0</v>
      </c>
      <c r="AC413" s="41"/>
      <c r="AD413" s="41">
        <f>IFERROR('Tabel 5'!AC413/'Tabel 10'!$F413*1000,0)</f>
        <v>29.51369726937595</v>
      </c>
    </row>
    <row r="414" spans="2:30" outlineLevel="2" x14ac:dyDescent="0.2">
      <c r="B414" s="46">
        <v>2017</v>
      </c>
      <c r="C414" s="46">
        <v>4</v>
      </c>
      <c r="D414" s="22" t="s">
        <v>207</v>
      </c>
      <c r="E414" s="22" t="s">
        <v>560</v>
      </c>
      <c r="F414" s="41">
        <v>54604</v>
      </c>
      <c r="H414" s="41">
        <f>IFERROR('Tabel 5'!G414/'Tabel 10'!$F414*1000,0)</f>
        <v>113.85612775620834</v>
      </c>
      <c r="I414" s="22"/>
      <c r="J414" s="41">
        <f>IFERROR('Tabel 5'!I414/'Tabel 10'!$F414*1000,0)</f>
        <v>71.331770566258882</v>
      </c>
      <c r="K414" s="41">
        <f>IFERROR('Tabel 5'!J414/'Tabel 10'!$F414*1000,0)</f>
        <v>40.290088638195009</v>
      </c>
      <c r="L414" s="41">
        <f>IFERROR('Tabel 5'!K414/'Tabel 10'!$F414*1000,0)</f>
        <v>14.138158376675701</v>
      </c>
      <c r="M414" s="41">
        <f>IFERROR('Tabel 5'!L414/'Tabel 10'!$F414*1000,0)</f>
        <v>16.720386784850927</v>
      </c>
      <c r="N414" s="41">
        <f>IFERROR('Tabel 5'!M414/'Tabel 10'!$F414*1000,0)</f>
        <v>0</v>
      </c>
      <c r="O414" s="41">
        <f>IFERROR('Tabel 5'!N414/'Tabel 10'!$F414*1000,0)</f>
        <v>0.18313676653725003</v>
      </c>
      <c r="Q414" s="41">
        <f>IFERROR('Tabel 5'!P414/'Tabel 10'!$F414*1000,0)</f>
        <v>3.1499523844407005</v>
      </c>
      <c r="R414" s="41">
        <f>IFERROR('Tabel 5'!Q414/'Tabel 10'!$F414*1000,0)</f>
        <v>3.1499523844407005</v>
      </c>
      <c r="S414" s="41">
        <f>IFERROR('Tabel 5'!R414/'Tabel 10'!$F414*1000,0)</f>
        <v>0</v>
      </c>
      <c r="T414" s="41">
        <f>IFERROR('Tabel 5'!S414/'Tabel 10'!$F414*1000,0)</f>
        <v>0</v>
      </c>
      <c r="U414" s="41">
        <f>IFERROR('Tabel 5'!T414/'Tabel 10'!$F414*1000,0)</f>
        <v>4.2121456303567504</v>
      </c>
      <c r="V414" s="22"/>
      <c r="W414" s="41">
        <f>IFERROR('Tabel 5'!V414/'Tabel 10'!$F414*1000,0)</f>
        <v>35.162259175152002</v>
      </c>
      <c r="X414" s="41">
        <f>IFERROR('Tabel 5'!W414/'Tabel 10'!$F414*1000,0)</f>
        <v>33.074500036627356</v>
      </c>
      <c r="Y414" s="41">
        <f>IFERROR('Tabel 5'!X414/'Tabel 10'!$F414*1000,0)</f>
        <v>0</v>
      </c>
      <c r="Z414" s="41">
        <f>IFERROR('Tabel 5'!Y414/'Tabel 10'!$F414*1000,0)</f>
        <v>2.0877591385246501</v>
      </c>
      <c r="AB414" s="41">
        <f>IFERROR('Tabel 5'!AA414/'Tabel 10'!$F414*1000,0)</f>
        <v>0</v>
      </c>
      <c r="AC414" s="41"/>
      <c r="AD414" s="41">
        <f>IFERROR('Tabel 5'!AC414/'Tabel 10'!$F414*1000,0)</f>
        <v>24.155739506263277</v>
      </c>
    </row>
    <row r="415" spans="2:30" outlineLevel="2" x14ac:dyDescent="0.2">
      <c r="B415" s="46">
        <v>2017</v>
      </c>
      <c r="C415" s="46">
        <v>4</v>
      </c>
      <c r="D415" s="22" t="s">
        <v>561</v>
      </c>
      <c r="E415" s="22" t="s">
        <v>562</v>
      </c>
      <c r="F415" s="41">
        <v>90376</v>
      </c>
      <c r="H415" s="41">
        <f>IFERROR('Tabel 5'!G415/'Tabel 10'!$F415*1000,0)</f>
        <v>80.308931574754354</v>
      </c>
      <c r="I415" s="22"/>
      <c r="J415" s="41">
        <f>IFERROR('Tabel 5'!I415/'Tabel 10'!$F415*1000,0)</f>
        <v>32.464371071966006</v>
      </c>
      <c r="K415" s="41">
        <f>IFERROR('Tabel 5'!J415/'Tabel 10'!$F415*1000,0)</f>
        <v>15.568292467026644</v>
      </c>
      <c r="L415" s="41">
        <f>IFERROR('Tabel 5'!K415/'Tabel 10'!$F415*1000,0)</f>
        <v>6.6389306895636005E-2</v>
      </c>
      <c r="M415" s="41">
        <f>IFERROR('Tabel 5'!L415/'Tabel 10'!$F415*1000,0)</f>
        <v>11.48535009294503</v>
      </c>
      <c r="N415" s="41">
        <f>IFERROR('Tabel 5'!M415/'Tabel 10'!$F415*1000,0)</f>
        <v>0</v>
      </c>
      <c r="O415" s="41">
        <f>IFERROR('Tabel 5'!N415/'Tabel 10'!$F415*1000,0)</f>
        <v>5.3443392050986986</v>
      </c>
      <c r="Q415" s="41">
        <f>IFERROR('Tabel 5'!P415/'Tabel 10'!$F415*1000,0)</f>
        <v>12.48118969637957</v>
      </c>
      <c r="R415" s="41">
        <f>IFERROR('Tabel 5'!Q415/'Tabel 10'!$F415*1000,0)</f>
        <v>9.228113658493406</v>
      </c>
      <c r="S415" s="41">
        <f>IFERROR('Tabel 5'!R415/'Tabel 10'!$F415*1000,0)</f>
        <v>3.2530760378861645</v>
      </c>
      <c r="T415" s="41">
        <f>IFERROR('Tabel 5'!S415/'Tabel 10'!$F415*1000,0)</f>
        <v>0</v>
      </c>
      <c r="U415" s="41">
        <f>IFERROR('Tabel 5'!T415/'Tabel 10'!$F415*1000,0)</f>
        <v>4.3484996016641579</v>
      </c>
      <c r="V415" s="22"/>
      <c r="W415" s="41">
        <f>IFERROR('Tabel 5'!V415/'Tabel 10'!$F415*1000,0)</f>
        <v>31.014871204744622</v>
      </c>
      <c r="X415" s="41">
        <f>IFERROR('Tabel 5'!W415/'Tabel 10'!$F415*1000,0)</f>
        <v>20.824112596264495</v>
      </c>
      <c r="Y415" s="41">
        <f>IFERROR('Tabel 5'!X415/'Tabel 10'!$F415*1000,0)</f>
        <v>4.9460033637248824</v>
      </c>
      <c r="Z415" s="41">
        <f>IFERROR('Tabel 5'!Y415/'Tabel 10'!$F415*1000,0)</f>
        <v>5.244755244755245</v>
      </c>
      <c r="AB415" s="41">
        <f>IFERROR('Tabel 5'!AA415/'Tabel 10'!$F415*1000,0)</f>
        <v>0</v>
      </c>
      <c r="AC415" s="41"/>
      <c r="AD415" s="41">
        <f>IFERROR('Tabel 5'!AC415/'Tabel 10'!$F415*1000,0)</f>
        <v>1.3388510223953261</v>
      </c>
    </row>
    <row r="416" spans="2:30" outlineLevel="2" x14ac:dyDescent="0.2">
      <c r="B416" s="46">
        <v>2017</v>
      </c>
      <c r="C416" s="46">
        <v>4</v>
      </c>
      <c r="D416" s="22" t="s">
        <v>589</v>
      </c>
      <c r="E416" s="22" t="s">
        <v>590</v>
      </c>
      <c r="F416" s="41">
        <v>87189</v>
      </c>
      <c r="H416" s="41">
        <f>IFERROR('Tabel 5'!G416/'Tabel 10'!$F416*1000,0)</f>
        <v>225.17748798586979</v>
      </c>
      <c r="I416" s="22"/>
      <c r="J416" s="41">
        <f>IFERROR('Tabel 5'!I416/'Tabel 10'!$F416*1000,0)</f>
        <v>142.99969032790833</v>
      </c>
      <c r="K416" s="41">
        <f>IFERROR('Tabel 5'!J416/'Tabel 10'!$F416*1000,0)</f>
        <v>42.780625996398626</v>
      </c>
      <c r="L416" s="41">
        <f>IFERROR('Tabel 5'!K416/'Tabel 10'!$F416*1000,0)</f>
        <v>2.2938673456514009</v>
      </c>
      <c r="M416" s="41">
        <f>IFERROR('Tabel 5'!L416/'Tabel 10'!$F416*1000,0)</f>
        <v>97.363199486173713</v>
      </c>
      <c r="N416" s="41">
        <f>IFERROR('Tabel 5'!M416/'Tabel 10'!$F416*1000,0)</f>
        <v>0</v>
      </c>
      <c r="O416" s="41">
        <f>IFERROR('Tabel 5'!N416/'Tabel 10'!$F416*1000,0)</f>
        <v>0.56199749968459323</v>
      </c>
      <c r="Q416" s="41">
        <f>IFERROR('Tabel 5'!P416/'Tabel 10'!$F416*1000,0)</f>
        <v>16.286458154124947</v>
      </c>
      <c r="R416" s="41">
        <f>IFERROR('Tabel 5'!Q416/'Tabel 10'!$F416*1000,0)</f>
        <v>16.137356776657604</v>
      </c>
      <c r="S416" s="41">
        <f>IFERROR('Tabel 5'!R416/'Tabel 10'!$F416*1000,0)</f>
        <v>0.14910137746734106</v>
      </c>
      <c r="T416" s="41">
        <f>IFERROR('Tabel 5'!S416/'Tabel 10'!$F416*1000,0)</f>
        <v>0</v>
      </c>
      <c r="U416" s="41">
        <f>IFERROR('Tabel 5'!T416/'Tabel 10'!$F416*1000,0)</f>
        <v>63.368085423619952</v>
      </c>
      <c r="V416" s="22"/>
      <c r="W416" s="41">
        <f>IFERROR('Tabel 5'!V416/'Tabel 10'!$F416*1000,0)</f>
        <v>2.5232540802165411</v>
      </c>
      <c r="X416" s="41">
        <f>IFERROR('Tabel 5'!W416/'Tabel 10'!$F416*1000,0)</f>
        <v>0</v>
      </c>
      <c r="Y416" s="41">
        <f>IFERROR('Tabel 5'!X416/'Tabel 10'!$F416*1000,0)</f>
        <v>0</v>
      </c>
      <c r="Z416" s="41">
        <f>IFERROR('Tabel 5'!Y416/'Tabel 10'!$F416*1000,0)</f>
        <v>2.5232540802165411</v>
      </c>
      <c r="AB416" s="41">
        <f>IFERROR('Tabel 5'!AA416/'Tabel 10'!$F416*1000,0)</f>
        <v>0</v>
      </c>
      <c r="AC416" s="41"/>
      <c r="AD416" s="41">
        <f>IFERROR('Tabel 5'!AC416/'Tabel 10'!$F416*1000,0)</f>
        <v>23.190998864535661</v>
      </c>
    </row>
    <row r="417" spans="2:30" outlineLevel="2" x14ac:dyDescent="0.2">
      <c r="B417" s="46">
        <v>2017</v>
      </c>
      <c r="C417" s="46">
        <v>4</v>
      </c>
      <c r="D417" s="22" t="s">
        <v>232</v>
      </c>
      <c r="E417" s="22" t="s">
        <v>596</v>
      </c>
      <c r="F417" s="41">
        <v>57390</v>
      </c>
      <c r="H417" s="41">
        <f>IFERROR('Tabel 5'!G417/'Tabel 10'!$F417*1000,0)</f>
        <v>111.58738456177034</v>
      </c>
      <c r="I417" s="22"/>
      <c r="J417" s="41">
        <f>IFERROR('Tabel 5'!I417/'Tabel 10'!$F417*1000,0)</f>
        <v>51.228437009932044</v>
      </c>
      <c r="K417" s="41">
        <f>IFERROR('Tabel 5'!J417/'Tabel 10'!$F417*1000,0)</f>
        <v>45.548004878898766</v>
      </c>
      <c r="L417" s="41">
        <f>IFERROR('Tabel 5'!K417/'Tabel 10'!$F417*1000,0)</f>
        <v>3.519776964627984</v>
      </c>
      <c r="M417" s="41">
        <f>IFERROR('Tabel 5'!L417/'Tabel 10'!$F417*1000,0)</f>
        <v>0.34849276877504792</v>
      </c>
      <c r="N417" s="41">
        <f>IFERROR('Tabel 5'!M417/'Tabel 10'!$F417*1000,0)</f>
        <v>0</v>
      </c>
      <c r="O417" s="41">
        <f>IFERROR('Tabel 5'!N417/'Tabel 10'!$F417*1000,0)</f>
        <v>1.8121623976302492</v>
      </c>
      <c r="Q417" s="41">
        <f>IFERROR('Tabel 5'!P417/'Tabel 10'!$F417*1000,0)</f>
        <v>24.080850322355811</v>
      </c>
      <c r="R417" s="41">
        <f>IFERROR('Tabel 5'!Q417/'Tabel 10'!$F417*1000,0)</f>
        <v>15.020038334204564</v>
      </c>
      <c r="S417" s="41">
        <f>IFERROR('Tabel 5'!R417/'Tabel 10'!$F417*1000,0)</f>
        <v>9.0608119881512454</v>
      </c>
      <c r="T417" s="41">
        <f>IFERROR('Tabel 5'!S417/'Tabel 10'!$F417*1000,0)</f>
        <v>0</v>
      </c>
      <c r="U417" s="41">
        <f>IFERROR('Tabel 5'!T417/'Tabel 10'!$F417*1000,0)</f>
        <v>6.1508973688795958</v>
      </c>
      <c r="V417" s="22"/>
      <c r="W417" s="41">
        <f>IFERROR('Tabel 5'!V417/'Tabel 10'!$F417*1000,0)</f>
        <v>30.127199860602893</v>
      </c>
      <c r="X417" s="41">
        <f>IFERROR('Tabel 5'!W417/'Tabel 10'!$F417*1000,0)</f>
        <v>29.447638961491549</v>
      </c>
      <c r="Y417" s="41">
        <f>IFERROR('Tabel 5'!X417/'Tabel 10'!$F417*1000,0)</f>
        <v>0.67956089911134354</v>
      </c>
      <c r="Z417" s="41">
        <f>IFERROR('Tabel 5'!Y417/'Tabel 10'!$F417*1000,0)</f>
        <v>0</v>
      </c>
      <c r="AB417" s="41">
        <f>IFERROR('Tabel 5'!AA417/'Tabel 10'!$F417*1000,0)</f>
        <v>0</v>
      </c>
      <c r="AC417" s="41"/>
      <c r="AD417" s="41">
        <f>IFERROR('Tabel 5'!AC417/'Tabel 10'!$F417*1000,0)</f>
        <v>7.7016901899285584</v>
      </c>
    </row>
    <row r="418" spans="2:30" outlineLevel="2" x14ac:dyDescent="0.2">
      <c r="B418" s="46">
        <v>2017</v>
      </c>
      <c r="C418" s="46">
        <v>4</v>
      </c>
      <c r="D418" s="22" t="s">
        <v>240</v>
      </c>
      <c r="E418" s="22" t="s">
        <v>606</v>
      </c>
      <c r="F418" s="41">
        <v>76937</v>
      </c>
      <c r="H418" s="41">
        <f>IFERROR('Tabel 5'!G418/'Tabel 10'!$F418*1000,0)</f>
        <v>106.39874182772918</v>
      </c>
      <c r="I418" s="22"/>
      <c r="J418" s="41">
        <f>IFERROR('Tabel 5'!I418/'Tabel 10'!$F418*1000,0)</f>
        <v>78.362816330244229</v>
      </c>
      <c r="K418" s="41">
        <f>IFERROR('Tabel 5'!J418/'Tabel 10'!$F418*1000,0)</f>
        <v>20.67925705447314</v>
      </c>
      <c r="L418" s="41">
        <f>IFERROR('Tabel 5'!K418/'Tabel 10'!$F418*1000,0)</f>
        <v>1.2997647425815928</v>
      </c>
      <c r="M418" s="41">
        <f>IFERROR('Tabel 5'!L418/'Tabel 10'!$F418*1000,0)</f>
        <v>22.121995918738708</v>
      </c>
      <c r="N418" s="41">
        <f>IFERROR('Tabel 5'!M418/'Tabel 10'!$F418*1000,0)</f>
        <v>6.4988237129079626E-2</v>
      </c>
      <c r="O418" s="41">
        <f>IFERROR('Tabel 5'!N418/'Tabel 10'!$F418*1000,0)</f>
        <v>34.196810377321704</v>
      </c>
      <c r="Q418" s="41">
        <f>IFERROR('Tabel 5'!P418/'Tabel 10'!$F418*1000,0)</f>
        <v>0</v>
      </c>
      <c r="R418" s="41">
        <f>IFERROR('Tabel 5'!Q418/'Tabel 10'!$F418*1000,0)</f>
        <v>0</v>
      </c>
      <c r="S418" s="41">
        <f>IFERROR('Tabel 5'!R418/'Tabel 10'!$F418*1000,0)</f>
        <v>0</v>
      </c>
      <c r="T418" s="41">
        <f>IFERROR('Tabel 5'!S418/'Tabel 10'!$F418*1000,0)</f>
        <v>0</v>
      </c>
      <c r="U418" s="41">
        <f>IFERROR('Tabel 5'!T418/'Tabel 10'!$F418*1000,0)</f>
        <v>0.15597176910979113</v>
      </c>
      <c r="V418" s="22"/>
      <c r="W418" s="41">
        <f>IFERROR('Tabel 5'!V418/'Tabel 10'!$F418*1000,0)</f>
        <v>27.879953728375163</v>
      </c>
      <c r="X418" s="41">
        <f>IFERROR('Tabel 5'!W418/'Tabel 10'!$F418*1000,0)</f>
        <v>27.671991369562111</v>
      </c>
      <c r="Y418" s="41">
        <f>IFERROR('Tabel 5'!X418/'Tabel 10'!$F418*1000,0)</f>
        <v>0.20796235881305483</v>
      </c>
      <c r="Z418" s="41">
        <f>IFERROR('Tabel 5'!Y418/'Tabel 10'!$F418*1000,0)</f>
        <v>0</v>
      </c>
      <c r="AB418" s="41">
        <f>IFERROR('Tabel 5'!AA418/'Tabel 10'!$F418*1000,0)</f>
        <v>0</v>
      </c>
      <c r="AC418" s="41"/>
      <c r="AD418" s="41">
        <f>IFERROR('Tabel 5'!AC418/'Tabel 10'!$F418*1000,0)</f>
        <v>14.3624004055266</v>
      </c>
    </row>
    <row r="419" spans="2:30" outlineLevel="2" x14ac:dyDescent="0.2">
      <c r="B419" s="46">
        <v>2017</v>
      </c>
      <c r="C419" s="46">
        <v>4</v>
      </c>
      <c r="D419" s="22" t="s">
        <v>246</v>
      </c>
      <c r="E419" s="22" t="s">
        <v>614</v>
      </c>
      <c r="F419" s="41">
        <v>60105</v>
      </c>
      <c r="H419" s="41">
        <f>IFERROR('Tabel 5'!G419/'Tabel 10'!$F419*1000,0)</f>
        <v>14.890608102487313</v>
      </c>
      <c r="I419" s="22"/>
      <c r="J419" s="41">
        <f>IFERROR('Tabel 5'!I419/'Tabel 10'!$F419*1000,0)</f>
        <v>2.8283836619249647</v>
      </c>
      <c r="K419" s="41">
        <f>IFERROR('Tabel 5'!J419/'Tabel 10'!$F419*1000,0)</f>
        <v>1.0814408119124863</v>
      </c>
      <c r="L419" s="41">
        <f>IFERROR('Tabel 5'!K419/'Tabel 10'!$F419*1000,0)</f>
        <v>0.43257632476499458</v>
      </c>
      <c r="M419" s="41">
        <f>IFERROR('Tabel 5'!L419/'Tabel 10'!$F419*1000,0)</f>
        <v>0.34938857000249562</v>
      </c>
      <c r="N419" s="41">
        <f>IFERROR('Tabel 5'!M419/'Tabel 10'!$F419*1000,0)</f>
        <v>0</v>
      </c>
      <c r="O419" s="41">
        <f>IFERROR('Tabel 5'!N419/'Tabel 10'!$F419*1000,0)</f>
        <v>0.96497795524498797</v>
      </c>
      <c r="Q419" s="41">
        <f>IFERROR('Tabel 5'!P419/'Tabel 10'!$F419*1000,0)</f>
        <v>0.6155893852424924</v>
      </c>
      <c r="R419" s="41">
        <f>IFERROR('Tabel 5'!Q419/'Tabel 10'!$F419*1000,0)</f>
        <v>0</v>
      </c>
      <c r="S419" s="41">
        <f>IFERROR('Tabel 5'!R419/'Tabel 10'!$F419*1000,0)</f>
        <v>0.6155893852424924</v>
      </c>
      <c r="T419" s="41">
        <f>IFERROR('Tabel 5'!S419/'Tabel 10'!$F419*1000,0)</f>
        <v>0</v>
      </c>
      <c r="U419" s="41">
        <f>IFERROR('Tabel 5'!T419/'Tabel 10'!$F419*1000,0)</f>
        <v>0.13310040761999833</v>
      </c>
      <c r="V419" s="22"/>
      <c r="W419" s="41">
        <f>IFERROR('Tabel 5'!V419/'Tabel 10'!$F419*1000,0)</f>
        <v>11.313534647699859</v>
      </c>
      <c r="X419" s="41">
        <f>IFERROR('Tabel 5'!W419/'Tabel 10'!$F419*1000,0)</f>
        <v>10.864320771982364</v>
      </c>
      <c r="Y419" s="41">
        <f>IFERROR('Tabel 5'!X419/'Tabel 10'!$F419*1000,0)</f>
        <v>0.44921387571749438</v>
      </c>
      <c r="Z419" s="41">
        <f>IFERROR('Tabel 5'!Y419/'Tabel 10'!$F419*1000,0)</f>
        <v>0</v>
      </c>
      <c r="AB419" s="41">
        <f>IFERROR('Tabel 5'!AA419/'Tabel 10'!$F419*1000,0)</f>
        <v>0</v>
      </c>
      <c r="AC419" s="41"/>
      <c r="AD419" s="41">
        <f>IFERROR('Tabel 5'!AC419/'Tabel 10'!$F419*1000,0)</f>
        <v>3.3275101904999584E-2</v>
      </c>
    </row>
    <row r="420" spans="2:30" outlineLevel="2" x14ac:dyDescent="0.2">
      <c r="B420" s="46">
        <v>2017</v>
      </c>
      <c r="C420" s="46">
        <v>4</v>
      </c>
      <c r="D420" s="22" t="s">
        <v>255</v>
      </c>
      <c r="E420" s="22" t="s">
        <v>623</v>
      </c>
      <c r="F420" s="41">
        <v>77163</v>
      </c>
      <c r="H420" s="41">
        <f>IFERROR('Tabel 5'!G420/'Tabel 10'!$F420*1000,0)</f>
        <v>78.677604551404173</v>
      </c>
      <c r="I420" s="22"/>
      <c r="J420" s="41">
        <f>IFERROR('Tabel 5'!I420/'Tabel 10'!$F420*1000,0)</f>
        <v>38.489949846428985</v>
      </c>
      <c r="K420" s="41">
        <f>IFERROR('Tabel 5'!J420/'Tabel 10'!$F420*1000,0)</f>
        <v>21.046356414343663</v>
      </c>
      <c r="L420" s="41">
        <f>IFERROR('Tabel 5'!K420/'Tabel 10'!$F420*1000,0)</f>
        <v>13.6982750800254</v>
      </c>
      <c r="M420" s="41">
        <f>IFERROR('Tabel 5'!L420/'Tabel 10'!$F420*1000,0)</f>
        <v>0.51838316291486852</v>
      </c>
      <c r="N420" s="41">
        <f>IFERROR('Tabel 5'!M420/'Tabel 10'!$F420*1000,0)</f>
        <v>0.38878737218615139</v>
      </c>
      <c r="O420" s="41">
        <f>IFERROR('Tabel 5'!N420/'Tabel 10'!$F420*1000,0)</f>
        <v>2.8381478169589052</v>
      </c>
      <c r="Q420" s="41">
        <f>IFERROR('Tabel 5'!P420/'Tabel 10'!$F420*1000,0)</f>
        <v>14.579526456980679</v>
      </c>
      <c r="R420" s="41">
        <f>IFERROR('Tabel 5'!Q420/'Tabel 10'!$F420*1000,0)</f>
        <v>9.3697756696862484</v>
      </c>
      <c r="S420" s="41">
        <f>IFERROR('Tabel 5'!R420/'Tabel 10'!$F420*1000,0)</f>
        <v>5.2097507872944284</v>
      </c>
      <c r="T420" s="41">
        <f>IFERROR('Tabel 5'!S420/'Tabel 10'!$F420*1000,0)</f>
        <v>0</v>
      </c>
      <c r="U420" s="41">
        <f>IFERROR('Tabel 5'!T420/'Tabel 10'!$F420*1000,0)</f>
        <v>7.1536876482251861</v>
      </c>
      <c r="V420" s="22"/>
      <c r="W420" s="41">
        <f>IFERROR('Tabel 5'!V420/'Tabel 10'!$F420*1000,0)</f>
        <v>18.45444059976932</v>
      </c>
      <c r="X420" s="41">
        <f>IFERROR('Tabel 5'!W420/'Tabel 10'!$F420*1000,0)</f>
        <v>17.871259541490094</v>
      </c>
      <c r="Y420" s="41">
        <f>IFERROR('Tabel 5'!X420/'Tabel 10'!$F420*1000,0)</f>
        <v>0.58318105827922706</v>
      </c>
      <c r="Z420" s="41">
        <f>IFERROR('Tabel 5'!Y420/'Tabel 10'!$F420*1000,0)</f>
        <v>0</v>
      </c>
      <c r="AB420" s="41">
        <f>IFERROR('Tabel 5'!AA420/'Tabel 10'!$F420*1000,0)</f>
        <v>0</v>
      </c>
      <c r="AC420" s="41"/>
      <c r="AD420" s="41">
        <f>IFERROR('Tabel 5'!AC420/'Tabel 10'!$F420*1000,0)</f>
        <v>15.201586252478521</v>
      </c>
    </row>
    <row r="421" spans="2:30" outlineLevel="2" x14ac:dyDescent="0.2">
      <c r="B421" s="46">
        <v>2017</v>
      </c>
      <c r="C421" s="46">
        <v>4</v>
      </c>
      <c r="D421" s="22" t="s">
        <v>289</v>
      </c>
      <c r="E421" s="22" t="s">
        <v>663</v>
      </c>
      <c r="F421" s="41">
        <v>93319</v>
      </c>
      <c r="H421" s="41">
        <f>IFERROR('Tabel 5'!G421/'Tabel 10'!$F421*1000,0)</f>
        <v>181.61360494647391</v>
      </c>
      <c r="I421" s="22"/>
      <c r="J421" s="41">
        <f>IFERROR('Tabel 5'!I421/'Tabel 10'!$F421*1000,0)</f>
        <v>160.88899366688455</v>
      </c>
      <c r="K421" s="41">
        <f>IFERROR('Tabel 5'!J421/'Tabel 10'!$F421*1000,0)</f>
        <v>19.899484563700856</v>
      </c>
      <c r="L421" s="41">
        <f>IFERROR('Tabel 5'!K421/'Tabel 10'!$F421*1000,0)</f>
        <v>4.7042938737020323</v>
      </c>
      <c r="M421" s="41">
        <f>IFERROR('Tabel 5'!L421/'Tabel 10'!$F421*1000,0)</f>
        <v>14.627246327114522</v>
      </c>
      <c r="N421" s="41">
        <f>IFERROR('Tabel 5'!M421/'Tabel 10'!$F421*1000,0)</f>
        <v>11.755376718567495</v>
      </c>
      <c r="O421" s="41">
        <f>IFERROR('Tabel 5'!N421/'Tabel 10'!$F421*1000,0)</f>
        <v>109.90259218379965</v>
      </c>
      <c r="Q421" s="41">
        <f>IFERROR('Tabel 5'!P421/'Tabel 10'!$F421*1000,0)</f>
        <v>5.3151019620870352</v>
      </c>
      <c r="R421" s="41">
        <f>IFERROR('Tabel 5'!Q421/'Tabel 10'!$F421*1000,0)</f>
        <v>0.71796740213675669</v>
      </c>
      <c r="S421" s="41">
        <f>IFERROR('Tabel 5'!R421/'Tabel 10'!$F421*1000,0)</f>
        <v>4.5971345599502778</v>
      </c>
      <c r="T421" s="41">
        <f>IFERROR('Tabel 5'!S421/'Tabel 10'!$F421*1000,0)</f>
        <v>0</v>
      </c>
      <c r="U421" s="41">
        <f>IFERROR('Tabel 5'!T421/'Tabel 10'!$F421*1000,0)</f>
        <v>11.905399757819952</v>
      </c>
      <c r="V421" s="22"/>
      <c r="W421" s="41">
        <f>IFERROR('Tabel 5'!V421/'Tabel 10'!$F421*1000,0)</f>
        <v>3.5041095596823797</v>
      </c>
      <c r="X421" s="41">
        <f>IFERROR('Tabel 5'!W421/'Tabel 10'!$F421*1000,0)</f>
        <v>2.7647102947952722</v>
      </c>
      <c r="Y421" s="41">
        <f>IFERROR('Tabel 5'!X421/'Tabel 10'!$F421*1000,0)</f>
        <v>0.73939926488710761</v>
      </c>
      <c r="Z421" s="41">
        <f>IFERROR('Tabel 5'!Y421/'Tabel 10'!$F421*1000,0)</f>
        <v>0</v>
      </c>
      <c r="AB421" s="41">
        <f>IFERROR('Tabel 5'!AA421/'Tabel 10'!$F421*1000,0)</f>
        <v>0</v>
      </c>
      <c r="AC421" s="41"/>
      <c r="AD421" s="41">
        <f>IFERROR('Tabel 5'!AC421/'Tabel 10'!$F421*1000,0)</f>
        <v>43.656704422464877</v>
      </c>
    </row>
    <row r="422" spans="2:30" outlineLevel="2" x14ac:dyDescent="0.2">
      <c r="B422" s="46">
        <v>2017</v>
      </c>
      <c r="C422" s="46">
        <v>4</v>
      </c>
      <c r="D422" s="22" t="s">
        <v>296</v>
      </c>
      <c r="E422" s="22" t="s">
        <v>670</v>
      </c>
      <c r="F422" s="41">
        <v>89600.9098567818</v>
      </c>
      <c r="H422" s="41">
        <f>IFERROR('Tabel 5'!G422/'Tabel 10'!$F422*1000,0)</f>
        <v>89.251813704737401</v>
      </c>
      <c r="I422" s="22"/>
      <c r="J422" s="41">
        <f>IFERROR('Tabel 5'!I422/'Tabel 10'!$F422*1000,0)</f>
        <v>53.472627829572247</v>
      </c>
      <c r="K422" s="41">
        <f>IFERROR('Tabel 5'!J422/'Tabel 10'!$F422*1000,0)</f>
        <v>48.154227992513043</v>
      </c>
      <c r="L422" s="41">
        <f>IFERROR('Tabel 5'!K422/'Tabel 10'!$F422*1000,0)</f>
        <v>5.5803004768500739E-2</v>
      </c>
      <c r="M422" s="41">
        <f>IFERROR('Tabel 5'!L422/'Tabel 10'!$F422*1000,0)</f>
        <v>0.4857144098851312</v>
      </c>
      <c r="N422" s="41">
        <f>IFERROR('Tabel 5'!M422/'Tabel 10'!$F422*1000,0)</f>
        <v>3.3481802861100446E-2</v>
      </c>
      <c r="O422" s="41">
        <f>IFERROR('Tabel 5'!N422/'Tabel 10'!$F422*1000,0)</f>
        <v>4.7434006195444631</v>
      </c>
      <c r="Q422" s="41">
        <f>IFERROR('Tabel 5'!P422/'Tabel 10'!$F422*1000,0)</f>
        <v>6.2054393444791831</v>
      </c>
      <c r="R422" s="41">
        <f>IFERROR('Tabel 5'!Q422/'Tabel 10'!$F422*1000,0)</f>
        <v>6.2054393444791831</v>
      </c>
      <c r="S422" s="41">
        <f>IFERROR('Tabel 5'!R422/'Tabel 10'!$F422*1000,0)</f>
        <v>0</v>
      </c>
      <c r="T422" s="41">
        <f>IFERROR('Tabel 5'!S422/'Tabel 10'!$F422*1000,0)</f>
        <v>0</v>
      </c>
      <c r="U422" s="41">
        <f>IFERROR('Tabel 5'!T422/'Tabel 10'!$F422*1000,0)</f>
        <v>7.7037189424911148</v>
      </c>
      <c r="V422" s="22"/>
      <c r="W422" s="41">
        <f>IFERROR('Tabel 5'!V422/'Tabel 10'!$F422*1000,0)</f>
        <v>21.870027588194866</v>
      </c>
      <c r="X422" s="41">
        <f>IFERROR('Tabel 5'!W422/'Tabel 10'!$F422*1000,0)</f>
        <v>21.289676338602458</v>
      </c>
      <c r="Y422" s="41">
        <f>IFERROR('Tabel 5'!X422/'Tabel 10'!$F422*1000,0)</f>
        <v>0.58035124959240769</v>
      </c>
      <c r="Z422" s="41">
        <f>IFERROR('Tabel 5'!Y422/'Tabel 10'!$F422*1000,0)</f>
        <v>0</v>
      </c>
      <c r="AB422" s="41">
        <f>IFERROR('Tabel 5'!AA422/'Tabel 10'!$F422*1000,0)</f>
        <v>0</v>
      </c>
      <c r="AC422" s="41"/>
      <c r="AD422" s="41">
        <f>IFERROR('Tabel 5'!AC422/'Tabel 10'!$F422*1000,0)</f>
        <v>4.0959405500079544</v>
      </c>
    </row>
    <row r="423" spans="2:30" outlineLevel="2" x14ac:dyDescent="0.2">
      <c r="B423" s="46">
        <v>2017</v>
      </c>
      <c r="C423" s="46">
        <v>4</v>
      </c>
      <c r="D423" s="22" t="s">
        <v>673</v>
      </c>
      <c r="E423" s="22" t="s">
        <v>674</v>
      </c>
      <c r="F423" s="41">
        <v>64450</v>
      </c>
      <c r="H423" s="41">
        <f>IFERROR('Tabel 5'!G423/'Tabel 10'!$F423*1000,0)</f>
        <v>32.242048099301783</v>
      </c>
      <c r="I423" s="22"/>
      <c r="J423" s="41">
        <f>IFERROR('Tabel 5'!I423/'Tabel 10'!$F423*1000,0)</f>
        <v>4.6702870442203261</v>
      </c>
      <c r="K423" s="41">
        <f>IFERROR('Tabel 5'!J423/'Tabel 10'!$F423*1000,0)</f>
        <v>2.5601241272304112</v>
      </c>
      <c r="L423" s="41">
        <f>IFERROR('Tabel 5'!K423/'Tabel 10'!$F423*1000,0)</f>
        <v>0.52754072924747863</v>
      </c>
      <c r="M423" s="41">
        <f>IFERROR('Tabel 5'!L423/'Tabel 10'!$F423*1000,0)</f>
        <v>0.2482544608223429</v>
      </c>
      <c r="N423" s="41">
        <f>IFERROR('Tabel 5'!M423/'Tabel 10'!$F423*1000,0)</f>
        <v>0</v>
      </c>
      <c r="O423" s="41">
        <f>IFERROR('Tabel 5'!N423/'Tabel 10'!$F423*1000,0)</f>
        <v>1.3343677269200931</v>
      </c>
      <c r="Q423" s="41">
        <f>IFERROR('Tabel 5'!P423/'Tabel 10'!$F423*1000,0)</f>
        <v>7.8665632273079904</v>
      </c>
      <c r="R423" s="41">
        <f>IFERROR('Tabel 5'!Q423/'Tabel 10'!$F423*1000,0)</f>
        <v>0.44996121024049651</v>
      </c>
      <c r="S423" s="41">
        <f>IFERROR('Tabel 5'!R423/'Tabel 10'!$F423*1000,0)</f>
        <v>7.4166020170674942</v>
      </c>
      <c r="T423" s="41">
        <f>IFERROR('Tabel 5'!S423/'Tabel 10'!$F423*1000,0)</f>
        <v>0</v>
      </c>
      <c r="U423" s="41">
        <f>IFERROR('Tabel 5'!T423/'Tabel 10'!$F423*1000,0)</f>
        <v>2.4359968968192396</v>
      </c>
      <c r="V423" s="22"/>
      <c r="W423" s="41">
        <f>IFERROR('Tabel 5'!V423/'Tabel 10'!$F423*1000,0)</f>
        <v>17.269200930954227</v>
      </c>
      <c r="X423" s="41">
        <f>IFERROR('Tabel 5'!W423/'Tabel 10'!$F423*1000,0)</f>
        <v>16.710628394103956</v>
      </c>
      <c r="Y423" s="41">
        <f>IFERROR('Tabel 5'!X423/'Tabel 10'!$F423*1000,0)</f>
        <v>0.55857253685027153</v>
      </c>
      <c r="Z423" s="41">
        <f>IFERROR('Tabel 5'!Y423/'Tabel 10'!$F423*1000,0)</f>
        <v>0</v>
      </c>
      <c r="AB423" s="41">
        <f>IFERROR('Tabel 5'!AA423/'Tabel 10'!$F423*1000,0)</f>
        <v>0</v>
      </c>
      <c r="AC423" s="41"/>
      <c r="AD423" s="41">
        <f>IFERROR('Tabel 5'!AC423/'Tabel 10'!$F423*1000,0)</f>
        <v>5.896043444530644</v>
      </c>
    </row>
    <row r="424" spans="2:30" outlineLevel="2" x14ac:dyDescent="0.2">
      <c r="B424" s="46">
        <v>2017</v>
      </c>
      <c r="C424" s="46">
        <v>4</v>
      </c>
      <c r="D424" s="22" t="s">
        <v>300</v>
      </c>
      <c r="E424" s="22" t="s">
        <v>676</v>
      </c>
      <c r="F424" s="41">
        <v>74604</v>
      </c>
      <c r="H424" s="41">
        <f>IFERROR('Tabel 5'!G424/'Tabel 10'!$F424*1000,0)</f>
        <v>42.169320679856305</v>
      </c>
      <c r="I424" s="22"/>
      <c r="J424" s="41">
        <f>IFERROR('Tabel 5'!I424/'Tabel 10'!$F424*1000,0)</f>
        <v>6.8226904723607316</v>
      </c>
      <c r="K424" s="41">
        <f>IFERROR('Tabel 5'!J424/'Tabel 10'!$F424*1000,0)</f>
        <v>3.7129376440941502</v>
      </c>
      <c r="L424" s="41">
        <f>IFERROR('Tabel 5'!K424/'Tabel 10'!$F424*1000,0)</f>
        <v>0</v>
      </c>
      <c r="M424" s="41">
        <f>IFERROR('Tabel 5'!L424/'Tabel 10'!$F424*1000,0)</f>
        <v>2.0776365878505172</v>
      </c>
      <c r="N424" s="41">
        <f>IFERROR('Tabel 5'!M424/'Tabel 10'!$F424*1000,0)</f>
        <v>0</v>
      </c>
      <c r="O424" s="41">
        <f>IFERROR('Tabel 5'!N424/'Tabel 10'!$F424*1000,0)</f>
        <v>1.0321162404160633</v>
      </c>
      <c r="Q424" s="41">
        <f>IFERROR('Tabel 5'!P424/'Tabel 10'!$F424*1000,0)</f>
        <v>9.7849981234250176</v>
      </c>
      <c r="R424" s="41">
        <f>IFERROR('Tabel 5'!Q424/'Tabel 10'!$F424*1000,0)</f>
        <v>4.9729237038228513</v>
      </c>
      <c r="S424" s="41">
        <f>IFERROR('Tabel 5'!R424/'Tabel 10'!$F424*1000,0)</f>
        <v>4.8120744196021663</v>
      </c>
      <c r="T424" s="41">
        <f>IFERROR('Tabel 5'!S424/'Tabel 10'!$F424*1000,0)</f>
        <v>0</v>
      </c>
      <c r="U424" s="41">
        <f>IFERROR('Tabel 5'!T424/'Tabel 10'!$F424*1000,0)</f>
        <v>3.1365610423033616</v>
      </c>
      <c r="V424" s="22"/>
      <c r="W424" s="41">
        <f>IFERROR('Tabel 5'!V424/'Tabel 10'!$F424*1000,0)</f>
        <v>22.4250710417672</v>
      </c>
      <c r="X424" s="41">
        <f>IFERROR('Tabel 5'!W424/'Tabel 10'!$F424*1000,0)</f>
        <v>21.25891373116723</v>
      </c>
      <c r="Y424" s="41">
        <f>IFERROR('Tabel 5'!X424/'Tabel 10'!$F424*1000,0)</f>
        <v>0.68360945793791217</v>
      </c>
      <c r="Z424" s="41">
        <f>IFERROR('Tabel 5'!Y424/'Tabel 10'!$F424*1000,0)</f>
        <v>0.48254785266205563</v>
      </c>
      <c r="AB424" s="41">
        <f>IFERROR('Tabel 5'!AA424/'Tabel 10'!$F424*1000,0)</f>
        <v>42.169320679856305</v>
      </c>
      <c r="AC424" s="41"/>
      <c r="AD424" s="41">
        <f>IFERROR('Tabel 5'!AC424/'Tabel 10'!$F424*1000,0)</f>
        <v>5.5224920915768596</v>
      </c>
    </row>
    <row r="425" spans="2:30" outlineLevel="2" x14ac:dyDescent="0.2">
      <c r="B425" s="46">
        <v>2017</v>
      </c>
      <c r="C425" s="46">
        <v>4</v>
      </c>
      <c r="D425" s="22" t="s">
        <v>302</v>
      </c>
      <c r="E425" s="22" t="s">
        <v>678</v>
      </c>
      <c r="F425" s="41">
        <v>52656</v>
      </c>
      <c r="H425" s="41">
        <f>IFERROR('Tabel 5'!G425/'Tabel 10'!$F425*1000,0)</f>
        <v>35.152689152233364</v>
      </c>
      <c r="I425" s="22"/>
      <c r="J425" s="41">
        <f>IFERROR('Tabel 5'!I425/'Tabel 10'!$F425*1000,0)</f>
        <v>19.84579155271954</v>
      </c>
      <c r="K425" s="41">
        <f>IFERROR('Tabel 5'!J425/'Tabel 10'!$F425*1000,0)</f>
        <v>18.93421452446065</v>
      </c>
      <c r="L425" s="41">
        <f>IFERROR('Tabel 5'!K425/'Tabel 10'!$F425*1000,0)</f>
        <v>0.39881494986326343</v>
      </c>
      <c r="M425" s="41">
        <f>IFERROR('Tabel 5'!L425/'Tabel 10'!$F425*1000,0)</f>
        <v>0.49377089030689758</v>
      </c>
      <c r="N425" s="41">
        <f>IFERROR('Tabel 5'!M425/'Tabel 10'!$F425*1000,0)</f>
        <v>0</v>
      </c>
      <c r="O425" s="41">
        <f>IFERROR('Tabel 5'!N425/'Tabel 10'!$F425*1000,0)</f>
        <v>1.8991188088726831E-2</v>
      </c>
      <c r="Q425" s="41">
        <f>IFERROR('Tabel 5'!P425/'Tabel 10'!$F425*1000,0)</f>
        <v>0</v>
      </c>
      <c r="R425" s="41">
        <f>IFERROR('Tabel 5'!Q425/'Tabel 10'!$F425*1000,0)</f>
        <v>0</v>
      </c>
      <c r="S425" s="41">
        <f>IFERROR('Tabel 5'!R425/'Tabel 10'!$F425*1000,0)</f>
        <v>0</v>
      </c>
      <c r="T425" s="41">
        <f>IFERROR('Tabel 5'!S425/'Tabel 10'!$F425*1000,0)</f>
        <v>0</v>
      </c>
      <c r="U425" s="41">
        <f>IFERROR('Tabel 5'!T425/'Tabel 10'!$F425*1000,0)</f>
        <v>0.30385900941962929</v>
      </c>
      <c r="V425" s="22"/>
      <c r="W425" s="41">
        <f>IFERROR('Tabel 5'!V425/'Tabel 10'!$F425*1000,0)</f>
        <v>15.003038590094196</v>
      </c>
      <c r="X425" s="41">
        <f>IFERROR('Tabel 5'!W425/'Tabel 10'!$F425*1000,0)</f>
        <v>14.528258887876024</v>
      </c>
      <c r="Y425" s="41">
        <f>IFERROR('Tabel 5'!X425/'Tabel 10'!$F425*1000,0)</f>
        <v>0.47477970221817073</v>
      </c>
      <c r="Z425" s="41">
        <f>IFERROR('Tabel 5'!Y425/'Tabel 10'!$F425*1000,0)</f>
        <v>0</v>
      </c>
      <c r="AB425" s="41">
        <f>IFERROR('Tabel 5'!AA425/'Tabel 10'!$F425*1000,0)</f>
        <v>0</v>
      </c>
      <c r="AC425" s="41"/>
      <c r="AD425" s="41">
        <f>IFERROR('Tabel 5'!AC425/'Tabel 10'!$F425*1000,0)</f>
        <v>9.0587967183226983</v>
      </c>
    </row>
    <row r="426" spans="2:30" outlineLevel="2" x14ac:dyDescent="0.2">
      <c r="B426" s="46">
        <v>2017</v>
      </c>
      <c r="C426" s="46">
        <v>4</v>
      </c>
      <c r="D426" s="22" t="s">
        <v>303</v>
      </c>
      <c r="E426" s="22" t="s">
        <v>679</v>
      </c>
      <c r="F426" s="41">
        <v>85401</v>
      </c>
      <c r="H426" s="41">
        <f>IFERROR('Tabel 5'!G426/'Tabel 10'!$F426*1000,0)</f>
        <v>100.66626854486481</v>
      </c>
      <c r="I426" s="22"/>
      <c r="J426" s="41">
        <f>IFERROR('Tabel 5'!I426/'Tabel 10'!$F426*1000,0)</f>
        <v>72.727485626632003</v>
      </c>
      <c r="K426" s="41">
        <f>IFERROR('Tabel 5'!J426/'Tabel 10'!$F426*1000,0)</f>
        <v>46.147000620601631</v>
      </c>
      <c r="L426" s="41">
        <f>IFERROR('Tabel 5'!K426/'Tabel 10'!$F426*1000,0)</f>
        <v>0.33957447805060831</v>
      </c>
      <c r="M426" s="41">
        <f>IFERROR('Tabel 5'!L426/'Tabel 10'!$F426*1000,0)</f>
        <v>9.3207339492511814</v>
      </c>
      <c r="N426" s="41">
        <f>IFERROR('Tabel 5'!M426/'Tabel 10'!$F426*1000,0)</f>
        <v>4.683785904146321E-2</v>
      </c>
      <c r="O426" s="41">
        <f>IFERROR('Tabel 5'!N426/'Tabel 10'!$F426*1000,0)</f>
        <v>16.873338719687123</v>
      </c>
      <c r="Q426" s="41">
        <f>IFERROR('Tabel 5'!P426/'Tabel 10'!$F426*1000,0)</f>
        <v>0.24589875996768187</v>
      </c>
      <c r="R426" s="41">
        <f>IFERROR('Tabel 5'!Q426/'Tabel 10'!$F426*1000,0)</f>
        <v>0.24589875996768187</v>
      </c>
      <c r="S426" s="41">
        <f>IFERROR('Tabel 5'!R426/'Tabel 10'!$F426*1000,0)</f>
        <v>0</v>
      </c>
      <c r="T426" s="41">
        <f>IFERROR('Tabel 5'!S426/'Tabel 10'!$F426*1000,0)</f>
        <v>0</v>
      </c>
      <c r="U426" s="41">
        <f>IFERROR('Tabel 5'!T426/'Tabel 10'!$F426*1000,0)</f>
        <v>1.8266765026170653</v>
      </c>
      <c r="V426" s="22"/>
      <c r="W426" s="41">
        <f>IFERROR('Tabel 5'!V426/'Tabel 10'!$F426*1000,0)</f>
        <v>25.866207655648058</v>
      </c>
      <c r="X426" s="41">
        <f>IFERROR('Tabel 5'!W426/'Tabel 10'!$F426*1000,0)</f>
        <v>25.140220840505382</v>
      </c>
      <c r="Y426" s="41">
        <f>IFERROR('Tabel 5'!X426/'Tabel 10'!$F426*1000,0)</f>
        <v>0.72598681514267982</v>
      </c>
      <c r="Z426" s="41">
        <f>IFERROR('Tabel 5'!Y426/'Tabel 10'!$F426*1000,0)</f>
        <v>0</v>
      </c>
      <c r="AB426" s="41">
        <f>IFERROR('Tabel 5'!AA426/'Tabel 10'!$F426*1000,0)</f>
        <v>0</v>
      </c>
      <c r="AC426" s="41"/>
      <c r="AD426" s="41">
        <f>IFERROR('Tabel 5'!AC426/'Tabel 10'!$F426*1000,0)</f>
        <v>24.496200278685262</v>
      </c>
    </row>
    <row r="427" spans="2:30" outlineLevel="2" x14ac:dyDescent="0.2">
      <c r="B427" s="46">
        <v>2017</v>
      </c>
      <c r="C427" s="46">
        <v>4</v>
      </c>
      <c r="D427" s="22" t="s">
        <v>304</v>
      </c>
      <c r="E427" s="22" t="s">
        <v>680</v>
      </c>
      <c r="F427" s="41">
        <v>55204</v>
      </c>
      <c r="H427" s="41">
        <f>IFERROR('Tabel 5'!G427/'Tabel 10'!$F427*1000,0)</f>
        <v>39.453662778059559</v>
      </c>
      <c r="I427" s="22"/>
      <c r="J427" s="41">
        <f>IFERROR('Tabel 5'!I427/'Tabel 10'!$F427*1000,0)</f>
        <v>10.234765596695892</v>
      </c>
      <c r="K427" s="41">
        <f>IFERROR('Tabel 5'!J427/'Tabel 10'!$F427*1000,0)</f>
        <v>1.7208897905948843</v>
      </c>
      <c r="L427" s="41">
        <f>IFERROR('Tabel 5'!K427/'Tabel 10'!$F427*1000,0)</f>
        <v>0</v>
      </c>
      <c r="M427" s="41">
        <f>IFERROR('Tabel 5'!L427/'Tabel 10'!$F427*1000,0)</f>
        <v>0.65212665748858778</v>
      </c>
      <c r="N427" s="41">
        <f>IFERROR('Tabel 5'!M427/'Tabel 10'!$F427*1000,0)</f>
        <v>0</v>
      </c>
      <c r="O427" s="41">
        <f>IFERROR('Tabel 5'!N427/'Tabel 10'!$F427*1000,0)</f>
        <v>7.8617491486124189</v>
      </c>
      <c r="Q427" s="41">
        <f>IFERROR('Tabel 5'!P427/'Tabel 10'!$F427*1000,0)</f>
        <v>2.4817042243315703</v>
      </c>
      <c r="R427" s="41">
        <f>IFERROR('Tabel 5'!Q427/'Tabel 10'!$F427*1000,0)</f>
        <v>2.4817042243315703</v>
      </c>
      <c r="S427" s="41">
        <f>IFERROR('Tabel 5'!R427/'Tabel 10'!$F427*1000,0)</f>
        <v>0</v>
      </c>
      <c r="T427" s="41">
        <f>IFERROR('Tabel 5'!S427/'Tabel 10'!$F427*1000,0)</f>
        <v>0</v>
      </c>
      <c r="U427" s="41">
        <f>IFERROR('Tabel 5'!T427/'Tabel 10'!$F427*1000,0)</f>
        <v>5.3257010361567998</v>
      </c>
      <c r="V427" s="22"/>
      <c r="W427" s="41">
        <f>IFERROR('Tabel 5'!V427/'Tabel 10'!$F427*1000,0)</f>
        <v>21.411491920875296</v>
      </c>
      <c r="X427" s="41">
        <f>IFERROR('Tabel 5'!W427/'Tabel 10'!$F427*1000,0)</f>
        <v>20.831823780885443</v>
      </c>
      <c r="Y427" s="41">
        <f>IFERROR('Tabel 5'!X427/'Tabel 10'!$F427*1000,0)</f>
        <v>0.57966813998985589</v>
      </c>
      <c r="Z427" s="41">
        <f>IFERROR('Tabel 5'!Y427/'Tabel 10'!$F427*1000,0)</f>
        <v>0</v>
      </c>
      <c r="AB427" s="41">
        <f>IFERROR('Tabel 5'!AA427/'Tabel 10'!$F427*1000,0)</f>
        <v>0</v>
      </c>
      <c r="AC427" s="41"/>
      <c r="AD427" s="41">
        <f>IFERROR('Tabel 5'!AC427/'Tabel 10'!$F427*1000,0)</f>
        <v>2.6266212593290339</v>
      </c>
    </row>
    <row r="428" spans="2:30" outlineLevel="2" x14ac:dyDescent="0.2">
      <c r="B428" s="46">
        <v>2017</v>
      </c>
      <c r="C428" s="46">
        <v>4</v>
      </c>
      <c r="D428" s="22" t="s">
        <v>305</v>
      </c>
      <c r="E428" s="22" t="s">
        <v>681</v>
      </c>
      <c r="F428" s="41">
        <v>51585</v>
      </c>
      <c r="H428" s="41">
        <f>IFERROR('Tabel 5'!G428/'Tabel 10'!$F428*1000,0)</f>
        <v>44.586604633129788</v>
      </c>
      <c r="I428" s="22"/>
      <c r="J428" s="41">
        <f>IFERROR('Tabel 5'!I428/'Tabel 10'!$F428*1000,0)</f>
        <v>16.186876029853639</v>
      </c>
      <c r="K428" s="41">
        <f>IFERROR('Tabel 5'!J428/'Tabel 10'!$F428*1000,0)</f>
        <v>14.849277890859746</v>
      </c>
      <c r="L428" s="41">
        <f>IFERROR('Tabel 5'!K428/'Tabel 10'!$F428*1000,0)</f>
        <v>0.15508384220219057</v>
      </c>
      <c r="M428" s="41">
        <f>IFERROR('Tabel 5'!L428/'Tabel 10'!$F428*1000,0)</f>
        <v>1.1825142967917028</v>
      </c>
      <c r="N428" s="41">
        <f>IFERROR('Tabel 5'!M428/'Tabel 10'!$F428*1000,0)</f>
        <v>0</v>
      </c>
      <c r="O428" s="41">
        <f>IFERROR('Tabel 5'!N428/'Tabel 10'!$F428*1000,0)</f>
        <v>0</v>
      </c>
      <c r="Q428" s="41">
        <f>IFERROR('Tabel 5'!P428/'Tabel 10'!$F428*1000,0)</f>
        <v>7.1144712610254919</v>
      </c>
      <c r="R428" s="41">
        <f>IFERROR('Tabel 5'!Q428/'Tabel 10'!$F428*1000,0)</f>
        <v>7.1144712610254919</v>
      </c>
      <c r="S428" s="41">
        <f>IFERROR('Tabel 5'!R428/'Tabel 10'!$F428*1000,0)</f>
        <v>0</v>
      </c>
      <c r="T428" s="41">
        <f>IFERROR('Tabel 5'!S428/'Tabel 10'!$F428*1000,0)</f>
        <v>0</v>
      </c>
      <c r="U428" s="41">
        <f>IFERROR('Tabel 5'!T428/'Tabel 10'!$F428*1000,0)</f>
        <v>2.5394979160608702</v>
      </c>
      <c r="V428" s="22"/>
      <c r="W428" s="41">
        <f>IFERROR('Tabel 5'!V428/'Tabel 10'!$F428*1000,0)</f>
        <v>18.745759426189785</v>
      </c>
      <c r="X428" s="41">
        <f>IFERROR('Tabel 5'!W428/'Tabel 10'!$F428*1000,0)</f>
        <v>18.338664340409036</v>
      </c>
      <c r="Y428" s="41">
        <f>IFERROR('Tabel 5'!X428/'Tabel 10'!$F428*1000,0)</f>
        <v>0.40709508578075027</v>
      </c>
      <c r="Z428" s="41">
        <f>IFERROR('Tabel 5'!Y428/'Tabel 10'!$F428*1000,0)</f>
        <v>0</v>
      </c>
      <c r="AB428" s="41">
        <f>IFERROR('Tabel 5'!AA428/'Tabel 10'!$F428*1000,0)</f>
        <v>0</v>
      </c>
      <c r="AC428" s="41"/>
      <c r="AD428" s="41">
        <f>IFERROR('Tabel 5'!AC428/'Tabel 10'!$F428*1000,0)</f>
        <v>3.2373752059707281</v>
      </c>
    </row>
    <row r="429" spans="2:30" outlineLevel="2" x14ac:dyDescent="0.2">
      <c r="B429" s="46">
        <v>2017</v>
      </c>
      <c r="C429" s="46">
        <v>4</v>
      </c>
      <c r="D429" s="22" t="s">
        <v>306</v>
      </c>
      <c r="E429" s="22" t="s">
        <v>682</v>
      </c>
      <c r="F429" s="41">
        <v>56935</v>
      </c>
      <c r="H429" s="41">
        <f>IFERROR('Tabel 5'!G429/'Tabel 10'!$F429*1000,0)</f>
        <v>51.356810397822073</v>
      </c>
      <c r="I429" s="22"/>
      <c r="J429" s="41">
        <f>IFERROR('Tabel 5'!I429/'Tabel 10'!$F429*1000,0)</f>
        <v>13.998419250021954</v>
      </c>
      <c r="K429" s="41">
        <f>IFERROR('Tabel 5'!J429/'Tabel 10'!$F429*1000,0)</f>
        <v>10.380258189163081</v>
      </c>
      <c r="L429" s="41">
        <f>IFERROR('Tabel 5'!K429/'Tabel 10'!$F429*1000,0)</f>
        <v>0.35127777289891982</v>
      </c>
      <c r="M429" s="41">
        <f>IFERROR('Tabel 5'!L429/'Tabel 10'!$F429*1000,0)</f>
        <v>3.5127777289891984E-2</v>
      </c>
      <c r="N429" s="41">
        <f>IFERROR('Tabel 5'!M429/'Tabel 10'!$F429*1000,0)</f>
        <v>8.7819443224729954E-2</v>
      </c>
      <c r="O429" s="41">
        <f>IFERROR('Tabel 5'!N429/'Tabel 10'!$F429*1000,0)</f>
        <v>3.143936067445332</v>
      </c>
      <c r="Q429" s="41">
        <f>IFERROR('Tabel 5'!P429/'Tabel 10'!$F429*1000,0)</f>
        <v>1.5104944234653552</v>
      </c>
      <c r="R429" s="41">
        <f>IFERROR('Tabel 5'!Q429/'Tabel 10'!$F429*1000,0)</f>
        <v>1.5104944234653552</v>
      </c>
      <c r="S429" s="41">
        <f>IFERROR('Tabel 5'!R429/'Tabel 10'!$F429*1000,0)</f>
        <v>0</v>
      </c>
      <c r="T429" s="41">
        <f>IFERROR('Tabel 5'!S429/'Tabel 10'!$F429*1000,0)</f>
        <v>0</v>
      </c>
      <c r="U429" s="41">
        <f>IFERROR('Tabel 5'!T429/'Tabel 10'!$F429*1000,0)</f>
        <v>9.5020637569157813</v>
      </c>
      <c r="V429" s="22"/>
      <c r="W429" s="41">
        <f>IFERROR('Tabel 5'!V429/'Tabel 10'!$F429*1000,0)</f>
        <v>26.345832967418989</v>
      </c>
      <c r="X429" s="41">
        <f>IFERROR('Tabel 5'!W429/'Tabel 10'!$F429*1000,0)</f>
        <v>25.766224642135768</v>
      </c>
      <c r="Y429" s="41">
        <f>IFERROR('Tabel 5'!X429/'Tabel 10'!$F429*1000,0)</f>
        <v>0.57960832528321771</v>
      </c>
      <c r="Z429" s="41">
        <f>IFERROR('Tabel 5'!Y429/'Tabel 10'!$F429*1000,0)</f>
        <v>0</v>
      </c>
      <c r="AB429" s="41">
        <f>IFERROR('Tabel 5'!AA429/'Tabel 10'!$F429*1000,0)</f>
        <v>0</v>
      </c>
      <c r="AC429" s="41"/>
      <c r="AD429" s="41">
        <f>IFERROR('Tabel 5'!AC429/'Tabel 10'!$F429*1000,0)</f>
        <v>0.12294722051462192</v>
      </c>
    </row>
    <row r="430" spans="2:30" outlineLevel="2" x14ac:dyDescent="0.2">
      <c r="B430" s="46">
        <v>2017</v>
      </c>
      <c r="C430" s="46">
        <v>4</v>
      </c>
      <c r="D430" s="22" t="s">
        <v>308</v>
      </c>
      <c r="E430" s="22" t="s">
        <v>684</v>
      </c>
      <c r="F430" s="41">
        <v>79869</v>
      </c>
      <c r="H430" s="41">
        <f>IFERROR('Tabel 5'!G430/'Tabel 10'!$F430*1000,0)</f>
        <v>81.671236650014393</v>
      </c>
      <c r="I430" s="22"/>
      <c r="J430" s="41">
        <f>IFERROR('Tabel 5'!I430/'Tabel 10'!$F430*1000,0)</f>
        <v>51.972605140918255</v>
      </c>
      <c r="K430" s="41">
        <f>IFERROR('Tabel 5'!J430/'Tabel 10'!$F430*1000,0)</f>
        <v>42.457023375777837</v>
      </c>
      <c r="L430" s="41">
        <f>IFERROR('Tabel 5'!K430/'Tabel 10'!$F430*1000,0)</f>
        <v>2.0158008739310618</v>
      </c>
      <c r="M430" s="41">
        <f>IFERROR('Tabel 5'!L430/'Tabel 10'!$F430*1000,0)</f>
        <v>6.5482227146953136</v>
      </c>
      <c r="N430" s="41">
        <f>IFERROR('Tabel 5'!M430/'Tabel 10'!$F430*1000,0)</f>
        <v>0.95155817651404173</v>
      </c>
      <c r="O430" s="41">
        <f>IFERROR('Tabel 5'!N430/'Tabel 10'!$F430*1000,0)</f>
        <v>0</v>
      </c>
      <c r="Q430" s="41">
        <f>IFERROR('Tabel 5'!P430/'Tabel 10'!$F430*1000,0)</f>
        <v>6.7109892448885047</v>
      </c>
      <c r="R430" s="41">
        <f>IFERROR('Tabel 5'!Q430/'Tabel 10'!$F430*1000,0)</f>
        <v>6.7109892448885047</v>
      </c>
      <c r="S430" s="41">
        <f>IFERROR('Tabel 5'!R430/'Tabel 10'!$F430*1000,0)</f>
        <v>0</v>
      </c>
      <c r="T430" s="41">
        <f>IFERROR('Tabel 5'!S430/'Tabel 10'!$F430*1000,0)</f>
        <v>0</v>
      </c>
      <c r="U430" s="41">
        <f>IFERROR('Tabel 5'!T430/'Tabel 10'!$F430*1000,0)</f>
        <v>0.93903767419148854</v>
      </c>
      <c r="V430" s="22"/>
      <c r="W430" s="41">
        <f>IFERROR('Tabel 5'!V430/'Tabel 10'!$F430*1000,0)</f>
        <v>22.048604590016151</v>
      </c>
      <c r="X430" s="41">
        <f>IFERROR('Tabel 5'!W430/'Tabel 10'!$F430*1000,0)</f>
        <v>22.048604590016151</v>
      </c>
      <c r="Y430" s="41">
        <f>IFERROR('Tabel 5'!X430/'Tabel 10'!$F430*1000,0)</f>
        <v>0</v>
      </c>
      <c r="Z430" s="41">
        <f>IFERROR('Tabel 5'!Y430/'Tabel 10'!$F430*1000,0)</f>
        <v>0</v>
      </c>
      <c r="AB430" s="41">
        <f>IFERROR('Tabel 5'!AA430/'Tabel 10'!$F430*1000,0)</f>
        <v>0</v>
      </c>
      <c r="AC430" s="41"/>
      <c r="AD430" s="41">
        <f>IFERROR('Tabel 5'!AC430/'Tabel 10'!$F430*1000,0)</f>
        <v>10.642426974170204</v>
      </c>
    </row>
    <row r="431" spans="2:30" outlineLevel="2" x14ac:dyDescent="0.2">
      <c r="B431" s="46">
        <v>2017</v>
      </c>
      <c r="C431" s="46">
        <v>4</v>
      </c>
      <c r="D431" s="22" t="s">
        <v>688</v>
      </c>
      <c r="E431" s="22" t="s">
        <v>689</v>
      </c>
      <c r="F431" s="41">
        <v>61131</v>
      </c>
      <c r="H431" s="41">
        <f>IFERROR('Tabel 5'!G431/'Tabel 10'!$F431*1000,0)</f>
        <v>70.438893523744099</v>
      </c>
      <c r="I431" s="22"/>
      <c r="J431" s="41">
        <f>IFERROR('Tabel 5'!I431/'Tabel 10'!$F431*1000,0)</f>
        <v>40.552256629206134</v>
      </c>
      <c r="K431" s="41">
        <f>IFERROR('Tabel 5'!J431/'Tabel 10'!$F431*1000,0)</f>
        <v>11.761626670592662</v>
      </c>
      <c r="L431" s="41">
        <f>IFERROR('Tabel 5'!K431/'Tabel 10'!$F431*1000,0)</f>
        <v>11.745268358116178</v>
      </c>
      <c r="M431" s="41">
        <f>IFERROR('Tabel 5'!L431/'Tabel 10'!$F431*1000,0)</f>
        <v>13.053933356234971</v>
      </c>
      <c r="N431" s="41">
        <f>IFERROR('Tabel 5'!M431/'Tabel 10'!$F431*1000,0)</f>
        <v>0</v>
      </c>
      <c r="O431" s="41">
        <f>IFERROR('Tabel 5'!N431/'Tabel 10'!$F431*1000,0)</f>
        <v>3.9914282442623223</v>
      </c>
      <c r="Q431" s="41">
        <f>IFERROR('Tabel 5'!P431/'Tabel 10'!$F431*1000,0)</f>
        <v>2.4864634964257086</v>
      </c>
      <c r="R431" s="41">
        <f>IFERROR('Tabel 5'!Q431/'Tabel 10'!$F431*1000,0)</f>
        <v>2.4864634964257086</v>
      </c>
      <c r="S431" s="41">
        <f>IFERROR('Tabel 5'!R431/'Tabel 10'!$F431*1000,0)</f>
        <v>0</v>
      </c>
      <c r="T431" s="41">
        <f>IFERROR('Tabel 5'!S431/'Tabel 10'!$F431*1000,0)</f>
        <v>0</v>
      </c>
      <c r="U431" s="41">
        <f>IFERROR('Tabel 5'!T431/'Tabel 10'!$F431*1000,0)</f>
        <v>1.6521895601249774</v>
      </c>
      <c r="V431" s="22"/>
      <c r="W431" s="41">
        <f>IFERROR('Tabel 5'!V431/'Tabel 10'!$F431*1000,0)</f>
        <v>25.74798383798727</v>
      </c>
      <c r="X431" s="41">
        <f>IFERROR('Tabel 5'!W431/'Tabel 10'!$F431*1000,0)</f>
        <v>25.502609150839998</v>
      </c>
      <c r="Y431" s="41">
        <f>IFERROR('Tabel 5'!X431/'Tabel 10'!$F431*1000,0)</f>
        <v>0.2453746871472739</v>
      </c>
      <c r="Z431" s="41">
        <f>IFERROR('Tabel 5'!Y431/'Tabel 10'!$F431*1000,0)</f>
        <v>0</v>
      </c>
      <c r="AB431" s="41">
        <f>IFERROR('Tabel 5'!AA431/'Tabel 10'!$F431*1000,0)</f>
        <v>0</v>
      </c>
      <c r="AC431" s="41"/>
      <c r="AD431" s="41">
        <f>IFERROR('Tabel 5'!AC431/'Tabel 10'!$F431*1000,0)</f>
        <v>1.2268734357363693</v>
      </c>
    </row>
    <row r="432" spans="2:30" outlineLevel="2" x14ac:dyDescent="0.2">
      <c r="B432" s="46">
        <v>2017</v>
      </c>
      <c r="C432" s="46">
        <v>4</v>
      </c>
      <c r="D432" s="22" t="s">
        <v>312</v>
      </c>
      <c r="E432" s="22" t="s">
        <v>692</v>
      </c>
      <c r="F432" s="41">
        <v>54450</v>
      </c>
      <c r="H432" s="41">
        <f>IFERROR('Tabel 5'!G432/'Tabel 10'!$F432*1000,0)</f>
        <v>36.58402203856749</v>
      </c>
      <c r="I432" s="22"/>
      <c r="J432" s="41">
        <f>IFERROR('Tabel 5'!I432/'Tabel 10'!$F432*1000,0)</f>
        <v>6.6483011937557395</v>
      </c>
      <c r="K432" s="41">
        <f>IFERROR('Tabel 5'!J432/'Tabel 10'!$F432*1000,0)</f>
        <v>1.9283746556473831</v>
      </c>
      <c r="L432" s="41">
        <f>IFERROR('Tabel 5'!K432/'Tabel 10'!$F432*1000,0)</f>
        <v>0.5693296602387512</v>
      </c>
      <c r="M432" s="41">
        <f>IFERROR('Tabel 5'!L432/'Tabel 10'!$F432*1000,0)</f>
        <v>1.4692378328741964</v>
      </c>
      <c r="N432" s="41">
        <f>IFERROR('Tabel 5'!M432/'Tabel 10'!$F432*1000,0)</f>
        <v>0</v>
      </c>
      <c r="O432" s="41">
        <f>IFERROR('Tabel 5'!N432/'Tabel 10'!$F432*1000,0)</f>
        <v>2.6813590449954088</v>
      </c>
      <c r="Q432" s="41">
        <f>IFERROR('Tabel 5'!P432/'Tabel 10'!$F432*1000,0)</f>
        <v>6.446280991735537</v>
      </c>
      <c r="R432" s="41">
        <f>IFERROR('Tabel 5'!Q432/'Tabel 10'!$F432*1000,0)</f>
        <v>1.5794306703397614</v>
      </c>
      <c r="S432" s="41">
        <f>IFERROR('Tabel 5'!R432/'Tabel 10'!$F432*1000,0)</f>
        <v>4.8668503213957761</v>
      </c>
      <c r="T432" s="41">
        <f>IFERROR('Tabel 5'!S432/'Tabel 10'!$F432*1000,0)</f>
        <v>0</v>
      </c>
      <c r="U432" s="41">
        <f>IFERROR('Tabel 5'!T432/'Tabel 10'!$F432*1000,0)</f>
        <v>6.666666666666667</v>
      </c>
      <c r="V432" s="22"/>
      <c r="W432" s="41">
        <f>IFERROR('Tabel 5'!V432/'Tabel 10'!$F432*1000,0)</f>
        <v>16.822773186409549</v>
      </c>
      <c r="X432" s="41">
        <f>IFERROR('Tabel 5'!W432/'Tabel 10'!$F432*1000,0)</f>
        <v>16.363636363636363</v>
      </c>
      <c r="Y432" s="41">
        <f>IFERROR('Tabel 5'!X432/'Tabel 10'!$F432*1000,0)</f>
        <v>0.40404040404040403</v>
      </c>
      <c r="Z432" s="41">
        <f>IFERROR('Tabel 5'!Y432/'Tabel 10'!$F432*1000,0)</f>
        <v>5.5096418732782371E-2</v>
      </c>
      <c r="AB432" s="41">
        <f>IFERROR('Tabel 5'!AA432/'Tabel 10'!$F432*1000,0)</f>
        <v>0</v>
      </c>
      <c r="AC432" s="41"/>
      <c r="AD432" s="41">
        <f>IFERROR('Tabel 5'!AC432/'Tabel 10'!$F432*1000,0)</f>
        <v>2.4058769513314964</v>
      </c>
    </row>
    <row r="433" spans="2:30" outlineLevel="2" x14ac:dyDescent="0.2">
      <c r="B433" s="46">
        <v>2017</v>
      </c>
      <c r="C433" s="46">
        <v>4</v>
      </c>
      <c r="D433" s="22" t="s">
        <v>313</v>
      </c>
      <c r="E433" s="22" t="s">
        <v>693</v>
      </c>
      <c r="F433" s="41">
        <v>50089</v>
      </c>
      <c r="H433" s="41">
        <f>IFERROR('Tabel 5'!G433/'Tabel 10'!$F433*1000,0)</f>
        <v>41.406296791710751</v>
      </c>
      <c r="I433" s="22"/>
      <c r="J433" s="41">
        <f>IFERROR('Tabel 5'!I433/'Tabel 10'!$F433*1000,0)</f>
        <v>8.9840084649324208</v>
      </c>
      <c r="K433" s="41">
        <f>IFERROR('Tabel 5'!J433/'Tabel 10'!$F433*1000,0)</f>
        <v>0.85847191998243122</v>
      </c>
      <c r="L433" s="41">
        <f>IFERROR('Tabel 5'!K433/'Tabel 10'!$F433*1000,0)</f>
        <v>0.738685140449999</v>
      </c>
      <c r="M433" s="41">
        <f>IFERROR('Tabel 5'!L433/'Tabel 10'!$F433*1000,0)</f>
        <v>1.1180099423027012</v>
      </c>
      <c r="N433" s="41">
        <f>IFERROR('Tabel 5'!M433/'Tabel 10'!$F433*1000,0)</f>
        <v>0.15971570604324303</v>
      </c>
      <c r="O433" s="41">
        <f>IFERROR('Tabel 5'!N433/'Tabel 10'!$F433*1000,0)</f>
        <v>6.1091257561540457</v>
      </c>
      <c r="Q433" s="41">
        <f>IFERROR('Tabel 5'!P433/'Tabel 10'!$F433*1000,0)</f>
        <v>5.7497654175567492</v>
      </c>
      <c r="R433" s="41">
        <f>IFERROR('Tabel 5'!Q433/'Tabel 10'!$F433*1000,0)</f>
        <v>5.1907604464053989</v>
      </c>
      <c r="S433" s="41">
        <f>IFERROR('Tabel 5'!R433/'Tabel 10'!$F433*1000,0)</f>
        <v>0.55900497115135062</v>
      </c>
      <c r="T433" s="41">
        <f>IFERROR('Tabel 5'!S433/'Tabel 10'!$F433*1000,0)</f>
        <v>0</v>
      </c>
      <c r="U433" s="41">
        <f>IFERROR('Tabel 5'!T433/'Tabel 10'!$F433*1000,0)</f>
        <v>5.5101918584918845</v>
      </c>
      <c r="V433" s="22"/>
      <c r="W433" s="41">
        <f>IFERROR('Tabel 5'!V433/'Tabel 10'!$F433*1000,0)</f>
        <v>21.162331050729701</v>
      </c>
      <c r="X433" s="41">
        <f>IFERROR('Tabel 5'!W433/'Tabel 10'!$F433*1000,0)</f>
        <v>20.683183932599974</v>
      </c>
      <c r="Y433" s="41">
        <f>IFERROR('Tabel 5'!X433/'Tabel 10'!$F433*1000,0)</f>
        <v>0.47914711812972904</v>
      </c>
      <c r="Z433" s="41">
        <f>IFERROR('Tabel 5'!Y433/'Tabel 10'!$F433*1000,0)</f>
        <v>0</v>
      </c>
      <c r="AB433" s="41">
        <f>IFERROR('Tabel 5'!AA433/'Tabel 10'!$F433*1000,0)</f>
        <v>0</v>
      </c>
      <c r="AC433" s="41"/>
      <c r="AD433" s="41">
        <f>IFERROR('Tabel 5'!AC433/'Tabel 10'!$F433*1000,0)</f>
        <v>1.8167661562418895</v>
      </c>
    </row>
    <row r="434" spans="2:30" outlineLevel="2" x14ac:dyDescent="0.2">
      <c r="B434" s="46">
        <v>2017</v>
      </c>
      <c r="C434" s="46">
        <v>4</v>
      </c>
      <c r="D434" s="22" t="s">
        <v>694</v>
      </c>
      <c r="E434" s="22" t="s">
        <v>695</v>
      </c>
      <c r="F434" s="41">
        <v>54461</v>
      </c>
      <c r="H434" s="41">
        <f>IFERROR('Tabel 5'!G434/'Tabel 10'!$F434*1000,0)</f>
        <v>16.56231064431428</v>
      </c>
      <c r="I434" s="22"/>
      <c r="J434" s="41">
        <f>IFERROR('Tabel 5'!I434/'Tabel 10'!$F434*1000,0)</f>
        <v>3.3969262407961662</v>
      </c>
      <c r="K434" s="41">
        <f>IFERROR('Tabel 5'!J434/'Tabel 10'!$F434*1000,0)</f>
        <v>0</v>
      </c>
      <c r="L434" s="41">
        <f>IFERROR('Tabel 5'!K434/'Tabel 10'!$F434*1000,0)</f>
        <v>0.91808817318815306</v>
      </c>
      <c r="M434" s="41">
        <f>IFERROR('Tabel 5'!L434/'Tabel 10'!$F434*1000,0)</f>
        <v>0.84464111933310071</v>
      </c>
      <c r="N434" s="41">
        <f>IFERROR('Tabel 5'!M434/'Tabel 10'!$F434*1000,0)</f>
        <v>0.23870292502891979</v>
      </c>
      <c r="O434" s="41">
        <f>IFERROR('Tabel 5'!N434/'Tabel 10'!$F434*1000,0)</f>
        <v>1.3954940232459925</v>
      </c>
      <c r="Q434" s="41">
        <f>IFERROR('Tabel 5'!P434/'Tabel 10'!$F434*1000,0)</f>
        <v>2.0565175079414626</v>
      </c>
      <c r="R434" s="41">
        <f>IFERROR('Tabel 5'!Q434/'Tabel 10'!$F434*1000,0)</f>
        <v>2.0565175079414626</v>
      </c>
      <c r="S434" s="41">
        <f>IFERROR('Tabel 5'!R434/'Tabel 10'!$F434*1000,0)</f>
        <v>0</v>
      </c>
      <c r="T434" s="41">
        <f>IFERROR('Tabel 5'!S434/'Tabel 10'!$F434*1000,0)</f>
        <v>0</v>
      </c>
      <c r="U434" s="41">
        <f>IFERROR('Tabel 5'!T434/'Tabel 10'!$F434*1000,0)</f>
        <v>3.1582233157672466</v>
      </c>
      <c r="V434" s="22"/>
      <c r="W434" s="41">
        <f>IFERROR('Tabel 5'!V434/'Tabel 10'!$F434*1000,0)</f>
        <v>7.9506435798094053</v>
      </c>
      <c r="X434" s="41">
        <f>IFERROR('Tabel 5'!W434/'Tabel 10'!$F434*1000,0)</f>
        <v>7.7853877086355379</v>
      </c>
      <c r="Y434" s="41">
        <f>IFERROR('Tabel 5'!X434/'Tabel 10'!$F434*1000,0)</f>
        <v>0.16525587117386753</v>
      </c>
      <c r="Z434" s="41">
        <f>IFERROR('Tabel 5'!Y434/'Tabel 10'!$F434*1000,0)</f>
        <v>0</v>
      </c>
      <c r="AB434" s="41">
        <f>IFERROR('Tabel 5'!AA434/'Tabel 10'!$F434*1000,0)</f>
        <v>0</v>
      </c>
      <c r="AC434" s="41"/>
      <c r="AD434" s="41">
        <f>IFERROR('Tabel 5'!AC434/'Tabel 10'!$F434*1000,0)</f>
        <v>3.2867556600135877</v>
      </c>
    </row>
    <row r="435" spans="2:30" outlineLevel="2" x14ac:dyDescent="0.2">
      <c r="B435" s="46">
        <v>2017</v>
      </c>
      <c r="C435" s="46">
        <v>4</v>
      </c>
      <c r="D435" s="22" t="s">
        <v>314</v>
      </c>
      <c r="E435" s="22" t="s">
        <v>696</v>
      </c>
      <c r="F435" s="41">
        <v>85678</v>
      </c>
      <c r="H435" s="41">
        <f>IFERROR('Tabel 5'!G435/'Tabel 10'!$F435*1000,0)</f>
        <v>34.116109152874721</v>
      </c>
      <c r="I435" s="22"/>
      <c r="J435" s="41">
        <f>IFERROR('Tabel 5'!I435/'Tabel 10'!$F435*1000,0)</f>
        <v>3.6998996241742335</v>
      </c>
      <c r="K435" s="41">
        <f>IFERROR('Tabel 5'!J435/'Tabel 10'!$F435*1000,0)</f>
        <v>0.63026681295081577</v>
      </c>
      <c r="L435" s="41">
        <f>IFERROR('Tabel 5'!K435/'Tabel 10'!$F435*1000,0)</f>
        <v>1.167160764723733E-2</v>
      </c>
      <c r="M435" s="41">
        <f>IFERROR('Tabel 5'!L435/'Tabel 10'!$F435*1000,0)</f>
        <v>0.36181983706435727</v>
      </c>
      <c r="N435" s="41">
        <f>IFERROR('Tabel 5'!M435/'Tabel 10'!$F435*1000,0)</f>
        <v>0</v>
      </c>
      <c r="O435" s="41">
        <f>IFERROR('Tabel 5'!N435/'Tabel 10'!$F435*1000,0)</f>
        <v>2.6961413665118235</v>
      </c>
      <c r="Q435" s="41">
        <f>IFERROR('Tabel 5'!P435/'Tabel 10'!$F435*1000,0)</f>
        <v>5.4973272018487824</v>
      </c>
      <c r="R435" s="41">
        <f>IFERROR('Tabel 5'!Q435/'Tabel 10'!$F435*1000,0)</f>
        <v>5.4973272018487824</v>
      </c>
      <c r="S435" s="41">
        <f>IFERROR('Tabel 5'!R435/'Tabel 10'!$F435*1000,0)</f>
        <v>0</v>
      </c>
      <c r="T435" s="41">
        <f>IFERROR('Tabel 5'!S435/'Tabel 10'!$F435*1000,0)</f>
        <v>0</v>
      </c>
      <c r="U435" s="41">
        <f>IFERROR('Tabel 5'!T435/'Tabel 10'!$F435*1000,0)</f>
        <v>6.0575643689161742</v>
      </c>
      <c r="V435" s="22"/>
      <c r="W435" s="41">
        <f>IFERROR('Tabel 5'!V435/'Tabel 10'!$F435*1000,0)</f>
        <v>18.861317957935526</v>
      </c>
      <c r="X435" s="41">
        <f>IFERROR('Tabel 5'!W435/'Tabel 10'!$F435*1000,0)</f>
        <v>18.301080790868134</v>
      </c>
      <c r="Y435" s="41">
        <f>IFERROR('Tabel 5'!X435/'Tabel 10'!$F435*1000,0)</f>
        <v>0.45519269824225589</v>
      </c>
      <c r="Z435" s="41">
        <f>IFERROR('Tabel 5'!Y435/'Tabel 10'!$F435*1000,0)</f>
        <v>0.10504446882513598</v>
      </c>
      <c r="AB435" s="41">
        <f>IFERROR('Tabel 5'!AA435/'Tabel 10'!$F435*1000,0)</f>
        <v>4.6686430588949321E-2</v>
      </c>
      <c r="AC435" s="41"/>
      <c r="AD435" s="41">
        <f>IFERROR('Tabel 5'!AC435/'Tabel 10'!$F435*1000,0)</f>
        <v>0.61859520530357848</v>
      </c>
    </row>
    <row r="436" spans="2:30" outlineLevel="2" x14ac:dyDescent="0.2">
      <c r="B436" s="46">
        <v>2017</v>
      </c>
      <c r="C436" s="46">
        <v>4</v>
      </c>
      <c r="D436" s="22" t="s">
        <v>316</v>
      </c>
      <c r="E436" s="22" t="s">
        <v>698</v>
      </c>
      <c r="F436" s="41">
        <v>62624.49818585709</v>
      </c>
      <c r="H436" s="41">
        <f>IFERROR('Tabel 5'!G436/'Tabel 10'!$F436*1000,0)</f>
        <v>41.458753832992713</v>
      </c>
      <c r="I436" s="22"/>
      <c r="J436" s="41">
        <f>IFERROR('Tabel 5'!I436/'Tabel 10'!$F436*1000,0)</f>
        <v>14.242371408890223</v>
      </c>
      <c r="K436" s="41">
        <f>IFERROR('Tabel 5'!J436/'Tabel 10'!$F436*1000,0)</f>
        <v>2.4062569356106036</v>
      </c>
      <c r="L436" s="41">
        <f>IFERROR('Tabel 5'!K436/'Tabel 10'!$F436*1000,0)</f>
        <v>8.2555551737220547</v>
      </c>
      <c r="M436" s="41">
        <f>IFERROR('Tabel 5'!L436/'Tabel 10'!$F436*1000,0)</f>
        <v>2.5070061165848405</v>
      </c>
      <c r="N436" s="41">
        <f>IFERROR('Tabel 5'!M436/'Tabel 10'!$F436*1000,0)</f>
        <v>3.6843306721871657E-3</v>
      </c>
      <c r="O436" s="41">
        <f>IFERROR('Tabel 5'!N436/'Tabel 10'!$F436*1000,0)</f>
        <v>1.0698688523005373</v>
      </c>
      <c r="Q436" s="41">
        <f>IFERROR('Tabel 5'!P436/'Tabel 10'!$F436*1000,0)</f>
        <v>1.2368697714724615</v>
      </c>
      <c r="R436" s="41">
        <f>IFERROR('Tabel 5'!Q436/'Tabel 10'!$F436*1000,0)</f>
        <v>1.2368697714724615</v>
      </c>
      <c r="S436" s="41">
        <f>IFERROR('Tabel 5'!R436/'Tabel 10'!$F436*1000,0)</f>
        <v>0</v>
      </c>
      <c r="T436" s="41">
        <f>IFERROR('Tabel 5'!S436/'Tabel 10'!$F436*1000,0)</f>
        <v>0</v>
      </c>
      <c r="U436" s="41">
        <f>IFERROR('Tabel 5'!T436/'Tabel 10'!$F436*1000,0)</f>
        <v>6.0273604260376485</v>
      </c>
      <c r="V436" s="22"/>
      <c r="W436" s="41">
        <f>IFERROR('Tabel 5'!V436/'Tabel 10'!$F436*1000,0)</f>
        <v>19.952152226592375</v>
      </c>
      <c r="X436" s="41">
        <f>IFERROR('Tabel 5'!W436/'Tabel 10'!$F436*1000,0)</f>
        <v>19.361329129053271</v>
      </c>
      <c r="Y436" s="41">
        <f>IFERROR('Tabel 5'!X436/'Tabel 10'!$F436*1000,0)</f>
        <v>0.30339564468224189</v>
      </c>
      <c r="Z436" s="41">
        <f>IFERROR('Tabel 5'!Y436/'Tabel 10'!$F436*1000,0)</f>
        <v>0.28742745285686072</v>
      </c>
      <c r="AB436" s="41">
        <f>IFERROR('Tabel 5'!AA436/'Tabel 10'!$F436*1000,0)</f>
        <v>0</v>
      </c>
      <c r="AC436" s="41"/>
      <c r="AD436" s="41">
        <f>IFERROR('Tabel 5'!AC436/'Tabel 10'!$F436*1000,0)</f>
        <v>4.3813975221490464</v>
      </c>
    </row>
    <row r="437" spans="2:30" outlineLevel="2" x14ac:dyDescent="0.2">
      <c r="B437" s="46">
        <v>2017</v>
      </c>
      <c r="C437" s="46">
        <v>4</v>
      </c>
      <c r="E437" s="22" t="s">
        <v>804</v>
      </c>
      <c r="F437" s="41">
        <v>199784</v>
      </c>
      <c r="H437" s="41">
        <f>IFERROR('Tabel 5'!G437/'Tabel 10'!$F437*1000,0)</f>
        <v>136.64757938573661</v>
      </c>
      <c r="I437" s="22"/>
      <c r="J437" s="41">
        <f>IFERROR('Tabel 5'!I437/'Tabel 10'!$F437*1000,0)</f>
        <v>78.725023024866843</v>
      </c>
      <c r="K437" s="41">
        <f>IFERROR('Tabel 5'!J437/'Tabel 10'!$F437*1000,0)</f>
        <v>43.987506507027589</v>
      </c>
      <c r="L437" s="41">
        <f>IFERROR('Tabel 5'!K437/'Tabel 10'!$F437*1000,0)</f>
        <v>3.6088976094181717</v>
      </c>
      <c r="M437" s="41">
        <f>IFERROR('Tabel 5'!L437/'Tabel 10'!$F437*1000,0)</f>
        <v>18.00945020622272</v>
      </c>
      <c r="N437" s="41">
        <f>IFERROR('Tabel 5'!M437/'Tabel 10'!$F437*1000,0)</f>
        <v>1.5867136507428024</v>
      </c>
      <c r="O437" s="41">
        <f>IFERROR('Tabel 5'!N437/'Tabel 10'!$F437*1000,0)</f>
        <v>11.532455051455571</v>
      </c>
      <c r="Q437" s="41">
        <f>IFERROR('Tabel 5'!P437/'Tabel 10'!$F437*1000,0)</f>
        <v>28.010251071156848</v>
      </c>
      <c r="R437" s="41">
        <f>IFERROR('Tabel 5'!Q437/'Tabel 10'!$F437*1000,0)</f>
        <v>21.883634325071078</v>
      </c>
      <c r="S437" s="41">
        <f>IFERROR('Tabel 5'!R437/'Tabel 10'!$F437*1000,0)</f>
        <v>6.126616746085773</v>
      </c>
      <c r="T437" s="41">
        <f>IFERROR('Tabel 5'!S437/'Tabel 10'!$F437*1000,0)</f>
        <v>0</v>
      </c>
      <c r="U437" s="41">
        <f>IFERROR('Tabel 5'!T437/'Tabel 10'!$F437*1000,0)</f>
        <v>4.8752652865094301</v>
      </c>
      <c r="V437" s="22"/>
      <c r="W437" s="41">
        <f>IFERROR('Tabel 5'!V437/'Tabel 10'!$F437*1000,0)</f>
        <v>25.037040003203458</v>
      </c>
      <c r="X437" s="41">
        <f>IFERROR('Tabel 5'!W437/'Tabel 10'!$F437*1000,0)</f>
        <v>22.424218155608056</v>
      </c>
      <c r="Y437" s="41">
        <f>IFERROR('Tabel 5'!X437/'Tabel 10'!$F437*1000,0)</f>
        <v>1.3364433588275337</v>
      </c>
      <c r="Z437" s="41">
        <f>IFERROR('Tabel 5'!Y437/'Tabel 10'!$F437*1000,0)</f>
        <v>1.2763784887678693</v>
      </c>
      <c r="AB437" s="41">
        <f>IFERROR('Tabel 5'!AA437/'Tabel 10'!$F437*1000,0)</f>
        <v>0</v>
      </c>
      <c r="AC437" s="41"/>
      <c r="AD437" s="41">
        <f>IFERROR('Tabel 5'!AC437/'Tabel 10'!$F437*1000,0)</f>
        <v>21.38309374124054</v>
      </c>
    </row>
    <row r="438" spans="2:30" outlineLevel="1" x14ac:dyDescent="0.2">
      <c r="B438" s="46">
        <v>2017</v>
      </c>
      <c r="C438" s="47" t="s">
        <v>764</v>
      </c>
      <c r="F438" s="41">
        <v>3647926.408042639</v>
      </c>
      <c r="H438" s="41">
        <f>IFERROR('Tabel 5'!G438/'Tabel 10'!$F438*1000,0)</f>
        <v>97.432441779774038</v>
      </c>
      <c r="I438" s="22"/>
      <c r="J438" s="41">
        <f>IFERROR('Tabel 5'!I438/'Tabel 10'!$F438*1000,0)</f>
        <v>53.621453831185597</v>
      </c>
      <c r="K438" s="41">
        <f>IFERROR('Tabel 5'!J438/'Tabel 10'!$F438*1000,0)</f>
        <v>29.634466593498054</v>
      </c>
      <c r="L438" s="41">
        <f>IFERROR('Tabel 5'!K438/'Tabel 10'!$F438*1000,0)</f>
        <v>2.8142015083874483</v>
      </c>
      <c r="M438" s="41">
        <f>IFERROR('Tabel 5'!L438/'Tabel 10'!$F438*1000,0)</f>
        <v>12.216672012571848</v>
      </c>
      <c r="N438" s="41">
        <f>IFERROR('Tabel 5'!M438/'Tabel 10'!$F438*1000,0)</f>
        <v>1.0543608338369033</v>
      </c>
      <c r="O438" s="41">
        <f>IFERROR('Tabel 5'!N438/'Tabel 10'!$F438*1000,0)</f>
        <v>7.9017528828913486</v>
      </c>
      <c r="Q438" s="41">
        <f>IFERROR('Tabel 5'!P438/'Tabel 10'!$F438*1000,0)</f>
        <v>11.36357116982761</v>
      </c>
      <c r="R438" s="41">
        <f>IFERROR('Tabel 5'!Q438/'Tabel 10'!$F438*1000,0)</f>
        <v>8.884354489342897</v>
      </c>
      <c r="S438" s="41">
        <f>IFERROR('Tabel 5'!R438/'Tabel 10'!$F438*1000,0)</f>
        <v>2.4792166804847144</v>
      </c>
      <c r="T438" s="41">
        <f>IFERROR('Tabel 5'!S438/'Tabel 10'!$F438*1000,0)</f>
        <v>0</v>
      </c>
      <c r="U438" s="41">
        <f>IFERROR('Tabel 5'!T438/'Tabel 10'!$F438*1000,0)</f>
        <v>7.8397197338032889</v>
      </c>
      <c r="V438" s="22"/>
      <c r="W438" s="41">
        <f>IFERROR('Tabel 5'!V438/'Tabel 10'!$F438*1000,0)</f>
        <v>24.607697044957519</v>
      </c>
      <c r="X438" s="41">
        <f>IFERROR('Tabel 5'!W438/'Tabel 10'!$F438*1000,0)</f>
        <v>22.196190063729748</v>
      </c>
      <c r="Y438" s="41">
        <f>IFERROR('Tabel 5'!X438/'Tabel 10'!$F438*1000,0)</f>
        <v>1.2456391636579549</v>
      </c>
      <c r="Z438" s="41">
        <f>IFERROR('Tabel 5'!Y438/'Tabel 10'!$F438*1000,0)</f>
        <v>1.1658678175698243</v>
      </c>
      <c r="AB438" s="41">
        <f>IFERROR('Tabel 5'!AA438/'Tabel 10'!$F438*1000,0)</f>
        <v>0.96410936148438098</v>
      </c>
      <c r="AC438" s="41"/>
      <c r="AD438" s="41">
        <f>IFERROR('Tabel 5'!AC438/'Tabel 10'!$F438*1000,0)</f>
        <v>13.700288967176219</v>
      </c>
    </row>
    <row r="439" spans="2:30" outlineLevel="2" x14ac:dyDescent="0.2">
      <c r="B439" s="46">
        <v>2017</v>
      </c>
      <c r="C439" s="46">
        <v>5</v>
      </c>
      <c r="D439" s="22" t="s">
        <v>2</v>
      </c>
      <c r="E439" s="22" t="s">
        <v>325</v>
      </c>
      <c r="F439" s="41">
        <v>24965</v>
      </c>
      <c r="H439" s="41">
        <f>IFERROR('Tabel 5'!G439/'Tabel 10'!$F439*1000,0)</f>
        <v>78.029240937312238</v>
      </c>
      <c r="I439" s="22"/>
      <c r="J439" s="41">
        <f>IFERROR('Tabel 5'!I439/'Tabel 10'!$F439*1000,0)</f>
        <v>39.655517724814736</v>
      </c>
      <c r="K439" s="41">
        <f>IFERROR('Tabel 5'!J439/'Tabel 10'!$F439*1000,0)</f>
        <v>37.372321249749653</v>
      </c>
      <c r="L439" s="41">
        <f>IFERROR('Tabel 5'!K439/'Tabel 10'!$F439*1000,0)</f>
        <v>0</v>
      </c>
      <c r="M439" s="41">
        <f>IFERROR('Tabel 5'!L439/'Tabel 10'!$F439*1000,0)</f>
        <v>2.2431403965551775</v>
      </c>
      <c r="N439" s="41">
        <f>IFERROR('Tabel 5'!M439/'Tabel 10'!$F439*1000,0)</f>
        <v>4.0056078509913877E-2</v>
      </c>
      <c r="O439" s="41">
        <f>IFERROR('Tabel 5'!N439/'Tabel 10'!$F439*1000,0)</f>
        <v>0</v>
      </c>
      <c r="Q439" s="41">
        <f>IFERROR('Tabel 5'!P439/'Tabel 10'!$F439*1000,0)</f>
        <v>16.623272581614263</v>
      </c>
      <c r="R439" s="41">
        <f>IFERROR('Tabel 5'!Q439/'Tabel 10'!$F439*1000,0)</f>
        <v>16.623272581614263</v>
      </c>
      <c r="S439" s="41">
        <f>IFERROR('Tabel 5'!R439/'Tabel 10'!$F439*1000,0)</f>
        <v>0</v>
      </c>
      <c r="T439" s="41">
        <f>IFERROR('Tabel 5'!S439/'Tabel 10'!$F439*1000,0)</f>
        <v>0</v>
      </c>
      <c r="U439" s="41">
        <f>IFERROR('Tabel 5'!T439/'Tabel 10'!$F439*1000,0)</f>
        <v>1.8826356899659524</v>
      </c>
      <c r="V439" s="22"/>
      <c r="W439" s="41">
        <f>IFERROR('Tabel 5'!V439/'Tabel 10'!$F439*1000,0)</f>
        <v>19.867814940917281</v>
      </c>
      <c r="X439" s="41">
        <f>IFERROR('Tabel 5'!W439/'Tabel 10'!$F439*1000,0)</f>
        <v>19.226917684758664</v>
      </c>
      <c r="Y439" s="41">
        <f>IFERROR('Tabel 5'!X439/'Tabel 10'!$F439*1000,0)</f>
        <v>0.64089725615862203</v>
      </c>
      <c r="Z439" s="41">
        <f>IFERROR('Tabel 5'!Y439/'Tabel 10'!$F439*1000,0)</f>
        <v>0</v>
      </c>
      <c r="AB439" s="41">
        <f>IFERROR('Tabel 5'!AA439/'Tabel 10'!$F439*1000,0)</f>
        <v>0</v>
      </c>
      <c r="AC439" s="41"/>
      <c r="AD439" s="41">
        <f>IFERROR('Tabel 5'!AC439/'Tabel 10'!$F439*1000,0)</f>
        <v>23.913478870418587</v>
      </c>
    </row>
    <row r="440" spans="2:30" outlineLevel="2" x14ac:dyDescent="0.2">
      <c r="B440" s="46">
        <v>2017</v>
      </c>
      <c r="C440" s="46">
        <v>5</v>
      </c>
      <c r="D440" s="22" t="s">
        <v>6</v>
      </c>
      <c r="E440" s="22" t="s">
        <v>329</v>
      </c>
      <c r="F440" s="41">
        <v>32252</v>
      </c>
      <c r="H440" s="41">
        <f>IFERROR('Tabel 5'!G440/'Tabel 10'!$F440*1000,0)</f>
        <v>110.10169911943446</v>
      </c>
      <c r="I440" s="22"/>
      <c r="J440" s="41">
        <f>IFERROR('Tabel 5'!I440/'Tabel 10'!$F440*1000,0)</f>
        <v>78.010666005208975</v>
      </c>
      <c r="K440" s="41">
        <f>IFERROR('Tabel 5'!J440/'Tabel 10'!$F440*1000,0)</f>
        <v>65.26727024680639</v>
      </c>
      <c r="L440" s="41">
        <f>IFERROR('Tabel 5'!K440/'Tabel 10'!$F440*1000,0)</f>
        <v>1.3332506511224109</v>
      </c>
      <c r="M440" s="41">
        <f>IFERROR('Tabel 5'!L440/'Tabel 10'!$F440*1000,0)</f>
        <v>11.379139278184299</v>
      </c>
      <c r="N440" s="41">
        <f>IFERROR('Tabel 5'!M440/'Tabel 10'!$F440*1000,0)</f>
        <v>0</v>
      </c>
      <c r="O440" s="41">
        <f>IFERROR('Tabel 5'!N440/'Tabel 10'!$F440*1000,0)</f>
        <v>3.1005829095870022E-2</v>
      </c>
      <c r="Q440" s="41">
        <f>IFERROR('Tabel 5'!P440/'Tabel 10'!$F440*1000,0)</f>
        <v>4.5888627061887641</v>
      </c>
      <c r="R440" s="41">
        <f>IFERROR('Tabel 5'!Q440/'Tabel 10'!$F440*1000,0)</f>
        <v>4.5888627061887641</v>
      </c>
      <c r="S440" s="41">
        <f>IFERROR('Tabel 5'!R440/'Tabel 10'!$F440*1000,0)</f>
        <v>0</v>
      </c>
      <c r="T440" s="41">
        <f>IFERROR('Tabel 5'!S440/'Tabel 10'!$F440*1000,0)</f>
        <v>0</v>
      </c>
      <c r="U440" s="41">
        <f>IFERROR('Tabel 5'!T440/'Tabel 10'!$F440*1000,0)</f>
        <v>0.65112241101327051</v>
      </c>
      <c r="V440" s="22"/>
      <c r="W440" s="41">
        <f>IFERROR('Tabel 5'!V440/'Tabel 10'!$F440*1000,0)</f>
        <v>26.851047997023439</v>
      </c>
      <c r="X440" s="41">
        <f>IFERROR('Tabel 5'!W440/'Tabel 10'!$F440*1000,0)</f>
        <v>26.168919756914303</v>
      </c>
      <c r="Y440" s="41">
        <f>IFERROR('Tabel 5'!X440/'Tabel 10'!$F440*1000,0)</f>
        <v>0.68212824010914053</v>
      </c>
      <c r="Z440" s="41">
        <f>IFERROR('Tabel 5'!Y440/'Tabel 10'!$F440*1000,0)</f>
        <v>0</v>
      </c>
      <c r="AB440" s="41">
        <f>IFERROR('Tabel 5'!AA440/'Tabel 10'!$F440*1000,0)</f>
        <v>0</v>
      </c>
      <c r="AC440" s="41"/>
      <c r="AD440" s="41">
        <f>IFERROR('Tabel 5'!AC440/'Tabel 10'!$F440*1000,0)</f>
        <v>41.826863450328659</v>
      </c>
    </row>
    <row r="441" spans="2:30" outlineLevel="2" x14ac:dyDescent="0.2">
      <c r="B441" s="46">
        <v>2017</v>
      </c>
      <c r="C441" s="46">
        <v>5</v>
      </c>
      <c r="D441" s="22" t="s">
        <v>7</v>
      </c>
      <c r="E441" s="22" t="s">
        <v>330</v>
      </c>
      <c r="F441" s="41">
        <v>27527</v>
      </c>
      <c r="H441" s="41">
        <f>IFERROR('Tabel 5'!G441/'Tabel 10'!$F441*1000,0)</f>
        <v>154.6844915900752</v>
      </c>
      <c r="I441" s="22"/>
      <c r="J441" s="41">
        <f>IFERROR('Tabel 5'!I441/'Tabel 10'!$F441*1000,0)</f>
        <v>118.39285065571984</v>
      </c>
      <c r="K441" s="41">
        <f>IFERROR('Tabel 5'!J441/'Tabel 10'!$F441*1000,0)</f>
        <v>115.77723689468522</v>
      </c>
      <c r="L441" s="41">
        <f>IFERROR('Tabel 5'!K441/'Tabel 10'!$F441*1000,0)</f>
        <v>0</v>
      </c>
      <c r="M441" s="41">
        <f>IFERROR('Tabel 5'!L441/'Tabel 10'!$F441*1000,0)</f>
        <v>0</v>
      </c>
      <c r="N441" s="41">
        <f>IFERROR('Tabel 5'!M441/'Tabel 10'!$F441*1000,0)</f>
        <v>1.3804628183238277</v>
      </c>
      <c r="O441" s="41">
        <f>IFERROR('Tabel 5'!N441/'Tabel 10'!$F441*1000,0)</f>
        <v>1.2351509427107932</v>
      </c>
      <c r="Q441" s="41">
        <f>IFERROR('Tabel 5'!P441/'Tabel 10'!$F441*1000,0)</f>
        <v>9.6632397282667934</v>
      </c>
      <c r="R441" s="41">
        <f>IFERROR('Tabel 5'!Q441/'Tabel 10'!$F441*1000,0)</f>
        <v>0</v>
      </c>
      <c r="S441" s="41">
        <f>IFERROR('Tabel 5'!R441/'Tabel 10'!$F441*1000,0)</f>
        <v>9.6632397282667934</v>
      </c>
      <c r="T441" s="41">
        <f>IFERROR('Tabel 5'!S441/'Tabel 10'!$F441*1000,0)</f>
        <v>0</v>
      </c>
      <c r="U441" s="41">
        <f>IFERROR('Tabel 5'!T441/'Tabel 10'!$F441*1000,0)</f>
        <v>0</v>
      </c>
      <c r="V441" s="22"/>
      <c r="W441" s="41">
        <f>IFERROR('Tabel 5'!V441/'Tabel 10'!$F441*1000,0)</f>
        <v>26.628401206088569</v>
      </c>
      <c r="X441" s="41">
        <f>IFERROR('Tabel 5'!W441/'Tabel 10'!$F441*1000,0)</f>
        <v>25.865513859120135</v>
      </c>
      <c r="Y441" s="41">
        <f>IFERROR('Tabel 5'!X441/'Tabel 10'!$F441*1000,0)</f>
        <v>0.76288734696843097</v>
      </c>
      <c r="Z441" s="41">
        <f>IFERROR('Tabel 5'!Y441/'Tabel 10'!$F441*1000,0)</f>
        <v>0</v>
      </c>
      <c r="AB441" s="41">
        <f>IFERROR('Tabel 5'!AA441/'Tabel 10'!$F441*1000,0)</f>
        <v>0</v>
      </c>
      <c r="AC441" s="41"/>
      <c r="AD441" s="41">
        <f>IFERROR('Tabel 5'!AC441/'Tabel 10'!$F441*1000,0)</f>
        <v>30.370182003124206</v>
      </c>
    </row>
    <row r="442" spans="2:30" outlineLevel="2" x14ac:dyDescent="0.2">
      <c r="B442" s="46">
        <v>2017</v>
      </c>
      <c r="C442" s="46">
        <v>5</v>
      </c>
      <c r="D442" s="22" t="s">
        <v>8</v>
      </c>
      <c r="E442" s="22" t="s">
        <v>331</v>
      </c>
      <c r="F442" s="41">
        <v>22457</v>
      </c>
      <c r="H442" s="41">
        <f>IFERROR('Tabel 5'!G442/'Tabel 10'!$F442*1000,0)</f>
        <v>37.716524914280626</v>
      </c>
      <c r="I442" s="22"/>
      <c r="J442" s="41">
        <f>IFERROR('Tabel 5'!I442/'Tabel 10'!$F442*1000,0)</f>
        <v>6.7239613483546332</v>
      </c>
      <c r="K442" s="41">
        <f>IFERROR('Tabel 5'!J442/'Tabel 10'!$F442*1000,0)</f>
        <v>4.0967181725074591</v>
      </c>
      <c r="L442" s="41">
        <f>IFERROR('Tabel 5'!K442/'Tabel 10'!$F442*1000,0)</f>
        <v>4.4529545353341943E-2</v>
      </c>
      <c r="M442" s="41">
        <f>IFERROR('Tabel 5'!L442/'Tabel 10'!$F442*1000,0)</f>
        <v>0.48982499888676134</v>
      </c>
      <c r="N442" s="41">
        <f>IFERROR('Tabel 5'!M442/'Tabel 10'!$F442*1000,0)</f>
        <v>2.0928886316070709</v>
      </c>
      <c r="O442" s="41">
        <f>IFERROR('Tabel 5'!N442/'Tabel 10'!$F442*1000,0)</f>
        <v>0</v>
      </c>
      <c r="Q442" s="41">
        <f>IFERROR('Tabel 5'!P442/'Tabel 10'!$F442*1000,0)</f>
        <v>2.1374181769604133</v>
      </c>
      <c r="R442" s="41">
        <f>IFERROR('Tabel 5'!Q442/'Tabel 10'!$F442*1000,0)</f>
        <v>0</v>
      </c>
      <c r="S442" s="41">
        <f>IFERROR('Tabel 5'!R442/'Tabel 10'!$F442*1000,0)</f>
        <v>2.1374181769604133</v>
      </c>
      <c r="T442" s="41">
        <f>IFERROR('Tabel 5'!S442/'Tabel 10'!$F442*1000,0)</f>
        <v>0</v>
      </c>
      <c r="U442" s="41">
        <f>IFERROR('Tabel 5'!T442/'Tabel 10'!$F442*1000,0)</f>
        <v>1.2468272698935743</v>
      </c>
      <c r="V442" s="22"/>
      <c r="W442" s="41">
        <f>IFERROR('Tabel 5'!V442/'Tabel 10'!$F442*1000,0)</f>
        <v>27.608318119072006</v>
      </c>
      <c r="X442" s="41">
        <f>IFERROR('Tabel 5'!W442/'Tabel 10'!$F442*1000,0)</f>
        <v>26.005254486351692</v>
      </c>
      <c r="Y442" s="41">
        <f>IFERROR('Tabel 5'!X442/'Tabel 10'!$F442*1000,0)</f>
        <v>1.60306363272031</v>
      </c>
      <c r="Z442" s="41">
        <f>IFERROR('Tabel 5'!Y442/'Tabel 10'!$F442*1000,0)</f>
        <v>0</v>
      </c>
      <c r="AB442" s="41">
        <f>IFERROR('Tabel 5'!AA442/'Tabel 10'!$F442*1000,0)</f>
        <v>0</v>
      </c>
      <c r="AC442" s="41"/>
      <c r="AD442" s="41">
        <f>IFERROR('Tabel 5'!AC442/'Tabel 10'!$F442*1000,0)</f>
        <v>3.1170681747339359</v>
      </c>
    </row>
    <row r="443" spans="2:30" outlineLevel="2" x14ac:dyDescent="0.2">
      <c r="B443" s="46">
        <v>2017</v>
      </c>
      <c r="C443" s="46">
        <v>5</v>
      </c>
      <c r="D443" s="22" t="s">
        <v>14</v>
      </c>
      <c r="E443" s="22" t="s">
        <v>338</v>
      </c>
      <c r="F443" s="41">
        <v>25540</v>
      </c>
      <c r="H443" s="41">
        <f>IFERROR('Tabel 5'!G443/'Tabel 10'!$F443*1000,0)</f>
        <v>52.584181675802661</v>
      </c>
      <c r="I443" s="22"/>
      <c r="J443" s="41">
        <f>IFERROR('Tabel 5'!I443/'Tabel 10'!$F443*1000,0)</f>
        <v>26.938136256851998</v>
      </c>
      <c r="K443" s="41">
        <f>IFERROR('Tabel 5'!J443/'Tabel 10'!$F443*1000,0)</f>
        <v>0.97885669537979647</v>
      </c>
      <c r="L443" s="41">
        <f>IFERROR('Tabel 5'!K443/'Tabel 10'!$F443*1000,0)</f>
        <v>1.1354737666405639</v>
      </c>
      <c r="M443" s="41">
        <f>IFERROR('Tabel 5'!L443/'Tabel 10'!$F443*1000,0)</f>
        <v>11.158966327329678</v>
      </c>
      <c r="N443" s="41">
        <f>IFERROR('Tabel 5'!M443/'Tabel 10'!$F443*1000,0)</f>
        <v>0</v>
      </c>
      <c r="O443" s="41">
        <f>IFERROR('Tabel 5'!N443/'Tabel 10'!$F443*1000,0)</f>
        <v>13.664839467501958</v>
      </c>
      <c r="Q443" s="41">
        <f>IFERROR('Tabel 5'!P443/'Tabel 10'!$F443*1000,0)</f>
        <v>0</v>
      </c>
      <c r="R443" s="41">
        <f>IFERROR('Tabel 5'!Q443/'Tabel 10'!$F443*1000,0)</f>
        <v>0</v>
      </c>
      <c r="S443" s="41">
        <f>IFERROR('Tabel 5'!R443/'Tabel 10'!$F443*1000,0)</f>
        <v>0</v>
      </c>
      <c r="T443" s="41">
        <f>IFERROR('Tabel 5'!S443/'Tabel 10'!$F443*1000,0)</f>
        <v>0</v>
      </c>
      <c r="U443" s="41">
        <f>IFERROR('Tabel 5'!T443/'Tabel 10'!$F443*1000,0)</f>
        <v>3.5630383711824591</v>
      </c>
      <c r="V443" s="22"/>
      <c r="W443" s="41">
        <f>IFERROR('Tabel 5'!V443/'Tabel 10'!$F443*1000,0)</f>
        <v>22.083007047768209</v>
      </c>
      <c r="X443" s="41">
        <f>IFERROR('Tabel 5'!W443/'Tabel 10'!$F443*1000,0)</f>
        <v>21.652310101801095</v>
      </c>
      <c r="Y443" s="41">
        <f>IFERROR('Tabel 5'!X443/'Tabel 10'!$F443*1000,0)</f>
        <v>0.43069694596711039</v>
      </c>
      <c r="Z443" s="41">
        <f>IFERROR('Tabel 5'!Y443/'Tabel 10'!$F443*1000,0)</f>
        <v>0</v>
      </c>
      <c r="AB443" s="41">
        <f>IFERROR('Tabel 5'!AA443/'Tabel 10'!$F443*1000,0)</f>
        <v>0</v>
      </c>
      <c r="AC443" s="41"/>
      <c r="AD443" s="41">
        <f>IFERROR('Tabel 5'!AC443/'Tabel 10'!$F443*1000,0)</f>
        <v>1.2137823022709475</v>
      </c>
    </row>
    <row r="444" spans="2:30" outlineLevel="2" x14ac:dyDescent="0.2">
      <c r="B444" s="46">
        <v>2017</v>
      </c>
      <c r="C444" s="46">
        <v>5</v>
      </c>
      <c r="D444" s="22" t="s">
        <v>15</v>
      </c>
      <c r="E444" s="22" t="s">
        <v>339</v>
      </c>
      <c r="F444" s="41">
        <v>29718</v>
      </c>
      <c r="H444" s="41">
        <f>IFERROR('Tabel 5'!G444/'Tabel 10'!$F444*1000,0)</f>
        <v>41.086210377548966</v>
      </c>
      <c r="I444" s="22"/>
      <c r="J444" s="41">
        <f>IFERROR('Tabel 5'!I444/'Tabel 10'!$F444*1000,0)</f>
        <v>19.483141530385623</v>
      </c>
      <c r="K444" s="41">
        <f>IFERROR('Tabel 5'!J444/'Tabel 10'!$F444*1000,0)</f>
        <v>0.47109495928393569</v>
      </c>
      <c r="L444" s="41">
        <f>IFERROR('Tabel 5'!K444/'Tabel 10'!$F444*1000,0)</f>
        <v>0</v>
      </c>
      <c r="M444" s="41">
        <f>IFERROR('Tabel 5'!L444/'Tabel 10'!$F444*1000,0)</f>
        <v>13.123359580052494</v>
      </c>
      <c r="N444" s="41">
        <f>IFERROR('Tabel 5'!M444/'Tabel 10'!$F444*1000,0)</f>
        <v>0</v>
      </c>
      <c r="O444" s="41">
        <f>IFERROR('Tabel 5'!N444/'Tabel 10'!$F444*1000,0)</f>
        <v>5.8886869910491955</v>
      </c>
      <c r="Q444" s="41">
        <f>IFERROR('Tabel 5'!P444/'Tabel 10'!$F444*1000,0)</f>
        <v>1.9180294770845954</v>
      </c>
      <c r="R444" s="41">
        <f>IFERROR('Tabel 5'!Q444/'Tabel 10'!$F444*1000,0)</f>
        <v>1.9180294770845954</v>
      </c>
      <c r="S444" s="41">
        <f>IFERROR('Tabel 5'!R444/'Tabel 10'!$F444*1000,0)</f>
        <v>0</v>
      </c>
      <c r="T444" s="41">
        <f>IFERROR('Tabel 5'!S444/'Tabel 10'!$F444*1000,0)</f>
        <v>0</v>
      </c>
      <c r="U444" s="41">
        <f>IFERROR('Tabel 5'!T444/'Tabel 10'!$F444*1000,0)</f>
        <v>0.10094891984655764</v>
      </c>
      <c r="V444" s="22"/>
      <c r="W444" s="41">
        <f>IFERROR('Tabel 5'!V444/'Tabel 10'!$F444*1000,0)</f>
        <v>19.584090450232182</v>
      </c>
      <c r="X444" s="41">
        <f>IFERROR('Tabel 5'!W444/'Tabel 10'!$F444*1000,0)</f>
        <v>19.584090450232182</v>
      </c>
      <c r="Y444" s="41">
        <f>IFERROR('Tabel 5'!X444/'Tabel 10'!$F444*1000,0)</f>
        <v>0</v>
      </c>
      <c r="Z444" s="41">
        <f>IFERROR('Tabel 5'!Y444/'Tabel 10'!$F444*1000,0)</f>
        <v>0</v>
      </c>
      <c r="AB444" s="41">
        <f>IFERROR('Tabel 5'!AA444/'Tabel 10'!$F444*1000,0)</f>
        <v>0</v>
      </c>
      <c r="AC444" s="41"/>
      <c r="AD444" s="41">
        <f>IFERROR('Tabel 5'!AC444/'Tabel 10'!$F444*1000,0)</f>
        <v>0.50474459923278814</v>
      </c>
    </row>
    <row r="445" spans="2:30" outlineLevel="2" x14ac:dyDescent="0.2">
      <c r="B445" s="46">
        <v>2017</v>
      </c>
      <c r="C445" s="46">
        <v>5</v>
      </c>
      <c r="D445" s="22" t="s">
        <v>20</v>
      </c>
      <c r="E445" s="22" t="s">
        <v>344</v>
      </c>
      <c r="F445" s="41">
        <v>25608</v>
      </c>
      <c r="H445" s="41">
        <f>IFERROR('Tabel 5'!G445/'Tabel 10'!$F445*1000,0)</f>
        <v>38.034989065916903</v>
      </c>
      <c r="I445" s="22"/>
      <c r="J445" s="41">
        <f>IFERROR('Tabel 5'!I445/'Tabel 10'!$F445*1000,0)</f>
        <v>13.277100905966885</v>
      </c>
      <c r="K445" s="41">
        <f>IFERROR('Tabel 5'!J445/'Tabel 10'!$F445*1000,0)</f>
        <v>6.1308965948141205</v>
      </c>
      <c r="L445" s="41">
        <f>IFERROR('Tabel 5'!K445/'Tabel 10'!$F445*1000,0)</f>
        <v>0</v>
      </c>
      <c r="M445" s="41">
        <f>IFERROR('Tabel 5'!L445/'Tabel 10'!$F445*1000,0)</f>
        <v>4.9984379881287095</v>
      </c>
      <c r="N445" s="41">
        <f>IFERROR('Tabel 5'!M445/'Tabel 10'!$F445*1000,0)</f>
        <v>0</v>
      </c>
      <c r="O445" s="41">
        <f>IFERROR('Tabel 5'!N445/'Tabel 10'!$F445*1000,0)</f>
        <v>2.1477663230240553</v>
      </c>
      <c r="Q445" s="41">
        <f>IFERROR('Tabel 5'!P445/'Tabel 10'!$F445*1000,0)</f>
        <v>2.9678225554514217</v>
      </c>
      <c r="R445" s="41">
        <f>IFERROR('Tabel 5'!Q445/'Tabel 10'!$F445*1000,0)</f>
        <v>2.9678225554514217</v>
      </c>
      <c r="S445" s="41">
        <f>IFERROR('Tabel 5'!R445/'Tabel 10'!$F445*1000,0)</f>
        <v>0</v>
      </c>
      <c r="T445" s="41">
        <f>IFERROR('Tabel 5'!S445/'Tabel 10'!$F445*1000,0)</f>
        <v>0</v>
      </c>
      <c r="U445" s="41">
        <f>IFERROR('Tabel 5'!T445/'Tabel 10'!$F445*1000,0)</f>
        <v>4.529834426741643</v>
      </c>
      <c r="V445" s="22"/>
      <c r="W445" s="41">
        <f>IFERROR('Tabel 5'!V445/'Tabel 10'!$F445*1000,0)</f>
        <v>17.260231177756953</v>
      </c>
      <c r="X445" s="41">
        <f>IFERROR('Tabel 5'!W445/'Tabel 10'!$F445*1000,0)</f>
        <v>15.971571383942518</v>
      </c>
      <c r="Y445" s="41">
        <f>IFERROR('Tabel 5'!X445/'Tabel 10'!$F445*1000,0)</f>
        <v>0.58575445173383311</v>
      </c>
      <c r="Z445" s="41">
        <f>IFERROR('Tabel 5'!Y445/'Tabel 10'!$F445*1000,0)</f>
        <v>0.70290534208059985</v>
      </c>
      <c r="AB445" s="41">
        <f>IFERROR('Tabel 5'!AA445/'Tabel 10'!$F445*1000,0)</f>
        <v>0</v>
      </c>
      <c r="AC445" s="41"/>
      <c r="AD445" s="41">
        <f>IFERROR('Tabel 5'!AC445/'Tabel 10'!$F445*1000,0)</f>
        <v>7.8100593564511087E-2</v>
      </c>
    </row>
    <row r="446" spans="2:30" outlineLevel="2" x14ac:dyDescent="0.2">
      <c r="B446" s="46">
        <v>2017</v>
      </c>
      <c r="C446" s="46">
        <v>5</v>
      </c>
      <c r="D446" s="22" t="s">
        <v>22</v>
      </c>
      <c r="E446" s="22" t="s">
        <v>347</v>
      </c>
      <c r="F446" s="41">
        <v>35286</v>
      </c>
      <c r="H446" s="41">
        <f>IFERROR('Tabel 5'!G446/'Tabel 10'!$F446*1000,0)</f>
        <v>27.177917587711839</v>
      </c>
      <c r="I446" s="22"/>
      <c r="J446" s="41">
        <f>IFERROR('Tabel 5'!I446/'Tabel 10'!$F446*1000,0)</f>
        <v>3.5424814373972682</v>
      </c>
      <c r="K446" s="41">
        <f>IFERROR('Tabel 5'!J446/'Tabel 10'!$F446*1000,0)</f>
        <v>3.0323641104120616</v>
      </c>
      <c r="L446" s="41">
        <f>IFERROR('Tabel 5'!K446/'Tabel 10'!$F446*1000,0)</f>
        <v>0</v>
      </c>
      <c r="M446" s="41">
        <f>IFERROR('Tabel 5'!L446/'Tabel 10'!$F446*1000,0)</f>
        <v>0.3117383664909596</v>
      </c>
      <c r="N446" s="41">
        <f>IFERROR('Tabel 5'!M446/'Tabel 10'!$F446*1000,0)</f>
        <v>0</v>
      </c>
      <c r="O446" s="41">
        <f>IFERROR('Tabel 5'!N446/'Tabel 10'!$F446*1000,0)</f>
        <v>0.19837896049424703</v>
      </c>
      <c r="Q446" s="41">
        <f>IFERROR('Tabel 5'!P446/'Tabel 10'!$F446*1000,0)</f>
        <v>7.0566230232953577</v>
      </c>
      <c r="R446" s="41">
        <f>IFERROR('Tabel 5'!Q446/'Tabel 10'!$F446*1000,0)</f>
        <v>7.0566230232953577</v>
      </c>
      <c r="S446" s="41">
        <f>IFERROR('Tabel 5'!R446/'Tabel 10'!$F446*1000,0)</f>
        <v>0</v>
      </c>
      <c r="T446" s="41">
        <f>IFERROR('Tabel 5'!S446/'Tabel 10'!$F446*1000,0)</f>
        <v>0</v>
      </c>
      <c r="U446" s="41">
        <f>IFERROR('Tabel 5'!T446/'Tabel 10'!$F446*1000,0)</f>
        <v>0</v>
      </c>
      <c r="V446" s="22"/>
      <c r="W446" s="41">
        <f>IFERROR('Tabel 5'!V446/'Tabel 10'!$F446*1000,0)</f>
        <v>16.578813127019217</v>
      </c>
      <c r="X446" s="41">
        <f>IFERROR('Tabel 5'!W446/'Tabel 10'!$F446*1000,0)</f>
        <v>16.097035651533186</v>
      </c>
      <c r="Y446" s="41">
        <f>IFERROR('Tabel 5'!X446/'Tabel 10'!$F446*1000,0)</f>
        <v>0.48177747548602845</v>
      </c>
      <c r="Z446" s="41">
        <f>IFERROR('Tabel 5'!Y446/'Tabel 10'!$F446*1000,0)</f>
        <v>0</v>
      </c>
      <c r="AB446" s="41">
        <f>IFERROR('Tabel 5'!AA446/'Tabel 10'!$F446*1000,0)</f>
        <v>0</v>
      </c>
      <c r="AC446" s="41"/>
      <c r="AD446" s="41">
        <f>IFERROR('Tabel 5'!AC446/'Tabel 10'!$F446*1000,0)</f>
        <v>2.6639460409227458</v>
      </c>
    </row>
    <row r="447" spans="2:30" outlineLevel="2" x14ac:dyDescent="0.2">
      <c r="B447" s="46">
        <v>2017</v>
      </c>
      <c r="C447" s="46">
        <v>5</v>
      </c>
      <c r="D447" s="22" t="s">
        <v>25</v>
      </c>
      <c r="E447" s="22" t="s">
        <v>350</v>
      </c>
      <c r="F447" s="41">
        <v>33025</v>
      </c>
      <c r="H447" s="41">
        <f>IFERROR('Tabel 5'!G447/'Tabel 10'!$F447*1000,0)</f>
        <v>91.415594246782732</v>
      </c>
      <c r="I447" s="22"/>
      <c r="J447" s="41">
        <f>IFERROR('Tabel 5'!I447/'Tabel 10'!$F447*1000,0)</f>
        <v>70.249810749432243</v>
      </c>
      <c r="K447" s="41">
        <f>IFERROR('Tabel 5'!J447/'Tabel 10'!$F447*1000,0)</f>
        <v>68.493565480696446</v>
      </c>
      <c r="L447" s="41">
        <f>IFERROR('Tabel 5'!K447/'Tabel 10'!$F447*1000,0)</f>
        <v>1.7562452687358061</v>
      </c>
      <c r="M447" s="41">
        <f>IFERROR('Tabel 5'!L447/'Tabel 10'!$F447*1000,0)</f>
        <v>0</v>
      </c>
      <c r="N447" s="41">
        <f>IFERROR('Tabel 5'!M447/'Tabel 10'!$F447*1000,0)</f>
        <v>0</v>
      </c>
      <c r="O447" s="41">
        <f>IFERROR('Tabel 5'!N447/'Tabel 10'!$F447*1000,0)</f>
        <v>0</v>
      </c>
      <c r="Q447" s="41">
        <f>IFERROR('Tabel 5'!P447/'Tabel 10'!$F447*1000,0)</f>
        <v>1.9379258137774413</v>
      </c>
      <c r="R447" s="41">
        <f>IFERROR('Tabel 5'!Q447/'Tabel 10'!$F447*1000,0)</f>
        <v>1.9379258137774413</v>
      </c>
      <c r="S447" s="41">
        <f>IFERROR('Tabel 5'!R447/'Tabel 10'!$F447*1000,0)</f>
        <v>0</v>
      </c>
      <c r="T447" s="41">
        <f>IFERROR('Tabel 5'!S447/'Tabel 10'!$F447*1000,0)</f>
        <v>0</v>
      </c>
      <c r="U447" s="41">
        <f>IFERROR('Tabel 5'!T447/'Tabel 10'!$F447*1000,0)</f>
        <v>3.3308099924299772</v>
      </c>
      <c r="V447" s="22"/>
      <c r="W447" s="41">
        <f>IFERROR('Tabel 5'!V447/'Tabel 10'!$F447*1000,0)</f>
        <v>15.897047691143074</v>
      </c>
      <c r="X447" s="41">
        <f>IFERROR('Tabel 5'!W447/'Tabel 10'!$F447*1000,0)</f>
        <v>15.261165783497351</v>
      </c>
      <c r="Y447" s="41">
        <f>IFERROR('Tabel 5'!X447/'Tabel 10'!$F447*1000,0)</f>
        <v>0.63588190764572294</v>
      </c>
      <c r="Z447" s="41">
        <f>IFERROR('Tabel 5'!Y447/'Tabel 10'!$F447*1000,0)</f>
        <v>0</v>
      </c>
      <c r="AB447" s="41">
        <f>IFERROR('Tabel 5'!AA447/'Tabel 10'!$F447*1000,0)</f>
        <v>0</v>
      </c>
      <c r="AC447" s="41"/>
      <c r="AD447" s="41">
        <f>IFERROR('Tabel 5'!AC447/'Tabel 10'!$F447*1000,0)</f>
        <v>25.193035579106738</v>
      </c>
    </row>
    <row r="448" spans="2:30" outlineLevel="2" x14ac:dyDescent="0.2">
      <c r="B448" s="46">
        <v>2017</v>
      </c>
      <c r="C448" s="46">
        <v>5</v>
      </c>
      <c r="D448" s="22" t="s">
        <v>28</v>
      </c>
      <c r="E448" s="22" t="s">
        <v>354</v>
      </c>
      <c r="F448" s="41">
        <v>28070</v>
      </c>
      <c r="H448" s="41">
        <f>IFERROR('Tabel 5'!G448/'Tabel 10'!$F448*1000,0)</f>
        <v>45.279657997862486</v>
      </c>
      <c r="I448" s="22"/>
      <c r="J448" s="41">
        <f>IFERROR('Tabel 5'!I448/'Tabel 10'!$F448*1000,0)</f>
        <v>17.491984324902031</v>
      </c>
      <c r="K448" s="41">
        <f>IFERROR('Tabel 5'!J448/'Tabel 10'!$F448*1000,0)</f>
        <v>0</v>
      </c>
      <c r="L448" s="41">
        <f>IFERROR('Tabel 5'!K448/'Tabel 10'!$F448*1000,0)</f>
        <v>0</v>
      </c>
      <c r="M448" s="41">
        <f>IFERROR('Tabel 5'!L448/'Tabel 10'!$F448*1000,0)</f>
        <v>13.929462059137871</v>
      </c>
      <c r="N448" s="41">
        <f>IFERROR('Tabel 5'!M448/'Tabel 10'!$F448*1000,0)</f>
        <v>0</v>
      </c>
      <c r="O448" s="41">
        <f>IFERROR('Tabel 5'!N448/'Tabel 10'!$F448*1000,0)</f>
        <v>3.5625222657641609</v>
      </c>
      <c r="Q448" s="41">
        <f>IFERROR('Tabel 5'!P448/'Tabel 10'!$F448*1000,0)</f>
        <v>0</v>
      </c>
      <c r="R448" s="41">
        <f>IFERROR('Tabel 5'!Q448/'Tabel 10'!$F448*1000,0)</f>
        <v>0</v>
      </c>
      <c r="S448" s="41">
        <f>IFERROR('Tabel 5'!R448/'Tabel 10'!$F448*1000,0)</f>
        <v>0</v>
      </c>
      <c r="T448" s="41">
        <f>IFERROR('Tabel 5'!S448/'Tabel 10'!$F448*1000,0)</f>
        <v>0</v>
      </c>
      <c r="U448" s="41">
        <f>IFERROR('Tabel 5'!T448/'Tabel 10'!$F448*1000,0)</f>
        <v>3.0637691485571783</v>
      </c>
      <c r="V448" s="22"/>
      <c r="W448" s="41">
        <f>IFERROR('Tabel 5'!V448/'Tabel 10'!$F448*1000,0)</f>
        <v>24.723904524403281</v>
      </c>
      <c r="X448" s="41">
        <f>IFERROR('Tabel 5'!W448/'Tabel 10'!$F448*1000,0)</f>
        <v>21.090131813323833</v>
      </c>
      <c r="Y448" s="41">
        <f>IFERROR('Tabel 5'!X448/'Tabel 10'!$F448*1000,0)</f>
        <v>0</v>
      </c>
      <c r="Z448" s="41">
        <f>IFERROR('Tabel 5'!Y448/'Tabel 10'!$F448*1000,0)</f>
        <v>3.6337727110794442</v>
      </c>
      <c r="AB448" s="41">
        <f>IFERROR('Tabel 5'!AA448/'Tabel 10'!$F448*1000,0)</f>
        <v>0</v>
      </c>
      <c r="AC448" s="41"/>
      <c r="AD448" s="41">
        <f>IFERROR('Tabel 5'!AC448/'Tabel 10'!$F448*1000,0)</f>
        <v>2.3156394727467045</v>
      </c>
    </row>
    <row r="449" spans="2:30" outlineLevel="2" x14ac:dyDescent="0.2">
      <c r="B449" s="46">
        <v>2017</v>
      </c>
      <c r="C449" s="46">
        <v>5</v>
      </c>
      <c r="D449" s="22" t="s">
        <v>31</v>
      </c>
      <c r="E449" s="22" t="s">
        <v>357</v>
      </c>
      <c r="F449" s="41">
        <v>24272</v>
      </c>
      <c r="H449" s="41">
        <f>IFERROR('Tabel 5'!G449/'Tabel 10'!$F449*1000,0)</f>
        <v>53.64205669083718</v>
      </c>
      <c r="I449" s="22"/>
      <c r="J449" s="41">
        <f>IFERROR('Tabel 5'!I449/'Tabel 10'!$F449*1000,0)</f>
        <v>50.552076466710616</v>
      </c>
      <c r="K449" s="41">
        <f>IFERROR('Tabel 5'!J449/'Tabel 10'!$F449*1000,0)</f>
        <v>41.44693473961766</v>
      </c>
      <c r="L449" s="41">
        <f>IFERROR('Tabel 5'!K449/'Tabel 10'!$F449*1000,0)</f>
        <v>3.2959789057350033</v>
      </c>
      <c r="M449" s="41">
        <f>IFERROR('Tabel 5'!L449/'Tabel 10'!$F449*1000,0)</f>
        <v>0.24719841793012526</v>
      </c>
      <c r="N449" s="41">
        <f>IFERROR('Tabel 5'!M449/'Tabel 10'!$F449*1000,0)</f>
        <v>0</v>
      </c>
      <c r="O449" s="41">
        <f>IFERROR('Tabel 5'!N449/'Tabel 10'!$F449*1000,0)</f>
        <v>5.5619644034278179</v>
      </c>
      <c r="Q449" s="41">
        <f>IFERROR('Tabel 5'!P449/'Tabel 10'!$F449*1000,0)</f>
        <v>0</v>
      </c>
      <c r="R449" s="41">
        <f>IFERROR('Tabel 5'!Q449/'Tabel 10'!$F449*1000,0)</f>
        <v>0</v>
      </c>
      <c r="S449" s="41">
        <f>IFERROR('Tabel 5'!R449/'Tabel 10'!$F449*1000,0)</f>
        <v>0</v>
      </c>
      <c r="T449" s="41">
        <f>IFERROR('Tabel 5'!S449/'Tabel 10'!$F449*1000,0)</f>
        <v>0</v>
      </c>
      <c r="U449" s="41">
        <f>IFERROR('Tabel 5'!T449/'Tabel 10'!$F449*1000,0)</f>
        <v>2.5955833882663151</v>
      </c>
      <c r="V449" s="22"/>
      <c r="W449" s="41">
        <f>IFERROR('Tabel 5'!V449/'Tabel 10'!$F449*1000,0)</f>
        <v>0.49439683586025052</v>
      </c>
      <c r="X449" s="41">
        <f>IFERROR('Tabel 5'!W449/'Tabel 10'!$F449*1000,0)</f>
        <v>0</v>
      </c>
      <c r="Y449" s="41">
        <f>IFERROR('Tabel 5'!X449/'Tabel 10'!$F449*1000,0)</f>
        <v>0.49439683586025052</v>
      </c>
      <c r="Z449" s="41">
        <f>IFERROR('Tabel 5'!Y449/'Tabel 10'!$F449*1000,0)</f>
        <v>0</v>
      </c>
      <c r="AB449" s="41">
        <f>IFERROR('Tabel 5'!AA449/'Tabel 10'!$F449*1000,0)</f>
        <v>0</v>
      </c>
      <c r="AC449" s="41"/>
      <c r="AD449" s="41">
        <f>IFERROR('Tabel 5'!AC449/'Tabel 10'!$F449*1000,0)</f>
        <v>7.70435069215557</v>
      </c>
    </row>
    <row r="450" spans="2:30" outlineLevel="2" x14ac:dyDescent="0.2">
      <c r="B450" s="46">
        <v>2017</v>
      </c>
      <c r="C450" s="46">
        <v>5</v>
      </c>
      <c r="D450" s="22" t="s">
        <v>33</v>
      </c>
      <c r="E450" s="22" t="s">
        <v>359</v>
      </c>
      <c r="F450" s="41">
        <v>35772</v>
      </c>
      <c r="H450" s="41">
        <f>IFERROR('Tabel 5'!G450/'Tabel 10'!$F450*1000,0)</f>
        <v>86.240635133624068</v>
      </c>
      <c r="I450" s="22"/>
      <c r="J450" s="41">
        <f>IFERROR('Tabel 5'!I450/'Tabel 10'!$F450*1000,0)</f>
        <v>42.267695404226771</v>
      </c>
      <c r="K450" s="41">
        <f>IFERROR('Tabel 5'!J450/'Tabel 10'!$F450*1000,0)</f>
        <v>0</v>
      </c>
      <c r="L450" s="41">
        <f>IFERROR('Tabel 5'!K450/'Tabel 10'!$F450*1000,0)</f>
        <v>2.4879794252487981</v>
      </c>
      <c r="M450" s="41">
        <f>IFERROR('Tabel 5'!L450/'Tabel 10'!$F450*1000,0)</f>
        <v>1.453650900145365</v>
      </c>
      <c r="N450" s="41">
        <f>IFERROR('Tabel 5'!M450/'Tabel 10'!$F450*1000,0)</f>
        <v>36.872414178687244</v>
      </c>
      <c r="O450" s="41">
        <f>IFERROR('Tabel 5'!N450/'Tabel 10'!$F450*1000,0)</f>
        <v>1.453650900145365</v>
      </c>
      <c r="Q450" s="41">
        <f>IFERROR('Tabel 5'!P450/'Tabel 10'!$F450*1000,0)</f>
        <v>0.1677289500167729</v>
      </c>
      <c r="R450" s="41">
        <f>IFERROR('Tabel 5'!Q450/'Tabel 10'!$F450*1000,0)</f>
        <v>0.1677289500167729</v>
      </c>
      <c r="S450" s="41">
        <f>IFERROR('Tabel 5'!R450/'Tabel 10'!$F450*1000,0)</f>
        <v>0</v>
      </c>
      <c r="T450" s="41">
        <f>IFERROR('Tabel 5'!S450/'Tabel 10'!$F450*1000,0)</f>
        <v>0</v>
      </c>
      <c r="U450" s="41">
        <f>IFERROR('Tabel 5'!T450/'Tabel 10'!$F450*1000,0)</f>
        <v>0.81068992508106896</v>
      </c>
      <c r="V450" s="22"/>
      <c r="W450" s="41">
        <f>IFERROR('Tabel 5'!V450/'Tabel 10'!$F450*1000,0)</f>
        <v>42.994520854299452</v>
      </c>
      <c r="X450" s="41">
        <f>IFERROR('Tabel 5'!W450/'Tabel 10'!$F450*1000,0)</f>
        <v>41.205412054120536</v>
      </c>
      <c r="Y450" s="41">
        <f>IFERROR('Tabel 5'!X450/'Tabel 10'!$F450*1000,0)</f>
        <v>1.7891088001789111</v>
      </c>
      <c r="Z450" s="41">
        <f>IFERROR('Tabel 5'!Y450/'Tabel 10'!$F450*1000,0)</f>
        <v>0</v>
      </c>
      <c r="AB450" s="41">
        <f>IFERROR('Tabel 5'!AA450/'Tabel 10'!$F450*1000,0)</f>
        <v>0</v>
      </c>
      <c r="AC450" s="41"/>
      <c r="AD450" s="41">
        <f>IFERROR('Tabel 5'!AC450/'Tabel 10'!$F450*1000,0)</f>
        <v>32.707145253270717</v>
      </c>
    </row>
    <row r="451" spans="2:30" outlineLevel="2" x14ac:dyDescent="0.2">
      <c r="B451" s="46">
        <v>2017</v>
      </c>
      <c r="C451" s="46">
        <v>5</v>
      </c>
      <c r="D451" s="22" t="s">
        <v>362</v>
      </c>
      <c r="E451" s="22" t="s">
        <v>363</v>
      </c>
      <c r="F451" s="41">
        <v>22482</v>
      </c>
      <c r="H451" s="41">
        <f>IFERROR('Tabel 5'!G451/'Tabel 10'!$F451*1000,0)</f>
        <v>35.272662574504047</v>
      </c>
      <c r="I451" s="22"/>
      <c r="J451" s="41">
        <f>IFERROR('Tabel 5'!I451/'Tabel 10'!$F451*1000,0)</f>
        <v>13.344008540165465</v>
      </c>
      <c r="K451" s="41">
        <f>IFERROR('Tabel 5'!J451/'Tabel 10'!$F451*1000,0)</f>
        <v>1.6902410817542923</v>
      </c>
      <c r="L451" s="41">
        <f>IFERROR('Tabel 5'!K451/'Tabel 10'!$F451*1000,0)</f>
        <v>8.8960056934436441E-2</v>
      </c>
      <c r="M451" s="41">
        <f>IFERROR('Tabel 5'!L451/'Tabel 10'!$F451*1000,0)</f>
        <v>8.6736055511075527</v>
      </c>
      <c r="N451" s="41">
        <f>IFERROR('Tabel 5'!M451/'Tabel 10'!$F451*1000,0)</f>
        <v>0</v>
      </c>
      <c r="O451" s="41">
        <f>IFERROR('Tabel 5'!N451/'Tabel 10'!$F451*1000,0)</f>
        <v>2.8912018503691841</v>
      </c>
      <c r="Q451" s="41">
        <f>IFERROR('Tabel 5'!P451/'Tabel 10'!$F451*1000,0)</f>
        <v>0.57824037007383688</v>
      </c>
      <c r="R451" s="41">
        <f>IFERROR('Tabel 5'!Q451/'Tabel 10'!$F451*1000,0)</f>
        <v>0.57824037007383688</v>
      </c>
      <c r="S451" s="41">
        <f>IFERROR('Tabel 5'!R451/'Tabel 10'!$F451*1000,0)</f>
        <v>0</v>
      </c>
      <c r="T451" s="41">
        <f>IFERROR('Tabel 5'!S451/'Tabel 10'!$F451*1000,0)</f>
        <v>0</v>
      </c>
      <c r="U451" s="41">
        <f>IFERROR('Tabel 5'!T451/'Tabel 10'!$F451*1000,0)</f>
        <v>0.57824037007383688</v>
      </c>
      <c r="V451" s="22"/>
      <c r="W451" s="41">
        <f>IFERROR('Tabel 5'!V451/'Tabel 10'!$F451*1000,0)</f>
        <v>20.77217329419091</v>
      </c>
      <c r="X451" s="41">
        <f>IFERROR('Tabel 5'!W451/'Tabel 10'!$F451*1000,0)</f>
        <v>20.77217329419091</v>
      </c>
      <c r="Y451" s="41">
        <f>IFERROR('Tabel 5'!X451/'Tabel 10'!$F451*1000,0)</f>
        <v>0</v>
      </c>
      <c r="Z451" s="41">
        <f>IFERROR('Tabel 5'!Y451/'Tabel 10'!$F451*1000,0)</f>
        <v>0</v>
      </c>
      <c r="AB451" s="41">
        <f>IFERROR('Tabel 5'!AA451/'Tabel 10'!$F451*1000,0)</f>
        <v>0</v>
      </c>
      <c r="AC451" s="41"/>
      <c r="AD451" s="41">
        <f>IFERROR('Tabel 5'!AC451/'Tabel 10'!$F451*1000,0)</f>
        <v>0.66720042700827331</v>
      </c>
    </row>
    <row r="452" spans="2:30" outlineLevel="2" x14ac:dyDescent="0.2">
      <c r="B452" s="46">
        <v>2017</v>
      </c>
      <c r="C452" s="46">
        <v>5</v>
      </c>
      <c r="D452" s="22" t="s">
        <v>36</v>
      </c>
      <c r="E452" s="22" t="s">
        <v>364</v>
      </c>
      <c r="F452" s="41">
        <v>46544</v>
      </c>
      <c r="H452" s="41">
        <f>IFERROR('Tabel 5'!G452/'Tabel 10'!$F452*1000,0)</f>
        <v>86.949982811962869</v>
      </c>
      <c r="I452" s="22"/>
      <c r="J452" s="41">
        <f>IFERROR('Tabel 5'!I452/'Tabel 10'!$F452*1000,0)</f>
        <v>48.255414231694743</v>
      </c>
      <c r="K452" s="41">
        <f>IFERROR('Tabel 5'!J452/'Tabel 10'!$F452*1000,0)</f>
        <v>13.342213819181849</v>
      </c>
      <c r="L452" s="41">
        <f>IFERROR('Tabel 5'!K452/'Tabel 10'!$F452*1000,0)</f>
        <v>0.68752148504640775</v>
      </c>
      <c r="M452" s="41">
        <f>IFERROR('Tabel 5'!L452/'Tabel 10'!$F452*1000,0)</f>
        <v>33.430732210381571</v>
      </c>
      <c r="N452" s="41">
        <f>IFERROR('Tabel 5'!M452/'Tabel 10'!$F452*1000,0)</f>
        <v>0</v>
      </c>
      <c r="O452" s="41">
        <f>IFERROR('Tabel 5'!N452/'Tabel 10'!$F452*1000,0)</f>
        <v>0.79494671708490883</v>
      </c>
      <c r="Q452" s="41">
        <f>IFERROR('Tabel 5'!P452/'Tabel 10'!$F452*1000,0)</f>
        <v>8.2072877277414928</v>
      </c>
      <c r="R452" s="41">
        <f>IFERROR('Tabel 5'!Q452/'Tabel 10'!$F452*1000,0)</f>
        <v>8.2072877277414928</v>
      </c>
      <c r="S452" s="41">
        <f>IFERROR('Tabel 5'!R452/'Tabel 10'!$F452*1000,0)</f>
        <v>0</v>
      </c>
      <c r="T452" s="41">
        <f>IFERROR('Tabel 5'!S452/'Tabel 10'!$F452*1000,0)</f>
        <v>0</v>
      </c>
      <c r="U452" s="41">
        <f>IFERROR('Tabel 5'!T452/'Tabel 10'!$F452*1000,0)</f>
        <v>7.7561017531797871</v>
      </c>
      <c r="V452" s="22"/>
      <c r="W452" s="41">
        <f>IFERROR('Tabel 5'!V452/'Tabel 10'!$F452*1000,0)</f>
        <v>22.731179099346853</v>
      </c>
      <c r="X452" s="41">
        <f>IFERROR('Tabel 5'!W452/'Tabel 10'!$F452*1000,0)</f>
        <v>21.828807150223444</v>
      </c>
      <c r="Y452" s="41">
        <f>IFERROR('Tabel 5'!X452/'Tabel 10'!$F452*1000,0)</f>
        <v>0.90237194912341012</v>
      </c>
      <c r="Z452" s="41">
        <f>IFERROR('Tabel 5'!Y452/'Tabel 10'!$F452*1000,0)</f>
        <v>0</v>
      </c>
      <c r="AB452" s="41">
        <f>IFERROR('Tabel 5'!AA452/'Tabel 10'!$F452*1000,0)</f>
        <v>0</v>
      </c>
      <c r="AC452" s="41"/>
      <c r="AD452" s="41">
        <f>IFERROR('Tabel 5'!AC452/'Tabel 10'!$F452*1000,0)</f>
        <v>3.0938466827088349</v>
      </c>
    </row>
    <row r="453" spans="2:30" outlineLevel="2" x14ac:dyDescent="0.2">
      <c r="B453" s="46">
        <v>2017</v>
      </c>
      <c r="C453" s="46">
        <v>5</v>
      </c>
      <c r="D453" s="22" t="s">
        <v>37</v>
      </c>
      <c r="E453" s="22" t="s">
        <v>365</v>
      </c>
      <c r="F453" s="41">
        <v>32006</v>
      </c>
      <c r="H453" s="41">
        <f>IFERROR('Tabel 5'!G453/'Tabel 10'!$F453*1000,0)</f>
        <v>74.14234830969194</v>
      </c>
      <c r="I453" s="22"/>
      <c r="J453" s="41">
        <f>IFERROR('Tabel 5'!I453/'Tabel 10'!$F453*1000,0)</f>
        <v>34.056114478535271</v>
      </c>
      <c r="K453" s="41">
        <f>IFERROR('Tabel 5'!J453/'Tabel 10'!$F453*1000,0)</f>
        <v>21.620946072611385</v>
      </c>
      <c r="L453" s="41">
        <f>IFERROR('Tabel 5'!K453/'Tabel 10'!$F453*1000,0)</f>
        <v>0.24995313378741488</v>
      </c>
      <c r="M453" s="41">
        <f>IFERROR('Tabel 5'!L453/'Tabel 10'!$F453*1000,0)</f>
        <v>10.185590201837156</v>
      </c>
      <c r="N453" s="41">
        <f>IFERROR('Tabel 5'!M453/'Tabel 10'!$F453*1000,0)</f>
        <v>3.124414172342686E-2</v>
      </c>
      <c r="O453" s="41">
        <f>IFERROR('Tabel 5'!N453/'Tabel 10'!$F453*1000,0)</f>
        <v>1.968380928575892</v>
      </c>
      <c r="Q453" s="41">
        <f>IFERROR('Tabel 5'!P453/'Tabel 10'!$F453*1000,0)</f>
        <v>0</v>
      </c>
      <c r="R453" s="41">
        <f>IFERROR('Tabel 5'!Q453/'Tabel 10'!$F453*1000,0)</f>
        <v>0</v>
      </c>
      <c r="S453" s="41">
        <f>IFERROR('Tabel 5'!R453/'Tabel 10'!$F453*1000,0)</f>
        <v>0</v>
      </c>
      <c r="T453" s="41">
        <f>IFERROR('Tabel 5'!S453/'Tabel 10'!$F453*1000,0)</f>
        <v>0</v>
      </c>
      <c r="U453" s="41">
        <f>IFERROR('Tabel 5'!T453/'Tabel 10'!$F453*1000,0)</f>
        <v>8.3421858401549702</v>
      </c>
      <c r="V453" s="22"/>
      <c r="W453" s="41">
        <f>IFERROR('Tabel 5'!V453/'Tabel 10'!$F453*1000,0)</f>
        <v>31.744047991001686</v>
      </c>
      <c r="X453" s="41">
        <f>IFERROR('Tabel 5'!W453/'Tabel 10'!$F453*1000,0)</f>
        <v>30.712991314128601</v>
      </c>
      <c r="Y453" s="41">
        <f>IFERROR('Tabel 5'!X453/'Tabel 10'!$F453*1000,0)</f>
        <v>0.56239455102168334</v>
      </c>
      <c r="Z453" s="41">
        <f>IFERROR('Tabel 5'!Y453/'Tabel 10'!$F453*1000,0)</f>
        <v>0.46866212585140288</v>
      </c>
      <c r="AB453" s="41">
        <f>IFERROR('Tabel 5'!AA453/'Tabel 10'!$F453*1000,0)</f>
        <v>0</v>
      </c>
      <c r="AC453" s="41"/>
      <c r="AD453" s="41">
        <f>IFERROR('Tabel 5'!AC453/'Tabel 10'!$F453*1000,0)</f>
        <v>11.841529713178778</v>
      </c>
    </row>
    <row r="454" spans="2:30" outlineLevel="2" x14ac:dyDescent="0.2">
      <c r="B454" s="46">
        <v>2017</v>
      </c>
      <c r="C454" s="46">
        <v>5</v>
      </c>
      <c r="D454" s="22" t="s">
        <v>38</v>
      </c>
      <c r="E454" s="22" t="s">
        <v>368</v>
      </c>
      <c r="F454" s="41">
        <v>36907</v>
      </c>
      <c r="H454" s="41">
        <f>IFERROR('Tabel 5'!G454/'Tabel 10'!$F454*1000,0)</f>
        <v>42.403880022759907</v>
      </c>
      <c r="I454" s="22"/>
      <c r="J454" s="41">
        <f>IFERROR('Tabel 5'!I454/'Tabel 10'!$F454*1000,0)</f>
        <v>20.023301812664261</v>
      </c>
      <c r="K454" s="41">
        <f>IFERROR('Tabel 5'!J454/'Tabel 10'!$F454*1000,0)</f>
        <v>11.705096594142033</v>
      </c>
      <c r="L454" s="41">
        <f>IFERROR('Tabel 5'!K454/'Tabel 10'!$F454*1000,0)</f>
        <v>8.1285393014875237E-2</v>
      </c>
      <c r="M454" s="41">
        <f>IFERROR('Tabel 5'!L454/'Tabel 10'!$F454*1000,0)</f>
        <v>8.2369198255073552</v>
      </c>
      <c r="N454" s="41">
        <f>IFERROR('Tabel 5'!M454/'Tabel 10'!$F454*1000,0)</f>
        <v>0</v>
      </c>
      <c r="O454" s="41">
        <f>IFERROR('Tabel 5'!N454/'Tabel 10'!$F454*1000,0)</f>
        <v>0</v>
      </c>
      <c r="Q454" s="41">
        <f>IFERROR('Tabel 5'!P454/'Tabel 10'!$F454*1000,0)</f>
        <v>0.24385617904462567</v>
      </c>
      <c r="R454" s="41">
        <f>IFERROR('Tabel 5'!Q454/'Tabel 10'!$F454*1000,0)</f>
        <v>0.24385617904462567</v>
      </c>
      <c r="S454" s="41">
        <f>IFERROR('Tabel 5'!R454/'Tabel 10'!$F454*1000,0)</f>
        <v>0</v>
      </c>
      <c r="T454" s="41">
        <f>IFERROR('Tabel 5'!S454/'Tabel 10'!$F454*1000,0)</f>
        <v>0</v>
      </c>
      <c r="U454" s="41">
        <f>IFERROR('Tabel 5'!T454/'Tabel 10'!$F454*1000,0)</f>
        <v>0</v>
      </c>
      <c r="V454" s="22"/>
      <c r="W454" s="41">
        <f>IFERROR('Tabel 5'!V454/'Tabel 10'!$F454*1000,0)</f>
        <v>22.136722031051022</v>
      </c>
      <c r="X454" s="41">
        <f>IFERROR('Tabel 5'!W454/'Tabel 10'!$F454*1000,0)</f>
        <v>21.567724279946891</v>
      </c>
      <c r="Y454" s="41">
        <f>IFERROR('Tabel 5'!X454/'Tabel 10'!$F454*1000,0)</f>
        <v>0.56899775110412665</v>
      </c>
      <c r="Z454" s="41">
        <f>IFERROR('Tabel 5'!Y454/'Tabel 10'!$F454*1000,0)</f>
        <v>0</v>
      </c>
      <c r="AB454" s="41">
        <f>IFERROR('Tabel 5'!AA454/'Tabel 10'!$F454*1000,0)</f>
        <v>0</v>
      </c>
      <c r="AC454" s="41"/>
      <c r="AD454" s="41">
        <f>IFERROR('Tabel 5'!AC454/'Tabel 10'!$F454*1000,0)</f>
        <v>2.2218007424065895</v>
      </c>
    </row>
    <row r="455" spans="2:30" outlineLevel="2" x14ac:dyDescent="0.2">
      <c r="B455" s="46">
        <v>2017</v>
      </c>
      <c r="C455" s="46">
        <v>5</v>
      </c>
      <c r="D455" s="22" t="s">
        <v>40</v>
      </c>
      <c r="E455" s="22" t="s">
        <v>370</v>
      </c>
      <c r="F455" s="41">
        <v>21153</v>
      </c>
      <c r="H455" s="41">
        <f>IFERROR('Tabel 5'!G455/'Tabel 10'!$F455*1000,0)</f>
        <v>42.830804141256564</v>
      </c>
      <c r="I455" s="22"/>
      <c r="J455" s="41">
        <f>IFERROR('Tabel 5'!I455/'Tabel 10'!$F455*1000,0)</f>
        <v>13.709639294662697</v>
      </c>
      <c r="K455" s="41">
        <f>IFERROR('Tabel 5'!J455/'Tabel 10'!$F455*1000,0)</f>
        <v>5.6256795726374511</v>
      </c>
      <c r="L455" s="41">
        <f>IFERROR('Tabel 5'!K455/'Tabel 10'!$F455*1000,0)</f>
        <v>3.7819694605966054</v>
      </c>
      <c r="M455" s="41">
        <f>IFERROR('Tabel 5'!L455/'Tabel 10'!$F455*1000,0)</f>
        <v>4.0183425518838938</v>
      </c>
      <c r="N455" s="41">
        <f>IFERROR('Tabel 5'!M455/'Tabel 10'!$F455*1000,0)</f>
        <v>0</v>
      </c>
      <c r="O455" s="41">
        <f>IFERROR('Tabel 5'!N455/'Tabel 10'!$F455*1000,0)</f>
        <v>0.28364770954474544</v>
      </c>
      <c r="Q455" s="41">
        <f>IFERROR('Tabel 5'!P455/'Tabel 10'!$F455*1000,0)</f>
        <v>0</v>
      </c>
      <c r="R455" s="41">
        <f>IFERROR('Tabel 5'!Q455/'Tabel 10'!$F455*1000,0)</f>
        <v>0</v>
      </c>
      <c r="S455" s="41">
        <f>IFERROR('Tabel 5'!R455/'Tabel 10'!$F455*1000,0)</f>
        <v>0</v>
      </c>
      <c r="T455" s="41">
        <f>IFERROR('Tabel 5'!S455/'Tabel 10'!$F455*1000,0)</f>
        <v>0</v>
      </c>
      <c r="U455" s="41">
        <f>IFERROR('Tabel 5'!T455/'Tabel 10'!$F455*1000,0)</f>
        <v>1.1818654564364393</v>
      </c>
      <c r="V455" s="22"/>
      <c r="W455" s="41">
        <f>IFERROR('Tabel 5'!V455/'Tabel 10'!$F455*1000,0)</f>
        <v>27.939299390157423</v>
      </c>
      <c r="X455" s="41">
        <f>IFERROR('Tabel 5'!W455/'Tabel 10'!$F455*1000,0)</f>
        <v>27.372003971067933</v>
      </c>
      <c r="Y455" s="41">
        <f>IFERROR('Tabel 5'!X455/'Tabel 10'!$F455*1000,0)</f>
        <v>0</v>
      </c>
      <c r="Z455" s="41">
        <f>IFERROR('Tabel 5'!Y455/'Tabel 10'!$F455*1000,0)</f>
        <v>0.56729541908949088</v>
      </c>
      <c r="AB455" s="41">
        <f>IFERROR('Tabel 5'!AA455/'Tabel 10'!$F455*1000,0)</f>
        <v>0</v>
      </c>
      <c r="AC455" s="41"/>
      <c r="AD455" s="41">
        <f>IFERROR('Tabel 5'!AC455/'Tabel 10'!$F455*1000,0)</f>
        <v>2.1273578215855906</v>
      </c>
    </row>
    <row r="456" spans="2:30" outlineLevel="2" x14ac:dyDescent="0.2">
      <c r="B456" s="46">
        <v>2017</v>
      </c>
      <c r="C456" s="46">
        <v>5</v>
      </c>
      <c r="D456" s="22" t="s">
        <v>41</v>
      </c>
      <c r="E456" s="22" t="s">
        <v>371</v>
      </c>
      <c r="F456" s="41">
        <v>20220</v>
      </c>
      <c r="H456" s="41">
        <f>IFERROR('Tabel 5'!G456/'Tabel 10'!$F456*1000,0)</f>
        <v>97.972304648862519</v>
      </c>
      <c r="I456" s="22"/>
      <c r="J456" s="41">
        <f>IFERROR('Tabel 5'!I456/'Tabel 10'!$F456*1000,0)</f>
        <v>2.2255192878338281</v>
      </c>
      <c r="K456" s="41">
        <f>IFERROR('Tabel 5'!J456/'Tabel 10'!$F456*1000,0)</f>
        <v>0</v>
      </c>
      <c r="L456" s="41">
        <f>IFERROR('Tabel 5'!K456/'Tabel 10'!$F456*1000,0)</f>
        <v>0</v>
      </c>
      <c r="M456" s="41">
        <f>IFERROR('Tabel 5'!L456/'Tabel 10'!$F456*1000,0)</f>
        <v>0</v>
      </c>
      <c r="N456" s="41">
        <f>IFERROR('Tabel 5'!M456/'Tabel 10'!$F456*1000,0)</f>
        <v>0</v>
      </c>
      <c r="O456" s="41">
        <f>IFERROR('Tabel 5'!N456/'Tabel 10'!$F456*1000,0)</f>
        <v>2.2255192878338281</v>
      </c>
      <c r="Q456" s="41">
        <f>IFERROR('Tabel 5'!P456/'Tabel 10'!$F456*1000,0)</f>
        <v>6.627101879327399</v>
      </c>
      <c r="R456" s="41">
        <f>IFERROR('Tabel 5'!Q456/'Tabel 10'!$F456*1000,0)</f>
        <v>6.627101879327399</v>
      </c>
      <c r="S456" s="41">
        <f>IFERROR('Tabel 5'!R456/'Tabel 10'!$F456*1000,0)</f>
        <v>0</v>
      </c>
      <c r="T456" s="41">
        <f>IFERROR('Tabel 5'!S456/'Tabel 10'!$F456*1000,0)</f>
        <v>0</v>
      </c>
      <c r="U456" s="41">
        <f>IFERROR('Tabel 5'!T456/'Tabel 10'!$F456*1000,0)</f>
        <v>63.600395647873398</v>
      </c>
      <c r="V456" s="22"/>
      <c r="W456" s="41">
        <f>IFERROR('Tabel 5'!V456/'Tabel 10'!$F456*1000,0)</f>
        <v>25.519287833827892</v>
      </c>
      <c r="X456" s="41">
        <f>IFERROR('Tabel 5'!W456/'Tabel 10'!$F456*1000,0)</f>
        <v>25.519287833827892</v>
      </c>
      <c r="Y456" s="41">
        <f>IFERROR('Tabel 5'!X456/'Tabel 10'!$F456*1000,0)</f>
        <v>0</v>
      </c>
      <c r="Z456" s="41">
        <f>IFERROR('Tabel 5'!Y456/'Tabel 10'!$F456*1000,0)</f>
        <v>0</v>
      </c>
      <c r="AB456" s="41">
        <f>IFERROR('Tabel 5'!AA456/'Tabel 10'!$F456*1000,0)</f>
        <v>0.54401582591493569</v>
      </c>
      <c r="AC456" s="41"/>
      <c r="AD456" s="41">
        <f>IFERROR('Tabel 5'!AC456/'Tabel 10'!$F456*1000,0)</f>
        <v>31.256181998021763</v>
      </c>
    </row>
    <row r="457" spans="2:30" outlineLevel="2" x14ac:dyDescent="0.2">
      <c r="B457" s="46">
        <v>2017</v>
      </c>
      <c r="C457" s="46">
        <v>5</v>
      </c>
      <c r="D457" s="22" t="s">
        <v>42</v>
      </c>
      <c r="E457" s="22" t="s">
        <v>372</v>
      </c>
      <c r="F457" s="41">
        <v>24225</v>
      </c>
      <c r="H457" s="41">
        <f>IFERROR('Tabel 5'!G457/'Tabel 10'!$F457*1000,0)</f>
        <v>41.898864809081523</v>
      </c>
      <c r="I457" s="22"/>
      <c r="J457" s="41">
        <f>IFERROR('Tabel 5'!I457/'Tabel 10'!$F457*1000,0)</f>
        <v>19.484004127966976</v>
      </c>
      <c r="K457" s="41">
        <f>IFERROR('Tabel 5'!J457/'Tabel 10'!$F457*1000,0)</f>
        <v>1.2383900928792571</v>
      </c>
      <c r="L457" s="41">
        <f>IFERROR('Tabel 5'!K457/'Tabel 10'!$F457*1000,0)</f>
        <v>0.94943240454076372</v>
      </c>
      <c r="M457" s="41">
        <f>IFERROR('Tabel 5'!L457/'Tabel 10'!$F457*1000,0)</f>
        <v>16.222910216718265</v>
      </c>
      <c r="N457" s="41">
        <f>IFERROR('Tabel 5'!M457/'Tabel 10'!$F457*1000,0)</f>
        <v>0.90815273477812175</v>
      </c>
      <c r="O457" s="41">
        <f>IFERROR('Tabel 5'!N457/'Tabel 10'!$F457*1000,0)</f>
        <v>0.1651186790505676</v>
      </c>
      <c r="Q457" s="41">
        <f>IFERROR('Tabel 5'!P457/'Tabel 10'!$F457*1000,0)</f>
        <v>0.1651186790505676</v>
      </c>
      <c r="R457" s="41">
        <f>IFERROR('Tabel 5'!Q457/'Tabel 10'!$F457*1000,0)</f>
        <v>0.1651186790505676</v>
      </c>
      <c r="S457" s="41">
        <f>IFERROR('Tabel 5'!R457/'Tabel 10'!$F457*1000,0)</f>
        <v>0</v>
      </c>
      <c r="T457" s="41">
        <f>IFERROR('Tabel 5'!S457/'Tabel 10'!$F457*1000,0)</f>
        <v>0</v>
      </c>
      <c r="U457" s="41">
        <f>IFERROR('Tabel 5'!T457/'Tabel 10'!$F457*1000,0)</f>
        <v>1.6511867905056758</v>
      </c>
      <c r="V457" s="22"/>
      <c r="W457" s="41">
        <f>IFERROR('Tabel 5'!V457/'Tabel 10'!$F457*1000,0)</f>
        <v>20.598555211558306</v>
      </c>
      <c r="X457" s="41">
        <f>IFERROR('Tabel 5'!W457/'Tabel 10'!$F457*1000,0)</f>
        <v>20.185758513931887</v>
      </c>
      <c r="Y457" s="41">
        <f>IFERROR('Tabel 5'!X457/'Tabel 10'!$F457*1000,0)</f>
        <v>0.41279669762641896</v>
      </c>
      <c r="Z457" s="41">
        <f>IFERROR('Tabel 5'!Y457/'Tabel 10'!$F457*1000,0)</f>
        <v>0</v>
      </c>
      <c r="AB457" s="41">
        <f>IFERROR('Tabel 5'!AA457/'Tabel 10'!$F457*1000,0)</f>
        <v>0</v>
      </c>
      <c r="AC457" s="41"/>
      <c r="AD457" s="41">
        <f>IFERROR('Tabel 5'!AC457/'Tabel 10'!$F457*1000,0)</f>
        <v>1.0732714138286894</v>
      </c>
    </row>
    <row r="458" spans="2:30" outlineLevel="2" x14ac:dyDescent="0.2">
      <c r="B458" s="46">
        <v>2017</v>
      </c>
      <c r="C458" s="46">
        <v>5</v>
      </c>
      <c r="D458" s="22" t="s">
        <v>44</v>
      </c>
      <c r="E458" s="22" t="s">
        <v>374</v>
      </c>
      <c r="F458" s="41">
        <v>27047</v>
      </c>
      <c r="H458" s="41">
        <f>IFERROR('Tabel 5'!G458/'Tabel 10'!$F458*1000,0)</f>
        <v>43.553813731652312</v>
      </c>
      <c r="I458" s="22"/>
      <c r="J458" s="41">
        <f>IFERROR('Tabel 5'!I458/'Tabel 10'!$F458*1000,0)</f>
        <v>9.2431692978888602</v>
      </c>
      <c r="K458" s="41">
        <f>IFERROR('Tabel 5'!J458/'Tabel 10'!$F458*1000,0)</f>
        <v>6.5811365400968684</v>
      </c>
      <c r="L458" s="41">
        <f>IFERROR('Tabel 5'!K458/'Tabel 10'!$F458*1000,0)</f>
        <v>2.0334972455355493</v>
      </c>
      <c r="M458" s="41">
        <f>IFERROR('Tabel 5'!L458/'Tabel 10'!$F458*1000,0)</f>
        <v>0</v>
      </c>
      <c r="N458" s="41">
        <f>IFERROR('Tabel 5'!M458/'Tabel 10'!$F458*1000,0)</f>
        <v>0</v>
      </c>
      <c r="O458" s="41">
        <f>IFERROR('Tabel 5'!N458/'Tabel 10'!$F458*1000,0)</f>
        <v>0.62853551225644255</v>
      </c>
      <c r="Q458" s="41">
        <f>IFERROR('Tabel 5'!P458/'Tabel 10'!$F458*1000,0)</f>
        <v>10.38932229082708</v>
      </c>
      <c r="R458" s="41">
        <f>IFERROR('Tabel 5'!Q458/'Tabel 10'!$F458*1000,0)</f>
        <v>5.9895737050319813</v>
      </c>
      <c r="S458" s="41">
        <f>IFERROR('Tabel 5'!R458/'Tabel 10'!$F458*1000,0)</f>
        <v>4.3997485857950975</v>
      </c>
      <c r="T458" s="41">
        <f>IFERROR('Tabel 5'!S458/'Tabel 10'!$F458*1000,0)</f>
        <v>0</v>
      </c>
      <c r="U458" s="41">
        <f>IFERROR('Tabel 5'!T458/'Tabel 10'!$F458*1000,0)</f>
        <v>4.2888305542204312</v>
      </c>
      <c r="V458" s="22"/>
      <c r="W458" s="41">
        <f>IFERROR('Tabel 5'!V458/'Tabel 10'!$F458*1000,0)</f>
        <v>19.63249158871594</v>
      </c>
      <c r="X458" s="41">
        <f>IFERROR('Tabel 5'!W458/'Tabel 10'!$F458*1000,0)</f>
        <v>19.077901430842605</v>
      </c>
      <c r="Y458" s="41">
        <f>IFERROR('Tabel 5'!X458/'Tabel 10'!$F458*1000,0)</f>
        <v>0.51761748068177615</v>
      </c>
      <c r="Z458" s="41">
        <f>IFERROR('Tabel 5'!Y458/'Tabel 10'!$F458*1000,0)</f>
        <v>3.6972677191555441E-2</v>
      </c>
      <c r="AB458" s="41">
        <f>IFERROR('Tabel 5'!AA458/'Tabel 10'!$F458*1000,0)</f>
        <v>0</v>
      </c>
      <c r="AC458" s="41"/>
      <c r="AD458" s="41">
        <f>IFERROR('Tabel 5'!AC458/'Tabel 10'!$F458*1000,0)</f>
        <v>2.7729507893666581</v>
      </c>
    </row>
    <row r="459" spans="2:30" outlineLevel="2" x14ac:dyDescent="0.2">
      <c r="B459" s="46">
        <v>2017</v>
      </c>
      <c r="C459" s="46">
        <v>5</v>
      </c>
      <c r="D459" s="22" t="s">
        <v>48</v>
      </c>
      <c r="E459" s="22" t="s">
        <v>381</v>
      </c>
      <c r="F459" s="41">
        <v>20843</v>
      </c>
      <c r="H459" s="41">
        <f>IFERROR('Tabel 5'!G459/'Tabel 10'!$F459*1000,0)</f>
        <v>27.635177277743129</v>
      </c>
      <c r="I459" s="22"/>
      <c r="J459" s="41">
        <f>IFERROR('Tabel 5'!I459/'Tabel 10'!$F459*1000,0)</f>
        <v>3.6463081130355515</v>
      </c>
      <c r="K459" s="41">
        <f>IFERROR('Tabel 5'!J459/'Tabel 10'!$F459*1000,0)</f>
        <v>2.1110204864942665</v>
      </c>
      <c r="L459" s="41">
        <f>IFERROR('Tabel 5'!K459/'Tabel 10'!$F459*1000,0)</f>
        <v>0</v>
      </c>
      <c r="M459" s="41">
        <f>IFERROR('Tabel 5'!L459/'Tabel 10'!$F459*1000,0)</f>
        <v>1.2474211965647941</v>
      </c>
      <c r="N459" s="41">
        <f>IFERROR('Tabel 5'!M459/'Tabel 10'!$F459*1000,0)</f>
        <v>0</v>
      </c>
      <c r="O459" s="41">
        <f>IFERROR('Tabel 5'!N459/'Tabel 10'!$F459*1000,0)</f>
        <v>0.28786642997649087</v>
      </c>
      <c r="Q459" s="41">
        <f>IFERROR('Tabel 5'!P459/'Tabel 10'!$F459*1000,0)</f>
        <v>3.2624862064002302</v>
      </c>
      <c r="R459" s="41">
        <f>IFERROR('Tabel 5'!Q459/'Tabel 10'!$F459*1000,0)</f>
        <v>0</v>
      </c>
      <c r="S459" s="41">
        <f>IFERROR('Tabel 5'!R459/'Tabel 10'!$F459*1000,0)</f>
        <v>3.2624862064002302</v>
      </c>
      <c r="T459" s="41">
        <f>IFERROR('Tabel 5'!S459/'Tabel 10'!$F459*1000,0)</f>
        <v>0</v>
      </c>
      <c r="U459" s="41">
        <f>IFERROR('Tabel 5'!T459/'Tabel 10'!$F459*1000,0)</f>
        <v>1.7271985798589455</v>
      </c>
      <c r="V459" s="22"/>
      <c r="W459" s="41">
        <f>IFERROR('Tabel 5'!V459/'Tabel 10'!$F459*1000,0)</f>
        <v>18.999184378448401</v>
      </c>
      <c r="X459" s="41">
        <f>IFERROR('Tabel 5'!W459/'Tabel 10'!$F459*1000,0)</f>
        <v>18.423451518495416</v>
      </c>
      <c r="Y459" s="41">
        <f>IFERROR('Tabel 5'!X459/'Tabel 10'!$F459*1000,0)</f>
        <v>0.57573285995298173</v>
      </c>
      <c r="Z459" s="41">
        <f>IFERROR('Tabel 5'!Y459/'Tabel 10'!$F459*1000,0)</f>
        <v>0</v>
      </c>
      <c r="AB459" s="41">
        <f>IFERROR('Tabel 5'!AA459/'Tabel 10'!$F459*1000,0)</f>
        <v>0</v>
      </c>
      <c r="AC459" s="41"/>
      <c r="AD459" s="41">
        <f>IFERROR('Tabel 5'!AC459/'Tabel 10'!$F459*1000,0)</f>
        <v>0</v>
      </c>
    </row>
    <row r="460" spans="2:30" outlineLevel="2" x14ac:dyDescent="0.2">
      <c r="B460" s="46">
        <v>2017</v>
      </c>
      <c r="C460" s="46">
        <v>5</v>
      </c>
      <c r="D460" s="22" t="s">
        <v>49</v>
      </c>
      <c r="E460" s="22" t="s">
        <v>382</v>
      </c>
      <c r="F460" s="41">
        <v>26348</v>
      </c>
      <c r="H460" s="41">
        <f>IFERROR('Tabel 5'!G460/'Tabel 10'!$F460*1000,0)</f>
        <v>15.257325034158191</v>
      </c>
      <c r="I460" s="22"/>
      <c r="J460" s="41">
        <f>IFERROR('Tabel 5'!I460/'Tabel 10'!$F460*1000,0)</f>
        <v>0.91088507666616059</v>
      </c>
      <c r="K460" s="41">
        <f>IFERROR('Tabel 5'!J460/'Tabel 10'!$F460*1000,0)</f>
        <v>0</v>
      </c>
      <c r="L460" s="41">
        <f>IFERROR('Tabel 5'!K460/'Tabel 10'!$F460*1000,0)</f>
        <v>0</v>
      </c>
      <c r="M460" s="41">
        <f>IFERROR('Tabel 5'!L460/'Tabel 10'!$F460*1000,0)</f>
        <v>0</v>
      </c>
      <c r="N460" s="41">
        <f>IFERROR('Tabel 5'!M460/'Tabel 10'!$F460*1000,0)</f>
        <v>0</v>
      </c>
      <c r="O460" s="41">
        <f>IFERROR('Tabel 5'!N460/'Tabel 10'!$F460*1000,0)</f>
        <v>0.91088507666616059</v>
      </c>
      <c r="Q460" s="41">
        <f>IFERROR('Tabel 5'!P460/'Tabel 10'!$F460*1000,0)</f>
        <v>0.45544253833308029</v>
      </c>
      <c r="R460" s="41">
        <f>IFERROR('Tabel 5'!Q460/'Tabel 10'!$F460*1000,0)</f>
        <v>0.45544253833308029</v>
      </c>
      <c r="S460" s="41">
        <f>IFERROR('Tabel 5'!R460/'Tabel 10'!$F460*1000,0)</f>
        <v>0</v>
      </c>
      <c r="T460" s="41">
        <f>IFERROR('Tabel 5'!S460/'Tabel 10'!$F460*1000,0)</f>
        <v>0</v>
      </c>
      <c r="U460" s="41">
        <f>IFERROR('Tabel 5'!T460/'Tabel 10'!$F460*1000,0)</f>
        <v>8.6154546834674353</v>
      </c>
      <c r="V460" s="22"/>
      <c r="W460" s="41">
        <f>IFERROR('Tabel 5'!V460/'Tabel 10'!$F460*1000,0)</f>
        <v>5.2755427356915128</v>
      </c>
      <c r="X460" s="41">
        <f>IFERROR('Tabel 5'!W460/'Tabel 10'!$F460*1000,0)</f>
        <v>3.7953544861090029</v>
      </c>
      <c r="Y460" s="41">
        <f>IFERROR('Tabel 5'!X460/'Tabel 10'!$F460*1000,0)</f>
        <v>0.3036283588887202</v>
      </c>
      <c r="Z460" s="41">
        <f>IFERROR('Tabel 5'!Y460/'Tabel 10'!$F460*1000,0)</f>
        <v>1.1765598906937909</v>
      </c>
      <c r="AB460" s="41">
        <f>IFERROR('Tabel 5'!AA460/'Tabel 10'!$F460*1000,0)</f>
        <v>0</v>
      </c>
      <c r="AC460" s="41"/>
      <c r="AD460" s="41">
        <f>IFERROR('Tabel 5'!AC460/'Tabel 10'!$F460*1000,0)</f>
        <v>3.4537725823591923</v>
      </c>
    </row>
    <row r="461" spans="2:30" outlineLevel="2" x14ac:dyDescent="0.2">
      <c r="B461" s="46">
        <v>2017</v>
      </c>
      <c r="C461" s="46">
        <v>5</v>
      </c>
      <c r="D461" s="22" t="s">
        <v>50</v>
      </c>
      <c r="E461" s="22" t="s">
        <v>383</v>
      </c>
      <c r="F461" s="41">
        <v>27864</v>
      </c>
      <c r="H461" s="41">
        <f>IFERROR('Tabel 5'!G461/'Tabel 10'!$F461*1000,0)</f>
        <v>71.813092161929362</v>
      </c>
      <c r="I461" s="22"/>
      <c r="J461" s="41">
        <f>IFERROR('Tabel 5'!I461/'Tabel 10'!$F461*1000,0)</f>
        <v>19.631065173700833</v>
      </c>
      <c r="K461" s="41">
        <f>IFERROR('Tabel 5'!J461/'Tabel 10'!$F461*1000,0)</f>
        <v>1.9738730979041055</v>
      </c>
      <c r="L461" s="41">
        <f>IFERROR('Tabel 5'!K461/'Tabel 10'!$F461*1000,0)</f>
        <v>9.2233706574791832</v>
      </c>
      <c r="M461" s="41">
        <f>IFERROR('Tabel 5'!L461/'Tabel 10'!$F461*1000,0)</f>
        <v>4.5578524260694806</v>
      </c>
      <c r="N461" s="41">
        <f>IFERROR('Tabel 5'!M461/'Tabel 10'!$F461*1000,0)</f>
        <v>0</v>
      </c>
      <c r="O461" s="41">
        <f>IFERROR('Tabel 5'!N461/'Tabel 10'!$F461*1000,0)</f>
        <v>3.8759689922480618</v>
      </c>
      <c r="Q461" s="41">
        <f>IFERROR('Tabel 5'!P461/'Tabel 10'!$F461*1000,0)</f>
        <v>14.929658340511054</v>
      </c>
      <c r="R461" s="41">
        <f>IFERROR('Tabel 5'!Q461/'Tabel 10'!$F461*1000,0)</f>
        <v>5.0602928509905256</v>
      </c>
      <c r="S461" s="41">
        <f>IFERROR('Tabel 5'!R461/'Tabel 10'!$F461*1000,0)</f>
        <v>9.8693654895205274</v>
      </c>
      <c r="T461" s="41">
        <f>IFERROR('Tabel 5'!S461/'Tabel 10'!$F461*1000,0)</f>
        <v>0</v>
      </c>
      <c r="U461" s="41">
        <f>IFERROR('Tabel 5'!T461/'Tabel 10'!$F461*1000,0)</f>
        <v>21.06660924490382</v>
      </c>
      <c r="V461" s="22"/>
      <c r="W461" s="41">
        <f>IFERROR('Tabel 5'!V461/'Tabel 10'!$F461*1000,0)</f>
        <v>16.185759402813666</v>
      </c>
      <c r="X461" s="41">
        <f>IFERROR('Tabel 5'!W461/'Tabel 10'!$F461*1000,0)</f>
        <v>15.647430376112547</v>
      </c>
      <c r="Y461" s="41">
        <f>IFERROR('Tabel 5'!X461/'Tabel 10'!$F461*1000,0)</f>
        <v>0.53832902670111982</v>
      </c>
      <c r="Z461" s="41">
        <f>IFERROR('Tabel 5'!Y461/'Tabel 10'!$F461*1000,0)</f>
        <v>0</v>
      </c>
      <c r="AB461" s="41">
        <f>IFERROR('Tabel 5'!AA461/'Tabel 10'!$F461*1000,0)</f>
        <v>0</v>
      </c>
      <c r="AC461" s="41"/>
      <c r="AD461" s="41">
        <f>IFERROR('Tabel 5'!AC461/'Tabel 10'!$F461*1000,0)</f>
        <v>2.9428653459661209</v>
      </c>
    </row>
    <row r="462" spans="2:30" outlineLevel="2" x14ac:dyDescent="0.2">
      <c r="B462" s="46">
        <v>2017</v>
      </c>
      <c r="C462" s="46">
        <v>5</v>
      </c>
      <c r="D462" s="22" t="s">
        <v>53</v>
      </c>
      <c r="E462" s="22" t="s">
        <v>388</v>
      </c>
      <c r="F462" s="41">
        <v>25398</v>
      </c>
      <c r="H462" s="41">
        <f>IFERROR('Tabel 5'!G462/'Tabel 10'!$F462*1000,0)</f>
        <v>30.159855106701315</v>
      </c>
      <c r="I462" s="22"/>
      <c r="J462" s="41">
        <f>IFERROR('Tabel 5'!I462/'Tabel 10'!$F462*1000,0)</f>
        <v>14.804315300417356</v>
      </c>
      <c r="K462" s="41">
        <f>IFERROR('Tabel 5'!J462/'Tabel 10'!$F462*1000,0)</f>
        <v>0</v>
      </c>
      <c r="L462" s="41">
        <f>IFERROR('Tabel 5'!K462/'Tabel 10'!$F462*1000,0)</f>
        <v>6.024096385542169</v>
      </c>
      <c r="M462" s="41">
        <f>IFERROR('Tabel 5'!L462/'Tabel 10'!$F462*1000,0)</f>
        <v>8.7802189148751868</v>
      </c>
      <c r="N462" s="41">
        <f>IFERROR('Tabel 5'!M462/'Tabel 10'!$F462*1000,0)</f>
        <v>0</v>
      </c>
      <c r="O462" s="41">
        <f>IFERROR('Tabel 5'!N462/'Tabel 10'!$F462*1000,0)</f>
        <v>0</v>
      </c>
      <c r="Q462" s="41">
        <f>IFERROR('Tabel 5'!P462/'Tabel 10'!$F462*1000,0)</f>
        <v>0.9055831167808488</v>
      </c>
      <c r="R462" s="41">
        <f>IFERROR('Tabel 5'!Q462/'Tabel 10'!$F462*1000,0)</f>
        <v>0.9055831167808488</v>
      </c>
      <c r="S462" s="41">
        <f>IFERROR('Tabel 5'!R462/'Tabel 10'!$F462*1000,0)</f>
        <v>0</v>
      </c>
      <c r="T462" s="41">
        <f>IFERROR('Tabel 5'!S462/'Tabel 10'!$F462*1000,0)</f>
        <v>0</v>
      </c>
      <c r="U462" s="41">
        <f>IFERROR('Tabel 5'!T462/'Tabel 10'!$F462*1000,0)</f>
        <v>3.3073470351996219</v>
      </c>
      <c r="V462" s="22"/>
      <c r="W462" s="41">
        <f>IFERROR('Tabel 5'!V462/'Tabel 10'!$F462*1000,0)</f>
        <v>11.142609654303488</v>
      </c>
      <c r="X462" s="41">
        <f>IFERROR('Tabel 5'!W462/'Tabel 10'!$F462*1000,0)</f>
        <v>10.276399716513112</v>
      </c>
      <c r="Y462" s="41">
        <f>IFERROR('Tabel 5'!X462/'Tabel 10'!$F462*1000,0)</f>
        <v>0.86620993779037725</v>
      </c>
      <c r="Z462" s="41">
        <f>IFERROR('Tabel 5'!Y462/'Tabel 10'!$F462*1000,0)</f>
        <v>0</v>
      </c>
      <c r="AB462" s="41">
        <f>IFERROR('Tabel 5'!AA462/'Tabel 10'!$F462*1000,0)</f>
        <v>0</v>
      </c>
      <c r="AC462" s="41"/>
      <c r="AD462" s="41">
        <f>IFERROR('Tabel 5'!AC462/'Tabel 10'!$F462*1000,0)</f>
        <v>0.511851326876132</v>
      </c>
    </row>
    <row r="463" spans="2:30" outlineLevel="2" x14ac:dyDescent="0.2">
      <c r="B463" s="46">
        <v>2017</v>
      </c>
      <c r="C463" s="46">
        <v>5</v>
      </c>
      <c r="D463" s="22" t="s">
        <v>55</v>
      </c>
      <c r="E463" s="22" t="s">
        <v>390</v>
      </c>
      <c r="F463" s="41">
        <v>23026</v>
      </c>
      <c r="H463" s="41">
        <f>IFERROR('Tabel 5'!G463/'Tabel 10'!$F463*1000,0)</f>
        <v>65.664900547207495</v>
      </c>
      <c r="I463" s="22"/>
      <c r="J463" s="41">
        <f>IFERROR('Tabel 5'!I463/'Tabel 10'!$F463*1000,0)</f>
        <v>10.944150091201251</v>
      </c>
      <c r="K463" s="41">
        <f>IFERROR('Tabel 5'!J463/'Tabel 10'!$F463*1000,0)</f>
        <v>0</v>
      </c>
      <c r="L463" s="41">
        <f>IFERROR('Tabel 5'!K463/'Tabel 10'!$F463*1000,0)</f>
        <v>0</v>
      </c>
      <c r="M463" s="41">
        <f>IFERROR('Tabel 5'!L463/'Tabel 10'!$F463*1000,0)</f>
        <v>10.944150091201251</v>
      </c>
      <c r="N463" s="41">
        <f>IFERROR('Tabel 5'!M463/'Tabel 10'!$F463*1000,0)</f>
        <v>0</v>
      </c>
      <c r="O463" s="41">
        <f>IFERROR('Tabel 5'!N463/'Tabel 10'!$F463*1000,0)</f>
        <v>0</v>
      </c>
      <c r="Q463" s="41">
        <f>IFERROR('Tabel 5'!P463/'Tabel 10'!$F463*1000,0)</f>
        <v>22.887171024059757</v>
      </c>
      <c r="R463" s="41">
        <f>IFERROR('Tabel 5'!Q463/'Tabel 10'!$F463*1000,0)</f>
        <v>14.288195952401633</v>
      </c>
      <c r="S463" s="41">
        <f>IFERROR('Tabel 5'!R463/'Tabel 10'!$F463*1000,0)</f>
        <v>8.5989750716581259</v>
      </c>
      <c r="T463" s="41">
        <f>IFERROR('Tabel 5'!S463/'Tabel 10'!$F463*1000,0)</f>
        <v>0</v>
      </c>
      <c r="U463" s="41">
        <f>IFERROR('Tabel 5'!T463/'Tabel 10'!$F463*1000,0)</f>
        <v>15.721358464344654</v>
      </c>
      <c r="V463" s="22"/>
      <c r="W463" s="41">
        <f>IFERROR('Tabel 5'!V463/'Tabel 10'!$F463*1000,0)</f>
        <v>16.112220967601843</v>
      </c>
      <c r="X463" s="41">
        <f>IFERROR('Tabel 5'!W463/'Tabel 10'!$F463*1000,0)</f>
        <v>16.112220967601843</v>
      </c>
      <c r="Y463" s="41">
        <f>IFERROR('Tabel 5'!X463/'Tabel 10'!$F463*1000,0)</f>
        <v>0</v>
      </c>
      <c r="Z463" s="41">
        <f>IFERROR('Tabel 5'!Y463/'Tabel 10'!$F463*1000,0)</f>
        <v>0</v>
      </c>
      <c r="AB463" s="41">
        <f>IFERROR('Tabel 5'!AA463/'Tabel 10'!$F463*1000,0)</f>
        <v>0</v>
      </c>
      <c r="AC463" s="41"/>
      <c r="AD463" s="41">
        <f>IFERROR('Tabel 5'!AC463/'Tabel 10'!$F463*1000,0)</f>
        <v>8.0778250673152101</v>
      </c>
    </row>
    <row r="464" spans="2:30" outlineLevel="2" x14ac:dyDescent="0.2">
      <c r="B464" s="46">
        <v>2017</v>
      </c>
      <c r="C464" s="46">
        <v>5</v>
      </c>
      <c r="D464" s="22" t="s">
        <v>56</v>
      </c>
      <c r="E464" s="22" t="s">
        <v>391</v>
      </c>
      <c r="F464" s="41">
        <v>32537</v>
      </c>
      <c r="H464" s="41">
        <f>IFERROR('Tabel 5'!G464/'Tabel 10'!$F464*1000,0)</f>
        <v>40.876540553831028</v>
      </c>
      <c r="I464" s="22"/>
      <c r="J464" s="41">
        <f>IFERROR('Tabel 5'!I464/'Tabel 10'!$F464*1000,0)</f>
        <v>13.984079663152718</v>
      </c>
      <c r="K464" s="41">
        <f>IFERROR('Tabel 5'!J464/'Tabel 10'!$F464*1000,0)</f>
        <v>1.9977256661646738</v>
      </c>
      <c r="L464" s="41">
        <f>IFERROR('Tabel 5'!K464/'Tabel 10'!$F464*1000,0)</f>
        <v>0.76835602544795156</v>
      </c>
      <c r="M464" s="41">
        <f>IFERROR('Tabel 5'!L464/'Tabel 10'!$F464*1000,0)</f>
        <v>10.357439223038387</v>
      </c>
      <c r="N464" s="41">
        <f>IFERROR('Tabel 5'!M464/'Tabel 10'!$F464*1000,0)</f>
        <v>0</v>
      </c>
      <c r="O464" s="41">
        <f>IFERROR('Tabel 5'!N464/'Tabel 10'!$F464*1000,0)</f>
        <v>0.86055874850170577</v>
      </c>
      <c r="Q464" s="41">
        <f>IFERROR('Tabel 5'!P464/'Tabel 10'!$F464*1000,0)</f>
        <v>3.6881089221501675</v>
      </c>
      <c r="R464" s="41">
        <f>IFERROR('Tabel 5'!Q464/'Tabel 10'!$F464*1000,0)</f>
        <v>0.55321633832252504</v>
      </c>
      <c r="S464" s="41">
        <f>IFERROR('Tabel 5'!R464/'Tabel 10'!$F464*1000,0)</f>
        <v>3.1348925838276425</v>
      </c>
      <c r="T464" s="41">
        <f>IFERROR('Tabel 5'!S464/'Tabel 10'!$F464*1000,0)</f>
        <v>0</v>
      </c>
      <c r="U464" s="41">
        <f>IFERROR('Tabel 5'!T464/'Tabel 10'!$F464*1000,0)</f>
        <v>4.3027937425085288</v>
      </c>
      <c r="V464" s="22"/>
      <c r="W464" s="41">
        <f>IFERROR('Tabel 5'!V464/'Tabel 10'!$F464*1000,0)</f>
        <v>18.90155822601961</v>
      </c>
      <c r="X464" s="41">
        <f>IFERROR('Tabel 5'!W464/'Tabel 10'!$F464*1000,0)</f>
        <v>18.379076128715003</v>
      </c>
      <c r="Y464" s="41">
        <f>IFERROR('Tabel 5'!X464/'Tabel 10'!$F464*1000,0)</f>
        <v>0.52248209730460704</v>
      </c>
      <c r="Z464" s="41">
        <f>IFERROR('Tabel 5'!Y464/'Tabel 10'!$F464*1000,0)</f>
        <v>0</v>
      </c>
      <c r="AB464" s="41">
        <f>IFERROR('Tabel 5'!AA464/'Tabel 10'!$F464*1000,0)</f>
        <v>0.39954513323293478</v>
      </c>
      <c r="AC464" s="41"/>
      <c r="AD464" s="41">
        <f>IFERROR('Tabel 5'!AC464/'Tabel 10'!$F464*1000,0)</f>
        <v>6.1775824446015308</v>
      </c>
    </row>
    <row r="465" spans="2:30" outlineLevel="2" x14ac:dyDescent="0.2">
      <c r="B465" s="46">
        <v>2017</v>
      </c>
      <c r="C465" s="46">
        <v>5</v>
      </c>
      <c r="D465" s="22" t="s">
        <v>57</v>
      </c>
      <c r="E465" s="22" t="s">
        <v>392</v>
      </c>
      <c r="F465" s="41">
        <v>26590</v>
      </c>
      <c r="H465" s="41">
        <f>IFERROR('Tabel 5'!G465/'Tabel 10'!$F465*1000,0)</f>
        <v>40.541556976306879</v>
      </c>
      <c r="I465" s="22"/>
      <c r="J465" s="41">
        <f>IFERROR('Tabel 5'!I465/'Tabel 10'!$F465*1000,0)</f>
        <v>10.342233922527265</v>
      </c>
      <c r="K465" s="41">
        <f>IFERROR('Tabel 5'!J465/'Tabel 10'!$F465*1000,0)</f>
        <v>0</v>
      </c>
      <c r="L465" s="41">
        <f>IFERROR('Tabel 5'!K465/'Tabel 10'!$F465*1000,0)</f>
        <v>0.45129748025573524</v>
      </c>
      <c r="M465" s="41">
        <f>IFERROR('Tabel 5'!L465/'Tabel 10'!$F465*1000,0)</f>
        <v>6.9951109439638968</v>
      </c>
      <c r="N465" s="41">
        <f>IFERROR('Tabel 5'!M465/'Tabel 10'!$F465*1000,0)</f>
        <v>0</v>
      </c>
      <c r="O465" s="41">
        <f>IFERROR('Tabel 5'!N465/'Tabel 10'!$F465*1000,0)</f>
        <v>2.8958254983076346</v>
      </c>
      <c r="Q465" s="41">
        <f>IFERROR('Tabel 5'!P465/'Tabel 10'!$F465*1000,0)</f>
        <v>11.545693869875892</v>
      </c>
      <c r="R465" s="41">
        <f>IFERROR('Tabel 5'!Q465/'Tabel 10'!$F465*1000,0)</f>
        <v>11.395261376457315</v>
      </c>
      <c r="S465" s="41">
        <f>IFERROR('Tabel 5'!R465/'Tabel 10'!$F465*1000,0)</f>
        <v>0.15043249341857842</v>
      </c>
      <c r="T465" s="41">
        <f>IFERROR('Tabel 5'!S465/'Tabel 10'!$F465*1000,0)</f>
        <v>0</v>
      </c>
      <c r="U465" s="41">
        <f>IFERROR('Tabel 5'!T465/'Tabel 10'!$F465*1000,0)</f>
        <v>1.1282437006393382</v>
      </c>
      <c r="V465" s="22"/>
      <c r="W465" s="41">
        <f>IFERROR('Tabel 5'!V465/'Tabel 10'!$F465*1000,0)</f>
        <v>17.525385483264383</v>
      </c>
      <c r="X465" s="41">
        <f>IFERROR('Tabel 5'!W465/'Tabel 10'!$F465*1000,0)</f>
        <v>16.998871756299362</v>
      </c>
      <c r="Y465" s="41">
        <f>IFERROR('Tabel 5'!X465/'Tabel 10'!$F465*1000,0)</f>
        <v>0.52651372696502452</v>
      </c>
      <c r="Z465" s="41">
        <f>IFERROR('Tabel 5'!Y465/'Tabel 10'!$F465*1000,0)</f>
        <v>0</v>
      </c>
      <c r="AB465" s="41">
        <f>IFERROR('Tabel 5'!AA465/'Tabel 10'!$F465*1000,0)</f>
        <v>0</v>
      </c>
      <c r="AC465" s="41"/>
      <c r="AD465" s="41">
        <f>IFERROR('Tabel 5'!AC465/'Tabel 10'!$F465*1000,0)</f>
        <v>4.2121098157201962</v>
      </c>
    </row>
    <row r="466" spans="2:30" outlineLevel="2" x14ac:dyDescent="0.2">
      <c r="B466" s="46">
        <v>2017</v>
      </c>
      <c r="C466" s="46">
        <v>5</v>
      </c>
      <c r="D466" s="22" t="s">
        <v>393</v>
      </c>
      <c r="E466" s="22" t="s">
        <v>394</v>
      </c>
      <c r="F466" s="41">
        <v>46352</v>
      </c>
      <c r="H466" s="41">
        <f>IFERROR('Tabel 5'!G466/'Tabel 10'!$F466*1000,0)</f>
        <v>95.96133931653435</v>
      </c>
      <c r="I466" s="22"/>
      <c r="J466" s="41">
        <f>IFERROR('Tabel 5'!I466/'Tabel 10'!$F466*1000,0)</f>
        <v>67.246289264756655</v>
      </c>
      <c r="K466" s="41">
        <f>IFERROR('Tabel 5'!J466/'Tabel 10'!$F466*1000,0)</f>
        <v>56.826026924404552</v>
      </c>
      <c r="L466" s="41">
        <f>IFERROR('Tabel 5'!K466/'Tabel 10'!$F466*1000,0)</f>
        <v>0.6040731791508458</v>
      </c>
      <c r="M466" s="41">
        <f>IFERROR('Tabel 5'!L466/'Tabel 10'!$F466*1000,0)</f>
        <v>0.17259233690024162</v>
      </c>
      <c r="N466" s="41">
        <f>IFERROR('Tabel 5'!M466/'Tabel 10'!$F466*1000,0)</f>
        <v>4.8541594753192951</v>
      </c>
      <c r="O466" s="41">
        <f>IFERROR('Tabel 5'!N466/'Tabel 10'!$F466*1000,0)</f>
        <v>4.7894373489817053</v>
      </c>
      <c r="Q466" s="41">
        <f>IFERROR('Tabel 5'!P466/'Tabel 10'!$F466*1000,0)</f>
        <v>4.0990680013807381</v>
      </c>
      <c r="R466" s="41">
        <f>IFERROR('Tabel 5'!Q466/'Tabel 10'!$F466*1000,0)</f>
        <v>4.0990680013807381</v>
      </c>
      <c r="S466" s="41">
        <f>IFERROR('Tabel 5'!R466/'Tabel 10'!$F466*1000,0)</f>
        <v>0</v>
      </c>
      <c r="T466" s="41">
        <f>IFERROR('Tabel 5'!S466/'Tabel 10'!$F466*1000,0)</f>
        <v>0</v>
      </c>
      <c r="U466" s="41">
        <f>IFERROR('Tabel 5'!T466/'Tabel 10'!$F466*1000,0)</f>
        <v>12.70711080428029</v>
      </c>
      <c r="V466" s="22"/>
      <c r="W466" s="41">
        <f>IFERROR('Tabel 5'!V466/'Tabel 10'!$F466*1000,0)</f>
        <v>11.908871246116671</v>
      </c>
      <c r="X466" s="41">
        <f>IFERROR('Tabel 5'!W466/'Tabel 10'!$F466*1000,0)</f>
        <v>11.347946151190888</v>
      </c>
      <c r="Y466" s="41">
        <f>IFERROR('Tabel 5'!X466/'Tabel 10'!$F466*1000,0)</f>
        <v>0.56092509492578535</v>
      </c>
      <c r="Z466" s="41">
        <f>IFERROR('Tabel 5'!Y466/'Tabel 10'!$F466*1000,0)</f>
        <v>0</v>
      </c>
      <c r="AB466" s="41">
        <f>IFERROR('Tabel 5'!AA466/'Tabel 10'!$F466*1000,0)</f>
        <v>0</v>
      </c>
      <c r="AC466" s="41"/>
      <c r="AD466" s="41">
        <f>IFERROR('Tabel 5'!AC466/'Tabel 10'!$F466*1000,0)</f>
        <v>2.3947186744908526</v>
      </c>
    </row>
    <row r="467" spans="2:30" outlineLevel="2" x14ac:dyDescent="0.2">
      <c r="B467" s="46">
        <v>2017</v>
      </c>
      <c r="C467" s="46">
        <v>5</v>
      </c>
      <c r="D467" s="22" t="s">
        <v>60</v>
      </c>
      <c r="E467" s="22" t="s">
        <v>397</v>
      </c>
      <c r="F467" s="41">
        <v>33545</v>
      </c>
      <c r="H467" s="41">
        <f>IFERROR('Tabel 5'!G467/'Tabel 10'!$F467*1000,0)</f>
        <v>47.965419585631238</v>
      </c>
      <c r="I467" s="22"/>
      <c r="J467" s="41">
        <f>IFERROR('Tabel 5'!I467/'Tabel 10'!$F467*1000,0)</f>
        <v>20.032791772246238</v>
      </c>
      <c r="K467" s="41">
        <f>IFERROR('Tabel 5'!J467/'Tabel 10'!$F467*1000,0)</f>
        <v>11.566552392308839</v>
      </c>
      <c r="L467" s="41">
        <f>IFERROR('Tabel 5'!K467/'Tabel 10'!$F467*1000,0)</f>
        <v>0.23848561633626472</v>
      </c>
      <c r="M467" s="41">
        <f>IFERROR('Tabel 5'!L467/'Tabel 10'!$F467*1000,0)</f>
        <v>5.4553584736920557</v>
      </c>
      <c r="N467" s="41">
        <f>IFERROR('Tabel 5'!M467/'Tabel 10'!$F467*1000,0)</f>
        <v>0</v>
      </c>
      <c r="O467" s="41">
        <f>IFERROR('Tabel 5'!N467/'Tabel 10'!$F467*1000,0)</f>
        <v>2.7723952899090771</v>
      </c>
      <c r="Q467" s="41">
        <f>IFERROR('Tabel 5'!P467/'Tabel 10'!$F467*1000,0)</f>
        <v>3.8753912654643017</v>
      </c>
      <c r="R467" s="41">
        <f>IFERROR('Tabel 5'!Q467/'Tabel 10'!$F467*1000,0)</f>
        <v>0</v>
      </c>
      <c r="S467" s="41">
        <f>IFERROR('Tabel 5'!R467/'Tabel 10'!$F467*1000,0)</f>
        <v>3.8753912654643017</v>
      </c>
      <c r="T467" s="41">
        <f>IFERROR('Tabel 5'!S467/'Tabel 10'!$F467*1000,0)</f>
        <v>0</v>
      </c>
      <c r="U467" s="41">
        <f>IFERROR('Tabel 5'!T467/'Tabel 10'!$F467*1000,0)</f>
        <v>3.4580414368758383</v>
      </c>
      <c r="V467" s="22"/>
      <c r="W467" s="41">
        <f>IFERROR('Tabel 5'!V467/'Tabel 10'!$F467*1000,0)</f>
        <v>20.599195111044864</v>
      </c>
      <c r="X467" s="41">
        <f>IFERROR('Tabel 5'!W467/'Tabel 10'!$F467*1000,0)</f>
        <v>20.032791772246238</v>
      </c>
      <c r="Y467" s="41">
        <f>IFERROR('Tabel 5'!X467/'Tabel 10'!$F467*1000,0)</f>
        <v>0.5664033387986287</v>
      </c>
      <c r="Z467" s="41">
        <f>IFERROR('Tabel 5'!Y467/'Tabel 10'!$F467*1000,0)</f>
        <v>0</v>
      </c>
      <c r="AB467" s="41">
        <f>IFERROR('Tabel 5'!AA467/'Tabel 10'!$F467*1000,0)</f>
        <v>0</v>
      </c>
      <c r="AC467" s="41"/>
      <c r="AD467" s="41">
        <f>IFERROR('Tabel 5'!AC467/'Tabel 10'!$F467*1000,0)</f>
        <v>2.5637203756148459</v>
      </c>
    </row>
    <row r="468" spans="2:30" outlineLevel="2" x14ac:dyDescent="0.2">
      <c r="B468" s="46">
        <v>2017</v>
      </c>
      <c r="C468" s="46">
        <v>5</v>
      </c>
      <c r="D468" s="22" t="s">
        <v>61</v>
      </c>
      <c r="E468" s="22" t="s">
        <v>398</v>
      </c>
      <c r="F468" s="41">
        <v>24250</v>
      </c>
      <c r="H468" s="41">
        <f>IFERROR('Tabel 5'!G468/'Tabel 10'!$F468*1000,0)</f>
        <v>27.010309278350515</v>
      </c>
      <c r="I468" s="22"/>
      <c r="J468" s="41">
        <f>IFERROR('Tabel 5'!I468/'Tabel 10'!$F468*1000,0)</f>
        <v>3.2989690721649487</v>
      </c>
      <c r="K468" s="41">
        <f>IFERROR('Tabel 5'!J468/'Tabel 10'!$F468*1000,0)</f>
        <v>2.5154639175257731</v>
      </c>
      <c r="L468" s="41">
        <f>IFERROR('Tabel 5'!K468/'Tabel 10'!$F468*1000,0)</f>
        <v>0.24742268041237114</v>
      </c>
      <c r="M468" s="41">
        <f>IFERROR('Tabel 5'!L468/'Tabel 10'!$F468*1000,0)</f>
        <v>0.37113402061855666</v>
      </c>
      <c r="N468" s="41">
        <f>IFERROR('Tabel 5'!M468/'Tabel 10'!$F468*1000,0)</f>
        <v>0</v>
      </c>
      <c r="O468" s="41">
        <f>IFERROR('Tabel 5'!N468/'Tabel 10'!$F468*1000,0)</f>
        <v>0.16494845360824742</v>
      </c>
      <c r="Q468" s="41">
        <f>IFERROR('Tabel 5'!P468/'Tabel 10'!$F468*1000,0)</f>
        <v>0.41237113402061859</v>
      </c>
      <c r="R468" s="41">
        <f>IFERROR('Tabel 5'!Q468/'Tabel 10'!$F468*1000,0)</f>
        <v>0</v>
      </c>
      <c r="S468" s="41">
        <f>IFERROR('Tabel 5'!R468/'Tabel 10'!$F468*1000,0)</f>
        <v>0.41237113402061859</v>
      </c>
      <c r="T468" s="41">
        <f>IFERROR('Tabel 5'!S468/'Tabel 10'!$F468*1000,0)</f>
        <v>0</v>
      </c>
      <c r="U468" s="41">
        <f>IFERROR('Tabel 5'!T468/'Tabel 10'!$F468*1000,0)</f>
        <v>2.5154639175257731</v>
      </c>
      <c r="V468" s="22"/>
      <c r="W468" s="41">
        <f>IFERROR('Tabel 5'!V468/'Tabel 10'!$F468*1000,0)</f>
        <v>20.783505154639172</v>
      </c>
      <c r="X468" s="41">
        <f>IFERROR('Tabel 5'!W468/'Tabel 10'!$F468*1000,0)</f>
        <v>18.268041237113401</v>
      </c>
      <c r="Y468" s="41">
        <f>IFERROR('Tabel 5'!X468/'Tabel 10'!$F468*1000,0)</f>
        <v>0</v>
      </c>
      <c r="Z468" s="41">
        <f>IFERROR('Tabel 5'!Y468/'Tabel 10'!$F468*1000,0)</f>
        <v>2.5154639175257731</v>
      </c>
      <c r="AB468" s="41">
        <f>IFERROR('Tabel 5'!AA468/'Tabel 10'!$F468*1000,0)</f>
        <v>0</v>
      </c>
      <c r="AC468" s="41"/>
      <c r="AD468" s="41">
        <f>IFERROR('Tabel 5'!AC468/'Tabel 10'!$F468*1000,0)</f>
        <v>0.28865979381443302</v>
      </c>
    </row>
    <row r="469" spans="2:30" outlineLevel="2" x14ac:dyDescent="0.2">
      <c r="B469" s="46">
        <v>2017</v>
      </c>
      <c r="C469" s="46">
        <v>5</v>
      </c>
      <c r="D469" s="22" t="s">
        <v>62</v>
      </c>
      <c r="E469" s="22" t="s">
        <v>399</v>
      </c>
      <c r="F469" s="41">
        <v>41775</v>
      </c>
      <c r="H469" s="41">
        <f>IFERROR('Tabel 5'!G469/'Tabel 10'!$F469*1000,0)</f>
        <v>28.031119090365053</v>
      </c>
      <c r="I469" s="22"/>
      <c r="J469" s="41">
        <f>IFERROR('Tabel 5'!I469/'Tabel 10'!$F469*1000,0)</f>
        <v>5.6014362657091565</v>
      </c>
      <c r="K469" s="41">
        <f>IFERROR('Tabel 5'!J469/'Tabel 10'!$F469*1000,0)</f>
        <v>3.0161579892280068</v>
      </c>
      <c r="L469" s="41">
        <f>IFERROR('Tabel 5'!K469/'Tabel 10'!$F469*1000,0)</f>
        <v>0</v>
      </c>
      <c r="M469" s="41">
        <f>IFERROR('Tabel 5'!L469/'Tabel 10'!$F469*1000,0)</f>
        <v>0.78994614003590657</v>
      </c>
      <c r="N469" s="41">
        <f>IFERROR('Tabel 5'!M469/'Tabel 10'!$F469*1000,0)</f>
        <v>0</v>
      </c>
      <c r="O469" s="41">
        <f>IFERROR('Tabel 5'!N469/'Tabel 10'!$F469*1000,0)</f>
        <v>1.7953321364452424</v>
      </c>
      <c r="Q469" s="41">
        <f>IFERROR('Tabel 5'!P469/'Tabel 10'!$F469*1000,0)</f>
        <v>0</v>
      </c>
      <c r="R469" s="41">
        <f>IFERROR('Tabel 5'!Q469/'Tabel 10'!$F469*1000,0)</f>
        <v>0</v>
      </c>
      <c r="S469" s="41">
        <f>IFERROR('Tabel 5'!R469/'Tabel 10'!$F469*1000,0)</f>
        <v>0</v>
      </c>
      <c r="T469" s="41">
        <f>IFERROR('Tabel 5'!S469/'Tabel 10'!$F469*1000,0)</f>
        <v>0</v>
      </c>
      <c r="U469" s="41">
        <f>IFERROR('Tabel 5'!T469/'Tabel 10'!$F469*1000,0)</f>
        <v>4.2848593656493117</v>
      </c>
      <c r="V469" s="22"/>
      <c r="W469" s="41">
        <f>IFERROR('Tabel 5'!V469/'Tabel 10'!$F469*1000,0)</f>
        <v>18.144823459006584</v>
      </c>
      <c r="X469" s="41">
        <f>IFERROR('Tabel 5'!W469/'Tabel 10'!$F469*1000,0)</f>
        <v>18.144823459006584</v>
      </c>
      <c r="Y469" s="41">
        <f>IFERROR('Tabel 5'!X469/'Tabel 10'!$F469*1000,0)</f>
        <v>0</v>
      </c>
      <c r="Z469" s="41">
        <f>IFERROR('Tabel 5'!Y469/'Tabel 10'!$F469*1000,0)</f>
        <v>0</v>
      </c>
      <c r="AB469" s="41">
        <f>IFERROR('Tabel 5'!AA469/'Tabel 10'!$F469*1000,0)</f>
        <v>0</v>
      </c>
      <c r="AC469" s="41"/>
      <c r="AD469" s="41">
        <f>IFERROR('Tabel 5'!AC469/'Tabel 10'!$F469*1000,0)</f>
        <v>0.69419509275882707</v>
      </c>
    </row>
    <row r="470" spans="2:30" outlineLevel="2" x14ac:dyDescent="0.2">
      <c r="B470" s="46">
        <v>2017</v>
      </c>
      <c r="C470" s="46">
        <v>5</v>
      </c>
      <c r="D470" s="22" t="s">
        <v>64</v>
      </c>
      <c r="E470" s="22" t="s">
        <v>401</v>
      </c>
      <c r="F470" s="41">
        <v>23256</v>
      </c>
      <c r="H470" s="41">
        <f>IFERROR('Tabel 5'!G470/'Tabel 10'!$F470*1000,0)</f>
        <v>23.262813897488819</v>
      </c>
      <c r="I470" s="22"/>
      <c r="J470" s="41">
        <f>IFERROR('Tabel 5'!I470/'Tabel 10'!$F470*1000,0)</f>
        <v>3.783969728242174</v>
      </c>
      <c r="K470" s="41">
        <f>IFERROR('Tabel 5'!J470/'Tabel 10'!$F470*1000,0)</f>
        <v>0</v>
      </c>
      <c r="L470" s="41">
        <f>IFERROR('Tabel 5'!K470/'Tabel 10'!$F470*1000,0)</f>
        <v>0</v>
      </c>
      <c r="M470" s="41">
        <f>IFERROR('Tabel 5'!L470/'Tabel 10'!$F470*1000,0)</f>
        <v>1.9349845201238389</v>
      </c>
      <c r="N470" s="41">
        <f>IFERROR('Tabel 5'!M470/'Tabel 10'!$F470*1000,0)</f>
        <v>0</v>
      </c>
      <c r="O470" s="41">
        <f>IFERROR('Tabel 5'!N470/'Tabel 10'!$F470*1000,0)</f>
        <v>1.8489852081183351</v>
      </c>
      <c r="Q470" s="41">
        <f>IFERROR('Tabel 5'!P470/'Tabel 10'!$F470*1000,0)</f>
        <v>0.81699346405228757</v>
      </c>
      <c r="R470" s="41">
        <f>IFERROR('Tabel 5'!Q470/'Tabel 10'!$F470*1000,0)</f>
        <v>0.81699346405228757</v>
      </c>
      <c r="S470" s="41">
        <f>IFERROR('Tabel 5'!R470/'Tabel 10'!$F470*1000,0)</f>
        <v>0</v>
      </c>
      <c r="T470" s="41">
        <f>IFERROR('Tabel 5'!S470/'Tabel 10'!$F470*1000,0)</f>
        <v>0</v>
      </c>
      <c r="U470" s="41">
        <f>IFERROR('Tabel 5'!T470/'Tabel 10'!$F470*1000,0)</f>
        <v>3.5689714482284143</v>
      </c>
      <c r="V470" s="22"/>
      <c r="W470" s="41">
        <f>IFERROR('Tabel 5'!V470/'Tabel 10'!$F470*1000,0)</f>
        <v>15.092879256965945</v>
      </c>
      <c r="X470" s="41">
        <f>IFERROR('Tabel 5'!W470/'Tabel 10'!$F470*1000,0)</f>
        <v>15.092879256965945</v>
      </c>
      <c r="Y470" s="41">
        <f>IFERROR('Tabel 5'!X470/'Tabel 10'!$F470*1000,0)</f>
        <v>0</v>
      </c>
      <c r="Z470" s="41">
        <f>IFERROR('Tabel 5'!Y470/'Tabel 10'!$F470*1000,0)</f>
        <v>0</v>
      </c>
      <c r="AB470" s="41">
        <f>IFERROR('Tabel 5'!AA470/'Tabel 10'!$F470*1000,0)</f>
        <v>0</v>
      </c>
      <c r="AC470" s="41"/>
      <c r="AD470" s="41">
        <f>IFERROR('Tabel 5'!AC470/'Tabel 10'!$F470*1000,0)</f>
        <v>0.90299277605779149</v>
      </c>
    </row>
    <row r="471" spans="2:30" outlineLevel="2" x14ac:dyDescent="0.2">
      <c r="B471" s="46">
        <v>2017</v>
      </c>
      <c r="C471" s="46">
        <v>5</v>
      </c>
      <c r="D471" s="22" t="s">
        <v>65</v>
      </c>
      <c r="E471" s="22" t="s">
        <v>402</v>
      </c>
      <c r="F471" s="41">
        <v>24428</v>
      </c>
      <c r="H471" s="41">
        <f>IFERROR('Tabel 5'!G471/'Tabel 10'!$F471*1000,0)</f>
        <v>41.509742917962996</v>
      </c>
      <c r="I471" s="22"/>
      <c r="J471" s="41">
        <f>IFERROR('Tabel 5'!I471/'Tabel 10'!$F471*1000,0)</f>
        <v>22.924512854101849</v>
      </c>
      <c r="K471" s="41">
        <f>IFERROR('Tabel 5'!J471/'Tabel 10'!$F471*1000,0)</f>
        <v>12.158179138693303</v>
      </c>
      <c r="L471" s="41">
        <f>IFERROR('Tabel 5'!K471/'Tabel 10'!$F471*1000,0)</f>
        <v>0</v>
      </c>
      <c r="M471" s="41">
        <f>IFERROR('Tabel 5'!L471/'Tabel 10'!$F471*1000,0)</f>
        <v>0</v>
      </c>
      <c r="N471" s="41">
        <f>IFERROR('Tabel 5'!M471/'Tabel 10'!$F471*1000,0)</f>
        <v>0</v>
      </c>
      <c r="O471" s="41">
        <f>IFERROR('Tabel 5'!N471/'Tabel 10'!$F471*1000,0)</f>
        <v>10.766333715408548</v>
      </c>
      <c r="Q471" s="41">
        <f>IFERROR('Tabel 5'!P471/'Tabel 10'!$F471*1000,0)</f>
        <v>0</v>
      </c>
      <c r="R471" s="41">
        <f>IFERROR('Tabel 5'!Q471/'Tabel 10'!$F471*1000,0)</f>
        <v>0</v>
      </c>
      <c r="S471" s="41">
        <f>IFERROR('Tabel 5'!R471/'Tabel 10'!$F471*1000,0)</f>
        <v>0</v>
      </c>
      <c r="T471" s="41">
        <f>IFERROR('Tabel 5'!S471/'Tabel 10'!$F471*1000,0)</f>
        <v>0</v>
      </c>
      <c r="U471" s="41">
        <f>IFERROR('Tabel 5'!T471/'Tabel 10'!$F471*1000,0)</f>
        <v>1.2690355329949237</v>
      </c>
      <c r="V471" s="22"/>
      <c r="W471" s="41">
        <f>IFERROR('Tabel 5'!V471/'Tabel 10'!$F471*1000,0)</f>
        <v>17.31619453086622</v>
      </c>
      <c r="X471" s="41">
        <f>IFERROR('Tabel 5'!W471/'Tabel 10'!$F471*1000,0)</f>
        <v>16.661208449320451</v>
      </c>
      <c r="Y471" s="41">
        <f>IFERROR('Tabel 5'!X471/'Tabel 10'!$F471*1000,0)</f>
        <v>0.45030293106271491</v>
      </c>
      <c r="Z471" s="41">
        <f>IFERROR('Tabel 5'!Y471/'Tabel 10'!$F471*1000,0)</f>
        <v>0.20468315048305222</v>
      </c>
      <c r="AB471" s="41">
        <f>IFERROR('Tabel 5'!AA471/'Tabel 10'!$F471*1000,0)</f>
        <v>0</v>
      </c>
      <c r="AC471" s="41"/>
      <c r="AD471" s="41">
        <f>IFERROR('Tabel 5'!AC471/'Tabel 10'!$F471*1000,0)</f>
        <v>0.24561978057966269</v>
      </c>
    </row>
    <row r="472" spans="2:30" outlineLevel="2" x14ac:dyDescent="0.2">
      <c r="B472" s="46">
        <v>2017</v>
      </c>
      <c r="C472" s="46">
        <v>5</v>
      </c>
      <c r="D472" s="22" t="s">
        <v>66</v>
      </c>
      <c r="E472" s="22" t="s">
        <v>403</v>
      </c>
      <c r="F472" s="41">
        <v>31391</v>
      </c>
      <c r="H472" s="41">
        <f>IFERROR('Tabel 5'!G472/'Tabel 10'!$F472*1000,0)</f>
        <v>45.650027077824852</v>
      </c>
      <c r="I472" s="22"/>
      <c r="J472" s="41">
        <f>IFERROR('Tabel 5'!I472/'Tabel 10'!$F472*1000,0)</f>
        <v>15.959988531744768</v>
      </c>
      <c r="K472" s="41">
        <f>IFERROR('Tabel 5'!J472/'Tabel 10'!$F472*1000,0)</f>
        <v>0.28670638080978622</v>
      </c>
      <c r="L472" s="41">
        <f>IFERROR('Tabel 5'!K472/'Tabel 10'!$F472*1000,0)</f>
        <v>0</v>
      </c>
      <c r="M472" s="41">
        <f>IFERROR('Tabel 5'!L472/'Tabel 10'!$F472*1000,0)</f>
        <v>7.4862221655888632</v>
      </c>
      <c r="N472" s="41">
        <f>IFERROR('Tabel 5'!M472/'Tabel 10'!$F472*1000,0)</f>
        <v>0</v>
      </c>
      <c r="O472" s="41">
        <f>IFERROR('Tabel 5'!N472/'Tabel 10'!$F472*1000,0)</f>
        <v>8.187059985346119</v>
      </c>
      <c r="Q472" s="41">
        <f>IFERROR('Tabel 5'!P472/'Tabel 10'!$F472*1000,0)</f>
        <v>5.6704150871268837</v>
      </c>
      <c r="R472" s="41">
        <f>IFERROR('Tabel 5'!Q472/'Tabel 10'!$F472*1000,0)</f>
        <v>5.6704150871268837</v>
      </c>
      <c r="S472" s="41">
        <f>IFERROR('Tabel 5'!R472/'Tabel 10'!$F472*1000,0)</f>
        <v>0</v>
      </c>
      <c r="T472" s="41">
        <f>IFERROR('Tabel 5'!S472/'Tabel 10'!$F472*1000,0)</f>
        <v>0</v>
      </c>
      <c r="U472" s="41">
        <f>IFERROR('Tabel 5'!T472/'Tabel 10'!$F472*1000,0)</f>
        <v>1.4972444331177726</v>
      </c>
      <c r="V472" s="22"/>
      <c r="W472" s="41">
        <f>IFERROR('Tabel 5'!V472/'Tabel 10'!$F472*1000,0)</f>
        <v>22.522379025835431</v>
      </c>
      <c r="X472" s="41">
        <f>IFERROR('Tabel 5'!W472/'Tabel 10'!$F472*1000,0)</f>
        <v>22.45866649676659</v>
      </c>
      <c r="Y472" s="41">
        <f>IFERROR('Tabel 5'!X472/'Tabel 10'!$F472*1000,0)</f>
        <v>0</v>
      </c>
      <c r="Z472" s="41">
        <f>IFERROR('Tabel 5'!Y472/'Tabel 10'!$F472*1000,0)</f>
        <v>6.3712529068841395E-2</v>
      </c>
      <c r="AB472" s="41">
        <f>IFERROR('Tabel 5'!AA472/'Tabel 10'!$F472*1000,0)</f>
        <v>0</v>
      </c>
      <c r="AC472" s="41"/>
      <c r="AD472" s="41">
        <f>IFERROR('Tabel 5'!AC472/'Tabel 10'!$F472*1000,0)</f>
        <v>7.3587971074511804</v>
      </c>
    </row>
    <row r="473" spans="2:30" outlineLevel="2" x14ac:dyDescent="0.2">
      <c r="B473" s="46">
        <v>2017</v>
      </c>
      <c r="C473" s="46">
        <v>5</v>
      </c>
      <c r="D473" s="22" t="s">
        <v>67</v>
      </c>
      <c r="E473" s="22" t="s">
        <v>404</v>
      </c>
      <c r="F473" s="41">
        <v>43645</v>
      </c>
      <c r="H473" s="41">
        <f>IFERROR('Tabel 5'!G473/'Tabel 10'!$F473*1000,0)</f>
        <v>36.819796082025427</v>
      </c>
      <c r="I473" s="22"/>
      <c r="J473" s="41">
        <f>IFERROR('Tabel 5'!I473/'Tabel 10'!$F473*1000,0)</f>
        <v>12.349639133921411</v>
      </c>
      <c r="K473" s="41">
        <f>IFERROR('Tabel 5'!J473/'Tabel 10'!$F473*1000,0)</f>
        <v>11.456065986940084</v>
      </c>
      <c r="L473" s="41">
        <f>IFERROR('Tabel 5'!K473/'Tabel 10'!$F473*1000,0)</f>
        <v>0</v>
      </c>
      <c r="M473" s="41">
        <f>IFERROR('Tabel 5'!L473/'Tabel 10'!$F473*1000,0)</f>
        <v>0</v>
      </c>
      <c r="N473" s="41">
        <f>IFERROR('Tabel 5'!M473/'Tabel 10'!$F473*1000,0)</f>
        <v>0.13747279184328101</v>
      </c>
      <c r="O473" s="41">
        <f>IFERROR('Tabel 5'!N473/'Tabel 10'!$F473*1000,0)</f>
        <v>0.75610035513804563</v>
      </c>
      <c r="Q473" s="41">
        <f>IFERROR('Tabel 5'!P473/'Tabel 10'!$F473*1000,0)</f>
        <v>0</v>
      </c>
      <c r="R473" s="41">
        <f>IFERROR('Tabel 5'!Q473/'Tabel 10'!$F473*1000,0)</f>
        <v>0</v>
      </c>
      <c r="S473" s="41">
        <f>IFERROR('Tabel 5'!R473/'Tabel 10'!$F473*1000,0)</f>
        <v>0</v>
      </c>
      <c r="T473" s="41">
        <f>IFERROR('Tabel 5'!S473/'Tabel 10'!$F473*1000,0)</f>
        <v>0</v>
      </c>
      <c r="U473" s="41">
        <f>IFERROR('Tabel 5'!T473/'Tabel 10'!$F473*1000,0)</f>
        <v>1.0310459388246076</v>
      </c>
      <c r="V473" s="22"/>
      <c r="W473" s="41">
        <f>IFERROR('Tabel 5'!V473/'Tabel 10'!$F473*1000,0)</f>
        <v>23.439111009279411</v>
      </c>
      <c r="X473" s="41">
        <f>IFERROR('Tabel 5'!W473/'Tabel 10'!$F473*1000,0)</f>
        <v>22.774659182036888</v>
      </c>
      <c r="Y473" s="41">
        <f>IFERROR('Tabel 5'!X473/'Tabel 10'!$F473*1000,0)</f>
        <v>0.64153969526864474</v>
      </c>
      <c r="Z473" s="41">
        <f>IFERROR('Tabel 5'!Y473/'Tabel 10'!$F473*1000,0)</f>
        <v>2.291213197388017E-2</v>
      </c>
      <c r="AB473" s="41">
        <f>IFERROR('Tabel 5'!AA473/'Tabel 10'!$F473*1000,0)</f>
        <v>0.50406690342536375</v>
      </c>
      <c r="AC473" s="41"/>
      <c r="AD473" s="41">
        <f>IFERROR('Tabel 5'!AC473/'Tabel 10'!$F473*1000,0)</f>
        <v>0</v>
      </c>
    </row>
    <row r="474" spans="2:30" outlineLevel="2" x14ac:dyDescent="0.2">
      <c r="B474" s="46">
        <v>2017</v>
      </c>
      <c r="C474" s="46">
        <v>5</v>
      </c>
      <c r="D474" s="22" t="s">
        <v>70</v>
      </c>
      <c r="E474" s="22" t="s">
        <v>407</v>
      </c>
      <c r="F474" s="41">
        <v>41488</v>
      </c>
      <c r="H474" s="41">
        <f>IFERROR('Tabel 5'!G474/'Tabel 10'!$F474*1000,0)</f>
        <v>187.01793289625914</v>
      </c>
      <c r="I474" s="22"/>
      <c r="J474" s="41">
        <f>IFERROR('Tabel 5'!I474/'Tabel 10'!$F474*1000,0)</f>
        <v>140.69128422676437</v>
      </c>
      <c r="K474" s="41">
        <f>IFERROR('Tabel 5'!J474/'Tabel 10'!$F474*1000,0)</f>
        <v>79.107211723871956</v>
      </c>
      <c r="L474" s="41">
        <f>IFERROR('Tabel 5'!K474/'Tabel 10'!$F474*1000,0)</f>
        <v>2.8682992672580023</v>
      </c>
      <c r="M474" s="41">
        <f>IFERROR('Tabel 5'!L474/'Tabel 10'!$F474*1000,0)</f>
        <v>53.00327805630544</v>
      </c>
      <c r="N474" s="41">
        <f>IFERROR('Tabel 5'!M474/'Tabel 10'!$F474*1000,0)</f>
        <v>1.0846509834168916</v>
      </c>
      <c r="O474" s="41">
        <f>IFERROR('Tabel 5'!N474/'Tabel 10'!$F474*1000,0)</f>
        <v>4.6278441959120711</v>
      </c>
      <c r="Q474" s="41">
        <f>IFERROR('Tabel 5'!P474/'Tabel 10'!$F474*1000,0)</f>
        <v>22.657153875819514</v>
      </c>
      <c r="R474" s="41">
        <f>IFERROR('Tabel 5'!Q474/'Tabel 10'!$F474*1000,0)</f>
        <v>11.762437331276514</v>
      </c>
      <c r="S474" s="41">
        <f>IFERROR('Tabel 5'!R474/'Tabel 10'!$F474*1000,0)</f>
        <v>10.894716544543</v>
      </c>
      <c r="T474" s="41">
        <f>IFERROR('Tabel 5'!S474/'Tabel 10'!$F474*1000,0)</f>
        <v>0</v>
      </c>
      <c r="U474" s="41">
        <f>IFERROR('Tabel 5'!T474/'Tabel 10'!$F474*1000,0)</f>
        <v>3.5431932124951793</v>
      </c>
      <c r="V474" s="22"/>
      <c r="W474" s="41">
        <f>IFERROR('Tabel 5'!V474/'Tabel 10'!$F474*1000,0)</f>
        <v>20.126301581180101</v>
      </c>
      <c r="X474" s="41">
        <f>IFERROR('Tabel 5'!W474/'Tabel 10'!$F474*1000,0)</f>
        <v>19.354994215194754</v>
      </c>
      <c r="Y474" s="41">
        <f>IFERROR('Tabel 5'!X474/'Tabel 10'!$F474*1000,0)</f>
        <v>0.60258387967605098</v>
      </c>
      <c r="Z474" s="41">
        <f>IFERROR('Tabel 5'!Y474/'Tabel 10'!$F474*1000,0)</f>
        <v>0.16872348630929426</v>
      </c>
      <c r="AB474" s="41">
        <f>IFERROR('Tabel 5'!AA474/'Tabel 10'!$F474*1000,0)</f>
        <v>0</v>
      </c>
      <c r="AC474" s="41"/>
      <c r="AD474" s="41">
        <f>IFERROR('Tabel 5'!AC474/'Tabel 10'!$F474*1000,0)</f>
        <v>73.322406478981875</v>
      </c>
    </row>
    <row r="475" spans="2:30" outlineLevel="2" x14ac:dyDescent="0.2">
      <c r="B475" s="46">
        <v>2017</v>
      </c>
      <c r="C475" s="46">
        <v>5</v>
      </c>
      <c r="D475" s="22" t="s">
        <v>71</v>
      </c>
      <c r="E475" s="22" t="s">
        <v>408</v>
      </c>
      <c r="F475" s="41">
        <v>24199</v>
      </c>
      <c r="H475" s="41">
        <f>IFERROR('Tabel 5'!G475/'Tabel 10'!$F475*1000,0)</f>
        <v>30.621100045456426</v>
      </c>
      <c r="I475" s="22"/>
      <c r="J475" s="41">
        <f>IFERROR('Tabel 5'!I475/'Tabel 10'!$F475*1000,0)</f>
        <v>1.7769329311128559</v>
      </c>
      <c r="K475" s="41">
        <f>IFERROR('Tabel 5'!J475/'Tabel 10'!$F475*1000,0)</f>
        <v>1.5289888011901318</v>
      </c>
      <c r="L475" s="41">
        <f>IFERROR('Tabel 5'!K475/'Tabel 10'!$F475*1000,0)</f>
        <v>0</v>
      </c>
      <c r="M475" s="41">
        <f>IFERROR('Tabel 5'!L475/'Tabel 10'!$F475*1000,0)</f>
        <v>0</v>
      </c>
      <c r="N475" s="41">
        <f>IFERROR('Tabel 5'!M475/'Tabel 10'!$F475*1000,0)</f>
        <v>0</v>
      </c>
      <c r="O475" s="41">
        <f>IFERROR('Tabel 5'!N475/'Tabel 10'!$F475*1000,0)</f>
        <v>0.2479441299227241</v>
      </c>
      <c r="Q475" s="41">
        <f>IFERROR('Tabel 5'!P475/'Tabel 10'!$F475*1000,0)</f>
        <v>0</v>
      </c>
      <c r="R475" s="41">
        <f>IFERROR('Tabel 5'!Q475/'Tabel 10'!$F475*1000,0)</f>
        <v>0</v>
      </c>
      <c r="S475" s="41">
        <f>IFERROR('Tabel 5'!R475/'Tabel 10'!$F475*1000,0)</f>
        <v>0</v>
      </c>
      <c r="T475" s="41">
        <f>IFERROR('Tabel 5'!S475/'Tabel 10'!$F475*1000,0)</f>
        <v>0</v>
      </c>
      <c r="U475" s="41">
        <f>IFERROR('Tabel 5'!T475/'Tabel 10'!$F475*1000,0)</f>
        <v>10.702921608330923</v>
      </c>
      <c r="V475" s="22"/>
      <c r="W475" s="41">
        <f>IFERROR('Tabel 5'!V475/'Tabel 10'!$F475*1000,0)</f>
        <v>18.141245506012645</v>
      </c>
      <c r="X475" s="41">
        <f>IFERROR('Tabel 5'!W475/'Tabel 10'!$F475*1000,0)</f>
        <v>16.033720401669491</v>
      </c>
      <c r="Y475" s="41">
        <f>IFERROR('Tabel 5'!X475/'Tabel 10'!$F475*1000,0)</f>
        <v>0.5372122814992355</v>
      </c>
      <c r="Z475" s="41">
        <f>IFERROR('Tabel 5'!Y475/'Tabel 10'!$F475*1000,0)</f>
        <v>1.5703128228439192</v>
      </c>
      <c r="AB475" s="41">
        <f>IFERROR('Tabel 5'!AA475/'Tabel 10'!$F475*1000,0)</f>
        <v>0</v>
      </c>
      <c r="AC475" s="41"/>
      <c r="AD475" s="41">
        <f>IFERROR('Tabel 5'!AC475/'Tabel 10'!$F475*1000,0)</f>
        <v>4.091078143724947</v>
      </c>
    </row>
    <row r="476" spans="2:30" outlineLevel="2" x14ac:dyDescent="0.2">
      <c r="B476" s="46">
        <v>2017</v>
      </c>
      <c r="C476" s="46">
        <v>5</v>
      </c>
      <c r="D476" s="22" t="s">
        <v>72</v>
      </c>
      <c r="E476" s="22" t="s">
        <v>409</v>
      </c>
      <c r="F476" s="41">
        <v>38458</v>
      </c>
      <c r="H476" s="41">
        <f>IFERROR('Tabel 5'!G476/'Tabel 10'!$F476*1000,0)</f>
        <v>101.92937750273025</v>
      </c>
      <c r="I476" s="22"/>
      <c r="J476" s="41">
        <f>IFERROR('Tabel 5'!I476/'Tabel 10'!$F476*1000,0)</f>
        <v>65.109990119090952</v>
      </c>
      <c r="K476" s="41">
        <f>IFERROR('Tabel 5'!J476/'Tabel 10'!$F476*1000,0)</f>
        <v>44.204066774143222</v>
      </c>
      <c r="L476" s="41">
        <f>IFERROR('Tabel 5'!K476/'Tabel 10'!$F476*1000,0)</f>
        <v>0.41603827552134798</v>
      </c>
      <c r="M476" s="41">
        <f>IFERROR('Tabel 5'!L476/'Tabel 10'!$F476*1000,0)</f>
        <v>5.824535857298871</v>
      </c>
      <c r="N476" s="41">
        <f>IFERROR('Tabel 5'!M476/'Tabel 10'!$F476*1000,0)</f>
        <v>0</v>
      </c>
      <c r="O476" s="41">
        <f>IFERROR('Tabel 5'!N476/'Tabel 10'!$F476*1000,0)</f>
        <v>14.665349212127516</v>
      </c>
      <c r="Q476" s="41">
        <f>IFERROR('Tabel 5'!P476/'Tabel 10'!$F476*1000,0)</f>
        <v>1.4041291798845494</v>
      </c>
      <c r="R476" s="41">
        <f>IFERROR('Tabel 5'!Q476/'Tabel 10'!$F476*1000,0)</f>
        <v>1.4041291798845494</v>
      </c>
      <c r="S476" s="41">
        <f>IFERROR('Tabel 5'!R476/'Tabel 10'!$F476*1000,0)</f>
        <v>0</v>
      </c>
      <c r="T476" s="41">
        <f>IFERROR('Tabel 5'!S476/'Tabel 10'!$F476*1000,0)</f>
        <v>0</v>
      </c>
      <c r="U476" s="41">
        <f>IFERROR('Tabel 5'!T476/'Tabel 10'!$F476*1000,0)</f>
        <v>7.4366841749440944</v>
      </c>
      <c r="V476" s="22"/>
      <c r="W476" s="41">
        <f>IFERROR('Tabel 5'!V476/'Tabel 10'!$F476*1000,0)</f>
        <v>27.978574028810652</v>
      </c>
      <c r="X476" s="41">
        <f>IFERROR('Tabel 5'!W476/'Tabel 10'!$F476*1000,0)</f>
        <v>27.328514223308545</v>
      </c>
      <c r="Y476" s="41">
        <f>IFERROR('Tabel 5'!X476/'Tabel 10'!$F476*1000,0)</f>
        <v>0.65005980550210629</v>
      </c>
      <c r="Z476" s="41">
        <f>IFERROR('Tabel 5'!Y476/'Tabel 10'!$F476*1000,0)</f>
        <v>0</v>
      </c>
      <c r="AB476" s="41">
        <f>IFERROR('Tabel 5'!AA476/'Tabel 10'!$F476*1000,0)</f>
        <v>0</v>
      </c>
      <c r="AC476" s="41"/>
      <c r="AD476" s="41">
        <f>IFERROR('Tabel 5'!AC476/'Tabel 10'!$F476*1000,0)</f>
        <v>12.715169795621197</v>
      </c>
    </row>
    <row r="477" spans="2:30" outlineLevel="2" x14ac:dyDescent="0.2">
      <c r="B477" s="46">
        <v>2017</v>
      </c>
      <c r="C477" s="46">
        <v>5</v>
      </c>
      <c r="D477" s="22" t="s">
        <v>74</v>
      </c>
      <c r="E477" s="22" t="s">
        <v>411</v>
      </c>
      <c r="F477" s="41">
        <v>28912</v>
      </c>
      <c r="H477" s="41">
        <f>IFERROR('Tabel 5'!G477/'Tabel 10'!$F477*1000,0)</f>
        <v>74.328998339789706</v>
      </c>
      <c r="I477" s="22"/>
      <c r="J477" s="41">
        <f>IFERROR('Tabel 5'!I477/'Tabel 10'!$F477*1000,0)</f>
        <v>41.85113447703376</v>
      </c>
      <c r="K477" s="41">
        <f>IFERROR('Tabel 5'!J477/'Tabel 10'!$F477*1000,0)</f>
        <v>17.743497509684559</v>
      </c>
      <c r="L477" s="41">
        <f>IFERROR('Tabel 5'!K477/'Tabel 10'!$F477*1000,0)</f>
        <v>0</v>
      </c>
      <c r="M477" s="41">
        <f>IFERROR('Tabel 5'!L477/'Tabel 10'!$F477*1000,0)</f>
        <v>18.366076369673493</v>
      </c>
      <c r="N477" s="41">
        <f>IFERROR('Tabel 5'!M477/'Tabel 10'!$F477*1000,0)</f>
        <v>0</v>
      </c>
      <c r="O477" s="41">
        <f>IFERROR('Tabel 5'!N477/'Tabel 10'!$F477*1000,0)</f>
        <v>5.7415605976757051</v>
      </c>
      <c r="Q477" s="41">
        <f>IFERROR('Tabel 5'!P477/'Tabel 10'!$F477*1000,0)</f>
        <v>11.621472053126729</v>
      </c>
      <c r="R477" s="41">
        <f>IFERROR('Tabel 5'!Q477/'Tabel 10'!$F477*1000,0)</f>
        <v>7.8168234643054779</v>
      </c>
      <c r="S477" s="41">
        <f>IFERROR('Tabel 5'!R477/'Tabel 10'!$F477*1000,0)</f>
        <v>3.8046485888212507</v>
      </c>
      <c r="T477" s="41">
        <f>IFERROR('Tabel 5'!S477/'Tabel 10'!$F477*1000,0)</f>
        <v>0</v>
      </c>
      <c r="U477" s="41">
        <f>IFERROR('Tabel 5'!T477/'Tabel 10'!$F477*1000,0)</f>
        <v>7.5401217487548422</v>
      </c>
      <c r="V477" s="22"/>
      <c r="W477" s="41">
        <f>IFERROR('Tabel 5'!V477/'Tabel 10'!$F477*1000,0)</f>
        <v>13.316270060874377</v>
      </c>
      <c r="X477" s="41">
        <f>IFERROR('Tabel 5'!W477/'Tabel 10'!$F477*1000,0)</f>
        <v>12.762866629773105</v>
      </c>
      <c r="Y477" s="41">
        <f>IFERROR('Tabel 5'!X477/'Tabel 10'!$F477*1000,0)</f>
        <v>0.55340343110127277</v>
      </c>
      <c r="Z477" s="41">
        <f>IFERROR('Tabel 5'!Y477/'Tabel 10'!$F477*1000,0)</f>
        <v>0</v>
      </c>
      <c r="AB477" s="41">
        <f>IFERROR('Tabel 5'!AA477/'Tabel 10'!$F477*1000,0)</f>
        <v>0.10376314333148866</v>
      </c>
      <c r="AC477" s="41"/>
      <c r="AD477" s="41">
        <f>IFERROR('Tabel 5'!AC477/'Tabel 10'!$F477*1000,0)</f>
        <v>4.5309905921416709</v>
      </c>
    </row>
    <row r="478" spans="2:30" outlineLevel="2" x14ac:dyDescent="0.2">
      <c r="B478" s="46">
        <v>2017</v>
      </c>
      <c r="C478" s="46">
        <v>5</v>
      </c>
      <c r="D478" s="22" t="s">
        <v>76</v>
      </c>
      <c r="E478" s="22" t="s">
        <v>413</v>
      </c>
      <c r="F478" s="41">
        <v>27728</v>
      </c>
      <c r="H478" s="41">
        <f>IFERROR('Tabel 5'!G478/'Tabel 10'!$F478*1000,0)</f>
        <v>44.972590882862086</v>
      </c>
      <c r="I478" s="22"/>
      <c r="J478" s="41">
        <f>IFERROR('Tabel 5'!I478/'Tabel 10'!$F478*1000,0)</f>
        <v>6.5637622619734568</v>
      </c>
      <c r="K478" s="41">
        <f>IFERROR('Tabel 5'!J478/'Tabel 10'!$F478*1000,0)</f>
        <v>5.6260819388343908</v>
      </c>
      <c r="L478" s="41">
        <f>IFERROR('Tabel 5'!K478/'Tabel 10'!$F478*1000,0)</f>
        <v>0.61309867282169639</v>
      </c>
      <c r="M478" s="41">
        <f>IFERROR('Tabel 5'!L478/'Tabel 10'!$F478*1000,0)</f>
        <v>0</v>
      </c>
      <c r="N478" s="41">
        <f>IFERROR('Tabel 5'!M478/'Tabel 10'!$F478*1000,0)</f>
        <v>0</v>
      </c>
      <c r="O478" s="41">
        <f>IFERROR('Tabel 5'!N478/'Tabel 10'!$F478*1000,0)</f>
        <v>0.32458165031736874</v>
      </c>
      <c r="Q478" s="41">
        <f>IFERROR('Tabel 5'!P478/'Tabel 10'!$F478*1000,0)</f>
        <v>13.055395268320831</v>
      </c>
      <c r="R478" s="41">
        <f>IFERROR('Tabel 5'!Q478/'Tabel 10'!$F478*1000,0)</f>
        <v>3.2818811309867284</v>
      </c>
      <c r="S478" s="41">
        <f>IFERROR('Tabel 5'!R478/'Tabel 10'!$F478*1000,0)</f>
        <v>9.7735141373341037</v>
      </c>
      <c r="T478" s="41">
        <f>IFERROR('Tabel 5'!S478/'Tabel 10'!$F478*1000,0)</f>
        <v>0</v>
      </c>
      <c r="U478" s="41">
        <f>IFERROR('Tabel 5'!T478/'Tabel 10'!$F478*1000,0)</f>
        <v>10.206289671090595</v>
      </c>
      <c r="V478" s="22"/>
      <c r="W478" s="41">
        <f>IFERROR('Tabel 5'!V478/'Tabel 10'!$F478*1000,0)</f>
        <v>15.147143681477207</v>
      </c>
      <c r="X478" s="41">
        <f>IFERROR('Tabel 5'!W478/'Tabel 10'!$F478*1000,0)</f>
        <v>14.678303519907674</v>
      </c>
      <c r="Y478" s="41">
        <f>IFERROR('Tabel 5'!X478/'Tabel 10'!$F478*1000,0)</f>
        <v>0.46884016156953257</v>
      </c>
      <c r="Z478" s="41">
        <f>IFERROR('Tabel 5'!Y478/'Tabel 10'!$F478*1000,0)</f>
        <v>0</v>
      </c>
      <c r="AB478" s="41">
        <f>IFERROR('Tabel 5'!AA478/'Tabel 10'!$F478*1000,0)</f>
        <v>0</v>
      </c>
      <c r="AC478" s="41"/>
      <c r="AD478" s="41">
        <f>IFERROR('Tabel 5'!AC478/'Tabel 10'!$F478*1000,0)</f>
        <v>3.0294287362954417</v>
      </c>
    </row>
    <row r="479" spans="2:30" outlineLevel="2" x14ac:dyDescent="0.2">
      <c r="B479" s="46">
        <v>2017</v>
      </c>
      <c r="C479" s="46">
        <v>5</v>
      </c>
      <c r="D479" s="22" t="s">
        <v>77</v>
      </c>
      <c r="E479" s="22" t="s">
        <v>414</v>
      </c>
      <c r="F479" s="41">
        <v>43231</v>
      </c>
      <c r="H479" s="41">
        <f>IFERROR('Tabel 5'!G479/'Tabel 10'!$F479*1000,0)</f>
        <v>11.889616247600102</v>
      </c>
      <c r="I479" s="22"/>
      <c r="J479" s="41">
        <f>IFERROR('Tabel 5'!I479/'Tabel 10'!$F479*1000,0)</f>
        <v>8.3967523305035741</v>
      </c>
      <c r="K479" s="41">
        <f>IFERROR('Tabel 5'!J479/'Tabel 10'!$F479*1000,0)</f>
        <v>1.0640512595128497</v>
      </c>
      <c r="L479" s="41">
        <f>IFERROR('Tabel 5'!K479/'Tabel 10'!$F479*1000,0)</f>
        <v>0.37010478591751289</v>
      </c>
      <c r="M479" s="41">
        <f>IFERROR('Tabel 5'!L479/'Tabel 10'!$F479*1000,0)</f>
        <v>0.74020957183502578</v>
      </c>
      <c r="N479" s="41">
        <f>IFERROR('Tabel 5'!M479/'Tabel 10'!$F479*1000,0)</f>
        <v>0.39323633503735744</v>
      </c>
      <c r="O479" s="41">
        <f>IFERROR('Tabel 5'!N479/'Tabel 10'!$F479*1000,0)</f>
        <v>5.8291503782008283</v>
      </c>
      <c r="Q479" s="41">
        <f>IFERROR('Tabel 5'!P479/'Tabel 10'!$F479*1000,0)</f>
        <v>0.13878929471906731</v>
      </c>
      <c r="R479" s="41">
        <f>IFERROR('Tabel 5'!Q479/'Tabel 10'!$F479*1000,0)</f>
        <v>0.13878929471906731</v>
      </c>
      <c r="S479" s="41">
        <f>IFERROR('Tabel 5'!R479/'Tabel 10'!$F479*1000,0)</f>
        <v>0</v>
      </c>
      <c r="T479" s="41">
        <f>IFERROR('Tabel 5'!S479/'Tabel 10'!$F479*1000,0)</f>
        <v>0</v>
      </c>
      <c r="U479" s="41">
        <f>IFERROR('Tabel 5'!T479/'Tabel 10'!$F479*1000,0)</f>
        <v>0.9252619647937822</v>
      </c>
      <c r="V479" s="22"/>
      <c r="W479" s="41">
        <f>IFERROR('Tabel 5'!V479/'Tabel 10'!$F479*1000,0)</f>
        <v>2.4288126575836784</v>
      </c>
      <c r="X479" s="41">
        <f>IFERROR('Tabel 5'!W479/'Tabel 10'!$F479*1000,0)</f>
        <v>2.2900233628646109</v>
      </c>
      <c r="Y479" s="41">
        <f>IFERROR('Tabel 5'!X479/'Tabel 10'!$F479*1000,0)</f>
        <v>0.13878929471906731</v>
      </c>
      <c r="Z479" s="41">
        <f>IFERROR('Tabel 5'!Y479/'Tabel 10'!$F479*1000,0)</f>
        <v>0</v>
      </c>
      <c r="AB479" s="41">
        <f>IFERROR('Tabel 5'!AA479/'Tabel 10'!$F479*1000,0)</f>
        <v>0</v>
      </c>
      <c r="AC479" s="41"/>
      <c r="AD479" s="41">
        <f>IFERROR('Tabel 5'!AC479/'Tabel 10'!$F479*1000,0)</f>
        <v>1.4572875945502071</v>
      </c>
    </row>
    <row r="480" spans="2:30" outlineLevel="2" x14ac:dyDescent="0.2">
      <c r="B480" s="46">
        <v>2017</v>
      </c>
      <c r="C480" s="46">
        <v>5</v>
      </c>
      <c r="D480" s="22" t="s">
        <v>78</v>
      </c>
      <c r="E480" s="22" t="s">
        <v>415</v>
      </c>
      <c r="F480" s="41">
        <v>47340</v>
      </c>
      <c r="H480" s="41">
        <f>IFERROR('Tabel 5'!G480/'Tabel 10'!$F480*1000,0)</f>
        <v>129.48880439374736</v>
      </c>
      <c r="I480" s="22"/>
      <c r="J480" s="41">
        <f>IFERROR('Tabel 5'!I480/'Tabel 10'!$F480*1000,0)</f>
        <v>50.802703844528935</v>
      </c>
      <c r="K480" s="41">
        <f>IFERROR('Tabel 5'!J480/'Tabel 10'!$F480*1000,0)</f>
        <v>38.529784537389105</v>
      </c>
      <c r="L480" s="41">
        <f>IFERROR('Tabel 5'!K480/'Tabel 10'!$F480*1000,0)</f>
        <v>0.57034220532319391</v>
      </c>
      <c r="M480" s="41">
        <f>IFERROR('Tabel 5'!L480/'Tabel 10'!$F480*1000,0)</f>
        <v>8.0481622306717355</v>
      </c>
      <c r="N480" s="41">
        <f>IFERROR('Tabel 5'!M480/'Tabel 10'!$F480*1000,0)</f>
        <v>1.0561892691170256</v>
      </c>
      <c r="O480" s="41">
        <f>IFERROR('Tabel 5'!N480/'Tabel 10'!$F480*1000,0)</f>
        <v>2.5982256020278833</v>
      </c>
      <c r="Q480" s="41">
        <f>IFERROR('Tabel 5'!P480/'Tabel 10'!$F480*1000,0)</f>
        <v>49.471905365441486</v>
      </c>
      <c r="R480" s="41">
        <f>IFERROR('Tabel 5'!Q480/'Tabel 10'!$F480*1000,0)</f>
        <v>44.127587663709335</v>
      </c>
      <c r="S480" s="41">
        <f>IFERROR('Tabel 5'!R480/'Tabel 10'!$F480*1000,0)</f>
        <v>5.3443177017321499</v>
      </c>
      <c r="T480" s="41">
        <f>IFERROR('Tabel 5'!S480/'Tabel 10'!$F480*1000,0)</f>
        <v>0</v>
      </c>
      <c r="U480" s="41">
        <f>IFERROR('Tabel 5'!T480/'Tabel 10'!$F480*1000,0)</f>
        <v>8.090409801436417</v>
      </c>
      <c r="V480" s="22"/>
      <c r="W480" s="41">
        <f>IFERROR('Tabel 5'!V480/'Tabel 10'!$F480*1000,0)</f>
        <v>21.123785382340515</v>
      </c>
      <c r="X480" s="41">
        <f>IFERROR('Tabel 5'!W480/'Tabel 10'!$F480*1000,0)</f>
        <v>20.680185889311364</v>
      </c>
      <c r="Y480" s="41">
        <f>IFERROR('Tabel 5'!X480/'Tabel 10'!$F480*1000,0)</f>
        <v>0.44359949302915086</v>
      </c>
      <c r="Z480" s="41">
        <f>IFERROR('Tabel 5'!Y480/'Tabel 10'!$F480*1000,0)</f>
        <v>0</v>
      </c>
      <c r="AB480" s="41">
        <f>IFERROR('Tabel 5'!AA480/'Tabel 10'!$F480*1000,0)</f>
        <v>0</v>
      </c>
      <c r="AC480" s="41"/>
      <c r="AD480" s="41">
        <f>IFERROR('Tabel 5'!AC480/'Tabel 10'!$F480*1000,0)</f>
        <v>17.405999155048583</v>
      </c>
    </row>
    <row r="481" spans="2:30" outlineLevel="2" x14ac:dyDescent="0.2">
      <c r="B481" s="46">
        <v>2017</v>
      </c>
      <c r="C481" s="46">
        <v>5</v>
      </c>
      <c r="D481" s="22" t="s">
        <v>79</v>
      </c>
      <c r="E481" s="22" t="s">
        <v>416</v>
      </c>
      <c r="F481" s="41">
        <v>26892</v>
      </c>
      <c r="H481" s="41">
        <f>IFERROR('Tabel 5'!G481/'Tabel 10'!$F481*1000,0)</f>
        <v>54.030938569091177</v>
      </c>
      <c r="I481" s="22"/>
      <c r="J481" s="41">
        <f>IFERROR('Tabel 5'!I481/'Tabel 10'!$F481*1000,0)</f>
        <v>13.126580395656701</v>
      </c>
      <c r="K481" s="41">
        <f>IFERROR('Tabel 5'!J481/'Tabel 10'!$F481*1000,0)</f>
        <v>8.218057414844564</v>
      </c>
      <c r="L481" s="41">
        <f>IFERROR('Tabel 5'!K481/'Tabel 10'!$F481*1000,0)</f>
        <v>1.7105458872527146</v>
      </c>
      <c r="M481" s="41">
        <f>IFERROR('Tabel 5'!L481/'Tabel 10'!$F481*1000,0)</f>
        <v>0</v>
      </c>
      <c r="N481" s="41">
        <f>IFERROR('Tabel 5'!M481/'Tabel 10'!$F481*1000,0)</f>
        <v>0</v>
      </c>
      <c r="O481" s="41">
        <f>IFERROR('Tabel 5'!N481/'Tabel 10'!$F481*1000,0)</f>
        <v>3.1979770935594232</v>
      </c>
      <c r="Q481" s="41">
        <f>IFERROR('Tabel 5'!P481/'Tabel 10'!$F481*1000,0)</f>
        <v>1.4130596459913729</v>
      </c>
      <c r="R481" s="41">
        <f>IFERROR('Tabel 5'!Q481/'Tabel 10'!$F481*1000,0)</f>
        <v>1.4130596459913729</v>
      </c>
      <c r="S481" s="41">
        <f>IFERROR('Tabel 5'!R481/'Tabel 10'!$F481*1000,0)</f>
        <v>0</v>
      </c>
      <c r="T481" s="41">
        <f>IFERROR('Tabel 5'!S481/'Tabel 10'!$F481*1000,0)</f>
        <v>0</v>
      </c>
      <c r="U481" s="41">
        <f>IFERROR('Tabel 5'!T481/'Tabel 10'!$F481*1000,0)</f>
        <v>13.98185333928306</v>
      </c>
      <c r="V481" s="22"/>
      <c r="W481" s="41">
        <f>IFERROR('Tabel 5'!V481/'Tabel 10'!$F481*1000,0)</f>
        <v>25.509445188160047</v>
      </c>
      <c r="X481" s="41">
        <f>IFERROR('Tabel 5'!W481/'Tabel 10'!$F481*1000,0)</f>
        <v>23.650156180276664</v>
      </c>
      <c r="Y481" s="41">
        <f>IFERROR('Tabel 5'!X481/'Tabel 10'!$F481*1000,0)</f>
        <v>0.92964450394169273</v>
      </c>
      <c r="Z481" s="41">
        <f>IFERROR('Tabel 5'!Y481/'Tabel 10'!$F481*1000,0)</f>
        <v>0.92964450394169273</v>
      </c>
      <c r="AB481" s="41">
        <f>IFERROR('Tabel 5'!AA481/'Tabel 10'!$F481*1000,0)</f>
        <v>0</v>
      </c>
      <c r="AC481" s="41"/>
      <c r="AD481" s="41">
        <f>IFERROR('Tabel 5'!AC481/'Tabel 10'!$F481*1000,0)</f>
        <v>0.78090138331102188</v>
      </c>
    </row>
    <row r="482" spans="2:30" outlineLevel="2" x14ac:dyDescent="0.2">
      <c r="B482" s="46">
        <v>2017</v>
      </c>
      <c r="C482" s="46">
        <v>5</v>
      </c>
      <c r="D482" s="22" t="s">
        <v>83</v>
      </c>
      <c r="E482" s="22" t="s">
        <v>421</v>
      </c>
      <c r="F482" s="41">
        <v>42754</v>
      </c>
      <c r="H482" s="41">
        <f>IFERROR('Tabel 5'!G482/'Tabel 10'!$F482*1000,0)</f>
        <v>49.235159283341915</v>
      </c>
      <c r="I482" s="22"/>
      <c r="J482" s="41">
        <f>IFERROR('Tabel 5'!I482/'Tabel 10'!$F482*1000,0)</f>
        <v>24.184871590962249</v>
      </c>
      <c r="K482" s="41">
        <f>IFERROR('Tabel 5'!J482/'Tabel 10'!$F482*1000,0)</f>
        <v>0.98236422323057493</v>
      </c>
      <c r="L482" s="41">
        <f>IFERROR('Tabel 5'!K482/'Tabel 10'!$F482*1000,0)</f>
        <v>0.23389624362632735</v>
      </c>
      <c r="M482" s="41">
        <f>IFERROR('Tabel 5'!L482/'Tabel 10'!$F482*1000,0)</f>
        <v>20.208635449314684</v>
      </c>
      <c r="N482" s="41">
        <f>IFERROR('Tabel 5'!M482/'Tabel 10'!$F482*1000,0)</f>
        <v>0</v>
      </c>
      <c r="O482" s="41">
        <f>IFERROR('Tabel 5'!N482/'Tabel 10'!$F482*1000,0)</f>
        <v>2.7599756747906632</v>
      </c>
      <c r="Q482" s="41">
        <f>IFERROR('Tabel 5'!P482/'Tabel 10'!$F482*1000,0)</f>
        <v>0</v>
      </c>
      <c r="R482" s="41">
        <f>IFERROR('Tabel 5'!Q482/'Tabel 10'!$F482*1000,0)</f>
        <v>0</v>
      </c>
      <c r="S482" s="41">
        <f>IFERROR('Tabel 5'!R482/'Tabel 10'!$F482*1000,0)</f>
        <v>0</v>
      </c>
      <c r="T482" s="41">
        <f>IFERROR('Tabel 5'!S482/'Tabel 10'!$F482*1000,0)</f>
        <v>0</v>
      </c>
      <c r="U482" s="41">
        <f>IFERROR('Tabel 5'!T482/'Tabel 10'!$F482*1000,0)</f>
        <v>0.86541610141741132</v>
      </c>
      <c r="V482" s="22"/>
      <c r="W482" s="41">
        <f>IFERROR('Tabel 5'!V482/'Tabel 10'!$F482*1000,0)</f>
        <v>24.184871590962249</v>
      </c>
      <c r="X482" s="41">
        <f>IFERROR('Tabel 5'!W482/'Tabel 10'!$F482*1000,0)</f>
        <v>23.366234738270105</v>
      </c>
      <c r="Y482" s="41">
        <f>IFERROR('Tabel 5'!X482/'Tabel 10'!$F482*1000,0)</f>
        <v>0.81863685269214581</v>
      </c>
      <c r="Z482" s="41">
        <f>IFERROR('Tabel 5'!Y482/'Tabel 10'!$F482*1000,0)</f>
        <v>0</v>
      </c>
      <c r="AB482" s="41">
        <f>IFERROR('Tabel 5'!AA482/'Tabel 10'!$F482*1000,0)</f>
        <v>0</v>
      </c>
      <c r="AC482" s="41"/>
      <c r="AD482" s="41">
        <f>IFERROR('Tabel 5'!AC482/'Tabel 10'!$F482*1000,0)</f>
        <v>0.32745474107685835</v>
      </c>
    </row>
    <row r="483" spans="2:30" outlineLevel="2" x14ac:dyDescent="0.2">
      <c r="B483" s="46">
        <v>2017</v>
      </c>
      <c r="C483" s="46">
        <v>5</v>
      </c>
      <c r="D483" s="22" t="s">
        <v>85</v>
      </c>
      <c r="E483" s="22" t="s">
        <v>423</v>
      </c>
      <c r="F483" s="41">
        <v>21020</v>
      </c>
      <c r="H483" s="41">
        <f>IFERROR('Tabel 5'!G483/'Tabel 10'!$F483*1000,0)</f>
        <v>54.138915318744054</v>
      </c>
      <c r="I483" s="22"/>
      <c r="J483" s="41">
        <f>IFERROR('Tabel 5'!I483/'Tabel 10'!$F483*1000,0)</f>
        <v>21.550903901046624</v>
      </c>
      <c r="K483" s="41">
        <f>IFERROR('Tabel 5'!J483/'Tabel 10'!$F483*1000,0)</f>
        <v>0.85632730732635576</v>
      </c>
      <c r="L483" s="41">
        <f>IFERROR('Tabel 5'!K483/'Tabel 10'!$F483*1000,0)</f>
        <v>16.793529971455758</v>
      </c>
      <c r="M483" s="41">
        <f>IFERROR('Tabel 5'!L483/'Tabel 10'!$F483*1000,0)</f>
        <v>0.42816365366317788</v>
      </c>
      <c r="N483" s="41">
        <f>IFERROR('Tabel 5'!M483/'Tabel 10'!$F483*1000,0)</f>
        <v>0</v>
      </c>
      <c r="O483" s="41">
        <f>IFERROR('Tabel 5'!N483/'Tabel 10'!$F483*1000,0)</f>
        <v>3.4728829686013318</v>
      </c>
      <c r="Q483" s="41">
        <f>IFERROR('Tabel 5'!P483/'Tabel 10'!$F483*1000,0)</f>
        <v>13.701236917221692</v>
      </c>
      <c r="R483" s="41">
        <f>IFERROR('Tabel 5'!Q483/'Tabel 10'!$F483*1000,0)</f>
        <v>13.701236917221692</v>
      </c>
      <c r="S483" s="41">
        <f>IFERROR('Tabel 5'!R483/'Tabel 10'!$F483*1000,0)</f>
        <v>0</v>
      </c>
      <c r="T483" s="41">
        <f>IFERROR('Tabel 5'!S483/'Tabel 10'!$F483*1000,0)</f>
        <v>0</v>
      </c>
      <c r="U483" s="41">
        <f>IFERROR('Tabel 5'!T483/'Tabel 10'!$F483*1000,0)</f>
        <v>17.887725975261656</v>
      </c>
      <c r="V483" s="22"/>
      <c r="W483" s="41">
        <f>IFERROR('Tabel 5'!V483/'Tabel 10'!$F483*1000,0)</f>
        <v>0.99904852521408183</v>
      </c>
      <c r="X483" s="41">
        <f>IFERROR('Tabel 5'!W483/'Tabel 10'!$F483*1000,0)</f>
        <v>0</v>
      </c>
      <c r="Y483" s="41">
        <f>IFERROR('Tabel 5'!X483/'Tabel 10'!$F483*1000,0)</f>
        <v>0.99904852521408183</v>
      </c>
      <c r="Z483" s="41">
        <f>IFERROR('Tabel 5'!Y483/'Tabel 10'!$F483*1000,0)</f>
        <v>0</v>
      </c>
      <c r="AB483" s="41">
        <f>IFERROR('Tabel 5'!AA483/'Tabel 10'!$F483*1000,0)</f>
        <v>0</v>
      </c>
      <c r="AC483" s="41"/>
      <c r="AD483" s="41">
        <f>IFERROR('Tabel 5'!AC483/'Tabel 10'!$F483*1000,0)</f>
        <v>5.6612749762131305</v>
      </c>
    </row>
    <row r="484" spans="2:30" outlineLevel="2" x14ac:dyDescent="0.2">
      <c r="B484" s="46">
        <v>2017</v>
      </c>
      <c r="C484" s="46">
        <v>5</v>
      </c>
      <c r="D484" s="22" t="s">
        <v>87</v>
      </c>
      <c r="E484" s="22" t="s">
        <v>425</v>
      </c>
      <c r="F484" s="41">
        <v>49300</v>
      </c>
      <c r="H484" s="41">
        <f>IFERROR('Tabel 5'!G484/'Tabel 10'!$F484*1000,0)</f>
        <v>65.436105476673433</v>
      </c>
      <c r="I484" s="22"/>
      <c r="J484" s="41">
        <f>IFERROR('Tabel 5'!I484/'Tabel 10'!$F484*1000,0)</f>
        <v>35.659229208924948</v>
      </c>
      <c r="K484" s="41">
        <f>IFERROR('Tabel 5'!J484/'Tabel 10'!$F484*1000,0)</f>
        <v>31.663286004056797</v>
      </c>
      <c r="L484" s="41">
        <f>IFERROR('Tabel 5'!K484/'Tabel 10'!$F484*1000,0)</f>
        <v>0</v>
      </c>
      <c r="M484" s="41">
        <f>IFERROR('Tabel 5'!L484/'Tabel 10'!$F484*1000,0)</f>
        <v>2.2515212981744419</v>
      </c>
      <c r="N484" s="41">
        <f>IFERROR('Tabel 5'!M484/'Tabel 10'!$F484*1000,0)</f>
        <v>0</v>
      </c>
      <c r="O484" s="41">
        <f>IFERROR('Tabel 5'!N484/'Tabel 10'!$F484*1000,0)</f>
        <v>1.7444219066937119</v>
      </c>
      <c r="Q484" s="41">
        <f>IFERROR('Tabel 5'!P484/'Tabel 10'!$F484*1000,0)</f>
        <v>2.4137931034482758</v>
      </c>
      <c r="R484" s="41">
        <f>IFERROR('Tabel 5'!Q484/'Tabel 10'!$F484*1000,0)</f>
        <v>2.2920892494929004</v>
      </c>
      <c r="S484" s="41">
        <f>IFERROR('Tabel 5'!R484/'Tabel 10'!$F484*1000,0)</f>
        <v>0.12170385395537525</v>
      </c>
      <c r="T484" s="41">
        <f>IFERROR('Tabel 5'!S484/'Tabel 10'!$F484*1000,0)</f>
        <v>0</v>
      </c>
      <c r="U484" s="41">
        <f>IFERROR('Tabel 5'!T484/'Tabel 10'!$F484*1000,0)</f>
        <v>15.537525354969574</v>
      </c>
      <c r="V484" s="22"/>
      <c r="W484" s="41">
        <f>IFERROR('Tabel 5'!V484/'Tabel 10'!$F484*1000,0)</f>
        <v>11.825557809330629</v>
      </c>
      <c r="X484" s="41">
        <f>IFERROR('Tabel 5'!W484/'Tabel 10'!$F484*1000,0)</f>
        <v>10.263691683569981</v>
      </c>
      <c r="Y484" s="41">
        <f>IFERROR('Tabel 5'!X484/'Tabel 10'!$F484*1000,0)</f>
        <v>0.56795131845841784</v>
      </c>
      <c r="Z484" s="41">
        <f>IFERROR('Tabel 5'!Y484/'Tabel 10'!$F484*1000,0)</f>
        <v>0.99391480730223114</v>
      </c>
      <c r="AB484" s="41">
        <f>IFERROR('Tabel 5'!AA484/'Tabel 10'!$F484*1000,0)</f>
        <v>0</v>
      </c>
      <c r="AC484" s="41"/>
      <c r="AD484" s="41">
        <f>IFERROR('Tabel 5'!AC484/'Tabel 10'!$F484*1000,0)</f>
        <v>13.630831643002027</v>
      </c>
    </row>
    <row r="485" spans="2:30" outlineLevel="2" x14ac:dyDescent="0.2">
      <c r="B485" s="46">
        <v>2017</v>
      </c>
      <c r="C485" s="46">
        <v>5</v>
      </c>
      <c r="D485" s="22" t="s">
        <v>88</v>
      </c>
      <c r="E485" s="22" t="s">
        <v>426</v>
      </c>
      <c r="F485" s="41">
        <v>29677</v>
      </c>
      <c r="H485" s="41">
        <f>IFERROR('Tabel 5'!G485/'Tabel 10'!$F485*1000,0)</f>
        <v>31.775449000909799</v>
      </c>
      <c r="I485" s="22"/>
      <c r="J485" s="41">
        <f>IFERROR('Tabel 5'!I485/'Tabel 10'!$F485*1000,0)</f>
        <v>13.17518617110894</v>
      </c>
      <c r="K485" s="41">
        <f>IFERROR('Tabel 5'!J485/'Tabel 10'!$F485*1000,0)</f>
        <v>3.0326515483370962</v>
      </c>
      <c r="L485" s="41">
        <f>IFERROR('Tabel 5'!K485/'Tabel 10'!$F485*1000,0)</f>
        <v>0</v>
      </c>
      <c r="M485" s="41">
        <f>IFERROR('Tabel 5'!L485/'Tabel 10'!$F485*1000,0)</f>
        <v>5.0881153755433495</v>
      </c>
      <c r="N485" s="41">
        <f>IFERROR('Tabel 5'!M485/'Tabel 10'!$F485*1000,0)</f>
        <v>0</v>
      </c>
      <c r="O485" s="41">
        <f>IFERROR('Tabel 5'!N485/'Tabel 10'!$F485*1000,0)</f>
        <v>5.0544192472284939</v>
      </c>
      <c r="Q485" s="41">
        <f>IFERROR('Tabel 5'!P485/'Tabel 10'!$F485*1000,0)</f>
        <v>0.80870707955655896</v>
      </c>
      <c r="R485" s="41">
        <f>IFERROR('Tabel 5'!Q485/'Tabel 10'!$F485*1000,0)</f>
        <v>0.80870707955655896</v>
      </c>
      <c r="S485" s="41">
        <f>IFERROR('Tabel 5'!R485/'Tabel 10'!$F485*1000,0)</f>
        <v>0</v>
      </c>
      <c r="T485" s="41">
        <f>IFERROR('Tabel 5'!S485/'Tabel 10'!$F485*1000,0)</f>
        <v>0</v>
      </c>
      <c r="U485" s="41">
        <f>IFERROR('Tabel 5'!T485/'Tabel 10'!$F485*1000,0)</f>
        <v>2.8641709067628129</v>
      </c>
      <c r="V485" s="22"/>
      <c r="W485" s="41">
        <f>IFERROR('Tabel 5'!V485/'Tabel 10'!$F485*1000,0)</f>
        <v>14.927384843481484</v>
      </c>
      <c r="X485" s="41">
        <f>IFERROR('Tabel 5'!W485/'Tabel 10'!$F485*1000,0)</f>
        <v>13.343666812683223</v>
      </c>
      <c r="Y485" s="41">
        <f>IFERROR('Tabel 5'!X485/'Tabel 10'!$F485*1000,0)</f>
        <v>0.50544192472284932</v>
      </c>
      <c r="Z485" s="41">
        <f>IFERROR('Tabel 5'!Y485/'Tabel 10'!$F485*1000,0)</f>
        <v>1.0782761060754118</v>
      </c>
      <c r="AB485" s="41">
        <f>IFERROR('Tabel 5'!AA485/'Tabel 10'!$F485*1000,0)</f>
        <v>0</v>
      </c>
      <c r="AC485" s="41"/>
      <c r="AD485" s="41">
        <f>IFERROR('Tabel 5'!AC485/'Tabel 10'!$F485*1000,0)</f>
        <v>0.97718772113084218</v>
      </c>
    </row>
    <row r="486" spans="2:30" outlineLevel="2" x14ac:dyDescent="0.2">
      <c r="B486" s="46">
        <v>2017</v>
      </c>
      <c r="C486" s="46">
        <v>5</v>
      </c>
      <c r="D486" s="22" t="s">
        <v>90</v>
      </c>
      <c r="E486" s="22" t="s">
        <v>430</v>
      </c>
      <c r="F486" s="41">
        <v>19597</v>
      </c>
      <c r="H486" s="41">
        <f>IFERROR('Tabel 5'!G486/'Tabel 10'!$F486*1000,0)</f>
        <v>40.210236260652145</v>
      </c>
      <c r="I486" s="22"/>
      <c r="J486" s="41">
        <f>IFERROR('Tabel 5'!I486/'Tabel 10'!$F486*1000,0)</f>
        <v>5.5620758279328468</v>
      </c>
      <c r="K486" s="41">
        <f>IFERROR('Tabel 5'!J486/'Tabel 10'!$F486*1000,0)</f>
        <v>2.7555238046639792</v>
      </c>
      <c r="L486" s="41">
        <f>IFERROR('Tabel 5'!K486/'Tabel 10'!$F486*1000,0)</f>
        <v>0.76542327907332763</v>
      </c>
      <c r="M486" s="41">
        <f>IFERROR('Tabel 5'!L486/'Tabel 10'!$F486*1000,0)</f>
        <v>0</v>
      </c>
      <c r="N486" s="41">
        <f>IFERROR('Tabel 5'!M486/'Tabel 10'!$F486*1000,0)</f>
        <v>0</v>
      </c>
      <c r="O486" s="41">
        <f>IFERROR('Tabel 5'!N486/'Tabel 10'!$F486*1000,0)</f>
        <v>2.0411287441955399</v>
      </c>
      <c r="Q486" s="41">
        <f>IFERROR('Tabel 5'!P486/'Tabel 10'!$F486*1000,0)</f>
        <v>11.481349186099914</v>
      </c>
      <c r="R486" s="41">
        <f>IFERROR('Tabel 5'!Q486/'Tabel 10'!$F486*1000,0)</f>
        <v>11.481349186099914</v>
      </c>
      <c r="S486" s="41">
        <f>IFERROR('Tabel 5'!R486/'Tabel 10'!$F486*1000,0)</f>
        <v>0</v>
      </c>
      <c r="T486" s="41">
        <f>IFERROR('Tabel 5'!S486/'Tabel 10'!$F486*1000,0)</f>
        <v>0</v>
      </c>
      <c r="U486" s="41">
        <f>IFERROR('Tabel 5'!T486/'Tabel 10'!$F486*1000,0)</f>
        <v>8.0624585395723827</v>
      </c>
      <c r="V486" s="22"/>
      <c r="W486" s="41">
        <f>IFERROR('Tabel 5'!V486/'Tabel 10'!$F486*1000,0)</f>
        <v>15.104352707046997</v>
      </c>
      <c r="X486" s="41">
        <f>IFERROR('Tabel 5'!W486/'Tabel 10'!$F486*1000,0)</f>
        <v>15.104352707046997</v>
      </c>
      <c r="Y486" s="41">
        <f>IFERROR('Tabel 5'!X486/'Tabel 10'!$F486*1000,0)</f>
        <v>0</v>
      </c>
      <c r="Z486" s="41">
        <f>IFERROR('Tabel 5'!Y486/'Tabel 10'!$F486*1000,0)</f>
        <v>0</v>
      </c>
      <c r="AB486" s="41">
        <f>IFERROR('Tabel 5'!AA486/'Tabel 10'!$F486*1000,0)</f>
        <v>0</v>
      </c>
      <c r="AC486" s="41"/>
      <c r="AD486" s="41">
        <f>IFERROR('Tabel 5'!AC486/'Tabel 10'!$F486*1000,0)</f>
        <v>2.575021686992907</v>
      </c>
    </row>
    <row r="487" spans="2:30" outlineLevel="2" x14ac:dyDescent="0.2">
      <c r="B487" s="46">
        <v>2017</v>
      </c>
      <c r="C487" s="46">
        <v>5</v>
      </c>
      <c r="D487" s="22" t="s">
        <v>91</v>
      </c>
      <c r="E487" s="22" t="s">
        <v>431</v>
      </c>
      <c r="F487" s="41">
        <v>45874</v>
      </c>
      <c r="H487" s="41">
        <f>IFERROR('Tabel 5'!G487/'Tabel 10'!$F487*1000,0)</f>
        <v>48.698609233988748</v>
      </c>
      <c r="I487" s="22"/>
      <c r="J487" s="41">
        <f>IFERROR('Tabel 5'!I487/'Tabel 10'!$F487*1000,0)</f>
        <v>31.97889872258796</v>
      </c>
      <c r="K487" s="41">
        <f>IFERROR('Tabel 5'!J487/'Tabel 10'!$F487*1000,0)</f>
        <v>11.596983040502245</v>
      </c>
      <c r="L487" s="41">
        <f>IFERROR('Tabel 5'!K487/'Tabel 10'!$F487*1000,0)</f>
        <v>7.8911801892139337</v>
      </c>
      <c r="M487" s="41">
        <f>IFERROR('Tabel 5'!L487/'Tabel 10'!$F487*1000,0)</f>
        <v>2.1798840301695952</v>
      </c>
      <c r="N487" s="41">
        <f>IFERROR('Tabel 5'!M487/'Tabel 10'!$F487*1000,0)</f>
        <v>0</v>
      </c>
      <c r="O487" s="41">
        <f>IFERROR('Tabel 5'!N487/'Tabel 10'!$F487*1000,0)</f>
        <v>10.310851462702185</v>
      </c>
      <c r="Q487" s="41">
        <f>IFERROR('Tabel 5'!P487/'Tabel 10'!$F487*1000,0)</f>
        <v>0.56676984784409468</v>
      </c>
      <c r="R487" s="41">
        <f>IFERROR('Tabel 5'!Q487/'Tabel 10'!$F487*1000,0)</f>
        <v>0.56676984784409468</v>
      </c>
      <c r="S487" s="41">
        <f>IFERROR('Tabel 5'!R487/'Tabel 10'!$F487*1000,0)</f>
        <v>0</v>
      </c>
      <c r="T487" s="41">
        <f>IFERROR('Tabel 5'!S487/'Tabel 10'!$F487*1000,0)</f>
        <v>0</v>
      </c>
      <c r="U487" s="41">
        <f>IFERROR('Tabel 5'!T487/'Tabel 10'!$F487*1000,0)</f>
        <v>2.4196712734882504</v>
      </c>
      <c r="V487" s="22"/>
      <c r="W487" s="41">
        <f>IFERROR('Tabel 5'!V487/'Tabel 10'!$F487*1000,0)</f>
        <v>13.733269390068449</v>
      </c>
      <c r="X487" s="41">
        <f>IFERROR('Tabel 5'!W487/'Tabel 10'!$F487*1000,0)</f>
        <v>13.122901861620962</v>
      </c>
      <c r="Y487" s="41">
        <f>IFERROR('Tabel 5'!X487/'Tabel 10'!$F487*1000,0)</f>
        <v>0.61036752844748665</v>
      </c>
      <c r="Z487" s="41">
        <f>IFERROR('Tabel 5'!Y487/'Tabel 10'!$F487*1000,0)</f>
        <v>0</v>
      </c>
      <c r="AB487" s="41">
        <f>IFERROR('Tabel 5'!AA487/'Tabel 10'!$F487*1000,0)</f>
        <v>0</v>
      </c>
      <c r="AC487" s="41"/>
      <c r="AD487" s="41">
        <f>IFERROR('Tabel 5'!AC487/'Tabel 10'!$F487*1000,0)</f>
        <v>8.8721280027902516</v>
      </c>
    </row>
    <row r="488" spans="2:30" outlineLevel="2" x14ac:dyDescent="0.2">
      <c r="B488" s="46">
        <v>2017</v>
      </c>
      <c r="C488" s="46">
        <v>5</v>
      </c>
      <c r="D488" s="22" t="s">
        <v>95</v>
      </c>
      <c r="E488" s="22" t="s">
        <v>434</v>
      </c>
      <c r="F488" s="41">
        <v>23502</v>
      </c>
      <c r="H488" s="41">
        <f>IFERROR('Tabel 5'!G488/'Tabel 10'!$F488*1000,0)</f>
        <v>36.720279125180831</v>
      </c>
      <c r="I488" s="22"/>
      <c r="J488" s="41">
        <f>IFERROR('Tabel 5'!I488/'Tabel 10'!$F488*1000,0)</f>
        <v>5.7016424134116246</v>
      </c>
      <c r="K488" s="41">
        <f>IFERROR('Tabel 5'!J488/'Tabel 10'!$F488*1000,0)</f>
        <v>2.0849289422176835</v>
      </c>
      <c r="L488" s="41">
        <f>IFERROR('Tabel 5'!K488/'Tabel 10'!$F488*1000,0)</f>
        <v>0</v>
      </c>
      <c r="M488" s="41">
        <f>IFERROR('Tabel 5'!L488/'Tabel 10'!$F488*1000,0)</f>
        <v>0.63824355374010722</v>
      </c>
      <c r="N488" s="41">
        <f>IFERROR('Tabel 5'!M488/'Tabel 10'!$F488*1000,0)</f>
        <v>0.80844183473746911</v>
      </c>
      <c r="O488" s="41">
        <f>IFERROR('Tabel 5'!N488/'Tabel 10'!$F488*1000,0)</f>
        <v>2.1700280827163647</v>
      </c>
      <c r="Q488" s="41">
        <f>IFERROR('Tabel 5'!P488/'Tabel 10'!$F488*1000,0)</f>
        <v>7.6589226448812866</v>
      </c>
      <c r="R488" s="41">
        <f>IFERROR('Tabel 5'!Q488/'Tabel 10'!$F488*1000,0)</f>
        <v>4.5953535869287716</v>
      </c>
      <c r="S488" s="41">
        <f>IFERROR('Tabel 5'!R488/'Tabel 10'!$F488*1000,0)</f>
        <v>3.0635690579525146</v>
      </c>
      <c r="T488" s="41">
        <f>IFERROR('Tabel 5'!S488/'Tabel 10'!$F488*1000,0)</f>
        <v>0</v>
      </c>
      <c r="U488" s="41">
        <f>IFERROR('Tabel 5'!T488/'Tabel 10'!$F488*1000,0)</f>
        <v>5.3186962811675604</v>
      </c>
      <c r="V488" s="22"/>
      <c r="W488" s="41">
        <f>IFERROR('Tabel 5'!V488/'Tabel 10'!$F488*1000,0)</f>
        <v>18.041017785720364</v>
      </c>
      <c r="X488" s="41">
        <f>IFERROR('Tabel 5'!W488/'Tabel 10'!$F488*1000,0)</f>
        <v>17.487873372478937</v>
      </c>
      <c r="Y488" s="41">
        <f>IFERROR('Tabel 5'!X488/'Tabel 10'!$F488*1000,0)</f>
        <v>0.55314441324142627</v>
      </c>
      <c r="Z488" s="41">
        <f>IFERROR('Tabel 5'!Y488/'Tabel 10'!$F488*1000,0)</f>
        <v>0</v>
      </c>
      <c r="AB488" s="41">
        <f>IFERROR('Tabel 5'!AA488/'Tabel 10'!$F488*1000,0)</f>
        <v>0</v>
      </c>
      <c r="AC488" s="41"/>
      <c r="AD488" s="41">
        <f>IFERROR('Tabel 5'!AC488/'Tabel 10'!$F488*1000,0)</f>
        <v>1.7870819504723003</v>
      </c>
    </row>
    <row r="489" spans="2:30" outlineLevel="2" x14ac:dyDescent="0.2">
      <c r="B489" s="46">
        <v>2017</v>
      </c>
      <c r="C489" s="46">
        <v>5</v>
      </c>
      <c r="D489" s="22" t="s">
        <v>96</v>
      </c>
      <c r="E489" s="22" t="s">
        <v>435</v>
      </c>
      <c r="F489" s="41">
        <v>34208</v>
      </c>
      <c r="H489" s="41">
        <f>IFERROR('Tabel 5'!G489/'Tabel 10'!$F489*1000,0)</f>
        <v>87.406454630495787</v>
      </c>
      <c r="I489" s="22"/>
      <c r="J489" s="41">
        <f>IFERROR('Tabel 5'!I489/'Tabel 10'!$F489*1000,0)</f>
        <v>24.818755846585596</v>
      </c>
      <c r="K489" s="41">
        <f>IFERROR('Tabel 5'!J489/'Tabel 10'!$F489*1000,0)</f>
        <v>23.824836295603365</v>
      </c>
      <c r="L489" s="41">
        <f>IFERROR('Tabel 5'!K489/'Tabel 10'!$F489*1000,0)</f>
        <v>0.61389148737137511</v>
      </c>
      <c r="M489" s="41">
        <f>IFERROR('Tabel 5'!L489/'Tabel 10'!$F489*1000,0)</f>
        <v>0</v>
      </c>
      <c r="N489" s="41">
        <f>IFERROR('Tabel 5'!M489/'Tabel 10'!$F489*1000,0)</f>
        <v>0</v>
      </c>
      <c r="O489" s="41">
        <f>IFERROR('Tabel 5'!N489/'Tabel 10'!$F489*1000,0)</f>
        <v>0.38002806361085129</v>
      </c>
      <c r="Q489" s="41">
        <f>IFERROR('Tabel 5'!P489/'Tabel 10'!$F489*1000,0)</f>
        <v>10.026894293732459</v>
      </c>
      <c r="R489" s="41">
        <f>IFERROR('Tabel 5'!Q489/'Tabel 10'!$F489*1000,0)</f>
        <v>7.1913002806361082</v>
      </c>
      <c r="S489" s="41">
        <f>IFERROR('Tabel 5'!R489/'Tabel 10'!$F489*1000,0)</f>
        <v>2.8355940130963515</v>
      </c>
      <c r="T489" s="41">
        <f>IFERROR('Tabel 5'!S489/'Tabel 10'!$F489*1000,0)</f>
        <v>0</v>
      </c>
      <c r="U489" s="41">
        <f>IFERROR('Tabel 5'!T489/'Tabel 10'!$F489*1000,0)</f>
        <v>17.861318989710011</v>
      </c>
      <c r="V489" s="22"/>
      <c r="W489" s="41">
        <f>IFERROR('Tabel 5'!V489/'Tabel 10'!$F489*1000,0)</f>
        <v>34.699485500467723</v>
      </c>
      <c r="X489" s="41">
        <f>IFERROR('Tabel 5'!W489/'Tabel 10'!$F489*1000,0)</f>
        <v>34.699485500467723</v>
      </c>
      <c r="Y489" s="41">
        <f>IFERROR('Tabel 5'!X489/'Tabel 10'!$F489*1000,0)</f>
        <v>0</v>
      </c>
      <c r="Z489" s="41">
        <f>IFERROR('Tabel 5'!Y489/'Tabel 10'!$F489*1000,0)</f>
        <v>0</v>
      </c>
      <c r="AB489" s="41">
        <f>IFERROR('Tabel 5'!AA489/'Tabel 10'!$F489*1000,0)</f>
        <v>0.6431244153414406</v>
      </c>
      <c r="AC489" s="41"/>
      <c r="AD489" s="41">
        <f>IFERROR('Tabel 5'!AC489/'Tabel 10'!$F489*1000,0)</f>
        <v>10.582319925163704</v>
      </c>
    </row>
    <row r="490" spans="2:30" outlineLevel="2" x14ac:dyDescent="0.2">
      <c r="B490" s="46">
        <v>2017</v>
      </c>
      <c r="C490" s="46">
        <v>5</v>
      </c>
      <c r="D490" s="22" t="s">
        <v>98</v>
      </c>
      <c r="E490" s="22" t="s">
        <v>439</v>
      </c>
      <c r="F490" s="41">
        <v>31373</v>
      </c>
      <c r="H490" s="41">
        <f>IFERROR('Tabel 5'!G490/'Tabel 10'!$F490*1000,0)</f>
        <v>30.567685589519648</v>
      </c>
      <c r="I490" s="22"/>
      <c r="J490" s="41">
        <f>IFERROR('Tabel 5'!I490/'Tabel 10'!$F490*1000,0)</f>
        <v>8.7017499123450097</v>
      </c>
      <c r="K490" s="41">
        <f>IFERROR('Tabel 5'!J490/'Tabel 10'!$F490*1000,0)</f>
        <v>2.7093360532942339</v>
      </c>
      <c r="L490" s="41">
        <f>IFERROR('Tabel 5'!K490/'Tabel 10'!$F490*1000,0)</f>
        <v>0.60561629426577002</v>
      </c>
      <c r="M490" s="41">
        <f>IFERROR('Tabel 5'!L490/'Tabel 10'!$F490*1000,0)</f>
        <v>3.7611959328084659</v>
      </c>
      <c r="N490" s="41">
        <f>IFERROR('Tabel 5'!M490/'Tabel 10'!$F490*1000,0)</f>
        <v>0</v>
      </c>
      <c r="O490" s="41">
        <f>IFERROR('Tabel 5'!N490/'Tabel 10'!$F490*1000,0)</f>
        <v>1.6256016319765403</v>
      </c>
      <c r="Q490" s="41">
        <f>IFERROR('Tabel 5'!P490/'Tabel 10'!$F490*1000,0)</f>
        <v>4.4624358524846208</v>
      </c>
      <c r="R490" s="41">
        <f>IFERROR('Tabel 5'!Q490/'Tabel 10'!$F490*1000,0)</f>
        <v>4.4624358524846208</v>
      </c>
      <c r="S490" s="41">
        <f>IFERROR('Tabel 5'!R490/'Tabel 10'!$F490*1000,0)</f>
        <v>0</v>
      </c>
      <c r="T490" s="41">
        <f>IFERROR('Tabel 5'!S490/'Tabel 10'!$F490*1000,0)</f>
        <v>0</v>
      </c>
      <c r="U490" s="41">
        <f>IFERROR('Tabel 5'!T490/'Tabel 10'!$F490*1000,0)</f>
        <v>1.8487234246007715</v>
      </c>
      <c r="V490" s="22"/>
      <c r="W490" s="41">
        <f>IFERROR('Tabel 5'!V490/'Tabel 10'!$F490*1000,0)</f>
        <v>15.554776400089249</v>
      </c>
      <c r="X490" s="41">
        <f>IFERROR('Tabel 5'!W490/'Tabel 10'!$F490*1000,0)</f>
        <v>14.885411022216557</v>
      </c>
      <c r="Y490" s="41">
        <f>IFERROR('Tabel 5'!X490/'Tabel 10'!$F490*1000,0)</f>
        <v>0.66936537787269312</v>
      </c>
      <c r="Z490" s="41">
        <f>IFERROR('Tabel 5'!Y490/'Tabel 10'!$F490*1000,0)</f>
        <v>0</v>
      </c>
      <c r="AB490" s="41">
        <f>IFERROR('Tabel 5'!AA490/'Tabel 10'!$F490*1000,0)</f>
        <v>0</v>
      </c>
      <c r="AC490" s="41"/>
      <c r="AD490" s="41">
        <f>IFERROR('Tabel 5'!AC490/'Tabel 10'!$F490*1000,0)</f>
        <v>0</v>
      </c>
    </row>
    <row r="491" spans="2:30" outlineLevel="2" x14ac:dyDescent="0.2">
      <c r="B491" s="46">
        <v>2017</v>
      </c>
      <c r="C491" s="46">
        <v>5</v>
      </c>
      <c r="D491" s="22" t="s">
        <v>103</v>
      </c>
      <c r="E491" s="22" t="s">
        <v>445</v>
      </c>
      <c r="F491" s="41">
        <v>29844</v>
      </c>
      <c r="H491" s="41">
        <f>IFERROR('Tabel 5'!G491/'Tabel 10'!$F491*1000,0)</f>
        <v>68.15440289505429</v>
      </c>
      <c r="I491" s="22"/>
      <c r="J491" s="41">
        <f>IFERROR('Tabel 5'!I491/'Tabel 10'!$F491*1000,0)</f>
        <v>8.1088325961667334</v>
      </c>
      <c r="K491" s="41">
        <f>IFERROR('Tabel 5'!J491/'Tabel 10'!$F491*1000,0)</f>
        <v>8.1088325961667334</v>
      </c>
      <c r="L491" s="41">
        <f>IFERROR('Tabel 5'!K491/'Tabel 10'!$F491*1000,0)</f>
        <v>0</v>
      </c>
      <c r="M491" s="41">
        <f>IFERROR('Tabel 5'!L491/'Tabel 10'!$F491*1000,0)</f>
        <v>0</v>
      </c>
      <c r="N491" s="41">
        <f>IFERROR('Tabel 5'!M491/'Tabel 10'!$F491*1000,0)</f>
        <v>0</v>
      </c>
      <c r="O491" s="41">
        <f>IFERROR('Tabel 5'!N491/'Tabel 10'!$F491*1000,0)</f>
        <v>0</v>
      </c>
      <c r="Q491" s="41">
        <f>IFERROR('Tabel 5'!P491/'Tabel 10'!$F491*1000,0)</f>
        <v>28.816512531832196</v>
      </c>
      <c r="R491" s="41">
        <f>IFERROR('Tabel 5'!Q491/'Tabel 10'!$F491*1000,0)</f>
        <v>28.816512531832196</v>
      </c>
      <c r="S491" s="41">
        <f>IFERROR('Tabel 5'!R491/'Tabel 10'!$F491*1000,0)</f>
        <v>0</v>
      </c>
      <c r="T491" s="41">
        <f>IFERROR('Tabel 5'!S491/'Tabel 10'!$F491*1000,0)</f>
        <v>0</v>
      </c>
      <c r="U491" s="41">
        <f>IFERROR('Tabel 5'!T491/'Tabel 10'!$F491*1000,0)</f>
        <v>7.7067417236295404</v>
      </c>
      <c r="V491" s="22"/>
      <c r="W491" s="41">
        <f>IFERROR('Tabel 5'!V491/'Tabel 10'!$F491*1000,0)</f>
        <v>23.522316043425814</v>
      </c>
      <c r="X491" s="41">
        <f>IFERROR('Tabel 5'!W491/'Tabel 10'!$F491*1000,0)</f>
        <v>22.684626725639994</v>
      </c>
      <c r="Y491" s="41">
        <f>IFERROR('Tabel 5'!X491/'Tabel 10'!$F491*1000,0)</f>
        <v>0.83768931778581956</v>
      </c>
      <c r="Z491" s="41">
        <f>IFERROR('Tabel 5'!Y491/'Tabel 10'!$F491*1000,0)</f>
        <v>0</v>
      </c>
      <c r="AB491" s="41">
        <f>IFERROR('Tabel 5'!AA491/'Tabel 10'!$F491*1000,0)</f>
        <v>0</v>
      </c>
      <c r="AC491" s="41"/>
      <c r="AD491" s="41">
        <f>IFERROR('Tabel 5'!AC491/'Tabel 10'!$F491*1000,0)</f>
        <v>3.1162042621632491</v>
      </c>
    </row>
    <row r="492" spans="2:30" outlineLevel="2" x14ac:dyDescent="0.2">
      <c r="B492" s="46">
        <v>2017</v>
      </c>
      <c r="C492" s="46">
        <v>5</v>
      </c>
      <c r="D492" s="22" t="s">
        <v>104</v>
      </c>
      <c r="E492" s="22" t="s">
        <v>446</v>
      </c>
      <c r="F492" s="41">
        <v>40709</v>
      </c>
      <c r="H492" s="41">
        <f>IFERROR('Tabel 5'!G492/'Tabel 10'!$F492*1000,0)</f>
        <v>58.070696897491956</v>
      </c>
      <c r="I492" s="22"/>
      <c r="J492" s="41">
        <f>IFERROR('Tabel 5'!I492/'Tabel 10'!$F492*1000,0)</f>
        <v>31.614630671350312</v>
      </c>
      <c r="K492" s="41">
        <f>IFERROR('Tabel 5'!J492/'Tabel 10'!$F492*1000,0)</f>
        <v>19.307769780638189</v>
      </c>
      <c r="L492" s="41">
        <f>IFERROR('Tabel 5'!K492/'Tabel 10'!$F492*1000,0)</f>
        <v>1.7932152595249209</v>
      </c>
      <c r="M492" s="41">
        <f>IFERROR('Tabel 5'!L492/'Tabel 10'!$F492*1000,0)</f>
        <v>6.6815691861750475</v>
      </c>
      <c r="N492" s="41">
        <f>IFERROR('Tabel 5'!M492/'Tabel 10'!$F492*1000,0)</f>
        <v>4.9129185192463579E-2</v>
      </c>
      <c r="O492" s="41">
        <f>IFERROR('Tabel 5'!N492/'Tabel 10'!$F492*1000,0)</f>
        <v>3.7829472598196956</v>
      </c>
      <c r="Q492" s="41">
        <f>IFERROR('Tabel 5'!P492/'Tabel 10'!$F492*1000,0)</f>
        <v>1.179100444619126</v>
      </c>
      <c r="R492" s="41">
        <f>IFERROR('Tabel 5'!Q492/'Tabel 10'!$F492*1000,0)</f>
        <v>1.179100444619126</v>
      </c>
      <c r="S492" s="41">
        <f>IFERROR('Tabel 5'!R492/'Tabel 10'!$F492*1000,0)</f>
        <v>0</v>
      </c>
      <c r="T492" s="41">
        <f>IFERROR('Tabel 5'!S492/'Tabel 10'!$F492*1000,0)</f>
        <v>0</v>
      </c>
      <c r="U492" s="41">
        <f>IFERROR('Tabel 5'!T492/'Tabel 10'!$F492*1000,0)</f>
        <v>2.4318946670269477</v>
      </c>
      <c r="V492" s="22"/>
      <c r="W492" s="41">
        <f>IFERROR('Tabel 5'!V492/'Tabel 10'!$F492*1000,0)</f>
        <v>22.845071114495568</v>
      </c>
      <c r="X492" s="41">
        <f>IFERROR('Tabel 5'!W492/'Tabel 10'!$F492*1000,0)</f>
        <v>22.10813333660861</v>
      </c>
      <c r="Y492" s="41">
        <f>IFERROR('Tabel 5'!X492/'Tabel 10'!$F492*1000,0)</f>
        <v>0.7369377778869538</v>
      </c>
      <c r="Z492" s="41">
        <f>IFERROR('Tabel 5'!Y492/'Tabel 10'!$F492*1000,0)</f>
        <v>0</v>
      </c>
      <c r="AB492" s="41">
        <f>IFERROR('Tabel 5'!AA492/'Tabel 10'!$F492*1000,0)</f>
        <v>0.31933970375101328</v>
      </c>
      <c r="AC492" s="41"/>
      <c r="AD492" s="41">
        <f>IFERROR('Tabel 5'!AC492/'Tabel 10'!$F492*1000,0)</f>
        <v>0</v>
      </c>
    </row>
    <row r="493" spans="2:30" outlineLevel="2" x14ac:dyDescent="0.2">
      <c r="B493" s="46">
        <v>2017</v>
      </c>
      <c r="C493" s="46">
        <v>5</v>
      </c>
      <c r="D493" s="22" t="s">
        <v>106</v>
      </c>
      <c r="E493" s="22" t="s">
        <v>448</v>
      </c>
      <c r="F493" s="41">
        <v>22826</v>
      </c>
      <c r="H493" s="41">
        <f>IFERROR('Tabel 5'!G493/'Tabel 10'!$F493*1000,0)</f>
        <v>68.430736878997635</v>
      </c>
      <c r="I493" s="22"/>
      <c r="J493" s="41">
        <f>IFERROR('Tabel 5'!I493/'Tabel 10'!$F493*1000,0)</f>
        <v>39.297292561114517</v>
      </c>
      <c r="K493" s="41">
        <f>IFERROR('Tabel 5'!J493/'Tabel 10'!$F493*1000,0)</f>
        <v>10.163848243231403</v>
      </c>
      <c r="L493" s="41">
        <f>IFERROR('Tabel 5'!K493/'Tabel 10'!$F493*1000,0)</f>
        <v>29.133444317883118</v>
      </c>
      <c r="M493" s="41">
        <f>IFERROR('Tabel 5'!L493/'Tabel 10'!$F493*1000,0)</f>
        <v>0</v>
      </c>
      <c r="N493" s="41">
        <f>IFERROR('Tabel 5'!M493/'Tabel 10'!$F493*1000,0)</f>
        <v>0</v>
      </c>
      <c r="O493" s="41">
        <f>IFERROR('Tabel 5'!N493/'Tabel 10'!$F493*1000,0)</f>
        <v>0</v>
      </c>
      <c r="Q493" s="41">
        <f>IFERROR('Tabel 5'!P493/'Tabel 10'!$F493*1000,0)</f>
        <v>0</v>
      </c>
      <c r="R493" s="41">
        <f>IFERROR('Tabel 5'!Q493/'Tabel 10'!$F493*1000,0)</f>
        <v>0</v>
      </c>
      <c r="S493" s="41">
        <f>IFERROR('Tabel 5'!R493/'Tabel 10'!$F493*1000,0)</f>
        <v>0</v>
      </c>
      <c r="T493" s="41">
        <f>IFERROR('Tabel 5'!S493/'Tabel 10'!$F493*1000,0)</f>
        <v>0</v>
      </c>
      <c r="U493" s="41">
        <f>IFERROR('Tabel 5'!T493/'Tabel 10'!$F493*1000,0)</f>
        <v>6.6152632962411282</v>
      </c>
      <c r="V493" s="22"/>
      <c r="W493" s="41">
        <f>IFERROR('Tabel 5'!V493/'Tabel 10'!$F493*1000,0)</f>
        <v>22.51818102164199</v>
      </c>
      <c r="X493" s="41">
        <f>IFERROR('Tabel 5'!W493/'Tabel 10'!$F493*1000,0)</f>
        <v>22.51818102164199</v>
      </c>
      <c r="Y493" s="41">
        <f>IFERROR('Tabel 5'!X493/'Tabel 10'!$F493*1000,0)</f>
        <v>0</v>
      </c>
      <c r="Z493" s="41">
        <f>IFERROR('Tabel 5'!Y493/'Tabel 10'!$F493*1000,0)</f>
        <v>0</v>
      </c>
      <c r="AB493" s="41">
        <f>IFERROR('Tabel 5'!AA493/'Tabel 10'!$F493*1000,0)</f>
        <v>0</v>
      </c>
      <c r="AC493" s="41"/>
      <c r="AD493" s="41">
        <f>IFERROR('Tabel 5'!AC493/'Tabel 10'!$F493*1000,0)</f>
        <v>41.838254621922367</v>
      </c>
    </row>
    <row r="494" spans="2:30" outlineLevel="2" x14ac:dyDescent="0.2">
      <c r="B494" s="46">
        <v>2017</v>
      </c>
      <c r="C494" s="46">
        <v>5</v>
      </c>
      <c r="D494" s="22" t="s">
        <v>108</v>
      </c>
      <c r="E494" s="22" t="s">
        <v>450</v>
      </c>
      <c r="F494" s="41">
        <v>35800</v>
      </c>
      <c r="H494" s="41">
        <f>IFERROR('Tabel 5'!G494/'Tabel 10'!$F494*1000,0)</f>
        <v>33.994413407821227</v>
      </c>
      <c r="I494" s="22"/>
      <c r="J494" s="41">
        <f>IFERROR('Tabel 5'!I494/'Tabel 10'!$F494*1000,0)</f>
        <v>5.8938547486033519</v>
      </c>
      <c r="K494" s="41">
        <f>IFERROR('Tabel 5'!J494/'Tabel 10'!$F494*1000,0)</f>
        <v>4.0782122905027931</v>
      </c>
      <c r="L494" s="41">
        <f>IFERROR('Tabel 5'!K494/'Tabel 10'!$F494*1000,0)</f>
        <v>0</v>
      </c>
      <c r="M494" s="41">
        <f>IFERROR('Tabel 5'!L494/'Tabel 10'!$F494*1000,0)</f>
        <v>0.36312849162011174</v>
      </c>
      <c r="N494" s="41">
        <f>IFERROR('Tabel 5'!M494/'Tabel 10'!$F494*1000,0)</f>
        <v>0</v>
      </c>
      <c r="O494" s="41">
        <f>IFERROR('Tabel 5'!N494/'Tabel 10'!$F494*1000,0)</f>
        <v>1.4525139664804469</v>
      </c>
      <c r="Q494" s="41">
        <f>IFERROR('Tabel 5'!P494/'Tabel 10'!$F494*1000,0)</f>
        <v>2.569832402234637</v>
      </c>
      <c r="R494" s="41">
        <f>IFERROR('Tabel 5'!Q494/'Tabel 10'!$F494*1000,0)</f>
        <v>2.569832402234637</v>
      </c>
      <c r="S494" s="41">
        <f>IFERROR('Tabel 5'!R494/'Tabel 10'!$F494*1000,0)</f>
        <v>0</v>
      </c>
      <c r="T494" s="41">
        <f>IFERROR('Tabel 5'!S494/'Tabel 10'!$F494*1000,0)</f>
        <v>0</v>
      </c>
      <c r="U494" s="41">
        <f>IFERROR('Tabel 5'!T494/'Tabel 10'!$F494*1000,0)</f>
        <v>6.8435754189944129</v>
      </c>
      <c r="V494" s="22"/>
      <c r="W494" s="41">
        <f>IFERROR('Tabel 5'!V494/'Tabel 10'!$F494*1000,0)</f>
        <v>18.687150837988828</v>
      </c>
      <c r="X494" s="41">
        <f>IFERROR('Tabel 5'!W494/'Tabel 10'!$F494*1000,0)</f>
        <v>17.374301675977655</v>
      </c>
      <c r="Y494" s="41">
        <f>IFERROR('Tabel 5'!X494/'Tabel 10'!$F494*1000,0)</f>
        <v>1.3128491620111733</v>
      </c>
      <c r="Z494" s="41">
        <f>IFERROR('Tabel 5'!Y494/'Tabel 10'!$F494*1000,0)</f>
        <v>0</v>
      </c>
      <c r="AB494" s="41">
        <f>IFERROR('Tabel 5'!AA494/'Tabel 10'!$F494*1000,0)</f>
        <v>0</v>
      </c>
      <c r="AC494" s="41"/>
      <c r="AD494" s="41">
        <f>IFERROR('Tabel 5'!AC494/'Tabel 10'!$F494*1000,0)</f>
        <v>1.2011173184357542</v>
      </c>
    </row>
    <row r="495" spans="2:30" outlineLevel="2" x14ac:dyDescent="0.2">
      <c r="B495" s="46">
        <v>2017</v>
      </c>
      <c r="C495" s="46">
        <v>5</v>
      </c>
      <c r="D495" s="22" t="s">
        <v>112</v>
      </c>
      <c r="E495" s="22" t="s">
        <v>454</v>
      </c>
      <c r="F495" s="41">
        <v>39171</v>
      </c>
      <c r="H495" s="41">
        <f>IFERROR('Tabel 5'!G495/'Tabel 10'!$F495*1000,0)</f>
        <v>55.883178882336423</v>
      </c>
      <c r="I495" s="22"/>
      <c r="J495" s="41">
        <f>IFERROR('Tabel 5'!I495/'Tabel 10'!$F495*1000,0)</f>
        <v>30.94125756299303</v>
      </c>
      <c r="K495" s="41">
        <f>IFERROR('Tabel 5'!J495/'Tabel 10'!$F495*1000,0)</f>
        <v>26.703428556840521</v>
      </c>
      <c r="L495" s="41">
        <f>IFERROR('Tabel 5'!K495/'Tabel 10'!$F495*1000,0)</f>
        <v>0</v>
      </c>
      <c r="M495" s="41">
        <f>IFERROR('Tabel 5'!L495/'Tabel 10'!$F495*1000,0)</f>
        <v>1.0466927063388731</v>
      </c>
      <c r="N495" s="41">
        <f>IFERROR('Tabel 5'!M495/'Tabel 10'!$F495*1000,0)</f>
        <v>0.76587271195527307</v>
      </c>
      <c r="O495" s="41">
        <f>IFERROR('Tabel 5'!N495/'Tabel 10'!$F495*1000,0)</f>
        <v>2.4252635878583644</v>
      </c>
      <c r="Q495" s="41">
        <f>IFERROR('Tabel 5'!P495/'Tabel 10'!$F495*1000,0)</f>
        <v>0.3063490847821092</v>
      </c>
      <c r="R495" s="41">
        <f>IFERROR('Tabel 5'!Q495/'Tabel 10'!$F495*1000,0)</f>
        <v>0.3063490847821092</v>
      </c>
      <c r="S495" s="41">
        <f>IFERROR('Tabel 5'!R495/'Tabel 10'!$F495*1000,0)</f>
        <v>0</v>
      </c>
      <c r="T495" s="41">
        <f>IFERROR('Tabel 5'!S495/'Tabel 10'!$F495*1000,0)</f>
        <v>0</v>
      </c>
      <c r="U495" s="41">
        <f>IFERROR('Tabel 5'!T495/'Tabel 10'!$F495*1000,0)</f>
        <v>1.8125654182941462</v>
      </c>
      <c r="V495" s="22"/>
      <c r="W495" s="41">
        <f>IFERROR('Tabel 5'!V495/'Tabel 10'!$F495*1000,0)</f>
        <v>22.823006816267139</v>
      </c>
      <c r="X495" s="41">
        <f>IFERROR('Tabel 5'!W495/'Tabel 10'!$F495*1000,0)</f>
        <v>21.929488652319318</v>
      </c>
      <c r="Y495" s="41">
        <f>IFERROR('Tabel 5'!X495/'Tabel 10'!$F495*1000,0)</f>
        <v>0.89351816394781858</v>
      </c>
      <c r="Z495" s="41">
        <f>IFERROR('Tabel 5'!Y495/'Tabel 10'!$F495*1000,0)</f>
        <v>0</v>
      </c>
      <c r="AB495" s="41">
        <f>IFERROR('Tabel 5'!AA495/'Tabel 10'!$F495*1000,0)</f>
        <v>0</v>
      </c>
      <c r="AC495" s="41"/>
      <c r="AD495" s="41">
        <f>IFERROR('Tabel 5'!AC495/'Tabel 10'!$F495*1000,0)</f>
        <v>3.1656072094151284</v>
      </c>
    </row>
    <row r="496" spans="2:30" outlineLevel="2" x14ac:dyDescent="0.2">
      <c r="B496" s="46">
        <v>2017</v>
      </c>
      <c r="C496" s="46">
        <v>5</v>
      </c>
      <c r="D496" s="22" t="s">
        <v>113</v>
      </c>
      <c r="E496" s="22" t="s">
        <v>455</v>
      </c>
      <c r="F496" s="41">
        <v>26936</v>
      </c>
      <c r="H496" s="41">
        <f>IFERROR('Tabel 5'!G496/'Tabel 10'!$F496*1000,0)</f>
        <v>45.441045441045439</v>
      </c>
      <c r="I496" s="22"/>
      <c r="J496" s="41">
        <f>IFERROR('Tabel 5'!I496/'Tabel 10'!$F496*1000,0)</f>
        <v>10.246510246510246</v>
      </c>
      <c r="K496" s="41">
        <f>IFERROR('Tabel 5'!J496/'Tabel 10'!$F496*1000,0)</f>
        <v>6.1627561627561631</v>
      </c>
      <c r="L496" s="41">
        <f>IFERROR('Tabel 5'!K496/'Tabel 10'!$F496*1000,0)</f>
        <v>1.2251262251262252</v>
      </c>
      <c r="M496" s="41">
        <f>IFERROR('Tabel 5'!L496/'Tabel 10'!$F496*1000,0)</f>
        <v>1.1880011880011878</v>
      </c>
      <c r="N496" s="41">
        <f>IFERROR('Tabel 5'!M496/'Tabel 10'!$F496*1000,0)</f>
        <v>0</v>
      </c>
      <c r="O496" s="41">
        <f>IFERROR('Tabel 5'!N496/'Tabel 10'!$F496*1000,0)</f>
        <v>1.6706266706266706</v>
      </c>
      <c r="Q496" s="41">
        <f>IFERROR('Tabel 5'!P496/'Tabel 10'!$F496*1000,0)</f>
        <v>0</v>
      </c>
      <c r="R496" s="41">
        <f>IFERROR('Tabel 5'!Q496/'Tabel 10'!$F496*1000,0)</f>
        <v>0</v>
      </c>
      <c r="S496" s="41">
        <f>IFERROR('Tabel 5'!R496/'Tabel 10'!$F496*1000,0)</f>
        <v>0</v>
      </c>
      <c r="T496" s="41">
        <f>IFERROR('Tabel 5'!S496/'Tabel 10'!$F496*1000,0)</f>
        <v>0</v>
      </c>
      <c r="U496" s="41">
        <f>IFERROR('Tabel 5'!T496/'Tabel 10'!$F496*1000,0)</f>
        <v>0.51975051975051978</v>
      </c>
      <c r="V496" s="22"/>
      <c r="W496" s="41">
        <f>IFERROR('Tabel 5'!V496/'Tabel 10'!$F496*1000,0)</f>
        <v>34.674784674784675</v>
      </c>
      <c r="X496" s="41">
        <f>IFERROR('Tabel 5'!W496/'Tabel 10'!$F496*1000,0)</f>
        <v>34.303534303534306</v>
      </c>
      <c r="Y496" s="41">
        <f>IFERROR('Tabel 5'!X496/'Tabel 10'!$F496*1000,0)</f>
        <v>0.37125037125037125</v>
      </c>
      <c r="Z496" s="41">
        <f>IFERROR('Tabel 5'!Y496/'Tabel 10'!$F496*1000,0)</f>
        <v>0</v>
      </c>
      <c r="AB496" s="41">
        <f>IFERROR('Tabel 5'!AA496/'Tabel 10'!$F496*1000,0)</f>
        <v>0</v>
      </c>
      <c r="AC496" s="41"/>
      <c r="AD496" s="41">
        <f>IFERROR('Tabel 5'!AC496/'Tabel 10'!$F496*1000,0)</f>
        <v>5.1975051975051976</v>
      </c>
    </row>
    <row r="497" spans="2:30" outlineLevel="2" x14ac:dyDescent="0.2">
      <c r="B497" s="46">
        <v>2017</v>
      </c>
      <c r="C497" s="46">
        <v>5</v>
      </c>
      <c r="D497" s="22" t="s">
        <v>115</v>
      </c>
      <c r="E497" s="22" t="s">
        <v>457</v>
      </c>
      <c r="F497" s="41">
        <v>22857</v>
      </c>
      <c r="H497" s="41">
        <f>IFERROR('Tabel 5'!G497/'Tabel 10'!$F497*1000,0)</f>
        <v>54.862842892768079</v>
      </c>
      <c r="I497" s="22"/>
      <c r="J497" s="41">
        <f>IFERROR('Tabel 5'!I497/'Tabel 10'!$F497*1000,0)</f>
        <v>23.800148750929694</v>
      </c>
      <c r="K497" s="41">
        <f>IFERROR('Tabel 5'!J497/'Tabel 10'!$F497*1000,0)</f>
        <v>23.800148750929694</v>
      </c>
      <c r="L497" s="41">
        <f>IFERROR('Tabel 5'!K497/'Tabel 10'!$F497*1000,0)</f>
        <v>0</v>
      </c>
      <c r="M497" s="41">
        <f>IFERROR('Tabel 5'!L497/'Tabel 10'!$F497*1000,0)</f>
        <v>0</v>
      </c>
      <c r="N497" s="41">
        <f>IFERROR('Tabel 5'!M497/'Tabel 10'!$F497*1000,0)</f>
        <v>0</v>
      </c>
      <c r="O497" s="41">
        <f>IFERROR('Tabel 5'!N497/'Tabel 10'!$F497*1000,0)</f>
        <v>0</v>
      </c>
      <c r="Q497" s="41">
        <f>IFERROR('Tabel 5'!P497/'Tabel 10'!$F497*1000,0)</f>
        <v>0.262501640635254</v>
      </c>
      <c r="R497" s="41">
        <f>IFERROR('Tabel 5'!Q497/'Tabel 10'!$F497*1000,0)</f>
        <v>0.262501640635254</v>
      </c>
      <c r="S497" s="41">
        <f>IFERROR('Tabel 5'!R497/'Tabel 10'!$F497*1000,0)</f>
        <v>0</v>
      </c>
      <c r="T497" s="41">
        <f>IFERROR('Tabel 5'!S497/'Tabel 10'!$F497*1000,0)</f>
        <v>0</v>
      </c>
      <c r="U497" s="41">
        <f>IFERROR('Tabel 5'!T497/'Tabel 10'!$F497*1000,0)</f>
        <v>4.2875267970424815</v>
      </c>
      <c r="V497" s="22"/>
      <c r="W497" s="41">
        <f>IFERROR('Tabel 5'!V497/'Tabel 10'!$F497*1000,0)</f>
        <v>26.51266570416065</v>
      </c>
      <c r="X497" s="41">
        <f>IFERROR('Tabel 5'!W497/'Tabel 10'!$F497*1000,0)</f>
        <v>25.943912149450934</v>
      </c>
      <c r="Y497" s="41">
        <f>IFERROR('Tabel 5'!X497/'Tabel 10'!$F497*1000,0)</f>
        <v>0.56875355470971689</v>
      </c>
      <c r="Z497" s="41">
        <f>IFERROR('Tabel 5'!Y497/'Tabel 10'!$F497*1000,0)</f>
        <v>0</v>
      </c>
      <c r="AB497" s="41">
        <f>IFERROR('Tabel 5'!AA497/'Tabel 10'!$F497*1000,0)</f>
        <v>0</v>
      </c>
      <c r="AC497" s="41"/>
      <c r="AD497" s="41">
        <f>IFERROR('Tabel 5'!AC497/'Tabel 10'!$F497*1000,0)</f>
        <v>10.41256507853174</v>
      </c>
    </row>
    <row r="498" spans="2:30" outlineLevel="2" x14ac:dyDescent="0.2">
      <c r="B498" s="46">
        <v>2017</v>
      </c>
      <c r="C498" s="46">
        <v>5</v>
      </c>
      <c r="D498" s="22" t="s">
        <v>118</v>
      </c>
      <c r="E498" s="22" t="s">
        <v>462</v>
      </c>
      <c r="F498" s="41">
        <v>41382</v>
      </c>
      <c r="H498" s="41">
        <f>IFERROR('Tabel 5'!G498/'Tabel 10'!$F498*1000,0)</f>
        <v>39.75158281378377</v>
      </c>
      <c r="I498" s="22"/>
      <c r="J498" s="41">
        <f>IFERROR('Tabel 5'!I498/'Tabel 10'!$F498*1000,0)</f>
        <v>4.9780097626987576</v>
      </c>
      <c r="K498" s="41">
        <f>IFERROR('Tabel 5'!J498/'Tabel 10'!$F498*1000,0)</f>
        <v>0.74911797399835678</v>
      </c>
      <c r="L498" s="41">
        <f>IFERROR('Tabel 5'!K498/'Tabel 10'!$F498*1000,0)</f>
        <v>2.126528442317916</v>
      </c>
      <c r="M498" s="41">
        <f>IFERROR('Tabel 5'!L498/'Tabel 10'!$F498*1000,0)</f>
        <v>0</v>
      </c>
      <c r="N498" s="41">
        <f>IFERROR('Tabel 5'!M498/'Tabel 10'!$F498*1000,0)</f>
        <v>0</v>
      </c>
      <c r="O498" s="41">
        <f>IFERROR('Tabel 5'!N498/'Tabel 10'!$F498*1000,0)</f>
        <v>2.1023633463824849</v>
      </c>
      <c r="Q498" s="41">
        <f>IFERROR('Tabel 5'!P498/'Tabel 10'!$F498*1000,0)</f>
        <v>1.6432265236092987</v>
      </c>
      <c r="R498" s="41">
        <f>IFERROR('Tabel 5'!Q498/'Tabel 10'!$F498*1000,0)</f>
        <v>1.6432265236092987</v>
      </c>
      <c r="S498" s="41">
        <f>IFERROR('Tabel 5'!R498/'Tabel 10'!$F498*1000,0)</f>
        <v>0</v>
      </c>
      <c r="T498" s="41">
        <f>IFERROR('Tabel 5'!S498/'Tabel 10'!$F498*1000,0)</f>
        <v>0</v>
      </c>
      <c r="U498" s="41">
        <f>IFERROR('Tabel 5'!T498/'Tabel 10'!$F498*1000,0)</f>
        <v>1.8123821951573147</v>
      </c>
      <c r="V498" s="22"/>
      <c r="W498" s="41">
        <f>IFERROR('Tabel 5'!V498/'Tabel 10'!$F498*1000,0)</f>
        <v>31.3179643323184</v>
      </c>
      <c r="X498" s="41">
        <f>IFERROR('Tabel 5'!W498/'Tabel 10'!$F498*1000,0)</f>
        <v>30.303030303030305</v>
      </c>
      <c r="Y498" s="41">
        <f>IFERROR('Tabel 5'!X498/'Tabel 10'!$F498*1000,0)</f>
        <v>0.57996230245034075</v>
      </c>
      <c r="Z498" s="41">
        <f>IFERROR('Tabel 5'!Y498/'Tabel 10'!$F498*1000,0)</f>
        <v>0.43497172683775553</v>
      </c>
      <c r="AB498" s="41">
        <f>IFERROR('Tabel 5'!AA498/'Tabel 10'!$F498*1000,0)</f>
        <v>0</v>
      </c>
      <c r="AC498" s="41"/>
      <c r="AD498" s="41">
        <f>IFERROR('Tabel 5'!AC498/'Tabel 10'!$F498*1000,0)</f>
        <v>9.2552317432700217</v>
      </c>
    </row>
    <row r="499" spans="2:30" outlineLevel="2" x14ac:dyDescent="0.2">
      <c r="B499" s="46">
        <v>2017</v>
      </c>
      <c r="C499" s="46">
        <v>5</v>
      </c>
      <c r="D499" s="22" t="s">
        <v>122</v>
      </c>
      <c r="E499" s="22" t="s">
        <v>466</v>
      </c>
      <c r="F499" s="41">
        <v>44058</v>
      </c>
      <c r="H499" s="41">
        <f>IFERROR('Tabel 5'!G499/'Tabel 10'!$F499*1000,0)</f>
        <v>38.925961232920244</v>
      </c>
      <c r="I499" s="22"/>
      <c r="J499" s="41">
        <f>IFERROR('Tabel 5'!I499/'Tabel 10'!$F499*1000,0)</f>
        <v>9.4194016977620425</v>
      </c>
      <c r="K499" s="41">
        <f>IFERROR('Tabel 5'!J499/'Tabel 10'!$F499*1000,0)</f>
        <v>0</v>
      </c>
      <c r="L499" s="41">
        <f>IFERROR('Tabel 5'!K499/'Tabel 10'!$F499*1000,0)</f>
        <v>7.8532843070497975</v>
      </c>
      <c r="M499" s="41">
        <f>IFERROR('Tabel 5'!L499/'Tabel 10'!$F499*1000,0)</f>
        <v>1.566117390712243</v>
      </c>
      <c r="N499" s="41">
        <f>IFERROR('Tabel 5'!M499/'Tabel 10'!$F499*1000,0)</f>
        <v>0</v>
      </c>
      <c r="O499" s="41">
        <f>IFERROR('Tabel 5'!N499/'Tabel 10'!$F499*1000,0)</f>
        <v>0</v>
      </c>
      <c r="Q499" s="41">
        <f>IFERROR('Tabel 5'!P499/'Tabel 10'!$F499*1000,0)</f>
        <v>8.8746652140360425</v>
      </c>
      <c r="R499" s="41">
        <f>IFERROR('Tabel 5'!Q499/'Tabel 10'!$F499*1000,0)</f>
        <v>8.8746652140360425</v>
      </c>
      <c r="S499" s="41">
        <f>IFERROR('Tabel 5'!R499/'Tabel 10'!$F499*1000,0)</f>
        <v>0</v>
      </c>
      <c r="T499" s="41">
        <f>IFERROR('Tabel 5'!S499/'Tabel 10'!$F499*1000,0)</f>
        <v>0</v>
      </c>
      <c r="U499" s="41">
        <f>IFERROR('Tabel 5'!T499/'Tabel 10'!$F499*1000,0)</f>
        <v>2.451314176766989</v>
      </c>
      <c r="V499" s="22"/>
      <c r="W499" s="41">
        <f>IFERROR('Tabel 5'!V499/'Tabel 10'!$F499*1000,0)</f>
        <v>18.180580144355169</v>
      </c>
      <c r="X499" s="41">
        <f>IFERROR('Tabel 5'!W499/'Tabel 10'!$F499*1000,0)</f>
        <v>17.318080711789005</v>
      </c>
      <c r="Y499" s="41">
        <f>IFERROR('Tabel 5'!X499/'Tabel 10'!$F499*1000,0)</f>
        <v>0</v>
      </c>
      <c r="Z499" s="41">
        <f>IFERROR('Tabel 5'!Y499/'Tabel 10'!$F499*1000,0)</f>
        <v>0.86249943256616279</v>
      </c>
      <c r="AB499" s="41">
        <f>IFERROR('Tabel 5'!AA499/'Tabel 10'!$F499*1000,0)</f>
        <v>1.7930909255980751</v>
      </c>
      <c r="AC499" s="41"/>
      <c r="AD499" s="41">
        <f>IFERROR('Tabel 5'!AC499/'Tabel 10'!$F499*1000,0)</f>
        <v>3.4273003767760679</v>
      </c>
    </row>
    <row r="500" spans="2:30" outlineLevel="2" x14ac:dyDescent="0.2">
      <c r="B500" s="46">
        <v>2017</v>
      </c>
      <c r="C500" s="46">
        <v>5</v>
      </c>
      <c r="D500" s="22" t="s">
        <v>132</v>
      </c>
      <c r="E500" s="22" t="s">
        <v>476</v>
      </c>
      <c r="F500" s="41">
        <v>20008</v>
      </c>
      <c r="H500" s="41">
        <f>IFERROR('Tabel 5'!G500/'Tabel 10'!$F500*1000,0)</f>
        <v>71.021591363454618</v>
      </c>
      <c r="I500" s="22"/>
      <c r="J500" s="41">
        <f>IFERROR('Tabel 5'!I500/'Tabel 10'!$F500*1000,0)</f>
        <v>40.883646541383449</v>
      </c>
      <c r="K500" s="41">
        <f>IFERROR('Tabel 5'!J500/'Tabel 10'!$F500*1000,0)</f>
        <v>0</v>
      </c>
      <c r="L500" s="41">
        <f>IFERROR('Tabel 5'!K500/'Tabel 10'!$F500*1000,0)</f>
        <v>0</v>
      </c>
      <c r="M500" s="41">
        <f>IFERROR('Tabel 5'!L500/'Tabel 10'!$F500*1000,0)</f>
        <v>1.2994802079168333</v>
      </c>
      <c r="N500" s="41">
        <f>IFERROR('Tabel 5'!M500/'Tabel 10'!$F500*1000,0)</f>
        <v>0</v>
      </c>
      <c r="O500" s="41">
        <f>IFERROR('Tabel 5'!N500/'Tabel 10'!$F500*1000,0)</f>
        <v>39.584166333466612</v>
      </c>
      <c r="Q500" s="41">
        <f>IFERROR('Tabel 5'!P500/'Tabel 10'!$F500*1000,0)</f>
        <v>0</v>
      </c>
      <c r="R500" s="41">
        <f>IFERROR('Tabel 5'!Q500/'Tabel 10'!$F500*1000,0)</f>
        <v>0</v>
      </c>
      <c r="S500" s="41">
        <f>IFERROR('Tabel 5'!R500/'Tabel 10'!$F500*1000,0)</f>
        <v>0</v>
      </c>
      <c r="T500" s="41">
        <f>IFERROR('Tabel 5'!S500/'Tabel 10'!$F500*1000,0)</f>
        <v>0</v>
      </c>
      <c r="U500" s="41">
        <f>IFERROR('Tabel 5'!T500/'Tabel 10'!$F500*1000,0)</f>
        <v>5.0979608156737299</v>
      </c>
      <c r="V500" s="22"/>
      <c r="W500" s="41">
        <f>IFERROR('Tabel 5'!V500/'Tabel 10'!$F500*1000,0)</f>
        <v>25.039984006397439</v>
      </c>
      <c r="X500" s="41">
        <f>IFERROR('Tabel 5'!W500/'Tabel 10'!$F500*1000,0)</f>
        <v>25.039984006397439</v>
      </c>
      <c r="Y500" s="41">
        <f>IFERROR('Tabel 5'!X500/'Tabel 10'!$F500*1000,0)</f>
        <v>0</v>
      </c>
      <c r="Z500" s="41">
        <f>IFERROR('Tabel 5'!Y500/'Tabel 10'!$F500*1000,0)</f>
        <v>0</v>
      </c>
      <c r="AB500" s="41">
        <f>IFERROR('Tabel 5'!AA500/'Tabel 10'!$F500*1000,0)</f>
        <v>0</v>
      </c>
      <c r="AC500" s="41"/>
      <c r="AD500" s="41">
        <f>IFERROR('Tabel 5'!AC500/'Tabel 10'!$F500*1000,0)</f>
        <v>13.794482207117154</v>
      </c>
    </row>
    <row r="501" spans="2:30" outlineLevel="2" x14ac:dyDescent="0.2">
      <c r="B501" s="46">
        <v>2017</v>
      </c>
      <c r="C501" s="46">
        <v>5</v>
      </c>
      <c r="D501" s="22" t="s">
        <v>134</v>
      </c>
      <c r="E501" s="22" t="s">
        <v>479</v>
      </c>
      <c r="F501" s="41">
        <v>48344</v>
      </c>
      <c r="H501" s="41">
        <f>IFERROR('Tabel 5'!G501/'Tabel 10'!$F501*1000,0)</f>
        <v>62.841303988085393</v>
      </c>
      <c r="I501" s="22"/>
      <c r="J501" s="41">
        <f>IFERROR('Tabel 5'!I501/'Tabel 10'!$F501*1000,0)</f>
        <v>45.838159854376968</v>
      </c>
      <c r="K501" s="41">
        <f>IFERROR('Tabel 5'!J501/'Tabel 10'!$F501*1000,0)</f>
        <v>9.1841800430249876</v>
      </c>
      <c r="L501" s="41">
        <f>IFERROR('Tabel 5'!K501/'Tabel 10'!$F501*1000,0)</f>
        <v>6.0607314247890116</v>
      </c>
      <c r="M501" s="41">
        <f>IFERROR('Tabel 5'!L501/'Tabel 10'!$F501*1000,0)</f>
        <v>0.95151414860168793</v>
      </c>
      <c r="N501" s="41">
        <f>IFERROR('Tabel 5'!M501/'Tabel 10'!$F501*1000,0)</f>
        <v>0</v>
      </c>
      <c r="O501" s="41">
        <f>IFERROR('Tabel 5'!N501/'Tabel 10'!$F501*1000,0)</f>
        <v>29.641734237961277</v>
      </c>
      <c r="Q501" s="41">
        <f>IFERROR('Tabel 5'!P501/'Tabel 10'!$F501*1000,0)</f>
        <v>0</v>
      </c>
      <c r="R501" s="41">
        <f>IFERROR('Tabel 5'!Q501/'Tabel 10'!$F501*1000,0)</f>
        <v>0</v>
      </c>
      <c r="S501" s="41">
        <f>IFERROR('Tabel 5'!R501/'Tabel 10'!$F501*1000,0)</f>
        <v>0</v>
      </c>
      <c r="T501" s="41">
        <f>IFERROR('Tabel 5'!S501/'Tabel 10'!$F501*1000,0)</f>
        <v>0</v>
      </c>
      <c r="U501" s="41">
        <f>IFERROR('Tabel 5'!T501/'Tabel 10'!$F501*1000,0)</f>
        <v>1.0963097799106403</v>
      </c>
      <c r="V501" s="22"/>
      <c r="W501" s="41">
        <f>IFERROR('Tabel 5'!V501/'Tabel 10'!$F501*1000,0)</f>
        <v>15.90683435379778</v>
      </c>
      <c r="X501" s="41">
        <f>IFERROR('Tabel 5'!W501/'Tabel 10'!$F501*1000,0)</f>
        <v>15.410392189309945</v>
      </c>
      <c r="Y501" s="41">
        <f>IFERROR('Tabel 5'!X501/'Tabel 10'!$F501*1000,0)</f>
        <v>0.49644216448783712</v>
      </c>
      <c r="Z501" s="41">
        <f>IFERROR('Tabel 5'!Y501/'Tabel 10'!$F501*1000,0)</f>
        <v>0</v>
      </c>
      <c r="AB501" s="41">
        <f>IFERROR('Tabel 5'!AA501/'Tabel 10'!$F501*1000,0)</f>
        <v>0</v>
      </c>
      <c r="AC501" s="41"/>
      <c r="AD501" s="41">
        <f>IFERROR('Tabel 5'!AC501/'Tabel 10'!$F501*1000,0)</f>
        <v>8.7084229687241432</v>
      </c>
    </row>
    <row r="502" spans="2:30" outlineLevel="2" x14ac:dyDescent="0.2">
      <c r="B502" s="46">
        <v>2017</v>
      </c>
      <c r="C502" s="46">
        <v>5</v>
      </c>
      <c r="D502" s="22" t="s">
        <v>140</v>
      </c>
      <c r="E502" s="22" t="s">
        <v>485</v>
      </c>
      <c r="F502" s="41">
        <v>35755</v>
      </c>
      <c r="H502" s="41">
        <f>IFERROR('Tabel 5'!G502/'Tabel 10'!$F502*1000,0)</f>
        <v>90.337015801985729</v>
      </c>
      <c r="I502" s="22"/>
      <c r="J502" s="41">
        <f>IFERROR('Tabel 5'!I502/'Tabel 10'!$F502*1000,0)</f>
        <v>39.574884631520071</v>
      </c>
      <c r="K502" s="41">
        <f>IFERROR('Tabel 5'!J502/'Tabel 10'!$F502*1000,0)</f>
        <v>5.397846455041253</v>
      </c>
      <c r="L502" s="41">
        <f>IFERROR('Tabel 5'!K502/'Tabel 10'!$F502*1000,0)</f>
        <v>17.647881415186689</v>
      </c>
      <c r="M502" s="41">
        <f>IFERROR('Tabel 5'!L502/'Tabel 10'!$F502*1000,0)</f>
        <v>9.1455740455880292</v>
      </c>
      <c r="N502" s="41">
        <f>IFERROR('Tabel 5'!M502/'Tabel 10'!$F502*1000,0)</f>
        <v>0</v>
      </c>
      <c r="O502" s="41">
        <f>IFERROR('Tabel 5'!N502/'Tabel 10'!$F502*1000,0)</f>
        <v>7.3835827157040974</v>
      </c>
      <c r="Q502" s="41">
        <f>IFERROR('Tabel 5'!P502/'Tabel 10'!$F502*1000,0)</f>
        <v>10.236330583135226</v>
      </c>
      <c r="R502" s="41">
        <f>IFERROR('Tabel 5'!Q502/'Tabel 10'!$F502*1000,0)</f>
        <v>10.236330583135226</v>
      </c>
      <c r="S502" s="41">
        <f>IFERROR('Tabel 5'!R502/'Tabel 10'!$F502*1000,0)</f>
        <v>0</v>
      </c>
      <c r="T502" s="41">
        <f>IFERROR('Tabel 5'!S502/'Tabel 10'!$F502*1000,0)</f>
        <v>0</v>
      </c>
      <c r="U502" s="41">
        <f>IFERROR('Tabel 5'!T502/'Tabel 10'!$F502*1000,0)</f>
        <v>21.815130750943922</v>
      </c>
      <c r="V502" s="22"/>
      <c r="W502" s="41">
        <f>IFERROR('Tabel 5'!V502/'Tabel 10'!$F502*1000,0)</f>
        <v>18.710669836386518</v>
      </c>
      <c r="X502" s="41">
        <f>IFERROR('Tabel 5'!W502/'Tabel 10'!$F502*1000,0)</f>
        <v>16.305411830513215</v>
      </c>
      <c r="Y502" s="41">
        <f>IFERROR('Tabel 5'!X502/'Tabel 10'!$F502*1000,0)</f>
        <v>0</v>
      </c>
      <c r="Z502" s="41">
        <f>IFERROR('Tabel 5'!Y502/'Tabel 10'!$F502*1000,0)</f>
        <v>2.4052580058733044</v>
      </c>
      <c r="AB502" s="41">
        <f>IFERROR('Tabel 5'!AA502/'Tabel 10'!$F502*1000,0)</f>
        <v>0</v>
      </c>
      <c r="AC502" s="41"/>
      <c r="AD502" s="41">
        <f>IFERROR('Tabel 5'!AC502/'Tabel 10'!$F502*1000,0)</f>
        <v>22.290588728849112</v>
      </c>
    </row>
    <row r="503" spans="2:30" outlineLevel="2" x14ac:dyDescent="0.2">
      <c r="B503" s="46">
        <v>2017</v>
      </c>
      <c r="C503" s="46">
        <v>5</v>
      </c>
      <c r="D503" s="22" t="s">
        <v>143</v>
      </c>
      <c r="E503" s="22" t="s">
        <v>488</v>
      </c>
      <c r="F503" s="41">
        <v>29731</v>
      </c>
      <c r="H503" s="41">
        <f>IFERROR('Tabel 5'!G503/'Tabel 10'!$F503*1000,0)</f>
        <v>49.140627627728634</v>
      </c>
      <c r="I503" s="22"/>
      <c r="J503" s="41">
        <f>IFERROR('Tabel 5'!I503/'Tabel 10'!$F503*1000,0)</f>
        <v>31.381386431670649</v>
      </c>
      <c r="K503" s="41">
        <f>IFERROR('Tabel 5'!J503/'Tabel 10'!$F503*1000,0)</f>
        <v>20.651844875718947</v>
      </c>
      <c r="L503" s="41">
        <f>IFERROR('Tabel 5'!K503/'Tabel 10'!$F503*1000,0)</f>
        <v>0</v>
      </c>
      <c r="M503" s="41">
        <f>IFERROR('Tabel 5'!L503/'Tabel 10'!$F503*1000,0)</f>
        <v>0</v>
      </c>
      <c r="N503" s="41">
        <f>IFERROR('Tabel 5'!M503/'Tabel 10'!$F503*1000,0)</f>
        <v>0</v>
      </c>
      <c r="O503" s="41">
        <f>IFERROR('Tabel 5'!N503/'Tabel 10'!$F503*1000,0)</f>
        <v>10.7295415559517</v>
      </c>
      <c r="Q503" s="41">
        <f>IFERROR('Tabel 5'!P503/'Tabel 10'!$F503*1000,0)</f>
        <v>0</v>
      </c>
      <c r="R503" s="41">
        <f>IFERROR('Tabel 5'!Q503/'Tabel 10'!$F503*1000,0)</f>
        <v>0</v>
      </c>
      <c r="S503" s="41">
        <f>IFERROR('Tabel 5'!R503/'Tabel 10'!$F503*1000,0)</f>
        <v>0</v>
      </c>
      <c r="T503" s="41">
        <f>IFERROR('Tabel 5'!S503/'Tabel 10'!$F503*1000,0)</f>
        <v>0</v>
      </c>
      <c r="U503" s="41">
        <f>IFERROR('Tabel 5'!T503/'Tabel 10'!$F503*1000,0)</f>
        <v>0.1681746325384279</v>
      </c>
      <c r="V503" s="22"/>
      <c r="W503" s="41">
        <f>IFERROR('Tabel 5'!V503/'Tabel 10'!$F503*1000,0)</f>
        <v>17.591066563519561</v>
      </c>
      <c r="X503" s="41">
        <f>IFERROR('Tabel 5'!W503/'Tabel 10'!$F503*1000,0)</f>
        <v>17.153812518919647</v>
      </c>
      <c r="Y503" s="41">
        <f>IFERROR('Tabel 5'!X503/'Tabel 10'!$F503*1000,0)</f>
        <v>0.43725404459991257</v>
      </c>
      <c r="Z503" s="41">
        <f>IFERROR('Tabel 5'!Y503/'Tabel 10'!$F503*1000,0)</f>
        <v>0</v>
      </c>
      <c r="AB503" s="41">
        <f>IFERROR('Tabel 5'!AA503/'Tabel 10'!$F503*1000,0)</f>
        <v>0</v>
      </c>
      <c r="AC503" s="41"/>
      <c r="AD503" s="41">
        <f>IFERROR('Tabel 5'!AC503/'Tabel 10'!$F503*1000,0)</f>
        <v>33.06313275705493</v>
      </c>
    </row>
    <row r="504" spans="2:30" outlineLevel="2" x14ac:dyDescent="0.2">
      <c r="B504" s="46">
        <v>2017</v>
      </c>
      <c r="C504" s="46">
        <v>5</v>
      </c>
      <c r="D504" s="22" t="s">
        <v>144</v>
      </c>
      <c r="E504" s="22" t="s">
        <v>489</v>
      </c>
      <c r="F504" s="41">
        <v>21552</v>
      </c>
      <c r="H504" s="41">
        <f>IFERROR('Tabel 5'!G504/'Tabel 10'!$F504*1000,0)</f>
        <v>91.406829992576093</v>
      </c>
      <c r="I504" s="22"/>
      <c r="J504" s="41">
        <f>IFERROR('Tabel 5'!I504/'Tabel 10'!$F504*1000,0)</f>
        <v>55.447290274684484</v>
      </c>
      <c r="K504" s="41">
        <f>IFERROR('Tabel 5'!J504/'Tabel 10'!$F504*1000,0)</f>
        <v>36.191536748329625</v>
      </c>
      <c r="L504" s="41">
        <f>IFERROR('Tabel 5'!K504/'Tabel 10'!$F504*1000,0)</f>
        <v>0</v>
      </c>
      <c r="M504" s="41">
        <f>IFERROR('Tabel 5'!L504/'Tabel 10'!$F504*1000,0)</f>
        <v>17.446176688938383</v>
      </c>
      <c r="N504" s="41">
        <f>IFERROR('Tabel 5'!M504/'Tabel 10'!$F504*1000,0)</f>
        <v>0</v>
      </c>
      <c r="O504" s="41">
        <f>IFERROR('Tabel 5'!N504/'Tabel 10'!$F504*1000,0)</f>
        <v>1.8095768374164811</v>
      </c>
      <c r="Q504" s="41">
        <f>IFERROR('Tabel 5'!P504/'Tabel 10'!$F504*1000,0)</f>
        <v>0.55679287305122493</v>
      </c>
      <c r="R504" s="41">
        <f>IFERROR('Tabel 5'!Q504/'Tabel 10'!$F504*1000,0)</f>
        <v>0.55679287305122493</v>
      </c>
      <c r="S504" s="41">
        <f>IFERROR('Tabel 5'!R504/'Tabel 10'!$F504*1000,0)</f>
        <v>0</v>
      </c>
      <c r="T504" s="41">
        <f>IFERROR('Tabel 5'!S504/'Tabel 10'!$F504*1000,0)</f>
        <v>0</v>
      </c>
      <c r="U504" s="41">
        <f>IFERROR('Tabel 5'!T504/'Tabel 10'!$F504*1000,0)</f>
        <v>2.9695619896065328</v>
      </c>
      <c r="V504" s="22"/>
      <c r="W504" s="41">
        <f>IFERROR('Tabel 5'!V504/'Tabel 10'!$F504*1000,0)</f>
        <v>32.433184855233854</v>
      </c>
      <c r="X504" s="41">
        <f>IFERROR('Tabel 5'!W504/'Tabel 10'!$F504*1000,0)</f>
        <v>30.902004454342983</v>
      </c>
      <c r="Y504" s="41">
        <f>IFERROR('Tabel 5'!X504/'Tabel 10'!$F504*1000,0)</f>
        <v>0.51039346696362287</v>
      </c>
      <c r="Z504" s="41">
        <f>IFERROR('Tabel 5'!Y504/'Tabel 10'!$F504*1000,0)</f>
        <v>1.0207869339272457</v>
      </c>
      <c r="AB504" s="41">
        <f>IFERROR('Tabel 5'!AA504/'Tabel 10'!$F504*1000,0)</f>
        <v>0</v>
      </c>
      <c r="AC504" s="41"/>
      <c r="AD504" s="41">
        <f>IFERROR('Tabel 5'!AC504/'Tabel 10'!$F504*1000,0)</f>
        <v>8.8158871566443953</v>
      </c>
    </row>
    <row r="505" spans="2:30" outlineLevel="2" x14ac:dyDescent="0.2">
      <c r="B505" s="46">
        <v>2017</v>
      </c>
      <c r="C505" s="46">
        <v>5</v>
      </c>
      <c r="D505" s="22" t="s">
        <v>145</v>
      </c>
      <c r="E505" s="22" t="s">
        <v>490</v>
      </c>
      <c r="F505" s="41">
        <v>21316</v>
      </c>
      <c r="H505" s="41">
        <f>IFERROR('Tabel 5'!G505/'Tabel 10'!$F505*1000,0)</f>
        <v>39.829236254456745</v>
      </c>
      <c r="I505" s="22"/>
      <c r="J505" s="41">
        <f>IFERROR('Tabel 5'!I505/'Tabel 10'!$F505*1000,0)</f>
        <v>18.483768061550009</v>
      </c>
      <c r="K505" s="41">
        <f>IFERROR('Tabel 5'!J505/'Tabel 10'!$F505*1000,0)</f>
        <v>8.913492212422593</v>
      </c>
      <c r="L505" s="41">
        <f>IFERROR('Tabel 5'!K505/'Tabel 10'!$F505*1000,0)</f>
        <v>1.3604803903171325</v>
      </c>
      <c r="M505" s="41">
        <f>IFERROR('Tabel 5'!L505/'Tabel 10'!$F505*1000,0)</f>
        <v>1.5481328579470821</v>
      </c>
      <c r="N505" s="41">
        <f>IFERROR('Tabel 5'!M505/'Tabel 10'!$F505*1000,0)</f>
        <v>0</v>
      </c>
      <c r="O505" s="41">
        <f>IFERROR('Tabel 5'!N505/'Tabel 10'!$F505*1000,0)</f>
        <v>6.6616626008632016</v>
      </c>
      <c r="Q505" s="41">
        <f>IFERROR('Tabel 5'!P505/'Tabel 10'!$F505*1000,0)</f>
        <v>0</v>
      </c>
      <c r="R505" s="41">
        <f>IFERROR('Tabel 5'!Q505/'Tabel 10'!$F505*1000,0)</f>
        <v>0</v>
      </c>
      <c r="S505" s="41">
        <f>IFERROR('Tabel 5'!R505/'Tabel 10'!$F505*1000,0)</f>
        <v>0</v>
      </c>
      <c r="T505" s="41">
        <f>IFERROR('Tabel 5'!S505/'Tabel 10'!$F505*1000,0)</f>
        <v>0</v>
      </c>
      <c r="U505" s="41">
        <f>IFERROR('Tabel 5'!T505/'Tabel 10'!$F505*1000,0)</f>
        <v>0.89134922124225935</v>
      </c>
      <c r="V505" s="22"/>
      <c r="W505" s="41">
        <f>IFERROR('Tabel 5'!V505/'Tabel 10'!$F505*1000,0)</f>
        <v>20.454118971664478</v>
      </c>
      <c r="X505" s="41">
        <f>IFERROR('Tabel 5'!W505/'Tabel 10'!$F505*1000,0)</f>
        <v>19.891161568774628</v>
      </c>
      <c r="Y505" s="41">
        <f>IFERROR('Tabel 5'!X505/'Tabel 10'!$F505*1000,0)</f>
        <v>0.56295740288984797</v>
      </c>
      <c r="Z505" s="41">
        <f>IFERROR('Tabel 5'!Y505/'Tabel 10'!$F505*1000,0)</f>
        <v>0</v>
      </c>
      <c r="AB505" s="41">
        <f>IFERROR('Tabel 5'!AA505/'Tabel 10'!$F505*1000,0)</f>
        <v>0</v>
      </c>
      <c r="AC505" s="41"/>
      <c r="AD505" s="41">
        <f>IFERROR('Tabel 5'!AC505/'Tabel 10'!$F505*1000,0)</f>
        <v>0</v>
      </c>
    </row>
    <row r="506" spans="2:30" outlineLevel="2" x14ac:dyDescent="0.2">
      <c r="B506" s="46">
        <v>2017</v>
      </c>
      <c r="C506" s="46">
        <v>5</v>
      </c>
      <c r="D506" s="22" t="s">
        <v>147</v>
      </c>
      <c r="E506" s="22" t="s">
        <v>492</v>
      </c>
      <c r="F506" s="41">
        <v>29123</v>
      </c>
      <c r="H506" s="41">
        <f>IFERROR('Tabel 5'!G506/'Tabel 10'!$F506*1000,0)</f>
        <v>99.921024619716377</v>
      </c>
      <c r="I506" s="22"/>
      <c r="J506" s="41">
        <f>IFERROR('Tabel 5'!I506/'Tabel 10'!$F506*1000,0)</f>
        <v>72.829035470246879</v>
      </c>
      <c r="K506" s="41">
        <f>IFERROR('Tabel 5'!J506/'Tabel 10'!$F506*1000,0)</f>
        <v>3.433712186244549</v>
      </c>
      <c r="L506" s="41">
        <f>IFERROR('Tabel 5'!K506/'Tabel 10'!$F506*1000,0)</f>
        <v>0.13734848744978195</v>
      </c>
      <c r="M506" s="41">
        <f>IFERROR('Tabel 5'!L506/'Tabel 10'!$F506*1000,0)</f>
        <v>57.239982144696633</v>
      </c>
      <c r="N506" s="41">
        <f>IFERROR('Tabel 5'!M506/'Tabel 10'!$F506*1000,0)</f>
        <v>0</v>
      </c>
      <c r="O506" s="41">
        <f>IFERROR('Tabel 5'!N506/'Tabel 10'!$F506*1000,0)</f>
        <v>12.017992651855922</v>
      </c>
      <c r="Q506" s="41">
        <f>IFERROR('Tabel 5'!P506/'Tabel 10'!$F506*1000,0)</f>
        <v>7.3138069567008896</v>
      </c>
      <c r="R506" s="41">
        <f>IFERROR('Tabel 5'!Q506/'Tabel 10'!$F506*1000,0)</f>
        <v>7.3138069567008896</v>
      </c>
      <c r="S506" s="41">
        <f>IFERROR('Tabel 5'!R506/'Tabel 10'!$F506*1000,0)</f>
        <v>0</v>
      </c>
      <c r="T506" s="41">
        <f>IFERROR('Tabel 5'!S506/'Tabel 10'!$F506*1000,0)</f>
        <v>0</v>
      </c>
      <c r="U506" s="41">
        <f>IFERROR('Tabel 5'!T506/'Tabel 10'!$F506*1000,0)</f>
        <v>1.0644507777358101</v>
      </c>
      <c r="V506" s="22"/>
      <c r="W506" s="41">
        <f>IFERROR('Tabel 5'!V506/'Tabel 10'!$F506*1000,0)</f>
        <v>18.713731415032793</v>
      </c>
      <c r="X506" s="41">
        <f>IFERROR('Tabel 5'!W506/'Tabel 10'!$F506*1000,0)</f>
        <v>17.752292002884317</v>
      </c>
      <c r="Y506" s="41">
        <f>IFERROR('Tabel 5'!X506/'Tabel 10'!$F506*1000,0)</f>
        <v>0.61806819352401876</v>
      </c>
      <c r="Z506" s="41">
        <f>IFERROR('Tabel 5'!Y506/'Tabel 10'!$F506*1000,0)</f>
        <v>0.34337121862445491</v>
      </c>
      <c r="AB506" s="41">
        <f>IFERROR('Tabel 5'!AA506/'Tabel 10'!$F506*1000,0)</f>
        <v>0.44638258421179133</v>
      </c>
      <c r="AC506" s="41"/>
      <c r="AD506" s="41">
        <f>IFERROR('Tabel 5'!AC506/'Tabel 10'!$F506*1000,0)</f>
        <v>34.68049308106994</v>
      </c>
    </row>
    <row r="507" spans="2:30" outlineLevel="2" x14ac:dyDescent="0.2">
      <c r="B507" s="46">
        <v>2017</v>
      </c>
      <c r="C507" s="46">
        <v>5</v>
      </c>
      <c r="D507" s="22" t="s">
        <v>149</v>
      </c>
      <c r="E507" s="22" t="s">
        <v>494</v>
      </c>
      <c r="F507" s="41">
        <v>27128</v>
      </c>
      <c r="H507" s="41">
        <f>IFERROR('Tabel 5'!G507/'Tabel 10'!$F507*1000,0)</f>
        <v>33.470952521380127</v>
      </c>
      <c r="I507" s="22"/>
      <c r="J507" s="41">
        <f>IFERROR('Tabel 5'!I507/'Tabel 10'!$F507*1000,0)</f>
        <v>6.7826599823061047</v>
      </c>
      <c r="K507" s="41">
        <f>IFERROR('Tabel 5'!J507/'Tabel 10'!$F507*1000,0)</f>
        <v>1.2533176054261279</v>
      </c>
      <c r="L507" s="41">
        <f>IFERROR('Tabel 5'!K507/'Tabel 10'!$F507*1000,0)</f>
        <v>0.55293423768799765</v>
      </c>
      <c r="M507" s="41">
        <f>IFERROR('Tabel 5'!L507/'Tabel 10'!$F507*1000,0)</f>
        <v>0.36862282512533173</v>
      </c>
      <c r="N507" s="41">
        <f>IFERROR('Tabel 5'!M507/'Tabel 10'!$F507*1000,0)</f>
        <v>0</v>
      </c>
      <c r="O507" s="41">
        <f>IFERROR('Tabel 5'!N507/'Tabel 10'!$F507*1000,0)</f>
        <v>4.6077853140666472</v>
      </c>
      <c r="Q507" s="41">
        <f>IFERROR('Tabel 5'!P507/'Tabel 10'!$F507*1000,0)</f>
        <v>0.88469478030079618</v>
      </c>
      <c r="R507" s="41">
        <f>IFERROR('Tabel 5'!Q507/'Tabel 10'!$F507*1000,0)</f>
        <v>0.88469478030079618</v>
      </c>
      <c r="S507" s="41">
        <f>IFERROR('Tabel 5'!R507/'Tabel 10'!$F507*1000,0)</f>
        <v>0</v>
      </c>
      <c r="T507" s="41">
        <f>IFERROR('Tabel 5'!S507/'Tabel 10'!$F507*1000,0)</f>
        <v>0</v>
      </c>
      <c r="U507" s="41">
        <f>IFERROR('Tabel 5'!T507/'Tabel 10'!$F507*1000,0)</f>
        <v>0.84783249778826308</v>
      </c>
      <c r="V507" s="22"/>
      <c r="W507" s="41">
        <f>IFERROR('Tabel 5'!V507/'Tabel 10'!$F507*1000,0)</f>
        <v>24.955765260984961</v>
      </c>
      <c r="X507" s="41">
        <f>IFERROR('Tabel 5'!W507/'Tabel 10'!$F507*1000,0)</f>
        <v>15.6664700678266</v>
      </c>
      <c r="Y507" s="41">
        <f>IFERROR('Tabel 5'!X507/'Tabel 10'!$F507*1000,0)</f>
        <v>0.55293423768799765</v>
      </c>
      <c r="Z507" s="41">
        <f>IFERROR('Tabel 5'!Y507/'Tabel 10'!$F507*1000,0)</f>
        <v>8.7363609554703636</v>
      </c>
      <c r="AB507" s="41">
        <f>IFERROR('Tabel 5'!AA507/'Tabel 10'!$F507*1000,0)</f>
        <v>0</v>
      </c>
      <c r="AC507" s="41"/>
      <c r="AD507" s="41">
        <f>IFERROR('Tabel 5'!AC507/'Tabel 10'!$F507*1000,0)</f>
        <v>6.9669713948687706</v>
      </c>
    </row>
    <row r="508" spans="2:30" outlineLevel="2" x14ac:dyDescent="0.2">
      <c r="B508" s="46">
        <v>2017</v>
      </c>
      <c r="C508" s="46">
        <v>5</v>
      </c>
      <c r="D508" s="22" t="s">
        <v>150</v>
      </c>
      <c r="E508" s="22" t="s">
        <v>495</v>
      </c>
      <c r="F508" s="41">
        <v>22717</v>
      </c>
      <c r="H508" s="41">
        <f>IFERROR('Tabel 5'!G508/'Tabel 10'!$F508*1000,0)</f>
        <v>70.563894880485975</v>
      </c>
      <c r="I508" s="22"/>
      <c r="J508" s="41">
        <f>IFERROR('Tabel 5'!I508/'Tabel 10'!$F508*1000,0)</f>
        <v>37.901131311352735</v>
      </c>
      <c r="K508" s="41">
        <f>IFERROR('Tabel 5'!J508/'Tabel 10'!$F508*1000,0)</f>
        <v>0</v>
      </c>
      <c r="L508" s="41">
        <f>IFERROR('Tabel 5'!K508/'Tabel 10'!$F508*1000,0)</f>
        <v>0</v>
      </c>
      <c r="M508" s="41">
        <f>IFERROR('Tabel 5'!L508/'Tabel 10'!$F508*1000,0)</f>
        <v>2.2450147466654928</v>
      </c>
      <c r="N508" s="41">
        <f>IFERROR('Tabel 5'!M508/'Tabel 10'!$F508*1000,0)</f>
        <v>0</v>
      </c>
      <c r="O508" s="41">
        <f>IFERROR('Tabel 5'!N508/'Tabel 10'!$F508*1000,0)</f>
        <v>35.656116564687238</v>
      </c>
      <c r="Q508" s="41">
        <f>IFERROR('Tabel 5'!P508/'Tabel 10'!$F508*1000,0)</f>
        <v>1.3646168067966722</v>
      </c>
      <c r="R508" s="41">
        <f>IFERROR('Tabel 5'!Q508/'Tabel 10'!$F508*1000,0)</f>
        <v>1.3646168067966722</v>
      </c>
      <c r="S508" s="41">
        <f>IFERROR('Tabel 5'!R508/'Tabel 10'!$F508*1000,0)</f>
        <v>0</v>
      </c>
      <c r="T508" s="41">
        <f>IFERROR('Tabel 5'!S508/'Tabel 10'!$F508*1000,0)</f>
        <v>0</v>
      </c>
      <c r="U508" s="41">
        <f>IFERROR('Tabel 5'!T508/'Tabel 10'!$F508*1000,0)</f>
        <v>3.1694325835277546</v>
      </c>
      <c r="V508" s="22"/>
      <c r="W508" s="41">
        <f>IFERROR('Tabel 5'!V508/'Tabel 10'!$F508*1000,0)</f>
        <v>28.128714178808821</v>
      </c>
      <c r="X508" s="41">
        <f>IFERROR('Tabel 5'!W508/'Tabel 10'!$F508*1000,0)</f>
        <v>27.55645551789409</v>
      </c>
      <c r="Y508" s="41">
        <f>IFERROR('Tabel 5'!X508/'Tabel 10'!$F508*1000,0)</f>
        <v>0.57225866091473354</v>
      </c>
      <c r="Z508" s="41">
        <f>IFERROR('Tabel 5'!Y508/'Tabel 10'!$F508*1000,0)</f>
        <v>0</v>
      </c>
      <c r="AB508" s="41">
        <f>IFERROR('Tabel 5'!AA508/'Tabel 10'!$F508*1000,0)</f>
        <v>0</v>
      </c>
      <c r="AC508" s="41"/>
      <c r="AD508" s="41">
        <f>IFERROR('Tabel 5'!AC508/'Tabel 10'!$F508*1000,0)</f>
        <v>6.4709248580358318</v>
      </c>
    </row>
    <row r="509" spans="2:30" outlineLevel="2" x14ac:dyDescent="0.2">
      <c r="B509" s="46">
        <v>2017</v>
      </c>
      <c r="C509" s="46">
        <v>5</v>
      </c>
      <c r="D509" s="22" t="s">
        <v>151</v>
      </c>
      <c r="E509" s="22" t="s">
        <v>496</v>
      </c>
      <c r="F509" s="41">
        <v>32450</v>
      </c>
      <c r="H509" s="41">
        <f>IFERROR('Tabel 5'!G509/'Tabel 10'!$F509*1000,0)</f>
        <v>77.195685670261938</v>
      </c>
      <c r="I509" s="22"/>
      <c r="J509" s="41">
        <f>IFERROR('Tabel 5'!I509/'Tabel 10'!$F509*1000,0)</f>
        <v>35.377503852080125</v>
      </c>
      <c r="K509" s="41">
        <f>IFERROR('Tabel 5'!J509/'Tabel 10'!$F509*1000,0)</f>
        <v>26.779661016949152</v>
      </c>
      <c r="L509" s="41">
        <f>IFERROR('Tabel 5'!K509/'Tabel 10'!$F509*1000,0)</f>
        <v>0</v>
      </c>
      <c r="M509" s="41">
        <f>IFERROR('Tabel 5'!L509/'Tabel 10'!$F509*1000,0)</f>
        <v>2.4036979969183356</v>
      </c>
      <c r="N509" s="41">
        <f>IFERROR('Tabel 5'!M509/'Tabel 10'!$F509*1000,0)</f>
        <v>0</v>
      </c>
      <c r="O509" s="41">
        <f>IFERROR('Tabel 5'!N509/'Tabel 10'!$F509*1000,0)</f>
        <v>6.194144838212635</v>
      </c>
      <c r="Q509" s="41">
        <f>IFERROR('Tabel 5'!P509/'Tabel 10'!$F509*1000,0)</f>
        <v>10.323574730354391</v>
      </c>
      <c r="R509" s="41">
        <f>IFERROR('Tabel 5'!Q509/'Tabel 10'!$F509*1000,0)</f>
        <v>7.9815100154083209</v>
      </c>
      <c r="S509" s="41">
        <f>IFERROR('Tabel 5'!R509/'Tabel 10'!$F509*1000,0)</f>
        <v>2.3420647149460705</v>
      </c>
      <c r="T509" s="41">
        <f>IFERROR('Tabel 5'!S509/'Tabel 10'!$F509*1000,0)</f>
        <v>0</v>
      </c>
      <c r="U509" s="41">
        <f>IFERROR('Tabel 5'!T509/'Tabel 10'!$F509*1000,0)</f>
        <v>9.6147919876733425</v>
      </c>
      <c r="V509" s="22"/>
      <c r="W509" s="41">
        <f>IFERROR('Tabel 5'!V509/'Tabel 10'!$F509*1000,0)</f>
        <v>21.879815100154083</v>
      </c>
      <c r="X509" s="41">
        <f>IFERROR('Tabel 5'!W509/'Tabel 10'!$F509*1000,0)</f>
        <v>19.167950693374422</v>
      </c>
      <c r="Y509" s="41">
        <f>IFERROR('Tabel 5'!X509/'Tabel 10'!$F509*1000,0)</f>
        <v>2.7118644067796613</v>
      </c>
      <c r="Z509" s="41">
        <f>IFERROR('Tabel 5'!Y509/'Tabel 10'!$F509*1000,0)</f>
        <v>0</v>
      </c>
      <c r="AB509" s="41">
        <f>IFERROR('Tabel 5'!AA509/'Tabel 10'!$F509*1000,0)</f>
        <v>0.30816640986132515</v>
      </c>
      <c r="AC509" s="41"/>
      <c r="AD509" s="41">
        <f>IFERROR('Tabel 5'!AC509/'Tabel 10'!$F509*1000,0)</f>
        <v>6.9029275808936825</v>
      </c>
    </row>
    <row r="510" spans="2:30" outlineLevel="2" x14ac:dyDescent="0.2">
      <c r="B510" s="46">
        <v>2017</v>
      </c>
      <c r="C510" s="46">
        <v>5</v>
      </c>
      <c r="D510" s="22" t="s">
        <v>152</v>
      </c>
      <c r="E510" s="22" t="s">
        <v>497</v>
      </c>
      <c r="F510" s="41">
        <v>27914</v>
      </c>
      <c r="H510" s="41">
        <f>IFERROR('Tabel 5'!G510/'Tabel 10'!$F510*1000,0)</f>
        <v>23.142509135200974</v>
      </c>
      <c r="I510" s="22"/>
      <c r="J510" s="41">
        <f>IFERROR('Tabel 5'!I510/'Tabel 10'!$F510*1000,0)</f>
        <v>4.2630937880633377</v>
      </c>
      <c r="K510" s="41">
        <f>IFERROR('Tabel 5'!J510/'Tabel 10'!$F510*1000,0)</f>
        <v>2.1494590528050441</v>
      </c>
      <c r="L510" s="41">
        <f>IFERROR('Tabel 5'!K510/'Tabel 10'!$F510*1000,0)</f>
        <v>0.53736476320126103</v>
      </c>
      <c r="M510" s="41">
        <f>IFERROR('Tabel 5'!L510/'Tabel 10'!$F510*1000,0)</f>
        <v>0.17912158773375367</v>
      </c>
      <c r="N510" s="41">
        <f>IFERROR('Tabel 5'!M510/'Tabel 10'!$F510*1000,0)</f>
        <v>0.53736476320126103</v>
      </c>
      <c r="O510" s="41">
        <f>IFERROR('Tabel 5'!N510/'Tabel 10'!$F510*1000,0)</f>
        <v>0.85978362112201767</v>
      </c>
      <c r="Q510" s="41">
        <f>IFERROR('Tabel 5'!P510/'Tabel 10'!$F510*1000,0)</f>
        <v>2.1136347352582932</v>
      </c>
      <c r="R510" s="41">
        <f>IFERROR('Tabel 5'!Q510/'Tabel 10'!$F510*1000,0)</f>
        <v>2.1136347352582932</v>
      </c>
      <c r="S510" s="41">
        <f>IFERROR('Tabel 5'!R510/'Tabel 10'!$F510*1000,0)</f>
        <v>0</v>
      </c>
      <c r="T510" s="41">
        <f>IFERROR('Tabel 5'!S510/'Tabel 10'!$F510*1000,0)</f>
        <v>0</v>
      </c>
      <c r="U510" s="41">
        <f>IFERROR('Tabel 5'!T510/'Tabel 10'!$F510*1000,0)</f>
        <v>3.5466074371283227</v>
      </c>
      <c r="V510" s="22"/>
      <c r="W510" s="41">
        <f>IFERROR('Tabel 5'!V510/'Tabel 10'!$F510*1000,0)</f>
        <v>13.219173174751022</v>
      </c>
      <c r="X510" s="41">
        <f>IFERROR('Tabel 5'!W510/'Tabel 10'!$F510*1000,0)</f>
        <v>13.219173174751022</v>
      </c>
      <c r="Y510" s="41">
        <f>IFERROR('Tabel 5'!X510/'Tabel 10'!$F510*1000,0)</f>
        <v>0</v>
      </c>
      <c r="Z510" s="41">
        <f>IFERROR('Tabel 5'!Y510/'Tabel 10'!$F510*1000,0)</f>
        <v>0</v>
      </c>
      <c r="AB510" s="41">
        <f>IFERROR('Tabel 5'!AA510/'Tabel 10'!$F510*1000,0)</f>
        <v>0</v>
      </c>
      <c r="AC510" s="41"/>
      <c r="AD510" s="41">
        <f>IFERROR('Tabel 5'!AC510/'Tabel 10'!$F510*1000,0)</f>
        <v>1.8986888299777889</v>
      </c>
    </row>
    <row r="511" spans="2:30" outlineLevel="2" x14ac:dyDescent="0.2">
      <c r="B511" s="46">
        <v>2017</v>
      </c>
      <c r="C511" s="46">
        <v>5</v>
      </c>
      <c r="D511" s="22" t="s">
        <v>153</v>
      </c>
      <c r="E511" s="22" t="s">
        <v>498</v>
      </c>
      <c r="F511" s="41">
        <v>42185</v>
      </c>
      <c r="H511" s="41">
        <f>IFERROR('Tabel 5'!G511/'Tabel 10'!$F511*1000,0)</f>
        <v>51.582315989095648</v>
      </c>
      <c r="I511" s="22"/>
      <c r="J511" s="41">
        <f>IFERROR('Tabel 5'!I511/'Tabel 10'!$F511*1000,0)</f>
        <v>19.533009363517838</v>
      </c>
      <c r="K511" s="41">
        <f>IFERROR('Tabel 5'!J511/'Tabel 10'!$F511*1000,0)</f>
        <v>12.540002370510846</v>
      </c>
      <c r="L511" s="41">
        <f>IFERROR('Tabel 5'!K511/'Tabel 10'!$F511*1000,0)</f>
        <v>0.40298684366480975</v>
      </c>
      <c r="M511" s="41">
        <f>IFERROR('Tabel 5'!L511/'Tabel 10'!$F511*1000,0)</f>
        <v>6.5900201493421831</v>
      </c>
      <c r="N511" s="41">
        <f>IFERROR('Tabel 5'!M511/'Tabel 10'!$F511*1000,0)</f>
        <v>0</v>
      </c>
      <c r="O511" s="41">
        <f>IFERROR('Tabel 5'!N511/'Tabel 10'!$F511*1000,0)</f>
        <v>0</v>
      </c>
      <c r="Q511" s="41">
        <f>IFERROR('Tabel 5'!P511/'Tabel 10'!$F511*1000,0)</f>
        <v>2.1571648690292755</v>
      </c>
      <c r="R511" s="41">
        <f>IFERROR('Tabel 5'!Q511/'Tabel 10'!$F511*1000,0)</f>
        <v>2.1571648690292755</v>
      </c>
      <c r="S511" s="41">
        <f>IFERROR('Tabel 5'!R511/'Tabel 10'!$F511*1000,0)</f>
        <v>0</v>
      </c>
      <c r="T511" s="41">
        <f>IFERROR('Tabel 5'!S511/'Tabel 10'!$F511*1000,0)</f>
        <v>0</v>
      </c>
      <c r="U511" s="41">
        <f>IFERROR('Tabel 5'!T511/'Tabel 10'!$F511*1000,0)</f>
        <v>6.6374303662439251</v>
      </c>
      <c r="V511" s="22"/>
      <c r="W511" s="41">
        <f>IFERROR('Tabel 5'!V511/'Tabel 10'!$F511*1000,0)</f>
        <v>23.254711390304614</v>
      </c>
      <c r="X511" s="41">
        <f>IFERROR('Tabel 5'!W511/'Tabel 10'!$F511*1000,0)</f>
        <v>22.63837857058196</v>
      </c>
      <c r="Y511" s="41">
        <f>IFERROR('Tabel 5'!X511/'Tabel 10'!$F511*1000,0)</f>
        <v>0.6163328197226503</v>
      </c>
      <c r="Z511" s="41">
        <f>IFERROR('Tabel 5'!Y511/'Tabel 10'!$F511*1000,0)</f>
        <v>0</v>
      </c>
      <c r="AB511" s="41">
        <f>IFERROR('Tabel 5'!AA511/'Tabel 10'!$F511*1000,0)</f>
        <v>0</v>
      </c>
      <c r="AC511" s="41"/>
      <c r="AD511" s="41">
        <f>IFERROR('Tabel 5'!AC511/'Tabel 10'!$F511*1000,0)</f>
        <v>4.0061633281972266</v>
      </c>
    </row>
    <row r="512" spans="2:30" outlineLevel="2" x14ac:dyDescent="0.2">
      <c r="B512" s="46">
        <v>2017</v>
      </c>
      <c r="C512" s="46">
        <v>5</v>
      </c>
      <c r="D512" s="22" t="s">
        <v>154</v>
      </c>
      <c r="E512" s="22" t="s">
        <v>499</v>
      </c>
      <c r="F512" s="41">
        <v>23608</v>
      </c>
      <c r="H512" s="41">
        <f>IFERROR('Tabel 5'!G512/'Tabel 10'!$F512*1000,0)</f>
        <v>33.336157234835646</v>
      </c>
      <c r="I512" s="22"/>
      <c r="J512" s="41">
        <f>IFERROR('Tabel 5'!I512/'Tabel 10'!$F512*1000,0)</f>
        <v>7.4974584886479159</v>
      </c>
      <c r="K512" s="41">
        <f>IFERROR('Tabel 5'!J512/'Tabel 10'!$F512*1000,0)</f>
        <v>0.84717045069467978</v>
      </c>
      <c r="L512" s="41">
        <f>IFERROR('Tabel 5'!K512/'Tabel 10'!$F512*1000,0)</f>
        <v>4.2358522534733989E-2</v>
      </c>
      <c r="M512" s="41">
        <f>IFERROR('Tabel 5'!L512/'Tabel 10'!$F512*1000,0)</f>
        <v>5.9301931548627582</v>
      </c>
      <c r="N512" s="41">
        <f>IFERROR('Tabel 5'!M512/'Tabel 10'!$F512*1000,0)</f>
        <v>0</v>
      </c>
      <c r="O512" s="41">
        <f>IFERROR('Tabel 5'!N512/'Tabel 10'!$F512*1000,0)</f>
        <v>0.67773636055574382</v>
      </c>
      <c r="Q512" s="41">
        <f>IFERROR('Tabel 5'!P512/'Tabel 10'!$F512*1000,0)</f>
        <v>0</v>
      </c>
      <c r="R512" s="41">
        <f>IFERROR('Tabel 5'!Q512/'Tabel 10'!$F512*1000,0)</f>
        <v>0</v>
      </c>
      <c r="S512" s="41">
        <f>IFERROR('Tabel 5'!R512/'Tabel 10'!$F512*1000,0)</f>
        <v>0</v>
      </c>
      <c r="T512" s="41">
        <f>IFERROR('Tabel 5'!S512/'Tabel 10'!$F512*1000,0)</f>
        <v>0</v>
      </c>
      <c r="U512" s="41">
        <f>IFERROR('Tabel 5'!T512/'Tabel 10'!$F512*1000,0)</f>
        <v>0.72009488309047787</v>
      </c>
      <c r="V512" s="22"/>
      <c r="W512" s="41">
        <f>IFERROR('Tabel 5'!V512/'Tabel 10'!$F512*1000,0)</f>
        <v>25.118603863097256</v>
      </c>
      <c r="X512" s="41">
        <f>IFERROR('Tabel 5'!W512/'Tabel 10'!$F512*1000,0)</f>
        <v>25.118603863097256</v>
      </c>
      <c r="Y512" s="41">
        <f>IFERROR('Tabel 5'!X512/'Tabel 10'!$F512*1000,0)</f>
        <v>0</v>
      </c>
      <c r="Z512" s="41">
        <f>IFERROR('Tabel 5'!Y512/'Tabel 10'!$F512*1000,0)</f>
        <v>0</v>
      </c>
      <c r="AB512" s="41">
        <f>IFERROR('Tabel 5'!AA512/'Tabel 10'!$F512*1000,0)</f>
        <v>0.16943409013893596</v>
      </c>
      <c r="AC512" s="41"/>
      <c r="AD512" s="41">
        <f>IFERROR('Tabel 5'!AC512/'Tabel 10'!$F512*1000,0)</f>
        <v>0.3812267028126059</v>
      </c>
    </row>
    <row r="513" spans="2:30" outlineLevel="2" x14ac:dyDescent="0.2">
      <c r="B513" s="46">
        <v>2017</v>
      </c>
      <c r="C513" s="46">
        <v>5</v>
      </c>
      <c r="D513" s="22" t="s">
        <v>501</v>
      </c>
      <c r="E513" s="22" t="s">
        <v>502</v>
      </c>
      <c r="F513" s="41">
        <v>32292</v>
      </c>
      <c r="H513" s="41">
        <f>IFERROR('Tabel 5'!G513/'Tabel 10'!$F513*1000,0)</f>
        <v>77.387588257153467</v>
      </c>
      <c r="I513" s="22"/>
      <c r="J513" s="41">
        <f>IFERROR('Tabel 5'!I513/'Tabel 10'!$F513*1000,0)</f>
        <v>57.382633469589997</v>
      </c>
      <c r="K513" s="41">
        <f>IFERROR('Tabel 5'!J513/'Tabel 10'!$F513*1000,0)</f>
        <v>41.744085222346094</v>
      </c>
      <c r="L513" s="41">
        <f>IFERROR('Tabel 5'!K513/'Tabel 10'!$F513*1000,0)</f>
        <v>0</v>
      </c>
      <c r="M513" s="41">
        <f>IFERROR('Tabel 5'!L513/'Tabel 10'!$F513*1000,0)</f>
        <v>6.9057351666047317</v>
      </c>
      <c r="N513" s="41">
        <f>IFERROR('Tabel 5'!M513/'Tabel 10'!$F513*1000,0)</f>
        <v>0</v>
      </c>
      <c r="O513" s="41">
        <f>IFERROR('Tabel 5'!N513/'Tabel 10'!$F513*1000,0)</f>
        <v>8.7328130806391684</v>
      </c>
      <c r="Q513" s="41">
        <f>IFERROR('Tabel 5'!P513/'Tabel 10'!$F513*1000,0)</f>
        <v>0.95999009042487304</v>
      </c>
      <c r="R513" s="41">
        <f>IFERROR('Tabel 5'!Q513/'Tabel 10'!$F513*1000,0)</f>
        <v>0.95999009042487304</v>
      </c>
      <c r="S513" s="41">
        <f>IFERROR('Tabel 5'!R513/'Tabel 10'!$F513*1000,0)</f>
        <v>0</v>
      </c>
      <c r="T513" s="41">
        <f>IFERROR('Tabel 5'!S513/'Tabel 10'!$F513*1000,0)</f>
        <v>0</v>
      </c>
      <c r="U513" s="41">
        <f>IFERROR('Tabel 5'!T513/'Tabel 10'!$F513*1000,0)</f>
        <v>0</v>
      </c>
      <c r="V513" s="22"/>
      <c r="W513" s="41">
        <f>IFERROR('Tabel 5'!V513/'Tabel 10'!$F513*1000,0)</f>
        <v>19.04496469713861</v>
      </c>
      <c r="X513" s="41">
        <f>IFERROR('Tabel 5'!W513/'Tabel 10'!$F513*1000,0)</f>
        <v>18.456583673974979</v>
      </c>
      <c r="Y513" s="41">
        <f>IFERROR('Tabel 5'!X513/'Tabel 10'!$F513*1000,0)</f>
        <v>0</v>
      </c>
      <c r="Z513" s="41">
        <f>IFERROR('Tabel 5'!Y513/'Tabel 10'!$F513*1000,0)</f>
        <v>0.58838102316363183</v>
      </c>
      <c r="AB513" s="41">
        <f>IFERROR('Tabel 5'!AA513/'Tabel 10'!$F513*1000,0)</f>
        <v>0</v>
      </c>
      <c r="AC513" s="41"/>
      <c r="AD513" s="41">
        <f>IFERROR('Tabel 5'!AC513/'Tabel 10'!$F513*1000,0)</f>
        <v>24.092654527437137</v>
      </c>
    </row>
    <row r="514" spans="2:30" outlineLevel="2" x14ac:dyDescent="0.2">
      <c r="B514" s="46">
        <v>2017</v>
      </c>
      <c r="C514" s="46">
        <v>5</v>
      </c>
      <c r="D514" s="22" t="s">
        <v>156</v>
      </c>
      <c r="E514" s="22" t="s">
        <v>503</v>
      </c>
      <c r="F514" s="41">
        <v>45408</v>
      </c>
      <c r="H514" s="41">
        <f>IFERROR('Tabel 5'!G514/'Tabel 10'!$F514*1000,0)</f>
        <v>53.31659619450317</v>
      </c>
      <c r="I514" s="22"/>
      <c r="J514" s="41">
        <f>IFERROR('Tabel 5'!I514/'Tabel 10'!$F514*1000,0)</f>
        <v>21.648167723749118</v>
      </c>
      <c r="K514" s="41">
        <f>IFERROR('Tabel 5'!J514/'Tabel 10'!$F514*1000,0)</f>
        <v>18.829281183932348</v>
      </c>
      <c r="L514" s="41">
        <f>IFERROR('Tabel 5'!K514/'Tabel 10'!$F514*1000,0)</f>
        <v>0.66067653276955607</v>
      </c>
      <c r="M514" s="41">
        <f>IFERROR('Tabel 5'!L514/'Tabel 10'!$F514*1000,0)</f>
        <v>0.22022551092318535</v>
      </c>
      <c r="N514" s="41">
        <f>IFERROR('Tabel 5'!M514/'Tabel 10'!$F514*1000,0)</f>
        <v>0</v>
      </c>
      <c r="O514" s="41">
        <f>IFERROR('Tabel 5'!N514/'Tabel 10'!$F514*1000,0)</f>
        <v>1.9379844961240309</v>
      </c>
      <c r="Q514" s="41">
        <f>IFERROR('Tabel 5'!P514/'Tabel 10'!$F514*1000,0)</f>
        <v>0.39640591966173361</v>
      </c>
      <c r="R514" s="41">
        <f>IFERROR('Tabel 5'!Q514/'Tabel 10'!$F514*1000,0)</f>
        <v>0.39640591966173361</v>
      </c>
      <c r="S514" s="41">
        <f>IFERROR('Tabel 5'!R514/'Tabel 10'!$F514*1000,0)</f>
        <v>0</v>
      </c>
      <c r="T514" s="41">
        <f>IFERROR('Tabel 5'!S514/'Tabel 10'!$F514*1000,0)</f>
        <v>0</v>
      </c>
      <c r="U514" s="41">
        <f>IFERROR('Tabel 5'!T514/'Tabel 10'!$F514*1000,0)</f>
        <v>0.92494714587737836</v>
      </c>
      <c r="V514" s="22"/>
      <c r="W514" s="41">
        <f>IFERROR('Tabel 5'!V514/'Tabel 10'!$F514*1000,0)</f>
        <v>30.347075405214937</v>
      </c>
      <c r="X514" s="41">
        <f>IFERROR('Tabel 5'!W514/'Tabel 10'!$F514*1000,0)</f>
        <v>30.347075405214937</v>
      </c>
      <c r="Y514" s="41">
        <f>IFERROR('Tabel 5'!X514/'Tabel 10'!$F514*1000,0)</f>
        <v>0</v>
      </c>
      <c r="Z514" s="41">
        <f>IFERROR('Tabel 5'!Y514/'Tabel 10'!$F514*1000,0)</f>
        <v>0</v>
      </c>
      <c r="AB514" s="41">
        <f>IFERROR('Tabel 5'!AA514/'Tabel 10'!$F514*1000,0)</f>
        <v>0</v>
      </c>
      <c r="AC514" s="41"/>
      <c r="AD514" s="41">
        <f>IFERROR('Tabel 5'!AC514/'Tabel 10'!$F514*1000,0)</f>
        <v>0</v>
      </c>
    </row>
    <row r="515" spans="2:30" outlineLevel="2" x14ac:dyDescent="0.2">
      <c r="B515" s="46">
        <v>2017</v>
      </c>
      <c r="C515" s="46">
        <v>5</v>
      </c>
      <c r="D515" s="22" t="s">
        <v>160</v>
      </c>
      <c r="E515" s="22" t="s">
        <v>507</v>
      </c>
      <c r="F515" s="41">
        <v>25012</v>
      </c>
      <c r="H515" s="41">
        <f>IFERROR('Tabel 5'!G515/'Tabel 10'!$F515*1000,0)</f>
        <v>32.90420598112906</v>
      </c>
      <c r="I515" s="22"/>
      <c r="J515" s="41">
        <f>IFERROR('Tabel 5'!I515/'Tabel 10'!$F515*1000,0)</f>
        <v>8.3959699344314735</v>
      </c>
      <c r="K515" s="41">
        <f>IFERROR('Tabel 5'!J515/'Tabel 10'!$F515*1000,0)</f>
        <v>0</v>
      </c>
      <c r="L515" s="41">
        <f>IFERROR('Tabel 5'!K515/'Tabel 10'!$F515*1000,0)</f>
        <v>4.9176395330241487</v>
      </c>
      <c r="M515" s="41">
        <f>IFERROR('Tabel 5'!L515/'Tabel 10'!$F515*1000,0)</f>
        <v>0</v>
      </c>
      <c r="N515" s="41">
        <f>IFERROR('Tabel 5'!M515/'Tabel 10'!$F515*1000,0)</f>
        <v>0</v>
      </c>
      <c r="O515" s="41">
        <f>IFERROR('Tabel 5'!N515/'Tabel 10'!$F515*1000,0)</f>
        <v>3.4783304014073244</v>
      </c>
      <c r="Q515" s="41">
        <f>IFERROR('Tabel 5'!P515/'Tabel 10'!$F515*1000,0)</f>
        <v>0.99952023028946113</v>
      </c>
      <c r="R515" s="41">
        <f>IFERROR('Tabel 5'!Q515/'Tabel 10'!$F515*1000,0)</f>
        <v>0.99952023028946113</v>
      </c>
      <c r="S515" s="41">
        <f>IFERROR('Tabel 5'!R515/'Tabel 10'!$F515*1000,0)</f>
        <v>0</v>
      </c>
      <c r="T515" s="41">
        <f>IFERROR('Tabel 5'!S515/'Tabel 10'!$F515*1000,0)</f>
        <v>0</v>
      </c>
      <c r="U515" s="41">
        <f>IFERROR('Tabel 5'!T515/'Tabel 10'!$F515*1000,0)</f>
        <v>0.51975051975051978</v>
      </c>
      <c r="V515" s="22"/>
      <c r="W515" s="41">
        <f>IFERROR('Tabel 5'!V515/'Tabel 10'!$F515*1000,0)</f>
        <v>22.988965296657604</v>
      </c>
      <c r="X515" s="41">
        <f>IFERROR('Tabel 5'!W515/'Tabel 10'!$F515*1000,0)</f>
        <v>22.429233967695506</v>
      </c>
      <c r="Y515" s="41">
        <f>IFERROR('Tabel 5'!X515/'Tabel 10'!$F515*1000,0)</f>
        <v>0.55973132896209821</v>
      </c>
      <c r="Z515" s="41">
        <f>IFERROR('Tabel 5'!Y515/'Tabel 10'!$F515*1000,0)</f>
        <v>0</v>
      </c>
      <c r="AB515" s="41">
        <f>IFERROR('Tabel 5'!AA515/'Tabel 10'!$F515*1000,0)</f>
        <v>0</v>
      </c>
      <c r="AC515" s="41"/>
      <c r="AD515" s="41">
        <f>IFERROR('Tabel 5'!AC515/'Tabel 10'!$F515*1000,0)</f>
        <v>11.514473052934591</v>
      </c>
    </row>
    <row r="516" spans="2:30" outlineLevel="2" x14ac:dyDescent="0.2">
      <c r="B516" s="46">
        <v>2017</v>
      </c>
      <c r="C516" s="46">
        <v>5</v>
      </c>
      <c r="D516" s="22" t="s">
        <v>161</v>
      </c>
      <c r="E516" s="22" t="s">
        <v>508</v>
      </c>
      <c r="F516" s="41">
        <v>25105</v>
      </c>
      <c r="H516" s="41">
        <f>IFERROR('Tabel 5'!G516/'Tabel 10'!$F516*1000,0)</f>
        <v>18.123879705238</v>
      </c>
      <c r="I516" s="22"/>
      <c r="J516" s="41">
        <f>IFERROR('Tabel 5'!I516/'Tabel 10'!$F516*1000,0)</f>
        <v>1.3941445927106153</v>
      </c>
      <c r="K516" s="41">
        <f>IFERROR('Tabel 5'!J516/'Tabel 10'!$F516*1000,0)</f>
        <v>1.3941445927106153</v>
      </c>
      <c r="L516" s="41">
        <f>IFERROR('Tabel 5'!K516/'Tabel 10'!$F516*1000,0)</f>
        <v>0</v>
      </c>
      <c r="M516" s="41">
        <f>IFERROR('Tabel 5'!L516/'Tabel 10'!$F516*1000,0)</f>
        <v>0</v>
      </c>
      <c r="N516" s="41">
        <f>IFERROR('Tabel 5'!M516/'Tabel 10'!$F516*1000,0)</f>
        <v>0</v>
      </c>
      <c r="O516" s="41">
        <f>IFERROR('Tabel 5'!N516/'Tabel 10'!$F516*1000,0)</f>
        <v>0</v>
      </c>
      <c r="Q516" s="41">
        <f>IFERROR('Tabel 5'!P516/'Tabel 10'!$F516*1000,0)</f>
        <v>1.1153156741684922</v>
      </c>
      <c r="R516" s="41">
        <f>IFERROR('Tabel 5'!Q516/'Tabel 10'!$F516*1000,0)</f>
        <v>1.1153156741684922</v>
      </c>
      <c r="S516" s="41">
        <f>IFERROR('Tabel 5'!R516/'Tabel 10'!$F516*1000,0)</f>
        <v>0</v>
      </c>
      <c r="T516" s="41">
        <f>IFERROR('Tabel 5'!S516/'Tabel 10'!$F516*1000,0)</f>
        <v>0</v>
      </c>
      <c r="U516" s="41">
        <f>IFERROR('Tabel 5'!T516/'Tabel 10'!$F516*1000,0)</f>
        <v>0.63732324238199567</v>
      </c>
      <c r="V516" s="22"/>
      <c r="W516" s="41">
        <f>IFERROR('Tabel 5'!V516/'Tabel 10'!$F516*1000,0)</f>
        <v>14.977096195976896</v>
      </c>
      <c r="X516" s="41">
        <f>IFERROR('Tabel 5'!W516/'Tabel 10'!$F516*1000,0)</f>
        <v>14.977096195976896</v>
      </c>
      <c r="Y516" s="41">
        <f>IFERROR('Tabel 5'!X516/'Tabel 10'!$F516*1000,0)</f>
        <v>0</v>
      </c>
      <c r="Z516" s="41">
        <f>IFERROR('Tabel 5'!Y516/'Tabel 10'!$F516*1000,0)</f>
        <v>0</v>
      </c>
      <c r="AB516" s="41">
        <f>IFERROR('Tabel 5'!AA516/'Tabel 10'!$F516*1000,0)</f>
        <v>0</v>
      </c>
      <c r="AC516" s="41"/>
      <c r="AD516" s="41">
        <f>IFERROR('Tabel 5'!AC516/'Tabel 10'!$F516*1000,0)</f>
        <v>0.4779924317864967</v>
      </c>
    </row>
    <row r="517" spans="2:30" outlineLevel="2" x14ac:dyDescent="0.2">
      <c r="B517" s="46">
        <v>2017</v>
      </c>
      <c r="C517" s="46">
        <v>5</v>
      </c>
      <c r="D517" s="22" t="s">
        <v>164</v>
      </c>
      <c r="E517" s="22" t="s">
        <v>511</v>
      </c>
      <c r="F517" s="41">
        <v>25315</v>
      </c>
      <c r="H517" s="41">
        <f>IFERROR('Tabel 5'!G517/'Tabel 10'!$F517*1000,0)</f>
        <v>42.425439462769113</v>
      </c>
      <c r="I517" s="22"/>
      <c r="J517" s="41">
        <f>IFERROR('Tabel 5'!I517/'Tabel 10'!$F517*1000,0)</f>
        <v>8.6904997037329643</v>
      </c>
      <c r="K517" s="41">
        <f>IFERROR('Tabel 5'!J517/'Tabel 10'!$F517*1000,0)</f>
        <v>1.6195931266047798</v>
      </c>
      <c r="L517" s="41">
        <f>IFERROR('Tabel 5'!K517/'Tabel 10'!$F517*1000,0)</f>
        <v>3.9502271380604387E-2</v>
      </c>
      <c r="M517" s="41">
        <f>IFERROR('Tabel 5'!L517/'Tabel 10'!$F517*1000,0)</f>
        <v>0.43452498518664823</v>
      </c>
      <c r="N517" s="41">
        <f>IFERROR('Tabel 5'!M517/'Tabel 10'!$F517*1000,0)</f>
        <v>0.11850681414181315</v>
      </c>
      <c r="O517" s="41">
        <f>IFERROR('Tabel 5'!N517/'Tabel 10'!$F517*1000,0)</f>
        <v>6.4783725064191193</v>
      </c>
      <c r="Q517" s="41">
        <f>IFERROR('Tabel 5'!P517/'Tabel 10'!$F517*1000,0)</f>
        <v>0.35552044242543945</v>
      </c>
      <c r="R517" s="41">
        <f>IFERROR('Tabel 5'!Q517/'Tabel 10'!$F517*1000,0)</f>
        <v>0.35552044242543945</v>
      </c>
      <c r="S517" s="41">
        <f>IFERROR('Tabel 5'!R517/'Tabel 10'!$F517*1000,0)</f>
        <v>0</v>
      </c>
      <c r="T517" s="41">
        <f>IFERROR('Tabel 5'!S517/'Tabel 10'!$F517*1000,0)</f>
        <v>0</v>
      </c>
      <c r="U517" s="41">
        <f>IFERROR('Tabel 5'!T517/'Tabel 10'!$F517*1000,0)</f>
        <v>19.751135690302192</v>
      </c>
      <c r="V517" s="22"/>
      <c r="W517" s="41">
        <f>IFERROR('Tabel 5'!V517/'Tabel 10'!$F517*1000,0)</f>
        <v>13.628283626308514</v>
      </c>
      <c r="X517" s="41">
        <f>IFERROR('Tabel 5'!W517/'Tabel 10'!$F517*1000,0)</f>
        <v>13.114754098360656</v>
      </c>
      <c r="Y517" s="41">
        <f>IFERROR('Tabel 5'!X517/'Tabel 10'!$F517*1000,0)</f>
        <v>0.513529527947857</v>
      </c>
      <c r="Z517" s="41">
        <f>IFERROR('Tabel 5'!Y517/'Tabel 10'!$F517*1000,0)</f>
        <v>0</v>
      </c>
      <c r="AB517" s="41">
        <f>IFERROR('Tabel 5'!AA517/'Tabel 10'!$F517*1000,0)</f>
        <v>0</v>
      </c>
      <c r="AC517" s="41"/>
      <c r="AD517" s="41">
        <f>IFERROR('Tabel 5'!AC517/'Tabel 10'!$F517*1000,0)</f>
        <v>4.108236223582856</v>
      </c>
    </row>
    <row r="518" spans="2:30" outlineLevel="2" x14ac:dyDescent="0.2">
      <c r="B518" s="46">
        <v>2017</v>
      </c>
      <c r="C518" s="46">
        <v>5</v>
      </c>
      <c r="D518" s="22" t="s">
        <v>166</v>
      </c>
      <c r="E518" s="22" t="s">
        <v>513</v>
      </c>
      <c r="F518" s="41">
        <v>26055</v>
      </c>
      <c r="H518" s="41">
        <f>IFERROR('Tabel 5'!G518/'Tabel 10'!$F518*1000,0)</f>
        <v>50.278257532143542</v>
      </c>
      <c r="I518" s="22"/>
      <c r="J518" s="41">
        <f>IFERROR('Tabel 5'!I518/'Tabel 10'!$F518*1000,0)</f>
        <v>14.891575513337171</v>
      </c>
      <c r="K518" s="41">
        <f>IFERROR('Tabel 5'!J518/'Tabel 10'!$F518*1000,0)</f>
        <v>12.204951065054692</v>
      </c>
      <c r="L518" s="41">
        <f>IFERROR('Tabel 5'!K518/'Tabel 10'!$F518*1000,0)</f>
        <v>1.6503550182306659</v>
      </c>
      <c r="M518" s="41">
        <f>IFERROR('Tabel 5'!L518/'Tabel 10'!$F518*1000,0)</f>
        <v>0</v>
      </c>
      <c r="N518" s="41">
        <f>IFERROR('Tabel 5'!M518/'Tabel 10'!$F518*1000,0)</f>
        <v>0</v>
      </c>
      <c r="O518" s="41">
        <f>IFERROR('Tabel 5'!N518/'Tabel 10'!$F518*1000,0)</f>
        <v>1.0362694300518134</v>
      </c>
      <c r="Q518" s="41">
        <f>IFERROR('Tabel 5'!P518/'Tabel 10'!$F518*1000,0)</f>
        <v>0.23028209556706966</v>
      </c>
      <c r="R518" s="41">
        <f>IFERROR('Tabel 5'!Q518/'Tabel 10'!$F518*1000,0)</f>
        <v>0.23028209556706966</v>
      </c>
      <c r="S518" s="41">
        <f>IFERROR('Tabel 5'!R518/'Tabel 10'!$F518*1000,0)</f>
        <v>0</v>
      </c>
      <c r="T518" s="41">
        <f>IFERROR('Tabel 5'!S518/'Tabel 10'!$F518*1000,0)</f>
        <v>0</v>
      </c>
      <c r="U518" s="41">
        <f>IFERROR('Tabel 5'!T518/'Tabel 10'!$F518*1000,0)</f>
        <v>7.1003646133179812</v>
      </c>
      <c r="V518" s="22"/>
      <c r="W518" s="41">
        <f>IFERROR('Tabel 5'!V518/'Tabel 10'!$F518*1000,0)</f>
        <v>28.05603530992132</v>
      </c>
      <c r="X518" s="41">
        <f>IFERROR('Tabel 5'!W518/'Tabel 10'!$F518*1000,0)</f>
        <v>27.518710420264824</v>
      </c>
      <c r="Y518" s="41">
        <f>IFERROR('Tabel 5'!X518/'Tabel 10'!$F518*1000,0)</f>
        <v>0.53732488965649583</v>
      </c>
      <c r="Z518" s="41">
        <f>IFERROR('Tabel 5'!Y518/'Tabel 10'!$F518*1000,0)</f>
        <v>0</v>
      </c>
      <c r="AB518" s="41">
        <f>IFERROR('Tabel 5'!AA518/'Tabel 10'!$F518*1000,0)</f>
        <v>0</v>
      </c>
      <c r="AC518" s="41"/>
      <c r="AD518" s="41">
        <f>IFERROR('Tabel 5'!AC518/'Tabel 10'!$F518*1000,0)</f>
        <v>11.207061984264056</v>
      </c>
    </row>
    <row r="519" spans="2:30" outlineLevel="2" x14ac:dyDescent="0.2">
      <c r="B519" s="46">
        <v>2017</v>
      </c>
      <c r="C519" s="46">
        <v>5</v>
      </c>
      <c r="D519" s="22" t="s">
        <v>170</v>
      </c>
      <c r="E519" s="22" t="s">
        <v>517</v>
      </c>
      <c r="F519" s="41">
        <v>44417</v>
      </c>
      <c r="H519" s="41">
        <f>IFERROR('Tabel 5'!G519/'Tabel 10'!$F519*1000,0)</f>
        <v>35.864646419163833</v>
      </c>
      <c r="I519" s="22"/>
      <c r="J519" s="41">
        <f>IFERROR('Tabel 5'!I519/'Tabel 10'!$F519*1000,0)</f>
        <v>7.2945043564401013</v>
      </c>
      <c r="K519" s="41">
        <f>IFERROR('Tabel 5'!J519/'Tabel 10'!$F519*1000,0)</f>
        <v>0</v>
      </c>
      <c r="L519" s="41">
        <f>IFERROR('Tabel 5'!K519/'Tabel 10'!$F519*1000,0)</f>
        <v>0.18011121867753338</v>
      </c>
      <c r="M519" s="41">
        <f>IFERROR('Tabel 5'!L519/'Tabel 10'!$F519*1000,0)</f>
        <v>3.9624468109057345</v>
      </c>
      <c r="N519" s="41">
        <f>IFERROR('Tabel 5'!M519/'Tabel 10'!$F519*1000,0)</f>
        <v>0</v>
      </c>
      <c r="O519" s="41">
        <f>IFERROR('Tabel 5'!N519/'Tabel 10'!$F519*1000,0)</f>
        <v>3.1519463268568342</v>
      </c>
      <c r="Q519" s="41">
        <f>IFERROR('Tabel 5'!P519/'Tabel 10'!$F519*1000,0)</f>
        <v>0</v>
      </c>
      <c r="R519" s="41">
        <f>IFERROR('Tabel 5'!Q519/'Tabel 10'!$F519*1000,0)</f>
        <v>0</v>
      </c>
      <c r="S519" s="41">
        <f>IFERROR('Tabel 5'!R519/'Tabel 10'!$F519*1000,0)</f>
        <v>0</v>
      </c>
      <c r="T519" s="41">
        <f>IFERROR('Tabel 5'!S519/'Tabel 10'!$F519*1000,0)</f>
        <v>0</v>
      </c>
      <c r="U519" s="41">
        <f>IFERROR('Tabel 5'!T519/'Tabel 10'!$F519*1000,0)</f>
        <v>2.2513902334691673</v>
      </c>
      <c r="V519" s="22"/>
      <c r="W519" s="41">
        <f>IFERROR('Tabel 5'!V519/'Tabel 10'!$F519*1000,0)</f>
        <v>26.318751829254566</v>
      </c>
      <c r="X519" s="41">
        <f>IFERROR('Tabel 5'!W519/'Tabel 10'!$F519*1000,0)</f>
        <v>21.906026971654999</v>
      </c>
      <c r="Y519" s="41">
        <f>IFERROR('Tabel 5'!X519/'Tabel 10'!$F519*1000,0)</f>
        <v>0</v>
      </c>
      <c r="Z519" s="41">
        <f>IFERROR('Tabel 5'!Y519/'Tabel 10'!$F519*1000,0)</f>
        <v>4.4127248575995672</v>
      </c>
      <c r="AB519" s="41">
        <f>IFERROR('Tabel 5'!AA519/'Tabel 10'!$F519*1000,0)</f>
        <v>0</v>
      </c>
      <c r="AC519" s="41"/>
      <c r="AD519" s="41">
        <f>IFERROR('Tabel 5'!AC519/'Tabel 10'!$F519*1000,0)</f>
        <v>2.8592655965058422</v>
      </c>
    </row>
    <row r="520" spans="2:30" outlineLevel="2" x14ac:dyDescent="0.2">
      <c r="B520" s="46">
        <v>2017</v>
      </c>
      <c r="C520" s="46">
        <v>5</v>
      </c>
      <c r="D520" s="22" t="s">
        <v>171</v>
      </c>
      <c r="E520" s="22" t="s">
        <v>518</v>
      </c>
      <c r="F520" s="41">
        <v>22688</v>
      </c>
      <c r="H520" s="41">
        <f>IFERROR('Tabel 5'!G520/'Tabel 10'!$F520*1000,0)</f>
        <v>43.547249647390693</v>
      </c>
      <c r="I520" s="22"/>
      <c r="J520" s="41">
        <f>IFERROR('Tabel 5'!I520/'Tabel 10'!$F520*1000,0)</f>
        <v>11.503878702397742</v>
      </c>
      <c r="K520" s="41">
        <f>IFERROR('Tabel 5'!J520/'Tabel 10'!$F520*1000,0)</f>
        <v>6.6555007052186177</v>
      </c>
      <c r="L520" s="41">
        <f>IFERROR('Tabel 5'!K520/'Tabel 10'!$F520*1000,0)</f>
        <v>0</v>
      </c>
      <c r="M520" s="41">
        <f>IFERROR('Tabel 5'!L520/'Tabel 10'!$F520*1000,0)</f>
        <v>4.4516925246826515</v>
      </c>
      <c r="N520" s="41">
        <f>IFERROR('Tabel 5'!M520/'Tabel 10'!$F520*1000,0)</f>
        <v>0</v>
      </c>
      <c r="O520" s="41">
        <f>IFERROR('Tabel 5'!N520/'Tabel 10'!$F520*1000,0)</f>
        <v>0.3966854724964739</v>
      </c>
      <c r="Q520" s="41">
        <f>IFERROR('Tabel 5'!P520/'Tabel 10'!$F520*1000,0)</f>
        <v>1.7189703808180534</v>
      </c>
      <c r="R520" s="41">
        <f>IFERROR('Tabel 5'!Q520/'Tabel 10'!$F520*1000,0)</f>
        <v>1.7189703808180534</v>
      </c>
      <c r="S520" s="41">
        <f>IFERROR('Tabel 5'!R520/'Tabel 10'!$F520*1000,0)</f>
        <v>0</v>
      </c>
      <c r="T520" s="41">
        <f>IFERROR('Tabel 5'!S520/'Tabel 10'!$F520*1000,0)</f>
        <v>0</v>
      </c>
      <c r="U520" s="41">
        <f>IFERROR('Tabel 5'!T520/'Tabel 10'!$F520*1000,0)</f>
        <v>0</v>
      </c>
      <c r="V520" s="22"/>
      <c r="W520" s="41">
        <f>IFERROR('Tabel 5'!V520/'Tabel 10'!$F520*1000,0)</f>
        <v>30.324400564174894</v>
      </c>
      <c r="X520" s="41">
        <f>IFERROR('Tabel 5'!W520/'Tabel 10'!$F520*1000,0)</f>
        <v>30.324400564174894</v>
      </c>
      <c r="Y520" s="41">
        <f>IFERROR('Tabel 5'!X520/'Tabel 10'!$F520*1000,0)</f>
        <v>0</v>
      </c>
      <c r="Z520" s="41">
        <f>IFERROR('Tabel 5'!Y520/'Tabel 10'!$F520*1000,0)</f>
        <v>0</v>
      </c>
      <c r="AB520" s="41">
        <f>IFERROR('Tabel 5'!AA520/'Tabel 10'!$F520*1000,0)</f>
        <v>0</v>
      </c>
      <c r="AC520" s="41"/>
      <c r="AD520" s="41">
        <f>IFERROR('Tabel 5'!AC520/'Tabel 10'!$F520*1000,0)</f>
        <v>2.5123413258110014</v>
      </c>
    </row>
    <row r="521" spans="2:30" outlineLevel="2" x14ac:dyDescent="0.2">
      <c r="B521" s="46">
        <v>2017</v>
      </c>
      <c r="C521" s="46">
        <v>5</v>
      </c>
      <c r="D521" s="22" t="s">
        <v>520</v>
      </c>
      <c r="E521" s="22" t="s">
        <v>521</v>
      </c>
      <c r="F521" s="41">
        <v>37274</v>
      </c>
      <c r="H521" s="41">
        <f>IFERROR('Tabel 5'!G521/'Tabel 10'!$F521*1000,0)</f>
        <v>72.517036003648656</v>
      </c>
      <c r="I521" s="22"/>
      <c r="J521" s="41">
        <f>IFERROR('Tabel 5'!I521/'Tabel 10'!$F521*1000,0)</f>
        <v>45.044803348178355</v>
      </c>
      <c r="K521" s="41">
        <f>IFERROR('Tabel 5'!J521/'Tabel 10'!$F521*1000,0)</f>
        <v>31.952567473305791</v>
      </c>
      <c r="L521" s="41">
        <f>IFERROR('Tabel 5'!K521/'Tabel 10'!$F521*1000,0)</f>
        <v>2.7901486290712025</v>
      </c>
      <c r="M521" s="41">
        <f>IFERROR('Tabel 5'!L521/'Tabel 10'!$F521*1000,0)</f>
        <v>8.9070129312657613</v>
      </c>
      <c r="N521" s="41">
        <f>IFERROR('Tabel 5'!M521/'Tabel 10'!$F521*1000,0)</f>
        <v>0</v>
      </c>
      <c r="O521" s="41">
        <f>IFERROR('Tabel 5'!N521/'Tabel 10'!$F521*1000,0)</f>
        <v>1.3950743145356013</v>
      </c>
      <c r="Q521" s="41">
        <f>IFERROR('Tabel 5'!P521/'Tabel 10'!$F521*1000,0)</f>
        <v>6.0900359499919512</v>
      </c>
      <c r="R521" s="41">
        <f>IFERROR('Tabel 5'!Q521/'Tabel 10'!$F521*1000,0)</f>
        <v>6.0900359499919512</v>
      </c>
      <c r="S521" s="41">
        <f>IFERROR('Tabel 5'!R521/'Tabel 10'!$F521*1000,0)</f>
        <v>0</v>
      </c>
      <c r="T521" s="41">
        <f>IFERROR('Tabel 5'!S521/'Tabel 10'!$F521*1000,0)</f>
        <v>0</v>
      </c>
      <c r="U521" s="41">
        <f>IFERROR('Tabel 5'!T521/'Tabel 10'!$F521*1000,0)</f>
        <v>0</v>
      </c>
      <c r="V521" s="22"/>
      <c r="W521" s="41">
        <f>IFERROR('Tabel 5'!V521/'Tabel 10'!$F521*1000,0)</f>
        <v>21.38219670547835</v>
      </c>
      <c r="X521" s="41">
        <f>IFERROR('Tabel 5'!W521/'Tabel 10'!$F521*1000,0)</f>
        <v>21.38219670547835</v>
      </c>
      <c r="Y521" s="41">
        <f>IFERROR('Tabel 5'!X521/'Tabel 10'!$F521*1000,0)</f>
        <v>0</v>
      </c>
      <c r="Z521" s="41">
        <f>IFERROR('Tabel 5'!Y521/'Tabel 10'!$F521*1000,0)</f>
        <v>0</v>
      </c>
      <c r="AB521" s="41">
        <f>IFERROR('Tabel 5'!AA521/'Tabel 10'!$F521*1000,0)</f>
        <v>0</v>
      </c>
      <c r="AC521" s="41"/>
      <c r="AD521" s="41">
        <f>IFERROR('Tabel 5'!AC521/'Tabel 10'!$F521*1000,0)</f>
        <v>1.314589257927778</v>
      </c>
    </row>
    <row r="522" spans="2:30" outlineLevel="2" x14ac:dyDescent="0.2">
      <c r="B522" s="46">
        <v>2017</v>
      </c>
      <c r="C522" s="46">
        <v>5</v>
      </c>
      <c r="D522" s="22" t="s">
        <v>173</v>
      </c>
      <c r="E522" s="22" t="s">
        <v>523</v>
      </c>
      <c r="F522" s="41">
        <v>27395</v>
      </c>
      <c r="H522" s="41">
        <f>IFERROR('Tabel 5'!G522/'Tabel 10'!$F522*1000,0)</f>
        <v>46.030297499543707</v>
      </c>
      <c r="I522" s="22"/>
      <c r="J522" s="41">
        <f>IFERROR('Tabel 5'!I522/'Tabel 10'!$F522*1000,0)</f>
        <v>10.403358277057857</v>
      </c>
      <c r="K522" s="41">
        <f>IFERROR('Tabel 5'!J522/'Tabel 10'!$F522*1000,0)</f>
        <v>0</v>
      </c>
      <c r="L522" s="41">
        <f>IFERROR('Tabel 5'!K522/'Tabel 10'!$F522*1000,0)</f>
        <v>0</v>
      </c>
      <c r="M522" s="41">
        <f>IFERROR('Tabel 5'!L522/'Tabel 10'!$F522*1000,0)</f>
        <v>0.5475451724767294</v>
      </c>
      <c r="N522" s="41">
        <f>IFERROR('Tabel 5'!M522/'Tabel 10'!$F522*1000,0)</f>
        <v>0</v>
      </c>
      <c r="O522" s="41">
        <f>IFERROR('Tabel 5'!N522/'Tabel 10'!$F522*1000,0)</f>
        <v>9.855813104581129</v>
      </c>
      <c r="Q522" s="41">
        <f>IFERROR('Tabel 5'!P522/'Tabel 10'!$F522*1000,0)</f>
        <v>5.6214637707610882</v>
      </c>
      <c r="R522" s="41">
        <f>IFERROR('Tabel 5'!Q522/'Tabel 10'!$F522*1000,0)</f>
        <v>0.43803613798138347</v>
      </c>
      <c r="S522" s="41">
        <f>IFERROR('Tabel 5'!R522/'Tabel 10'!$F522*1000,0)</f>
        <v>5.1834276327797042</v>
      </c>
      <c r="T522" s="41">
        <f>IFERROR('Tabel 5'!S522/'Tabel 10'!$F522*1000,0)</f>
        <v>0</v>
      </c>
      <c r="U522" s="41">
        <f>IFERROR('Tabel 5'!T522/'Tabel 10'!$F522*1000,0)</f>
        <v>0.18251505749224309</v>
      </c>
      <c r="V522" s="22"/>
      <c r="W522" s="41">
        <f>IFERROR('Tabel 5'!V522/'Tabel 10'!$F522*1000,0)</f>
        <v>29.822960394232524</v>
      </c>
      <c r="X522" s="41">
        <f>IFERROR('Tabel 5'!W522/'Tabel 10'!$F522*1000,0)</f>
        <v>20.405183427632782</v>
      </c>
      <c r="Y522" s="41">
        <f>IFERROR('Tabel 5'!X522/'Tabel 10'!$F522*1000,0)</f>
        <v>0.65705420697207528</v>
      </c>
      <c r="Z522" s="41">
        <f>IFERROR('Tabel 5'!Y522/'Tabel 10'!$F522*1000,0)</f>
        <v>8.7607227596276704</v>
      </c>
      <c r="AB522" s="41">
        <f>IFERROR('Tabel 5'!AA522/'Tabel 10'!$F522*1000,0)</f>
        <v>0.21901806899069173</v>
      </c>
      <c r="AC522" s="41"/>
      <c r="AD522" s="41">
        <f>IFERROR('Tabel 5'!AC522/'Tabel 10'!$F522*1000,0)</f>
        <v>2.0076656324146742</v>
      </c>
    </row>
    <row r="523" spans="2:30" outlineLevel="2" x14ac:dyDescent="0.2">
      <c r="B523" s="46">
        <v>2017</v>
      </c>
      <c r="C523" s="46">
        <v>5</v>
      </c>
      <c r="D523" s="22" t="s">
        <v>175</v>
      </c>
      <c r="E523" s="22" t="s">
        <v>525</v>
      </c>
      <c r="F523" s="41">
        <v>48019</v>
      </c>
      <c r="H523" s="41">
        <f>IFERROR('Tabel 5'!G523/'Tabel 10'!$F523*1000,0)</f>
        <v>154.37639267789831</v>
      </c>
      <c r="I523" s="22"/>
      <c r="J523" s="41">
        <f>IFERROR('Tabel 5'!I523/'Tabel 10'!$F523*1000,0)</f>
        <v>73.345967221308229</v>
      </c>
      <c r="K523" s="41">
        <f>IFERROR('Tabel 5'!J523/'Tabel 10'!$F523*1000,0)</f>
        <v>24.282055019887959</v>
      </c>
      <c r="L523" s="41">
        <f>IFERROR('Tabel 5'!K523/'Tabel 10'!$F523*1000,0)</f>
        <v>11.537099897957058</v>
      </c>
      <c r="M523" s="41">
        <f>IFERROR('Tabel 5'!L523/'Tabel 10'!$F523*1000,0)</f>
        <v>13.598783814739999</v>
      </c>
      <c r="N523" s="41">
        <f>IFERROR('Tabel 5'!M523/'Tabel 10'!$F523*1000,0)</f>
        <v>1.1662050438368146</v>
      </c>
      <c r="O523" s="41">
        <f>IFERROR('Tabel 5'!N523/'Tabel 10'!$F523*1000,0)</f>
        <v>22.761823444886399</v>
      </c>
      <c r="Q523" s="41">
        <f>IFERROR('Tabel 5'!P523/'Tabel 10'!$F523*1000,0)</f>
        <v>21.991295112351363</v>
      </c>
      <c r="R523" s="41">
        <f>IFERROR('Tabel 5'!Q523/'Tabel 10'!$F523*1000,0)</f>
        <v>6.9347549928153445</v>
      </c>
      <c r="S523" s="41">
        <f>IFERROR('Tabel 5'!R523/'Tabel 10'!$F523*1000,0)</f>
        <v>15.056540119536017</v>
      </c>
      <c r="T523" s="41">
        <f>IFERROR('Tabel 5'!S523/'Tabel 10'!$F523*1000,0)</f>
        <v>0</v>
      </c>
      <c r="U523" s="41">
        <f>IFERROR('Tabel 5'!T523/'Tabel 10'!$F523*1000,0)</f>
        <v>22.366146733584625</v>
      </c>
      <c r="V523" s="22"/>
      <c r="W523" s="41">
        <f>IFERROR('Tabel 5'!V523/'Tabel 10'!$F523*1000,0)</f>
        <v>36.672983610654114</v>
      </c>
      <c r="X523" s="41">
        <f>IFERROR('Tabel 5'!W523/'Tabel 10'!$F523*1000,0)</f>
        <v>35.944105458256104</v>
      </c>
      <c r="Y523" s="41">
        <f>IFERROR('Tabel 5'!X523/'Tabel 10'!$F523*1000,0)</f>
        <v>0.62475270205543632</v>
      </c>
      <c r="Z523" s="41">
        <f>IFERROR('Tabel 5'!Y523/'Tabel 10'!$F523*1000,0)</f>
        <v>0.10412545034257273</v>
      </c>
      <c r="AB523" s="41">
        <f>IFERROR('Tabel 5'!AA523/'Tabel 10'!$F523*1000,0)</f>
        <v>0</v>
      </c>
      <c r="AC523" s="41"/>
      <c r="AD523" s="41">
        <f>IFERROR('Tabel 5'!AC523/'Tabel 10'!$F523*1000,0)</f>
        <v>23.261625606530746</v>
      </c>
    </row>
    <row r="524" spans="2:30" outlineLevel="2" x14ac:dyDescent="0.2">
      <c r="B524" s="46">
        <v>2017</v>
      </c>
      <c r="C524" s="46">
        <v>5</v>
      </c>
      <c r="D524" s="22" t="s">
        <v>176</v>
      </c>
      <c r="E524" s="22" t="s">
        <v>526</v>
      </c>
      <c r="F524" s="41">
        <v>22356</v>
      </c>
      <c r="H524" s="41">
        <f>IFERROR('Tabel 5'!G524/'Tabel 10'!$F524*1000,0)</f>
        <v>37.439613526570049</v>
      </c>
      <c r="I524" s="22"/>
      <c r="J524" s="41">
        <f>IFERROR('Tabel 5'!I524/'Tabel 10'!$F524*1000,0)</f>
        <v>8.588298443370908</v>
      </c>
      <c r="K524" s="41">
        <f>IFERROR('Tabel 5'!J524/'Tabel 10'!$F524*1000,0)</f>
        <v>5.636070853462158</v>
      </c>
      <c r="L524" s="41">
        <f>IFERROR('Tabel 5'!K524/'Tabel 10'!$F524*1000,0)</f>
        <v>0</v>
      </c>
      <c r="M524" s="41">
        <f>IFERROR('Tabel 5'!L524/'Tabel 10'!$F524*1000,0)</f>
        <v>2.5943818214349617</v>
      </c>
      <c r="N524" s="41">
        <f>IFERROR('Tabel 5'!M524/'Tabel 10'!$F524*1000,0)</f>
        <v>0</v>
      </c>
      <c r="O524" s="41">
        <f>IFERROR('Tabel 5'!N524/'Tabel 10'!$F524*1000,0)</f>
        <v>0.3578457684737878</v>
      </c>
      <c r="Q524" s="41">
        <f>IFERROR('Tabel 5'!P524/'Tabel 10'!$F524*1000,0)</f>
        <v>1.6550366791912685</v>
      </c>
      <c r="R524" s="41">
        <f>IFERROR('Tabel 5'!Q524/'Tabel 10'!$F524*1000,0)</f>
        <v>1.2077294685990339</v>
      </c>
      <c r="S524" s="41">
        <f>IFERROR('Tabel 5'!R524/'Tabel 10'!$F524*1000,0)</f>
        <v>0.44730721059223477</v>
      </c>
      <c r="T524" s="41">
        <f>IFERROR('Tabel 5'!S524/'Tabel 10'!$F524*1000,0)</f>
        <v>0</v>
      </c>
      <c r="U524" s="41">
        <f>IFERROR('Tabel 5'!T524/'Tabel 10'!$F524*1000,0)</f>
        <v>3.5784576847378782</v>
      </c>
      <c r="V524" s="22"/>
      <c r="W524" s="41">
        <f>IFERROR('Tabel 5'!V524/'Tabel 10'!$F524*1000,0)</f>
        <v>23.617820719269996</v>
      </c>
      <c r="X524" s="41">
        <f>IFERROR('Tabel 5'!W524/'Tabel 10'!$F524*1000,0)</f>
        <v>23.170513508677761</v>
      </c>
      <c r="Y524" s="41">
        <f>IFERROR('Tabel 5'!X524/'Tabel 10'!$F524*1000,0)</f>
        <v>0.44730721059223477</v>
      </c>
      <c r="Z524" s="41">
        <f>IFERROR('Tabel 5'!Y524/'Tabel 10'!$F524*1000,0)</f>
        <v>0</v>
      </c>
      <c r="AB524" s="41">
        <f>IFERROR('Tabel 5'!AA524/'Tabel 10'!$F524*1000,0)</f>
        <v>0</v>
      </c>
      <c r="AC524" s="41"/>
      <c r="AD524" s="41">
        <f>IFERROR('Tabel 5'!AC524/'Tabel 10'!$F524*1000,0)</f>
        <v>19.055287171229203</v>
      </c>
    </row>
    <row r="525" spans="2:30" outlineLevel="2" x14ac:dyDescent="0.2">
      <c r="B525" s="46">
        <v>2017</v>
      </c>
      <c r="C525" s="46">
        <v>5</v>
      </c>
      <c r="D525" s="22" t="s">
        <v>178</v>
      </c>
      <c r="E525" s="22" t="s">
        <v>528</v>
      </c>
      <c r="F525" s="41">
        <v>25527</v>
      </c>
      <c r="H525" s="41">
        <f>IFERROR('Tabel 5'!G525/'Tabel 10'!$F525*1000,0)</f>
        <v>67.69303090844987</v>
      </c>
      <c r="I525" s="22"/>
      <c r="J525" s="41">
        <f>IFERROR('Tabel 5'!I525/'Tabel 10'!$F525*1000,0)</f>
        <v>10.772907117953539</v>
      </c>
      <c r="K525" s="41">
        <f>IFERROR('Tabel 5'!J525/'Tabel 10'!$F525*1000,0)</f>
        <v>2.1545814235907077</v>
      </c>
      <c r="L525" s="41">
        <f>IFERROR('Tabel 5'!K525/'Tabel 10'!$F525*1000,0)</f>
        <v>0.39174207701649233</v>
      </c>
      <c r="M525" s="41">
        <f>IFERROR('Tabel 5'!L525/'Tabel 10'!$F525*1000,0)</f>
        <v>6.9730089708935639</v>
      </c>
      <c r="N525" s="41">
        <f>IFERROR('Tabel 5'!M525/'Tabel 10'!$F525*1000,0)</f>
        <v>0.39174207701649233</v>
      </c>
      <c r="O525" s="41">
        <f>IFERROR('Tabel 5'!N525/'Tabel 10'!$F525*1000,0)</f>
        <v>0.86183256943628317</v>
      </c>
      <c r="Q525" s="41">
        <f>IFERROR('Tabel 5'!P525/'Tabel 10'!$F525*1000,0)</f>
        <v>10.851255533356838</v>
      </c>
      <c r="R525" s="41">
        <f>IFERROR('Tabel 5'!Q525/'Tabel 10'!$F525*1000,0)</f>
        <v>5.8369569475457359</v>
      </c>
      <c r="S525" s="41">
        <f>IFERROR('Tabel 5'!R525/'Tabel 10'!$F525*1000,0)</f>
        <v>5.014298585811102</v>
      </c>
      <c r="T525" s="41">
        <f>IFERROR('Tabel 5'!S525/'Tabel 10'!$F525*1000,0)</f>
        <v>0</v>
      </c>
      <c r="U525" s="41">
        <f>IFERROR('Tabel 5'!T525/'Tabel 10'!$F525*1000,0)</f>
        <v>27.500293806557764</v>
      </c>
      <c r="V525" s="22"/>
      <c r="W525" s="41">
        <f>IFERROR('Tabel 5'!V525/'Tabel 10'!$F525*1000,0)</f>
        <v>18.568574450581735</v>
      </c>
      <c r="X525" s="41">
        <f>IFERROR('Tabel 5'!W525/'Tabel 10'!$F525*1000,0)</f>
        <v>18.568574450581735</v>
      </c>
      <c r="Y525" s="41">
        <f>IFERROR('Tabel 5'!X525/'Tabel 10'!$F525*1000,0)</f>
        <v>0</v>
      </c>
      <c r="Z525" s="41">
        <f>IFERROR('Tabel 5'!Y525/'Tabel 10'!$F525*1000,0)</f>
        <v>0</v>
      </c>
      <c r="AB525" s="41">
        <f>IFERROR('Tabel 5'!AA525/'Tabel 10'!$F525*1000,0)</f>
        <v>0</v>
      </c>
      <c r="AC525" s="41"/>
      <c r="AD525" s="41">
        <f>IFERROR('Tabel 5'!AC525/'Tabel 10'!$F525*1000,0)</f>
        <v>5.6019117013358404</v>
      </c>
    </row>
    <row r="526" spans="2:30" outlineLevel="2" x14ac:dyDescent="0.2">
      <c r="B526" s="46">
        <v>2017</v>
      </c>
      <c r="C526" s="46">
        <v>5</v>
      </c>
      <c r="D526" s="22" t="s">
        <v>179</v>
      </c>
      <c r="E526" s="22" t="s">
        <v>529</v>
      </c>
      <c r="F526" s="41">
        <v>21900</v>
      </c>
      <c r="H526" s="41">
        <f>IFERROR('Tabel 5'!G526/'Tabel 10'!$F526*1000,0)</f>
        <v>98.12785388127854</v>
      </c>
      <c r="I526" s="22"/>
      <c r="J526" s="41">
        <f>IFERROR('Tabel 5'!I526/'Tabel 10'!$F526*1000,0)</f>
        <v>34.292237442922378</v>
      </c>
      <c r="K526" s="41">
        <f>IFERROR('Tabel 5'!J526/'Tabel 10'!$F526*1000,0)</f>
        <v>12.557077625570775</v>
      </c>
      <c r="L526" s="41">
        <f>IFERROR('Tabel 5'!K526/'Tabel 10'!$F526*1000,0)</f>
        <v>2.8767123287671232</v>
      </c>
      <c r="M526" s="41">
        <f>IFERROR('Tabel 5'!L526/'Tabel 10'!$F526*1000,0)</f>
        <v>16.301369863013697</v>
      </c>
      <c r="N526" s="41">
        <f>IFERROR('Tabel 5'!M526/'Tabel 10'!$F526*1000,0)</f>
        <v>0</v>
      </c>
      <c r="O526" s="41">
        <f>IFERROR('Tabel 5'!N526/'Tabel 10'!$F526*1000,0)</f>
        <v>2.5570776255707761</v>
      </c>
      <c r="Q526" s="41">
        <f>IFERROR('Tabel 5'!P526/'Tabel 10'!$F526*1000,0)</f>
        <v>12.374429223744292</v>
      </c>
      <c r="R526" s="41">
        <f>IFERROR('Tabel 5'!Q526/'Tabel 10'!$F526*1000,0)</f>
        <v>6.5753424657534252</v>
      </c>
      <c r="S526" s="41">
        <f>IFERROR('Tabel 5'!R526/'Tabel 10'!$F526*1000,0)</f>
        <v>5.7990867579908674</v>
      </c>
      <c r="T526" s="41">
        <f>IFERROR('Tabel 5'!S526/'Tabel 10'!$F526*1000,0)</f>
        <v>0</v>
      </c>
      <c r="U526" s="41">
        <f>IFERROR('Tabel 5'!T526/'Tabel 10'!$F526*1000,0)</f>
        <v>38.630136986301366</v>
      </c>
      <c r="V526" s="22"/>
      <c r="W526" s="41">
        <f>IFERROR('Tabel 5'!V526/'Tabel 10'!$F526*1000,0)</f>
        <v>12.831050228310502</v>
      </c>
      <c r="X526" s="41">
        <f>IFERROR('Tabel 5'!W526/'Tabel 10'!$F526*1000,0)</f>
        <v>12.054794520547945</v>
      </c>
      <c r="Y526" s="41">
        <f>IFERROR('Tabel 5'!X526/'Tabel 10'!$F526*1000,0)</f>
        <v>0.77625570776255715</v>
      </c>
      <c r="Z526" s="41">
        <f>IFERROR('Tabel 5'!Y526/'Tabel 10'!$F526*1000,0)</f>
        <v>0</v>
      </c>
      <c r="AB526" s="41">
        <f>IFERROR('Tabel 5'!AA526/'Tabel 10'!$F526*1000,0)</f>
        <v>0</v>
      </c>
      <c r="AC526" s="41"/>
      <c r="AD526" s="41">
        <f>IFERROR('Tabel 5'!AC526/'Tabel 10'!$F526*1000,0)</f>
        <v>13.013698630136986</v>
      </c>
    </row>
    <row r="527" spans="2:30" outlineLevel="2" x14ac:dyDescent="0.2">
      <c r="B527" s="46">
        <v>2017</v>
      </c>
      <c r="C527" s="46">
        <v>5</v>
      </c>
      <c r="D527" s="22" t="s">
        <v>181</v>
      </c>
      <c r="E527" s="22" t="s">
        <v>531</v>
      </c>
      <c r="F527" s="41">
        <v>42763</v>
      </c>
      <c r="H527" s="41">
        <f>IFERROR('Tabel 5'!G527/'Tabel 10'!$F527*1000,0)</f>
        <v>30.353342843112038</v>
      </c>
      <c r="I527" s="22"/>
      <c r="J527" s="41">
        <f>IFERROR('Tabel 5'!I527/'Tabel 10'!$F527*1000,0)</f>
        <v>5.6824825199354585</v>
      </c>
      <c r="K527" s="41">
        <f>IFERROR('Tabel 5'!J527/'Tabel 10'!$F527*1000,0)</f>
        <v>0.72492575357201328</v>
      </c>
      <c r="L527" s="41">
        <f>IFERROR('Tabel 5'!K527/'Tabel 10'!$F527*1000,0)</f>
        <v>7.0154105184388374E-2</v>
      </c>
      <c r="M527" s="41">
        <f>IFERROR('Tabel 5'!L527/'Tabel 10'!$F527*1000,0)</f>
        <v>2.2917007693566869</v>
      </c>
      <c r="N527" s="41">
        <f>IFERROR('Tabel 5'!M527/'Tabel 10'!$F527*1000,0)</f>
        <v>0</v>
      </c>
      <c r="O527" s="41">
        <f>IFERROR('Tabel 5'!N527/'Tabel 10'!$F527*1000,0)</f>
        <v>2.5957018918223698</v>
      </c>
      <c r="Q527" s="41">
        <f>IFERROR('Tabel 5'!P527/'Tabel 10'!$F527*1000,0)</f>
        <v>1.3563127002315085</v>
      </c>
      <c r="R527" s="41">
        <f>IFERROR('Tabel 5'!Q527/'Tabel 10'!$F527*1000,0)</f>
        <v>1.3563127002315085</v>
      </c>
      <c r="S527" s="41">
        <f>IFERROR('Tabel 5'!R527/'Tabel 10'!$F527*1000,0)</f>
        <v>0</v>
      </c>
      <c r="T527" s="41">
        <f>IFERROR('Tabel 5'!S527/'Tabel 10'!$F527*1000,0)</f>
        <v>0</v>
      </c>
      <c r="U527" s="41">
        <f>IFERROR('Tabel 5'!T527/'Tabel 10'!$F527*1000,0)</f>
        <v>7.0621799218950958</v>
      </c>
      <c r="V527" s="22"/>
      <c r="W527" s="41">
        <f>IFERROR('Tabel 5'!V527/'Tabel 10'!$F527*1000,0)</f>
        <v>16.252367701049973</v>
      </c>
      <c r="X527" s="41">
        <f>IFERROR('Tabel 5'!W527/'Tabel 10'!$F527*1000,0)</f>
        <v>14.919439702546594</v>
      </c>
      <c r="Y527" s="41">
        <f>IFERROR('Tabel 5'!X527/'Tabel 10'!$F527*1000,0)</f>
        <v>0.93538806912517836</v>
      </c>
      <c r="Z527" s="41">
        <f>IFERROR('Tabel 5'!Y527/'Tabel 10'!$F527*1000,0)</f>
        <v>0.39753992937820076</v>
      </c>
      <c r="AB527" s="41">
        <f>IFERROR('Tabel 5'!AA527/'Tabel 10'!$F527*1000,0)</f>
        <v>0</v>
      </c>
      <c r="AC527" s="41"/>
      <c r="AD527" s="41">
        <f>IFERROR('Tabel 5'!AC527/'Tabel 10'!$F527*1000,0)</f>
        <v>3.484320557491289</v>
      </c>
    </row>
    <row r="528" spans="2:30" outlineLevel="2" x14ac:dyDescent="0.2">
      <c r="B528" s="46">
        <v>2017</v>
      </c>
      <c r="C528" s="46">
        <v>5</v>
      </c>
      <c r="D528" s="22" t="s">
        <v>185</v>
      </c>
      <c r="E528" s="22" t="s">
        <v>536</v>
      </c>
      <c r="F528" s="41">
        <v>29180</v>
      </c>
      <c r="H528" s="41">
        <f>IFERROR('Tabel 5'!G528/'Tabel 10'!$F528*1000,0)</f>
        <v>51.40507196710076</v>
      </c>
      <c r="I528" s="22"/>
      <c r="J528" s="41">
        <f>IFERROR('Tabel 5'!I528/'Tabel 10'!$F528*1000,0)</f>
        <v>25.257025359835502</v>
      </c>
      <c r="K528" s="41">
        <f>IFERROR('Tabel 5'!J528/'Tabel 10'!$F528*1000,0)</f>
        <v>14.324880054832077</v>
      </c>
      <c r="L528" s="41">
        <f>IFERROR('Tabel 5'!K528/'Tabel 10'!$F528*1000,0)</f>
        <v>3.3241946538725156</v>
      </c>
      <c r="M528" s="41">
        <f>IFERROR('Tabel 5'!L528/'Tabel 10'!$F528*1000,0)</f>
        <v>6.16860863605209</v>
      </c>
      <c r="N528" s="41">
        <f>IFERROR('Tabel 5'!M528/'Tabel 10'!$F528*1000,0)</f>
        <v>0</v>
      </c>
      <c r="O528" s="41">
        <f>IFERROR('Tabel 5'!N528/'Tabel 10'!$F528*1000,0)</f>
        <v>1.4393420150788212</v>
      </c>
      <c r="Q528" s="41">
        <f>IFERROR('Tabel 5'!P528/'Tabel 10'!$F528*1000,0)</f>
        <v>3.4612748457847839</v>
      </c>
      <c r="R528" s="41">
        <f>IFERROR('Tabel 5'!Q528/'Tabel 10'!$F528*1000,0)</f>
        <v>0</v>
      </c>
      <c r="S528" s="41">
        <f>IFERROR('Tabel 5'!R528/'Tabel 10'!$F528*1000,0)</f>
        <v>3.4612748457847839</v>
      </c>
      <c r="T528" s="41">
        <f>IFERROR('Tabel 5'!S528/'Tabel 10'!$F528*1000,0)</f>
        <v>0</v>
      </c>
      <c r="U528" s="41">
        <f>IFERROR('Tabel 5'!T528/'Tabel 10'!$F528*1000,0)</f>
        <v>1.8163125428375599</v>
      </c>
      <c r="V528" s="22"/>
      <c r="W528" s="41">
        <f>IFERROR('Tabel 5'!V528/'Tabel 10'!$F528*1000,0)</f>
        <v>20.870459218642907</v>
      </c>
      <c r="X528" s="41">
        <f>IFERROR('Tabel 5'!W528/'Tabel 10'!$F528*1000,0)</f>
        <v>19.77381768334476</v>
      </c>
      <c r="Y528" s="41">
        <f>IFERROR('Tabel 5'!X528/'Tabel 10'!$F528*1000,0)</f>
        <v>1.0966415352981493</v>
      </c>
      <c r="Z528" s="41">
        <f>IFERROR('Tabel 5'!Y528/'Tabel 10'!$F528*1000,0)</f>
        <v>0</v>
      </c>
      <c r="AB528" s="41">
        <f>IFERROR('Tabel 5'!AA528/'Tabel 10'!$F528*1000,0)</f>
        <v>0</v>
      </c>
      <c r="AC528" s="41"/>
      <c r="AD528" s="41">
        <f>IFERROR('Tabel 5'!AC528/'Tabel 10'!$F528*1000,0)</f>
        <v>5.6202878684030164</v>
      </c>
    </row>
    <row r="529" spans="2:30" outlineLevel="2" x14ac:dyDescent="0.2">
      <c r="B529" s="46">
        <v>2017</v>
      </c>
      <c r="C529" s="46">
        <v>5</v>
      </c>
      <c r="D529" s="22" t="s">
        <v>187</v>
      </c>
      <c r="E529" s="22" t="s">
        <v>538</v>
      </c>
      <c r="F529" s="41">
        <v>28709</v>
      </c>
      <c r="H529" s="41">
        <f>IFERROR('Tabel 5'!G529/'Tabel 10'!$F529*1000,0)</f>
        <v>54.512522205580133</v>
      </c>
      <c r="I529" s="22"/>
      <c r="J529" s="41">
        <f>IFERROR('Tabel 5'!I529/'Tabel 10'!$F529*1000,0)</f>
        <v>24.870249747465952</v>
      </c>
      <c r="K529" s="41">
        <f>IFERROR('Tabel 5'!J529/'Tabel 10'!$F529*1000,0)</f>
        <v>10.484517050402314</v>
      </c>
      <c r="L529" s="41">
        <f>IFERROR('Tabel 5'!K529/'Tabel 10'!$F529*1000,0)</f>
        <v>0</v>
      </c>
      <c r="M529" s="41">
        <f>IFERROR('Tabel 5'!L529/'Tabel 10'!$F529*1000,0)</f>
        <v>6.095649447908321</v>
      </c>
      <c r="N529" s="41">
        <f>IFERROR('Tabel 5'!M529/'Tabel 10'!$F529*1000,0)</f>
        <v>0</v>
      </c>
      <c r="O529" s="41">
        <f>IFERROR('Tabel 5'!N529/'Tabel 10'!$F529*1000,0)</f>
        <v>8.290083249155316</v>
      </c>
      <c r="Q529" s="41">
        <f>IFERROR('Tabel 5'!P529/'Tabel 10'!$F529*1000,0)</f>
        <v>1.0449684767842837</v>
      </c>
      <c r="R529" s="41">
        <f>IFERROR('Tabel 5'!Q529/'Tabel 10'!$F529*1000,0)</f>
        <v>1.0449684767842837</v>
      </c>
      <c r="S529" s="41">
        <f>IFERROR('Tabel 5'!R529/'Tabel 10'!$F529*1000,0)</f>
        <v>0</v>
      </c>
      <c r="T529" s="41">
        <f>IFERROR('Tabel 5'!S529/'Tabel 10'!$F529*1000,0)</f>
        <v>0</v>
      </c>
      <c r="U529" s="41">
        <f>IFERROR('Tabel 5'!T529/'Tabel 10'!$F529*1000,0)</f>
        <v>5.0855132536835139</v>
      </c>
      <c r="V529" s="22"/>
      <c r="W529" s="41">
        <f>IFERROR('Tabel 5'!V529/'Tabel 10'!$F529*1000,0)</f>
        <v>23.511790727646382</v>
      </c>
      <c r="X529" s="41">
        <f>IFERROR('Tabel 5'!W529/'Tabel 10'!$F529*1000,0)</f>
        <v>23.024138771813718</v>
      </c>
      <c r="Y529" s="41">
        <f>IFERROR('Tabel 5'!X529/'Tabel 10'!$F529*1000,0)</f>
        <v>0.48765195583266568</v>
      </c>
      <c r="Z529" s="41">
        <f>IFERROR('Tabel 5'!Y529/'Tabel 10'!$F529*1000,0)</f>
        <v>0</v>
      </c>
      <c r="AB529" s="41">
        <f>IFERROR('Tabel 5'!AA529/'Tabel 10'!$F529*1000,0)</f>
        <v>0</v>
      </c>
      <c r="AC529" s="41"/>
      <c r="AD529" s="41">
        <f>IFERROR('Tabel 5'!AC529/'Tabel 10'!$F529*1000,0)</f>
        <v>5.2248423839214189</v>
      </c>
    </row>
    <row r="530" spans="2:30" outlineLevel="2" x14ac:dyDescent="0.2">
      <c r="B530" s="46">
        <v>2017</v>
      </c>
      <c r="C530" s="46">
        <v>5</v>
      </c>
      <c r="D530" s="22" t="s">
        <v>188</v>
      </c>
      <c r="E530" s="22" t="s">
        <v>539</v>
      </c>
      <c r="F530" s="41">
        <v>30655</v>
      </c>
      <c r="H530" s="41">
        <f>IFERROR('Tabel 5'!G530/'Tabel 10'!$F530*1000,0)</f>
        <v>41.037351166204537</v>
      </c>
      <c r="I530" s="22"/>
      <c r="J530" s="41">
        <f>IFERROR('Tabel 5'!I530/'Tabel 10'!$F530*1000,0)</f>
        <v>18.104713749796119</v>
      </c>
      <c r="K530" s="41">
        <f>IFERROR('Tabel 5'!J530/'Tabel 10'!$F530*1000,0)</f>
        <v>0</v>
      </c>
      <c r="L530" s="41">
        <f>IFERROR('Tabel 5'!K530/'Tabel 10'!$F530*1000,0)</f>
        <v>14.35328657641494</v>
      </c>
      <c r="M530" s="41">
        <f>IFERROR('Tabel 5'!L530/'Tabel 10'!$F530*1000,0)</f>
        <v>3.4252161148262927</v>
      </c>
      <c r="N530" s="41">
        <f>IFERROR('Tabel 5'!M530/'Tabel 10'!$F530*1000,0)</f>
        <v>0</v>
      </c>
      <c r="O530" s="41">
        <f>IFERROR('Tabel 5'!N530/'Tabel 10'!$F530*1000,0)</f>
        <v>0.32621105855488503</v>
      </c>
      <c r="Q530" s="41">
        <f>IFERROR('Tabel 5'!P530/'Tabel 10'!$F530*1000,0)</f>
        <v>1.8594030337628447</v>
      </c>
      <c r="R530" s="41">
        <f>IFERROR('Tabel 5'!Q530/'Tabel 10'!$F530*1000,0)</f>
        <v>0.39145327026586202</v>
      </c>
      <c r="S530" s="41">
        <f>IFERROR('Tabel 5'!R530/'Tabel 10'!$F530*1000,0)</f>
        <v>1.4679497634969825</v>
      </c>
      <c r="T530" s="41">
        <f>IFERROR('Tabel 5'!S530/'Tabel 10'!$F530*1000,0)</f>
        <v>0</v>
      </c>
      <c r="U530" s="41">
        <f>IFERROR('Tabel 5'!T530/'Tabel 10'!$F530*1000,0)</f>
        <v>3.2294894796933615</v>
      </c>
      <c r="V530" s="22"/>
      <c r="W530" s="41">
        <f>IFERROR('Tabel 5'!V530/'Tabel 10'!$F530*1000,0)</f>
        <v>17.84374490295221</v>
      </c>
      <c r="X530" s="41">
        <f>IFERROR('Tabel 5'!W530/'Tabel 10'!$F530*1000,0)</f>
        <v>17.158701679986951</v>
      </c>
      <c r="Y530" s="41">
        <f>IFERROR('Tabel 5'!X530/'Tabel 10'!$F530*1000,0)</f>
        <v>0.68504322296525855</v>
      </c>
      <c r="Z530" s="41">
        <f>IFERROR('Tabel 5'!Y530/'Tabel 10'!$F530*1000,0)</f>
        <v>0</v>
      </c>
      <c r="AB530" s="41">
        <f>IFERROR('Tabel 5'!AA530/'Tabel 10'!$F530*1000,0)</f>
        <v>0</v>
      </c>
      <c r="AC530" s="41"/>
      <c r="AD530" s="41">
        <f>IFERROR('Tabel 5'!AC530/'Tabel 10'!$F530*1000,0)</f>
        <v>0.48931658783232745</v>
      </c>
    </row>
    <row r="531" spans="2:30" outlineLevel="2" x14ac:dyDescent="0.2">
      <c r="B531" s="46">
        <v>2017</v>
      </c>
      <c r="C531" s="46">
        <v>5</v>
      </c>
      <c r="D531" s="22" t="s">
        <v>190</v>
      </c>
      <c r="E531" s="22" t="s">
        <v>541</v>
      </c>
      <c r="F531" s="41">
        <v>31933</v>
      </c>
      <c r="H531" s="41">
        <f>IFERROR('Tabel 5'!G531/'Tabel 10'!$F531*1000,0)</f>
        <v>50.512009519932356</v>
      </c>
      <c r="I531" s="22"/>
      <c r="J531" s="41">
        <f>IFERROR('Tabel 5'!I531/'Tabel 10'!$F531*1000,0)</f>
        <v>34.321861397300594</v>
      </c>
      <c r="K531" s="41">
        <f>IFERROR('Tabel 5'!J531/'Tabel 10'!$F531*1000,0)</f>
        <v>29.248739548429523</v>
      </c>
      <c r="L531" s="41">
        <f>IFERROR('Tabel 5'!K531/'Tabel 10'!$F531*1000,0)</f>
        <v>0</v>
      </c>
      <c r="M531" s="41">
        <f>IFERROR('Tabel 5'!L531/'Tabel 10'!$F531*1000,0)</f>
        <v>4.2902326746625743</v>
      </c>
      <c r="N531" s="41">
        <f>IFERROR('Tabel 5'!M531/'Tabel 10'!$F531*1000,0)</f>
        <v>0</v>
      </c>
      <c r="O531" s="41">
        <f>IFERROR('Tabel 5'!N531/'Tabel 10'!$F531*1000,0)</f>
        <v>0.78288917420849902</v>
      </c>
      <c r="Q531" s="41">
        <f>IFERROR('Tabel 5'!P531/'Tabel 10'!$F531*1000,0)</f>
        <v>6.0125888579212727</v>
      </c>
      <c r="R531" s="41">
        <f>IFERROR('Tabel 5'!Q531/'Tabel 10'!$F531*1000,0)</f>
        <v>2.2860363886888173</v>
      </c>
      <c r="S531" s="41">
        <f>IFERROR('Tabel 5'!R531/'Tabel 10'!$F531*1000,0)</f>
        <v>3.7265524692324554</v>
      </c>
      <c r="T531" s="41">
        <f>IFERROR('Tabel 5'!S531/'Tabel 10'!$F531*1000,0)</f>
        <v>0</v>
      </c>
      <c r="U531" s="41">
        <f>IFERROR('Tabel 5'!T531/'Tabel 10'!$F531*1000,0)</f>
        <v>1.8476184511320577</v>
      </c>
      <c r="V531" s="22"/>
      <c r="W531" s="41">
        <f>IFERROR('Tabel 5'!V531/'Tabel 10'!$F531*1000,0)</f>
        <v>8.3299408135784301</v>
      </c>
      <c r="X531" s="41">
        <f>IFERROR('Tabel 5'!W531/'Tabel 10'!$F531*1000,0)</f>
        <v>7.8288917420849904</v>
      </c>
      <c r="Y531" s="41">
        <f>IFERROR('Tabel 5'!X531/'Tabel 10'!$F531*1000,0)</f>
        <v>0.34447123665173962</v>
      </c>
      <c r="Z531" s="41">
        <f>IFERROR('Tabel 5'!Y531/'Tabel 10'!$F531*1000,0)</f>
        <v>0.15657783484169982</v>
      </c>
      <c r="AB531" s="41">
        <f>IFERROR('Tabel 5'!AA531/'Tabel 10'!$F531*1000,0)</f>
        <v>0.40710237058841947</v>
      </c>
      <c r="AC531" s="41"/>
      <c r="AD531" s="41">
        <f>IFERROR('Tabel 5'!AC531/'Tabel 10'!$F531*1000,0)</f>
        <v>4.3841793755675944</v>
      </c>
    </row>
    <row r="532" spans="2:30" outlineLevel="2" x14ac:dyDescent="0.2">
      <c r="B532" s="46">
        <v>2017</v>
      </c>
      <c r="C532" s="46">
        <v>5</v>
      </c>
      <c r="D532" s="22" t="s">
        <v>194</v>
      </c>
      <c r="E532" s="22" t="s">
        <v>545</v>
      </c>
      <c r="F532" s="41">
        <v>43027</v>
      </c>
      <c r="H532" s="41">
        <f>IFERROR('Tabel 5'!G532/'Tabel 10'!$F532*1000,0)</f>
        <v>93.569154251981317</v>
      </c>
      <c r="I532" s="22"/>
      <c r="J532" s="41">
        <f>IFERROR('Tabel 5'!I532/'Tabel 10'!$F532*1000,0)</f>
        <v>60.49689729704604</v>
      </c>
      <c r="K532" s="41">
        <f>IFERROR('Tabel 5'!J532/'Tabel 10'!$F532*1000,0)</f>
        <v>29.539591419341342</v>
      </c>
      <c r="L532" s="41">
        <f>IFERROR('Tabel 5'!K532/'Tabel 10'!$F532*1000,0)</f>
        <v>23.984939689032466</v>
      </c>
      <c r="M532" s="41">
        <f>IFERROR('Tabel 5'!L532/'Tabel 10'!$F532*1000,0)</f>
        <v>5.136309758988542</v>
      </c>
      <c r="N532" s="41">
        <f>IFERROR('Tabel 5'!M532/'Tabel 10'!$F532*1000,0)</f>
        <v>0</v>
      </c>
      <c r="O532" s="41">
        <f>IFERROR('Tabel 5'!N532/'Tabel 10'!$F532*1000,0)</f>
        <v>1.836056429683687</v>
      </c>
      <c r="Q532" s="41">
        <f>IFERROR('Tabel 5'!P532/'Tabel 10'!$F532*1000,0)</f>
        <v>5.3454807446487083</v>
      </c>
      <c r="R532" s="41">
        <f>IFERROR('Tabel 5'!Q532/'Tabel 10'!$F532*1000,0)</f>
        <v>2.5565342691798172</v>
      </c>
      <c r="S532" s="41">
        <f>IFERROR('Tabel 5'!R532/'Tabel 10'!$F532*1000,0)</f>
        <v>2.7889464754688915</v>
      </c>
      <c r="T532" s="41">
        <f>IFERROR('Tabel 5'!S532/'Tabel 10'!$F532*1000,0)</f>
        <v>0</v>
      </c>
      <c r="U532" s="41">
        <f>IFERROR('Tabel 5'!T532/'Tabel 10'!$F532*1000,0)</f>
        <v>3.1840472261603181</v>
      </c>
      <c r="V532" s="22"/>
      <c r="W532" s="41">
        <f>IFERROR('Tabel 5'!V532/'Tabel 10'!$F532*1000,0)</f>
        <v>24.542728984126246</v>
      </c>
      <c r="X532" s="41">
        <f>IFERROR('Tabel 5'!W532/'Tabel 10'!$F532*1000,0)</f>
        <v>24.101145792177004</v>
      </c>
      <c r="Y532" s="41">
        <f>IFERROR('Tabel 5'!X532/'Tabel 10'!$F532*1000,0)</f>
        <v>0.44158319194924117</v>
      </c>
      <c r="Z532" s="41">
        <f>IFERROR('Tabel 5'!Y532/'Tabel 10'!$F532*1000,0)</f>
        <v>0</v>
      </c>
      <c r="AB532" s="41">
        <f>IFERROR('Tabel 5'!AA532/'Tabel 10'!$F532*1000,0)</f>
        <v>0</v>
      </c>
      <c r="AC532" s="41"/>
      <c r="AD532" s="41">
        <f>IFERROR('Tabel 5'!AC532/'Tabel 10'!$F532*1000,0)</f>
        <v>1.9057800915704091</v>
      </c>
    </row>
    <row r="533" spans="2:30" outlineLevel="2" x14ac:dyDescent="0.2">
      <c r="B533" s="46">
        <v>2017</v>
      </c>
      <c r="C533" s="46">
        <v>5</v>
      </c>
      <c r="D533" s="22" t="s">
        <v>195</v>
      </c>
      <c r="E533" s="22" t="s">
        <v>546</v>
      </c>
      <c r="F533" s="41">
        <v>21504</v>
      </c>
      <c r="H533" s="41">
        <f>IFERROR('Tabel 5'!G533/'Tabel 10'!$F533*1000,0)</f>
        <v>68.59188988095238</v>
      </c>
      <c r="I533" s="22"/>
      <c r="J533" s="41">
        <f>IFERROR('Tabel 5'!I533/'Tabel 10'!$F533*1000,0)</f>
        <v>30.598958333333332</v>
      </c>
      <c r="K533" s="41">
        <f>IFERROR('Tabel 5'!J533/'Tabel 10'!$F533*1000,0)</f>
        <v>19.903273809523807</v>
      </c>
      <c r="L533" s="41">
        <f>IFERROR('Tabel 5'!K533/'Tabel 10'!$F533*1000,0)</f>
        <v>0.8370535714285714</v>
      </c>
      <c r="M533" s="41">
        <f>IFERROR('Tabel 5'!L533/'Tabel 10'!$F533*1000,0)</f>
        <v>1.7671130952380953</v>
      </c>
      <c r="N533" s="41">
        <f>IFERROR('Tabel 5'!M533/'Tabel 10'!$F533*1000,0)</f>
        <v>1.7206101190476191</v>
      </c>
      <c r="O533" s="41">
        <f>IFERROR('Tabel 5'!N533/'Tabel 10'!$F533*1000,0)</f>
        <v>6.3709077380952381</v>
      </c>
      <c r="Q533" s="41">
        <f>IFERROR('Tabel 5'!P533/'Tabel 10'!$F533*1000,0)</f>
        <v>1.1160714285714286</v>
      </c>
      <c r="R533" s="41">
        <f>IFERROR('Tabel 5'!Q533/'Tabel 10'!$F533*1000,0)</f>
        <v>1.1160714285714286</v>
      </c>
      <c r="S533" s="41">
        <f>IFERROR('Tabel 5'!R533/'Tabel 10'!$F533*1000,0)</f>
        <v>0</v>
      </c>
      <c r="T533" s="41">
        <f>IFERROR('Tabel 5'!S533/'Tabel 10'!$F533*1000,0)</f>
        <v>0</v>
      </c>
      <c r="U533" s="41">
        <f>IFERROR('Tabel 5'!T533/'Tabel 10'!$F533*1000,0)</f>
        <v>9.4401041666666661</v>
      </c>
      <c r="V533" s="22"/>
      <c r="W533" s="41">
        <f>IFERROR('Tabel 5'!V533/'Tabel 10'!$F533*1000,0)</f>
        <v>27.436755952380953</v>
      </c>
      <c r="X533" s="41">
        <f>IFERROR('Tabel 5'!W533/'Tabel 10'!$F533*1000,0)</f>
        <v>26.785714285714285</v>
      </c>
      <c r="Y533" s="41">
        <f>IFERROR('Tabel 5'!X533/'Tabel 10'!$F533*1000,0)</f>
        <v>0.65104166666666663</v>
      </c>
      <c r="Z533" s="41">
        <f>IFERROR('Tabel 5'!Y533/'Tabel 10'!$F533*1000,0)</f>
        <v>0</v>
      </c>
      <c r="AB533" s="41">
        <f>IFERROR('Tabel 5'!AA533/'Tabel 10'!$F533*1000,0)</f>
        <v>0</v>
      </c>
      <c r="AC533" s="41"/>
      <c r="AD533" s="41">
        <f>IFERROR('Tabel 5'!AC533/'Tabel 10'!$F533*1000,0)</f>
        <v>9.3936011904761898</v>
      </c>
    </row>
    <row r="534" spans="2:30" outlineLevel="2" x14ac:dyDescent="0.2">
      <c r="B534" s="46">
        <v>2017</v>
      </c>
      <c r="C534" s="46">
        <v>5</v>
      </c>
      <c r="D534" s="22" t="s">
        <v>196</v>
      </c>
      <c r="E534" s="22" t="s">
        <v>547</v>
      </c>
      <c r="F534" s="41">
        <v>26220</v>
      </c>
      <c r="H534" s="41">
        <f>IFERROR('Tabel 5'!G534/'Tabel 10'!$F534*1000,0)</f>
        <v>24.980930587337909</v>
      </c>
      <c r="I534" s="22"/>
      <c r="J534" s="41">
        <f>IFERROR('Tabel 5'!I534/'Tabel 10'!$F534*1000,0)</f>
        <v>7.4370709382151032</v>
      </c>
      <c r="K534" s="41">
        <f>IFERROR('Tabel 5'!J534/'Tabel 10'!$F534*1000,0)</f>
        <v>0.91533180778032042</v>
      </c>
      <c r="L534" s="41">
        <f>IFERROR('Tabel 5'!K534/'Tabel 10'!$F534*1000,0)</f>
        <v>0</v>
      </c>
      <c r="M534" s="41">
        <f>IFERROR('Tabel 5'!L534/'Tabel 10'!$F534*1000,0)</f>
        <v>6.1403508771929829</v>
      </c>
      <c r="N534" s="41">
        <f>IFERROR('Tabel 5'!M534/'Tabel 10'!$F534*1000,0)</f>
        <v>0</v>
      </c>
      <c r="O534" s="41">
        <f>IFERROR('Tabel 5'!N534/'Tabel 10'!$F534*1000,0)</f>
        <v>0.38138825324180015</v>
      </c>
      <c r="Q534" s="41">
        <f>IFERROR('Tabel 5'!P534/'Tabel 10'!$F534*1000,0)</f>
        <v>0</v>
      </c>
      <c r="R534" s="41">
        <f>IFERROR('Tabel 5'!Q534/'Tabel 10'!$F534*1000,0)</f>
        <v>0</v>
      </c>
      <c r="S534" s="41">
        <f>IFERROR('Tabel 5'!R534/'Tabel 10'!$F534*1000,0)</f>
        <v>0</v>
      </c>
      <c r="T534" s="41">
        <f>IFERROR('Tabel 5'!S534/'Tabel 10'!$F534*1000,0)</f>
        <v>0</v>
      </c>
      <c r="U534" s="41">
        <f>IFERROR('Tabel 5'!T534/'Tabel 10'!$F534*1000,0)</f>
        <v>0.8009153318077803</v>
      </c>
      <c r="V534" s="22"/>
      <c r="W534" s="41">
        <f>IFERROR('Tabel 5'!V534/'Tabel 10'!$F534*1000,0)</f>
        <v>16.742944317315029</v>
      </c>
      <c r="X534" s="41">
        <f>IFERROR('Tabel 5'!W534/'Tabel 10'!$F534*1000,0)</f>
        <v>16.209000762776505</v>
      </c>
      <c r="Y534" s="41">
        <f>IFERROR('Tabel 5'!X534/'Tabel 10'!$F534*1000,0)</f>
        <v>0.53394355453852016</v>
      </c>
      <c r="Z534" s="41">
        <f>IFERROR('Tabel 5'!Y534/'Tabel 10'!$F534*1000,0)</f>
        <v>0</v>
      </c>
      <c r="AB534" s="41">
        <f>IFERROR('Tabel 5'!AA534/'Tabel 10'!$F534*1000,0)</f>
        <v>0.41952707856598015</v>
      </c>
      <c r="AC534" s="41"/>
      <c r="AD534" s="41">
        <f>IFERROR('Tabel 5'!AC534/'Tabel 10'!$F534*1000,0)</f>
        <v>0.49580472921434027</v>
      </c>
    </row>
    <row r="535" spans="2:30" outlineLevel="2" x14ac:dyDescent="0.2">
      <c r="B535" s="46">
        <v>2017</v>
      </c>
      <c r="C535" s="46">
        <v>5</v>
      </c>
      <c r="D535" s="22" t="s">
        <v>197</v>
      </c>
      <c r="E535" s="22" t="s">
        <v>548</v>
      </c>
      <c r="F535" s="41">
        <v>23317</v>
      </c>
      <c r="H535" s="41">
        <f>IFERROR('Tabel 5'!G535/'Tabel 10'!$F535*1000,0)</f>
        <v>85.173907449500362</v>
      </c>
      <c r="I535" s="22"/>
      <c r="J535" s="41">
        <f>IFERROR('Tabel 5'!I535/'Tabel 10'!$F535*1000,0)</f>
        <v>21.314920444311017</v>
      </c>
      <c r="K535" s="41">
        <f>IFERROR('Tabel 5'!J535/'Tabel 10'!$F535*1000,0)</f>
        <v>0</v>
      </c>
      <c r="L535" s="41">
        <f>IFERROR('Tabel 5'!K535/'Tabel 10'!$F535*1000,0)</f>
        <v>0</v>
      </c>
      <c r="M535" s="41">
        <f>IFERROR('Tabel 5'!L535/'Tabel 10'!$F535*1000,0)</f>
        <v>1.7154865548741263</v>
      </c>
      <c r="N535" s="41">
        <f>IFERROR('Tabel 5'!M535/'Tabel 10'!$F535*1000,0)</f>
        <v>0</v>
      </c>
      <c r="O535" s="41">
        <f>IFERROR('Tabel 5'!N535/'Tabel 10'!$F535*1000,0)</f>
        <v>19.599433889436892</v>
      </c>
      <c r="Q535" s="41">
        <f>IFERROR('Tabel 5'!P535/'Tabel 10'!$F535*1000,0)</f>
        <v>0.51464596646223781</v>
      </c>
      <c r="R535" s="41">
        <f>IFERROR('Tabel 5'!Q535/'Tabel 10'!$F535*1000,0)</f>
        <v>0.51464596646223781</v>
      </c>
      <c r="S535" s="41">
        <f>IFERROR('Tabel 5'!R535/'Tabel 10'!$F535*1000,0)</f>
        <v>0</v>
      </c>
      <c r="T535" s="41">
        <f>IFERROR('Tabel 5'!S535/'Tabel 10'!$F535*1000,0)</f>
        <v>0</v>
      </c>
      <c r="U535" s="41">
        <f>IFERROR('Tabel 5'!T535/'Tabel 10'!$F535*1000,0)</f>
        <v>43.058712527340568</v>
      </c>
      <c r="V535" s="22"/>
      <c r="W535" s="41">
        <f>IFERROR('Tabel 5'!V535/'Tabel 10'!$F535*1000,0)</f>
        <v>20.285628511386541</v>
      </c>
      <c r="X535" s="41">
        <f>IFERROR('Tabel 5'!W535/'Tabel 10'!$F535*1000,0)</f>
        <v>19.642321053308745</v>
      </c>
      <c r="Y535" s="41">
        <f>IFERROR('Tabel 5'!X535/'Tabel 10'!$F535*1000,0)</f>
        <v>0.55753313033409102</v>
      </c>
      <c r="Z535" s="41">
        <f>IFERROR('Tabel 5'!Y535/'Tabel 10'!$F535*1000,0)</f>
        <v>8.5774327743706316E-2</v>
      </c>
      <c r="AB535" s="41">
        <f>IFERROR('Tabel 5'!AA535/'Tabel 10'!$F535*1000,0)</f>
        <v>17.883947334562762</v>
      </c>
      <c r="AC535" s="41"/>
      <c r="AD535" s="41">
        <f>IFERROR('Tabel 5'!AC535/'Tabel 10'!$F535*1000,0)</f>
        <v>3.7311832568512244</v>
      </c>
    </row>
    <row r="536" spans="2:30" outlineLevel="2" x14ac:dyDescent="0.2">
      <c r="B536" s="46">
        <v>2017</v>
      </c>
      <c r="C536" s="46">
        <v>5</v>
      </c>
      <c r="D536" s="22" t="s">
        <v>202</v>
      </c>
      <c r="E536" s="22" t="s">
        <v>553</v>
      </c>
      <c r="F536" s="41">
        <v>43516</v>
      </c>
      <c r="H536" s="41">
        <f>IFERROR('Tabel 5'!G536/'Tabel 10'!$F536*1000,0)</f>
        <v>67.262616049269241</v>
      </c>
      <c r="I536" s="22"/>
      <c r="J536" s="41">
        <f>IFERROR('Tabel 5'!I536/'Tabel 10'!$F536*1000,0)</f>
        <v>34.240279437448301</v>
      </c>
      <c r="K536" s="41">
        <f>IFERROR('Tabel 5'!J536/'Tabel 10'!$F536*1000,0)</f>
        <v>29.690228881331002</v>
      </c>
      <c r="L536" s="41">
        <f>IFERROR('Tabel 5'!K536/'Tabel 10'!$F536*1000,0)</f>
        <v>1.4017832521371449</v>
      </c>
      <c r="M536" s="41">
        <f>IFERROR('Tabel 5'!L536/'Tabel 10'!$F536*1000,0)</f>
        <v>3.1482673039801452</v>
      </c>
      <c r="N536" s="41">
        <f>IFERROR('Tabel 5'!M536/'Tabel 10'!$F536*1000,0)</f>
        <v>0</v>
      </c>
      <c r="O536" s="41">
        <f>IFERROR('Tabel 5'!N536/'Tabel 10'!$F536*1000,0)</f>
        <v>0</v>
      </c>
      <c r="Q536" s="41">
        <f>IFERROR('Tabel 5'!P536/'Tabel 10'!$F536*1000,0)</f>
        <v>7.0318963139994484</v>
      </c>
      <c r="R536" s="41">
        <f>IFERROR('Tabel 5'!Q536/'Tabel 10'!$F536*1000,0)</f>
        <v>4.5960106627447379E-2</v>
      </c>
      <c r="S536" s="41">
        <f>IFERROR('Tabel 5'!R536/'Tabel 10'!$F536*1000,0)</f>
        <v>6.985936207372001</v>
      </c>
      <c r="T536" s="41">
        <f>IFERROR('Tabel 5'!S536/'Tabel 10'!$F536*1000,0)</f>
        <v>0</v>
      </c>
      <c r="U536" s="41">
        <f>IFERROR('Tabel 5'!T536/'Tabel 10'!$F536*1000,0)</f>
        <v>3.5389282103134478</v>
      </c>
      <c r="V536" s="22"/>
      <c r="W536" s="41">
        <f>IFERROR('Tabel 5'!V536/'Tabel 10'!$F536*1000,0)</f>
        <v>22.451512087508043</v>
      </c>
      <c r="X536" s="41">
        <f>IFERROR('Tabel 5'!W536/'Tabel 10'!$F536*1000,0)</f>
        <v>21.693170328155162</v>
      </c>
      <c r="Y536" s="41">
        <f>IFERROR('Tabel 5'!X536/'Tabel 10'!$F536*1000,0)</f>
        <v>0.75834175935288173</v>
      </c>
      <c r="Z536" s="41">
        <f>IFERROR('Tabel 5'!Y536/'Tabel 10'!$F536*1000,0)</f>
        <v>0</v>
      </c>
      <c r="AB536" s="41">
        <f>IFERROR('Tabel 5'!AA536/'Tabel 10'!$F536*1000,0)</f>
        <v>0</v>
      </c>
      <c r="AC536" s="41"/>
      <c r="AD536" s="41">
        <f>IFERROR('Tabel 5'!AC536/'Tabel 10'!$F536*1000,0)</f>
        <v>7.9004274289916339</v>
      </c>
    </row>
    <row r="537" spans="2:30" outlineLevel="2" x14ac:dyDescent="0.2">
      <c r="B537" s="46">
        <v>2017</v>
      </c>
      <c r="C537" s="46">
        <v>5</v>
      </c>
      <c r="D537" s="22" t="s">
        <v>204</v>
      </c>
      <c r="E537" s="22" t="s">
        <v>555</v>
      </c>
      <c r="F537" s="41">
        <v>23093</v>
      </c>
      <c r="H537" s="41">
        <f>IFERROR('Tabel 5'!G537/'Tabel 10'!$F537*1000,0)</f>
        <v>24.812713809379467</v>
      </c>
      <c r="I537" s="22"/>
      <c r="J537" s="41">
        <f>IFERROR('Tabel 5'!I537/'Tabel 10'!$F537*1000,0)</f>
        <v>3.031221582297666</v>
      </c>
      <c r="K537" s="41">
        <f>IFERROR('Tabel 5'!J537/'Tabel 10'!$F537*1000,0)</f>
        <v>0</v>
      </c>
      <c r="L537" s="41">
        <f>IFERROR('Tabel 5'!K537/'Tabel 10'!$F537*1000,0)</f>
        <v>0</v>
      </c>
      <c r="M537" s="41">
        <f>IFERROR('Tabel 5'!L537/'Tabel 10'!$F537*1000,0)</f>
        <v>1.125882301996276</v>
      </c>
      <c r="N537" s="41">
        <f>IFERROR('Tabel 5'!M537/'Tabel 10'!$F537*1000,0)</f>
        <v>0</v>
      </c>
      <c r="O537" s="41">
        <f>IFERROR('Tabel 5'!N537/'Tabel 10'!$F537*1000,0)</f>
        <v>1.90533928030139</v>
      </c>
      <c r="Q537" s="41">
        <f>IFERROR('Tabel 5'!P537/'Tabel 10'!$F537*1000,0)</f>
        <v>0</v>
      </c>
      <c r="R537" s="41">
        <f>IFERROR('Tabel 5'!Q537/'Tabel 10'!$F537*1000,0)</f>
        <v>0</v>
      </c>
      <c r="S537" s="41">
        <f>IFERROR('Tabel 5'!R537/'Tabel 10'!$F537*1000,0)</f>
        <v>0</v>
      </c>
      <c r="T537" s="41">
        <f>IFERROR('Tabel 5'!S537/'Tabel 10'!$F537*1000,0)</f>
        <v>0</v>
      </c>
      <c r="U537" s="41">
        <f>IFERROR('Tabel 5'!T537/'Tabel 10'!$F537*1000,0)</f>
        <v>4.1138007188325467</v>
      </c>
      <c r="V537" s="22"/>
      <c r="W537" s="41">
        <f>IFERROR('Tabel 5'!V537/'Tabel 10'!$F537*1000,0)</f>
        <v>17.667691508249256</v>
      </c>
      <c r="X537" s="41">
        <f>IFERROR('Tabel 5'!W537/'Tabel 10'!$F537*1000,0)</f>
        <v>17.148053522712509</v>
      </c>
      <c r="Y537" s="41">
        <f>IFERROR('Tabel 5'!X537/'Tabel 10'!$F537*1000,0)</f>
        <v>0.51963798553674267</v>
      </c>
      <c r="Z537" s="41">
        <f>IFERROR('Tabel 5'!Y537/'Tabel 10'!$F537*1000,0)</f>
        <v>0</v>
      </c>
      <c r="AB537" s="41">
        <f>IFERROR('Tabel 5'!AA537/'Tabel 10'!$F537*1000,0)</f>
        <v>0.12990949638418567</v>
      </c>
      <c r="AC537" s="41"/>
      <c r="AD537" s="41">
        <f>IFERROR('Tabel 5'!AC537/'Tabel 10'!$F537*1000,0)</f>
        <v>0.4763348200753475</v>
      </c>
    </row>
    <row r="538" spans="2:30" outlineLevel="2" x14ac:dyDescent="0.2">
      <c r="B538" s="46">
        <v>2017</v>
      </c>
      <c r="C538" s="46">
        <v>5</v>
      </c>
      <c r="D538" s="22" t="s">
        <v>205</v>
      </c>
      <c r="E538" s="22" t="s">
        <v>558</v>
      </c>
      <c r="F538" s="41">
        <v>22866</v>
      </c>
      <c r="H538" s="41">
        <f>IFERROR('Tabel 5'!G538/'Tabel 10'!$F538*1000,0)</f>
        <v>41.415201609376368</v>
      </c>
      <c r="I538" s="22"/>
      <c r="J538" s="41">
        <f>IFERROR('Tabel 5'!I538/'Tabel 10'!$F538*1000,0)</f>
        <v>21.604128400244903</v>
      </c>
      <c r="K538" s="41">
        <f>IFERROR('Tabel 5'!J538/'Tabel 10'!$F538*1000,0)</f>
        <v>10.802064200122452</v>
      </c>
      <c r="L538" s="41">
        <f>IFERROR('Tabel 5'!K538/'Tabel 10'!$F538*1000,0)</f>
        <v>10.802064200122452</v>
      </c>
      <c r="M538" s="41">
        <f>IFERROR('Tabel 5'!L538/'Tabel 10'!$F538*1000,0)</f>
        <v>0</v>
      </c>
      <c r="N538" s="41">
        <f>IFERROR('Tabel 5'!M538/'Tabel 10'!$F538*1000,0)</f>
        <v>0</v>
      </c>
      <c r="O538" s="41">
        <f>IFERROR('Tabel 5'!N538/'Tabel 10'!$F538*1000,0)</f>
        <v>0</v>
      </c>
      <c r="Q538" s="41">
        <f>IFERROR('Tabel 5'!P538/'Tabel 10'!$F538*1000,0)</f>
        <v>0.30613137409253915</v>
      </c>
      <c r="R538" s="41">
        <f>IFERROR('Tabel 5'!Q538/'Tabel 10'!$F538*1000,0)</f>
        <v>0.30613137409253915</v>
      </c>
      <c r="S538" s="41">
        <f>IFERROR('Tabel 5'!R538/'Tabel 10'!$F538*1000,0)</f>
        <v>0</v>
      </c>
      <c r="T538" s="41">
        <f>IFERROR('Tabel 5'!S538/'Tabel 10'!$F538*1000,0)</f>
        <v>0</v>
      </c>
      <c r="U538" s="41">
        <f>IFERROR('Tabel 5'!T538/'Tabel 10'!$F538*1000,0)</f>
        <v>1.0933263360447827</v>
      </c>
      <c r="V538" s="22"/>
      <c r="W538" s="41">
        <f>IFERROR('Tabel 5'!V538/'Tabel 10'!$F538*1000,0)</f>
        <v>18.411615498994141</v>
      </c>
      <c r="X538" s="41">
        <f>IFERROR('Tabel 5'!W538/'Tabel 10'!$F538*1000,0)</f>
        <v>18.411615498994141</v>
      </c>
      <c r="Y538" s="41">
        <f>IFERROR('Tabel 5'!X538/'Tabel 10'!$F538*1000,0)</f>
        <v>0</v>
      </c>
      <c r="Z538" s="41">
        <f>IFERROR('Tabel 5'!Y538/'Tabel 10'!$F538*1000,0)</f>
        <v>0</v>
      </c>
      <c r="AB538" s="41">
        <f>IFERROR('Tabel 5'!AA538/'Tabel 10'!$F538*1000,0)</f>
        <v>0</v>
      </c>
      <c r="AC538" s="41"/>
      <c r="AD538" s="41">
        <f>IFERROR('Tabel 5'!AC538/'Tabel 10'!$F538*1000,0)</f>
        <v>0.48106358785970438</v>
      </c>
    </row>
    <row r="539" spans="2:30" outlineLevel="2" x14ac:dyDescent="0.2">
      <c r="B539" s="46">
        <v>2017</v>
      </c>
      <c r="C539" s="46">
        <v>5</v>
      </c>
      <c r="D539" s="22" t="s">
        <v>208</v>
      </c>
      <c r="E539" s="22" t="s">
        <v>563</v>
      </c>
      <c r="F539" s="41">
        <v>22345</v>
      </c>
      <c r="H539" s="41">
        <f>IFERROR('Tabel 5'!G539/'Tabel 10'!$F539*1000,0)</f>
        <v>24.882524054598342</v>
      </c>
      <c r="I539" s="22"/>
      <c r="J539" s="41">
        <f>IFERROR('Tabel 5'!I539/'Tabel 10'!$F539*1000,0)</f>
        <v>2.6851644663235623</v>
      </c>
      <c r="K539" s="41">
        <f>IFERROR('Tabel 5'!J539/'Tabel 10'!$F539*1000,0)</f>
        <v>2.0586260908480645</v>
      </c>
      <c r="L539" s="41">
        <f>IFERROR('Tabel 5'!K539/'Tabel 10'!$F539*1000,0)</f>
        <v>0.17901096442157083</v>
      </c>
      <c r="M539" s="41">
        <f>IFERROR('Tabel 5'!L539/'Tabel 10'!$F539*1000,0)</f>
        <v>0</v>
      </c>
      <c r="N539" s="41">
        <f>IFERROR('Tabel 5'!M539/'Tabel 10'!$F539*1000,0)</f>
        <v>0</v>
      </c>
      <c r="O539" s="41">
        <f>IFERROR('Tabel 5'!N539/'Tabel 10'!$F539*1000,0)</f>
        <v>0.44752741105392702</v>
      </c>
      <c r="Q539" s="41">
        <f>IFERROR('Tabel 5'!P539/'Tabel 10'!$F539*1000,0)</f>
        <v>0</v>
      </c>
      <c r="R539" s="41">
        <f>IFERROR('Tabel 5'!Q539/'Tabel 10'!$F539*1000,0)</f>
        <v>0</v>
      </c>
      <c r="S539" s="41">
        <f>IFERROR('Tabel 5'!R539/'Tabel 10'!$F539*1000,0)</f>
        <v>0</v>
      </c>
      <c r="T539" s="41">
        <f>IFERROR('Tabel 5'!S539/'Tabel 10'!$F539*1000,0)</f>
        <v>0</v>
      </c>
      <c r="U539" s="41">
        <f>IFERROR('Tabel 5'!T539/'Tabel 10'!$F539*1000,0)</f>
        <v>1.969120608637279</v>
      </c>
      <c r="V539" s="22"/>
      <c r="W539" s="41">
        <f>IFERROR('Tabel 5'!V539/'Tabel 10'!$F539*1000,0)</f>
        <v>20.228238979637503</v>
      </c>
      <c r="X539" s="41">
        <f>IFERROR('Tabel 5'!W539/'Tabel 10'!$F539*1000,0)</f>
        <v>19.735958827478186</v>
      </c>
      <c r="Y539" s="41">
        <f>IFERROR('Tabel 5'!X539/'Tabel 10'!$F539*1000,0)</f>
        <v>0.49228015215931975</v>
      </c>
      <c r="Z539" s="41">
        <f>IFERROR('Tabel 5'!Y539/'Tabel 10'!$F539*1000,0)</f>
        <v>0</v>
      </c>
      <c r="AB539" s="41">
        <f>IFERROR('Tabel 5'!AA539/'Tabel 10'!$F539*1000,0)</f>
        <v>0</v>
      </c>
      <c r="AC539" s="41"/>
      <c r="AD539" s="41">
        <f>IFERROR('Tabel 5'!AC539/'Tabel 10'!$F539*1000,0)</f>
        <v>0</v>
      </c>
    </row>
    <row r="540" spans="2:30" outlineLevel="2" x14ac:dyDescent="0.2">
      <c r="B540" s="46">
        <v>2017</v>
      </c>
      <c r="C540" s="46">
        <v>5</v>
      </c>
      <c r="D540" s="22" t="s">
        <v>209</v>
      </c>
      <c r="E540" s="22" t="s">
        <v>564</v>
      </c>
      <c r="F540" s="41">
        <v>28584</v>
      </c>
      <c r="H540" s="41">
        <f>IFERROR('Tabel 5'!G540/'Tabel 10'!$F540*1000,0)</f>
        <v>38.93786733837112</v>
      </c>
      <c r="I540" s="22"/>
      <c r="J540" s="41">
        <f>IFERROR('Tabel 5'!I540/'Tabel 10'!$F540*1000,0)</f>
        <v>11.789812482507697</v>
      </c>
      <c r="K540" s="41">
        <f>IFERROR('Tabel 5'!J540/'Tabel 10'!$F540*1000,0)</f>
        <v>0</v>
      </c>
      <c r="L540" s="41">
        <f>IFERROR('Tabel 5'!K540/'Tabel 10'!$F540*1000,0)</f>
        <v>8.3963056255247697</v>
      </c>
      <c r="M540" s="41">
        <f>IFERROR('Tabel 5'!L540/'Tabel 10'!$F540*1000,0)</f>
        <v>1.5743073047858942</v>
      </c>
      <c r="N540" s="41">
        <f>IFERROR('Tabel 5'!M540/'Tabel 10'!$F540*1000,0)</f>
        <v>0</v>
      </c>
      <c r="O540" s="41">
        <f>IFERROR('Tabel 5'!N540/'Tabel 10'!$F540*1000,0)</f>
        <v>1.8191995521970334</v>
      </c>
      <c r="Q540" s="41">
        <f>IFERROR('Tabel 5'!P540/'Tabel 10'!$F540*1000,0)</f>
        <v>5.3526448362720407</v>
      </c>
      <c r="R540" s="41">
        <f>IFERROR('Tabel 5'!Q540/'Tabel 10'!$F540*1000,0)</f>
        <v>0</v>
      </c>
      <c r="S540" s="41">
        <f>IFERROR('Tabel 5'!R540/'Tabel 10'!$F540*1000,0)</f>
        <v>5.3526448362720407</v>
      </c>
      <c r="T540" s="41">
        <f>IFERROR('Tabel 5'!S540/'Tabel 10'!$F540*1000,0)</f>
        <v>0</v>
      </c>
      <c r="U540" s="41">
        <f>IFERROR('Tabel 5'!T540/'Tabel 10'!$F540*1000,0)</f>
        <v>5.5625524769101595</v>
      </c>
      <c r="V540" s="22"/>
      <c r="W540" s="41">
        <f>IFERROR('Tabel 5'!V540/'Tabel 10'!$F540*1000,0)</f>
        <v>16.23285754268122</v>
      </c>
      <c r="X540" s="41">
        <f>IFERROR('Tabel 5'!W540/'Tabel 10'!$F540*1000,0)</f>
        <v>15.603134620766863</v>
      </c>
      <c r="Y540" s="41">
        <f>IFERROR('Tabel 5'!X540/'Tabel 10'!$F540*1000,0)</f>
        <v>0.62972292191435764</v>
      </c>
      <c r="Z540" s="41">
        <f>IFERROR('Tabel 5'!Y540/'Tabel 10'!$F540*1000,0)</f>
        <v>0</v>
      </c>
      <c r="AB540" s="41">
        <f>IFERROR('Tabel 5'!AA540/'Tabel 10'!$F540*1000,0)</f>
        <v>0</v>
      </c>
      <c r="AC540" s="41"/>
      <c r="AD540" s="41">
        <f>IFERROR('Tabel 5'!AC540/'Tabel 10'!$F540*1000,0)</f>
        <v>0.5247691015952981</v>
      </c>
    </row>
    <row r="541" spans="2:30" outlineLevel="2" x14ac:dyDescent="0.2">
      <c r="B541" s="46">
        <v>2017</v>
      </c>
      <c r="C541" s="46">
        <v>5</v>
      </c>
      <c r="D541" s="22" t="s">
        <v>212</v>
      </c>
      <c r="E541" s="22" t="s">
        <v>567</v>
      </c>
      <c r="F541" s="41">
        <v>23970</v>
      </c>
      <c r="H541" s="41">
        <f>IFERROR('Tabel 5'!G541/'Tabel 10'!$F541*1000,0)</f>
        <v>25.865665415102214</v>
      </c>
      <c r="I541" s="22"/>
      <c r="J541" s="41">
        <f>IFERROR('Tabel 5'!I541/'Tabel 10'!$F541*1000,0)</f>
        <v>5.0896954526491447</v>
      </c>
      <c r="K541" s="41">
        <f>IFERROR('Tabel 5'!J541/'Tabel 10'!$F541*1000,0)</f>
        <v>0</v>
      </c>
      <c r="L541" s="41">
        <f>IFERROR('Tabel 5'!K541/'Tabel 10'!$F541*1000,0)</f>
        <v>0</v>
      </c>
      <c r="M541" s="41">
        <f>IFERROR('Tabel 5'!L541/'Tabel 10'!$F541*1000,0)</f>
        <v>0</v>
      </c>
      <c r="N541" s="41">
        <f>IFERROR('Tabel 5'!M541/'Tabel 10'!$F541*1000,0)</f>
        <v>0</v>
      </c>
      <c r="O541" s="41">
        <f>IFERROR('Tabel 5'!N541/'Tabel 10'!$F541*1000,0)</f>
        <v>5.0896954526491447</v>
      </c>
      <c r="Q541" s="41">
        <f>IFERROR('Tabel 5'!P541/'Tabel 10'!$F541*1000,0)</f>
        <v>0</v>
      </c>
      <c r="R541" s="41">
        <f>IFERROR('Tabel 5'!Q541/'Tabel 10'!$F541*1000,0)</f>
        <v>0</v>
      </c>
      <c r="S541" s="41">
        <f>IFERROR('Tabel 5'!R541/'Tabel 10'!$F541*1000,0)</f>
        <v>0</v>
      </c>
      <c r="T541" s="41">
        <f>IFERROR('Tabel 5'!S541/'Tabel 10'!$F541*1000,0)</f>
        <v>0</v>
      </c>
      <c r="U541" s="41">
        <f>IFERROR('Tabel 5'!T541/'Tabel 10'!$F541*1000,0)</f>
        <v>3.5460992907801416</v>
      </c>
      <c r="V541" s="22"/>
      <c r="W541" s="41">
        <f>IFERROR('Tabel 5'!V541/'Tabel 10'!$F541*1000,0)</f>
        <v>17.229870671672924</v>
      </c>
      <c r="X541" s="41">
        <f>IFERROR('Tabel 5'!W541/'Tabel 10'!$F541*1000,0)</f>
        <v>16.770963704630788</v>
      </c>
      <c r="Y541" s="41">
        <f>IFERROR('Tabel 5'!X541/'Tabel 10'!$F541*1000,0)</f>
        <v>0.45890696704213602</v>
      </c>
      <c r="Z541" s="41">
        <f>IFERROR('Tabel 5'!Y541/'Tabel 10'!$F541*1000,0)</f>
        <v>0</v>
      </c>
      <c r="AB541" s="41">
        <f>IFERROR('Tabel 5'!AA541/'Tabel 10'!$F541*1000,0)</f>
        <v>0</v>
      </c>
      <c r="AC541" s="41"/>
      <c r="AD541" s="41">
        <f>IFERROR('Tabel 5'!AC541/'Tabel 10'!$F541*1000,0)</f>
        <v>4.5473508552357114</v>
      </c>
    </row>
    <row r="542" spans="2:30" outlineLevel="2" x14ac:dyDescent="0.2">
      <c r="B542" s="46">
        <v>2017</v>
      </c>
      <c r="C542" s="46">
        <v>5</v>
      </c>
      <c r="D542" s="22" t="s">
        <v>214</v>
      </c>
      <c r="E542" s="22" t="s">
        <v>571</v>
      </c>
      <c r="F542" s="41">
        <v>41384</v>
      </c>
      <c r="H542" s="41">
        <f>IFERROR('Tabel 5'!G542/'Tabel 10'!$F542*1000,0)</f>
        <v>114.73033056253624</v>
      </c>
      <c r="I542" s="22"/>
      <c r="J542" s="41">
        <f>IFERROR('Tabel 5'!I542/'Tabel 10'!$F542*1000,0)</f>
        <v>78.556930214575686</v>
      </c>
      <c r="K542" s="41">
        <f>IFERROR('Tabel 5'!J542/'Tabel 10'!$F542*1000,0)</f>
        <v>59.684902377730523</v>
      </c>
      <c r="L542" s="41">
        <f>IFERROR('Tabel 5'!K542/'Tabel 10'!$F542*1000,0)</f>
        <v>0.6524260583800503</v>
      </c>
      <c r="M542" s="41">
        <f>IFERROR('Tabel 5'!L542/'Tabel 10'!$F542*1000,0)</f>
        <v>16.117340034796054</v>
      </c>
      <c r="N542" s="41">
        <f>IFERROR('Tabel 5'!M542/'Tabel 10'!$F542*1000,0)</f>
        <v>0</v>
      </c>
      <c r="O542" s="41">
        <f>IFERROR('Tabel 5'!N542/'Tabel 10'!$F542*1000,0)</f>
        <v>2.1022617436690512</v>
      </c>
      <c r="Q542" s="41">
        <f>IFERROR('Tabel 5'!P542/'Tabel 10'!$F542*1000,0)</f>
        <v>7.3941619949739028</v>
      </c>
      <c r="R542" s="41">
        <f>IFERROR('Tabel 5'!Q542/'Tabel 10'!$F542*1000,0)</f>
        <v>7.3941619949739028</v>
      </c>
      <c r="S542" s="41">
        <f>IFERROR('Tabel 5'!R542/'Tabel 10'!$F542*1000,0)</f>
        <v>0</v>
      </c>
      <c r="T542" s="41">
        <f>IFERROR('Tabel 5'!S542/'Tabel 10'!$F542*1000,0)</f>
        <v>0</v>
      </c>
      <c r="U542" s="41">
        <f>IFERROR('Tabel 5'!T542/'Tabel 10'!$F542*1000,0)</f>
        <v>0.48327856176300016</v>
      </c>
      <c r="V542" s="22"/>
      <c r="W542" s="41">
        <f>IFERROR('Tabel 5'!V542/'Tabel 10'!$F542*1000,0)</f>
        <v>28.295959791223662</v>
      </c>
      <c r="X542" s="41">
        <f>IFERROR('Tabel 5'!W542/'Tabel 10'!$F542*1000,0)</f>
        <v>28.295959791223662</v>
      </c>
      <c r="Y542" s="41">
        <f>IFERROR('Tabel 5'!X542/'Tabel 10'!$F542*1000,0)</f>
        <v>0</v>
      </c>
      <c r="Z542" s="41">
        <f>IFERROR('Tabel 5'!Y542/'Tabel 10'!$F542*1000,0)</f>
        <v>0</v>
      </c>
      <c r="AB542" s="41">
        <f>IFERROR('Tabel 5'!AA542/'Tabel 10'!$F542*1000,0)</f>
        <v>0</v>
      </c>
      <c r="AC542" s="41"/>
      <c r="AD542" s="41">
        <f>IFERROR('Tabel 5'!AC542/'Tabel 10'!$F542*1000,0)</f>
        <v>30.422385462980863</v>
      </c>
    </row>
    <row r="543" spans="2:30" outlineLevel="2" x14ac:dyDescent="0.2">
      <c r="B543" s="46">
        <v>2017</v>
      </c>
      <c r="C543" s="46">
        <v>5</v>
      </c>
      <c r="D543" s="22" t="s">
        <v>215</v>
      </c>
      <c r="E543" s="22" t="s">
        <v>572</v>
      </c>
      <c r="F543" s="41">
        <v>30516</v>
      </c>
      <c r="H543" s="41">
        <f>IFERROR('Tabel 5'!G543/'Tabel 10'!$F543*1000,0)</f>
        <v>134.12635994232534</v>
      </c>
      <c r="I543" s="22"/>
      <c r="J543" s="41">
        <f>IFERROR('Tabel 5'!I543/'Tabel 10'!$F543*1000,0)</f>
        <v>102.47083497181806</v>
      </c>
      <c r="K543" s="41">
        <f>IFERROR('Tabel 5'!J543/'Tabel 10'!$F543*1000,0)</f>
        <v>18.777034998033816</v>
      </c>
      <c r="L543" s="41">
        <f>IFERROR('Tabel 5'!K543/'Tabel 10'!$F543*1000,0)</f>
        <v>1.2124786996985188</v>
      </c>
      <c r="M543" s="41">
        <f>IFERROR('Tabel 5'!L543/'Tabel 10'!$F543*1000,0)</f>
        <v>82.088084939048372</v>
      </c>
      <c r="N543" s="41">
        <f>IFERROR('Tabel 5'!M543/'Tabel 10'!$F543*1000,0)</f>
        <v>0</v>
      </c>
      <c r="O543" s="41">
        <f>IFERROR('Tabel 5'!N543/'Tabel 10'!$F543*1000,0)</f>
        <v>0.39323633503735744</v>
      </c>
      <c r="Q543" s="41">
        <f>IFERROR('Tabel 5'!P543/'Tabel 10'!$F543*1000,0)</f>
        <v>6.8816358631537557</v>
      </c>
      <c r="R543" s="41">
        <f>IFERROR('Tabel 5'!Q543/'Tabel 10'!$F543*1000,0)</f>
        <v>3.3097391532310918</v>
      </c>
      <c r="S543" s="41">
        <f>IFERROR('Tabel 5'!R543/'Tabel 10'!$F543*1000,0)</f>
        <v>3.5718967099226635</v>
      </c>
      <c r="T543" s="41">
        <f>IFERROR('Tabel 5'!S543/'Tabel 10'!$F543*1000,0)</f>
        <v>0</v>
      </c>
      <c r="U543" s="41">
        <f>IFERROR('Tabel 5'!T543/'Tabel 10'!$F543*1000,0)</f>
        <v>5.2103814392449861</v>
      </c>
      <c r="V543" s="22"/>
      <c r="W543" s="41">
        <f>IFERROR('Tabel 5'!V543/'Tabel 10'!$F543*1000,0)</f>
        <v>19.563507668108535</v>
      </c>
      <c r="X543" s="41">
        <f>IFERROR('Tabel 5'!W543/'Tabel 10'!$F543*1000,0)</f>
        <v>19.071962249311838</v>
      </c>
      <c r="Y543" s="41">
        <f>IFERROR('Tabel 5'!X543/'Tabel 10'!$F543*1000,0)</f>
        <v>0.49154541879669678</v>
      </c>
      <c r="Z543" s="41">
        <f>IFERROR('Tabel 5'!Y543/'Tabel 10'!$F543*1000,0)</f>
        <v>0</v>
      </c>
      <c r="AB543" s="41">
        <f>IFERROR('Tabel 5'!AA543/'Tabel 10'!$F543*1000,0)</f>
        <v>0</v>
      </c>
      <c r="AC543" s="41"/>
      <c r="AD543" s="41">
        <f>IFERROR('Tabel 5'!AC543/'Tabel 10'!$F543*1000,0)</f>
        <v>40.110106173810458</v>
      </c>
    </row>
    <row r="544" spans="2:30" outlineLevel="2" x14ac:dyDescent="0.2">
      <c r="B544" s="46">
        <v>2017</v>
      </c>
      <c r="C544" s="46">
        <v>5</v>
      </c>
      <c r="D544" s="22" t="s">
        <v>573</v>
      </c>
      <c r="E544" s="22" t="s">
        <v>574</v>
      </c>
      <c r="F544" s="41">
        <v>44724</v>
      </c>
      <c r="H544" s="41">
        <f>IFERROR('Tabel 5'!G544/'Tabel 10'!$F544*1000,0)</f>
        <v>94.423575708791702</v>
      </c>
      <c r="I544" s="22"/>
      <c r="J544" s="41">
        <f>IFERROR('Tabel 5'!I544/'Tabel 10'!$F544*1000,0)</f>
        <v>60.728020749485736</v>
      </c>
      <c r="K544" s="41">
        <f>IFERROR('Tabel 5'!J544/'Tabel 10'!$F544*1000,0)</f>
        <v>51.180574188355244</v>
      </c>
      <c r="L544" s="41">
        <f>IFERROR('Tabel 5'!K544/'Tabel 10'!$F544*1000,0)</f>
        <v>1.4757177354440569</v>
      </c>
      <c r="M544" s="41">
        <f>IFERROR('Tabel 5'!L544/'Tabel 10'!$F544*1000,0)</f>
        <v>0.91673374474555047</v>
      </c>
      <c r="N544" s="41">
        <f>IFERROR('Tabel 5'!M544/'Tabel 10'!$F544*1000,0)</f>
        <v>0</v>
      </c>
      <c r="O544" s="41">
        <f>IFERROR('Tabel 5'!N544/'Tabel 10'!$F544*1000,0)</f>
        <v>7.1549950809408811</v>
      </c>
      <c r="Q544" s="41">
        <f>IFERROR('Tabel 5'!P544/'Tabel 10'!$F544*1000,0)</f>
        <v>5.5674805473571238</v>
      </c>
      <c r="R544" s="41">
        <f>IFERROR('Tabel 5'!Q544/'Tabel 10'!$F544*1000,0)</f>
        <v>5.5674805473571238</v>
      </c>
      <c r="S544" s="41">
        <f>IFERROR('Tabel 5'!R544/'Tabel 10'!$F544*1000,0)</f>
        <v>0</v>
      </c>
      <c r="T544" s="41">
        <f>IFERROR('Tabel 5'!S544/'Tabel 10'!$F544*1000,0)</f>
        <v>0</v>
      </c>
      <c r="U544" s="41">
        <f>IFERROR('Tabel 5'!T544/'Tabel 10'!$F544*1000,0)</f>
        <v>2.3253734013057867</v>
      </c>
      <c r="V544" s="22"/>
      <c r="W544" s="41">
        <f>IFERROR('Tabel 5'!V544/'Tabel 10'!$F544*1000,0)</f>
        <v>25.802701010643055</v>
      </c>
      <c r="X544" s="41">
        <f>IFERROR('Tabel 5'!W544/'Tabel 10'!$F544*1000,0)</f>
        <v>22.001609873893212</v>
      </c>
      <c r="Y544" s="41">
        <f>IFERROR('Tabel 5'!X544/'Tabel 10'!$F544*1000,0)</f>
        <v>0.80493694660584914</v>
      </c>
      <c r="Z544" s="41">
        <f>IFERROR('Tabel 5'!Y544/'Tabel 10'!$F544*1000,0)</f>
        <v>2.9961541901439941</v>
      </c>
      <c r="AB544" s="41">
        <f>IFERROR('Tabel 5'!AA544/'Tabel 10'!$F544*1000,0)</f>
        <v>0</v>
      </c>
      <c r="AC544" s="41"/>
      <c r="AD544" s="41">
        <f>IFERROR('Tabel 5'!AC544/'Tabel 10'!$F544*1000,0)</f>
        <v>16.840662731419371</v>
      </c>
    </row>
    <row r="545" spans="2:30" outlineLevel="2" x14ac:dyDescent="0.2">
      <c r="B545" s="46">
        <v>2017</v>
      </c>
      <c r="C545" s="46">
        <v>5</v>
      </c>
      <c r="D545" s="22" t="s">
        <v>216</v>
      </c>
      <c r="E545" s="22" t="s">
        <v>575</v>
      </c>
      <c r="F545" s="41">
        <v>26183</v>
      </c>
      <c r="H545" s="41">
        <f>IFERROR('Tabel 5'!G545/'Tabel 10'!$F545*1000,0)</f>
        <v>60.726425543291448</v>
      </c>
      <c r="I545" s="22"/>
      <c r="J545" s="41">
        <f>IFERROR('Tabel 5'!I545/'Tabel 10'!$F545*1000,0)</f>
        <v>35.40465187335294</v>
      </c>
      <c r="K545" s="41">
        <f>IFERROR('Tabel 5'!J545/'Tabel 10'!$F545*1000,0)</f>
        <v>16.040942596341139</v>
      </c>
      <c r="L545" s="41">
        <f>IFERROR('Tabel 5'!K545/'Tabel 10'!$F545*1000,0)</f>
        <v>0</v>
      </c>
      <c r="M545" s="41">
        <f>IFERROR('Tabel 5'!L545/'Tabel 10'!$F545*1000,0)</f>
        <v>15.964557155406178</v>
      </c>
      <c r="N545" s="41">
        <f>IFERROR('Tabel 5'!M545/'Tabel 10'!$F545*1000,0)</f>
        <v>0</v>
      </c>
      <c r="O545" s="41">
        <f>IFERROR('Tabel 5'!N545/'Tabel 10'!$F545*1000,0)</f>
        <v>3.399152121605622</v>
      </c>
      <c r="Q545" s="41">
        <f>IFERROR('Tabel 5'!P545/'Tabel 10'!$F545*1000,0)</f>
        <v>1.9478287438414237</v>
      </c>
      <c r="R545" s="41">
        <f>IFERROR('Tabel 5'!Q545/'Tabel 10'!$F545*1000,0)</f>
        <v>1.9478287438414237</v>
      </c>
      <c r="S545" s="41">
        <f>IFERROR('Tabel 5'!R545/'Tabel 10'!$F545*1000,0)</f>
        <v>0</v>
      </c>
      <c r="T545" s="41">
        <f>IFERROR('Tabel 5'!S545/'Tabel 10'!$F545*1000,0)</f>
        <v>0</v>
      </c>
      <c r="U545" s="41">
        <f>IFERROR('Tabel 5'!T545/'Tabel 10'!$F545*1000,0)</f>
        <v>3.1318030783332698</v>
      </c>
      <c r="V545" s="22"/>
      <c r="W545" s="41">
        <f>IFERROR('Tabel 5'!V545/'Tabel 10'!$F545*1000,0)</f>
        <v>20.242141847763815</v>
      </c>
      <c r="X545" s="41">
        <f>IFERROR('Tabel 5'!W545/'Tabel 10'!$F545*1000,0)</f>
        <v>19.70744376121911</v>
      </c>
      <c r="Y545" s="41">
        <f>IFERROR('Tabel 5'!X545/'Tabel 10'!$F545*1000,0)</f>
        <v>0.53469808654470452</v>
      </c>
      <c r="Z545" s="41">
        <f>IFERROR('Tabel 5'!Y545/'Tabel 10'!$F545*1000,0)</f>
        <v>0</v>
      </c>
      <c r="AB545" s="41">
        <f>IFERROR('Tabel 5'!AA545/'Tabel 10'!$F545*1000,0)</f>
        <v>0</v>
      </c>
      <c r="AC545" s="41"/>
      <c r="AD545" s="41">
        <f>IFERROR('Tabel 5'!AC545/'Tabel 10'!$F545*1000,0)</f>
        <v>0.53469808654470452</v>
      </c>
    </row>
    <row r="546" spans="2:30" outlineLevel="2" x14ac:dyDescent="0.2">
      <c r="B546" s="46">
        <v>2017</v>
      </c>
      <c r="C546" s="46">
        <v>5</v>
      </c>
      <c r="D546" s="22" t="s">
        <v>218</v>
      </c>
      <c r="E546" s="22" t="s">
        <v>577</v>
      </c>
      <c r="F546" s="41">
        <v>47410</v>
      </c>
      <c r="H546" s="41">
        <f>IFERROR('Tabel 5'!G546/'Tabel 10'!$F546*1000,0)</f>
        <v>107.90972368698587</v>
      </c>
      <c r="I546" s="22"/>
      <c r="J546" s="41">
        <f>IFERROR('Tabel 5'!I546/'Tabel 10'!$F546*1000,0)</f>
        <v>54.608732334950439</v>
      </c>
      <c r="K546" s="41">
        <f>IFERROR('Tabel 5'!J546/'Tabel 10'!$F546*1000,0)</f>
        <v>24.889263868382198</v>
      </c>
      <c r="L546" s="41">
        <f>IFERROR('Tabel 5'!K546/'Tabel 10'!$F546*1000,0)</f>
        <v>17.317021725374396</v>
      </c>
      <c r="M546" s="41">
        <f>IFERROR('Tabel 5'!L546/'Tabel 10'!$F546*1000,0)</f>
        <v>1.5186669479012866</v>
      </c>
      <c r="N546" s="41">
        <f>IFERROR('Tabel 5'!M546/'Tabel 10'!$F546*1000,0)</f>
        <v>1.3077409829149966</v>
      </c>
      <c r="O546" s="41">
        <f>IFERROR('Tabel 5'!N546/'Tabel 10'!$F546*1000,0)</f>
        <v>9.5760388103775576</v>
      </c>
      <c r="Q546" s="41">
        <f>IFERROR('Tabel 5'!P546/'Tabel 10'!$F546*1000,0)</f>
        <v>21.30352246361527</v>
      </c>
      <c r="R546" s="41">
        <f>IFERROR('Tabel 5'!Q546/'Tabel 10'!$F546*1000,0)</f>
        <v>14.237502636574563</v>
      </c>
      <c r="S546" s="41">
        <f>IFERROR('Tabel 5'!R546/'Tabel 10'!$F546*1000,0)</f>
        <v>7.0660198270407095</v>
      </c>
      <c r="T546" s="41">
        <f>IFERROR('Tabel 5'!S546/'Tabel 10'!$F546*1000,0)</f>
        <v>0</v>
      </c>
      <c r="U546" s="41">
        <f>IFERROR('Tabel 5'!T546/'Tabel 10'!$F546*1000,0)</f>
        <v>4.9567601771778111</v>
      </c>
      <c r="V546" s="22"/>
      <c r="W546" s="41">
        <f>IFERROR('Tabel 5'!V546/'Tabel 10'!$F546*1000,0)</f>
        <v>27.040708711242353</v>
      </c>
      <c r="X546" s="41">
        <f>IFERROR('Tabel 5'!W546/'Tabel 10'!$F546*1000,0)</f>
        <v>26.323560430288968</v>
      </c>
      <c r="Y546" s="41">
        <f>IFERROR('Tabel 5'!X546/'Tabel 10'!$F546*1000,0)</f>
        <v>0.71714828095338534</v>
      </c>
      <c r="Z546" s="41">
        <f>IFERROR('Tabel 5'!Y546/'Tabel 10'!$F546*1000,0)</f>
        <v>0</v>
      </c>
      <c r="AB546" s="41">
        <f>IFERROR('Tabel 5'!AA546/'Tabel 10'!$F546*1000,0)</f>
        <v>0</v>
      </c>
      <c r="AC546" s="41"/>
      <c r="AD546" s="41">
        <f>IFERROR('Tabel 5'!AC546/'Tabel 10'!$F546*1000,0)</f>
        <v>22.442522674541234</v>
      </c>
    </row>
    <row r="547" spans="2:30" outlineLevel="2" x14ac:dyDescent="0.2">
      <c r="B547" s="46">
        <v>2017</v>
      </c>
      <c r="C547" s="46">
        <v>5</v>
      </c>
      <c r="D547" s="22" t="s">
        <v>219</v>
      </c>
      <c r="E547" s="22" t="s">
        <v>578</v>
      </c>
      <c r="F547" s="41">
        <v>21837</v>
      </c>
      <c r="H547" s="41">
        <f>IFERROR('Tabel 5'!G547/'Tabel 10'!$F547*1000,0)</f>
        <v>50.876951962265885</v>
      </c>
      <c r="I547" s="22"/>
      <c r="J547" s="41">
        <f>IFERROR('Tabel 5'!I547/'Tabel 10'!$F547*1000,0)</f>
        <v>22.896918074827131</v>
      </c>
      <c r="K547" s="41">
        <f>IFERROR('Tabel 5'!J547/'Tabel 10'!$F547*1000,0)</f>
        <v>0.91587672299308509</v>
      </c>
      <c r="L547" s="41">
        <f>IFERROR('Tabel 5'!K547/'Tabel 10'!$F547*1000,0)</f>
        <v>0</v>
      </c>
      <c r="M547" s="41">
        <f>IFERROR('Tabel 5'!L547/'Tabel 10'!$F547*1000,0)</f>
        <v>21.202546137289922</v>
      </c>
      <c r="N547" s="41">
        <f>IFERROR('Tabel 5'!M547/'Tabel 10'!$F547*1000,0)</f>
        <v>0</v>
      </c>
      <c r="O547" s="41">
        <f>IFERROR('Tabel 5'!N547/'Tabel 10'!$F547*1000,0)</f>
        <v>0.7784952145441224</v>
      </c>
      <c r="Q547" s="41">
        <f>IFERROR('Tabel 5'!P547/'Tabel 10'!$F547*1000,0)</f>
        <v>6.8232815862984841</v>
      </c>
      <c r="R547" s="41">
        <f>IFERROR('Tabel 5'!Q547/'Tabel 10'!$F547*1000,0)</f>
        <v>1.3280212483399734</v>
      </c>
      <c r="S547" s="41">
        <f>IFERROR('Tabel 5'!R547/'Tabel 10'!$F547*1000,0)</f>
        <v>5.495260337958511</v>
      </c>
      <c r="T547" s="41">
        <f>IFERROR('Tabel 5'!S547/'Tabel 10'!$F547*1000,0)</f>
        <v>0</v>
      </c>
      <c r="U547" s="41">
        <f>IFERROR('Tabel 5'!T547/'Tabel 10'!$F547*1000,0)</f>
        <v>0</v>
      </c>
      <c r="V547" s="22"/>
      <c r="W547" s="41">
        <f>IFERROR('Tabel 5'!V547/'Tabel 10'!$F547*1000,0)</f>
        <v>21.156752301140266</v>
      </c>
      <c r="X547" s="41">
        <f>IFERROR('Tabel 5'!W547/'Tabel 10'!$F547*1000,0)</f>
        <v>16.623162522324495</v>
      </c>
      <c r="Y547" s="41">
        <f>IFERROR('Tabel 5'!X547/'Tabel 10'!$F547*1000,0)</f>
        <v>0</v>
      </c>
      <c r="Z547" s="41">
        <f>IFERROR('Tabel 5'!Y547/'Tabel 10'!$F547*1000,0)</f>
        <v>4.533589778815772</v>
      </c>
      <c r="AB547" s="41">
        <f>IFERROR('Tabel 5'!AA547/'Tabel 10'!$F547*1000,0)</f>
        <v>3.8466822365709574</v>
      </c>
      <c r="AC547" s="41"/>
      <c r="AD547" s="41">
        <f>IFERROR('Tabel 5'!AC547/'Tabel 10'!$F547*1000,0)</f>
        <v>14.562439895590053</v>
      </c>
    </row>
    <row r="548" spans="2:30" outlineLevel="2" x14ac:dyDescent="0.2">
      <c r="B548" s="46">
        <v>2017</v>
      </c>
      <c r="C548" s="46">
        <v>5</v>
      </c>
      <c r="D548" s="22" t="s">
        <v>220</v>
      </c>
      <c r="E548" s="22" t="s">
        <v>579</v>
      </c>
      <c r="F548" s="41">
        <v>21657</v>
      </c>
      <c r="H548" s="41">
        <f>IFERROR('Tabel 5'!G548/'Tabel 10'!$F548*1000,0)</f>
        <v>19.947361130350462</v>
      </c>
      <c r="I548" s="22"/>
      <c r="J548" s="41">
        <f>IFERROR('Tabel 5'!I548/'Tabel 10'!$F548*1000,0)</f>
        <v>6.1873759061735232</v>
      </c>
      <c r="K548" s="41">
        <f>IFERROR('Tabel 5'!J548/'Tabel 10'!$F548*1000,0)</f>
        <v>0</v>
      </c>
      <c r="L548" s="41">
        <f>IFERROR('Tabel 5'!K548/'Tabel 10'!$F548*1000,0)</f>
        <v>5.1715380708316019</v>
      </c>
      <c r="M548" s="41">
        <f>IFERROR('Tabel 5'!L548/'Tabel 10'!$F548*1000,0)</f>
        <v>1.0158378353419217</v>
      </c>
      <c r="N548" s="41">
        <f>IFERROR('Tabel 5'!M548/'Tabel 10'!$F548*1000,0)</f>
        <v>0</v>
      </c>
      <c r="O548" s="41">
        <f>IFERROR('Tabel 5'!N548/'Tabel 10'!$F548*1000,0)</f>
        <v>0</v>
      </c>
      <c r="Q548" s="41">
        <f>IFERROR('Tabel 5'!P548/'Tabel 10'!$F548*1000,0)</f>
        <v>1.7084545412568684</v>
      </c>
      <c r="R548" s="41">
        <f>IFERROR('Tabel 5'!Q548/'Tabel 10'!$F548*1000,0)</f>
        <v>1.7084545412568684</v>
      </c>
      <c r="S548" s="41">
        <f>IFERROR('Tabel 5'!R548/'Tabel 10'!$F548*1000,0)</f>
        <v>0</v>
      </c>
      <c r="T548" s="41">
        <f>IFERROR('Tabel 5'!S548/'Tabel 10'!$F548*1000,0)</f>
        <v>0</v>
      </c>
      <c r="U548" s="41">
        <f>IFERROR('Tabel 5'!T548/'Tabel 10'!$F548*1000,0)</f>
        <v>0.46174447060996443</v>
      </c>
      <c r="V548" s="22"/>
      <c r="W548" s="41">
        <f>IFERROR('Tabel 5'!V548/'Tabel 10'!$F548*1000,0)</f>
        <v>11.589786212310107</v>
      </c>
      <c r="X548" s="41">
        <f>IFERROR('Tabel 5'!W548/'Tabel 10'!$F548*1000,0)</f>
        <v>10.758646165212172</v>
      </c>
      <c r="Y548" s="41">
        <f>IFERROR('Tabel 5'!X548/'Tabel 10'!$F548*1000,0)</f>
        <v>0.83114004709793599</v>
      </c>
      <c r="Z548" s="41">
        <f>IFERROR('Tabel 5'!Y548/'Tabel 10'!$F548*1000,0)</f>
        <v>0</v>
      </c>
      <c r="AB548" s="41">
        <f>IFERROR('Tabel 5'!AA548/'Tabel 10'!$F548*1000,0)</f>
        <v>0</v>
      </c>
      <c r="AC548" s="41"/>
      <c r="AD548" s="41">
        <f>IFERROR('Tabel 5'!AC548/'Tabel 10'!$F548*1000,0)</f>
        <v>0.83114004709793599</v>
      </c>
    </row>
    <row r="549" spans="2:30" outlineLevel="2" x14ac:dyDescent="0.2">
      <c r="B549" s="46">
        <v>2017</v>
      </c>
      <c r="C549" s="46">
        <v>5</v>
      </c>
      <c r="D549" s="22" t="s">
        <v>222</v>
      </c>
      <c r="E549" s="22" t="s">
        <v>581</v>
      </c>
      <c r="F549" s="41">
        <v>37458</v>
      </c>
      <c r="H549" s="41">
        <f>IFERROR('Tabel 5'!G549/'Tabel 10'!$F549*1000,0)</f>
        <v>67.515617491590589</v>
      </c>
      <c r="I549" s="22"/>
      <c r="J549" s="41">
        <f>IFERROR('Tabel 5'!I549/'Tabel 10'!$F549*1000,0)</f>
        <v>23.09253030060334</v>
      </c>
      <c r="K549" s="41">
        <f>IFERROR('Tabel 5'!J549/'Tabel 10'!$F549*1000,0)</f>
        <v>3.0968017512947834</v>
      </c>
      <c r="L549" s="41">
        <f>IFERROR('Tabel 5'!K549/'Tabel 10'!$F549*1000,0)</f>
        <v>1.2280420737893107</v>
      </c>
      <c r="M549" s="41">
        <f>IFERROR('Tabel 5'!L549/'Tabel 10'!$F549*1000,0)</f>
        <v>14.576325484542688</v>
      </c>
      <c r="N549" s="41">
        <f>IFERROR('Tabel 5'!M549/'Tabel 10'!$F549*1000,0)</f>
        <v>0</v>
      </c>
      <c r="O549" s="41">
        <f>IFERROR('Tabel 5'!N549/'Tabel 10'!$F549*1000,0)</f>
        <v>4.1913609909765599</v>
      </c>
      <c r="Q549" s="41">
        <f>IFERROR('Tabel 5'!P549/'Tabel 10'!$F549*1000,0)</f>
        <v>2.295904746649581</v>
      </c>
      <c r="R549" s="41">
        <f>IFERROR('Tabel 5'!Q549/'Tabel 10'!$F549*1000,0)</f>
        <v>0.58732447007314859</v>
      </c>
      <c r="S549" s="41">
        <f>IFERROR('Tabel 5'!R549/'Tabel 10'!$F549*1000,0)</f>
        <v>1.7085802765764322</v>
      </c>
      <c r="T549" s="41">
        <f>IFERROR('Tabel 5'!S549/'Tabel 10'!$F549*1000,0)</f>
        <v>0</v>
      </c>
      <c r="U549" s="41">
        <f>IFERROR('Tabel 5'!T549/'Tabel 10'!$F549*1000,0)</f>
        <v>18.554113940947197</v>
      </c>
      <c r="V549" s="22"/>
      <c r="W549" s="41">
        <f>IFERROR('Tabel 5'!V549/'Tabel 10'!$F549*1000,0)</f>
        <v>23.573068503390463</v>
      </c>
      <c r="X549" s="41">
        <f>IFERROR('Tabel 5'!W549/'Tabel 10'!$F549*1000,0)</f>
        <v>22.104757328207594</v>
      </c>
      <c r="Y549" s="41">
        <f>IFERROR('Tabel 5'!X549/'Tabel 10'!$F549*1000,0)</f>
        <v>0</v>
      </c>
      <c r="Z549" s="41">
        <f>IFERROR('Tabel 5'!Y549/'Tabel 10'!$F549*1000,0)</f>
        <v>1.4683111751828715</v>
      </c>
      <c r="AB549" s="41">
        <f>IFERROR('Tabel 5'!AA549/'Tabel 10'!$F549*1000,0)</f>
        <v>0</v>
      </c>
      <c r="AC549" s="41"/>
      <c r="AD549" s="41">
        <f>IFERROR('Tabel 5'!AC549/'Tabel 10'!$F549*1000,0)</f>
        <v>7.955576912809013</v>
      </c>
    </row>
    <row r="550" spans="2:30" outlineLevel="2" x14ac:dyDescent="0.2">
      <c r="B550" s="46">
        <v>2017</v>
      </c>
      <c r="C550" s="46">
        <v>5</v>
      </c>
      <c r="D550" s="22" t="s">
        <v>225</v>
      </c>
      <c r="E550" s="22" t="s">
        <v>587</v>
      </c>
      <c r="F550" s="41">
        <v>28358</v>
      </c>
      <c r="H550" s="41">
        <f>IFERROR('Tabel 5'!G550/'Tabel 10'!$F550*1000,0)</f>
        <v>37.87291064249947</v>
      </c>
      <c r="I550" s="22"/>
      <c r="J550" s="41">
        <f>IFERROR('Tabel 5'!I550/'Tabel 10'!$F550*1000,0)</f>
        <v>21.475421397841878</v>
      </c>
      <c r="K550" s="41">
        <f>IFERROR('Tabel 5'!J550/'Tabel 10'!$F550*1000,0)</f>
        <v>5.7126736723323219</v>
      </c>
      <c r="L550" s="41">
        <f>IFERROR('Tabel 5'!K550/'Tabel 10'!$F550*1000,0)</f>
        <v>1.6926440510614289</v>
      </c>
      <c r="M550" s="41">
        <f>IFERROR('Tabel 5'!L550/'Tabel 10'!$F550*1000,0)</f>
        <v>11.17850342055152</v>
      </c>
      <c r="N550" s="41">
        <f>IFERROR('Tabel 5'!M550/'Tabel 10'!$F550*1000,0)</f>
        <v>0</v>
      </c>
      <c r="O550" s="41">
        <f>IFERROR('Tabel 5'!N550/'Tabel 10'!$F550*1000,0)</f>
        <v>2.8916002538966077</v>
      </c>
      <c r="Q550" s="41">
        <f>IFERROR('Tabel 5'!P550/'Tabel 10'!$F550*1000,0)</f>
        <v>0</v>
      </c>
      <c r="R550" s="41">
        <f>IFERROR('Tabel 5'!Q550/'Tabel 10'!$F550*1000,0)</f>
        <v>0</v>
      </c>
      <c r="S550" s="41">
        <f>IFERROR('Tabel 5'!R550/'Tabel 10'!$F550*1000,0)</f>
        <v>0</v>
      </c>
      <c r="T550" s="41">
        <f>IFERROR('Tabel 5'!S550/'Tabel 10'!$F550*1000,0)</f>
        <v>0</v>
      </c>
      <c r="U550" s="41">
        <f>IFERROR('Tabel 5'!T550/'Tabel 10'!$F550*1000,0)</f>
        <v>0</v>
      </c>
      <c r="V550" s="22"/>
      <c r="W550" s="41">
        <f>IFERROR('Tabel 5'!V550/'Tabel 10'!$F550*1000,0)</f>
        <v>16.397489244657592</v>
      </c>
      <c r="X550" s="41">
        <f>IFERROR('Tabel 5'!W550/'Tabel 10'!$F550*1000,0)</f>
        <v>16.150645320544466</v>
      </c>
      <c r="Y550" s="41">
        <f>IFERROR('Tabel 5'!X550/'Tabel 10'!$F550*1000,0)</f>
        <v>0</v>
      </c>
      <c r="Z550" s="41">
        <f>IFERROR('Tabel 5'!Y550/'Tabel 10'!$F550*1000,0)</f>
        <v>0.24684392411312506</v>
      </c>
      <c r="AB550" s="41">
        <f>IFERROR('Tabel 5'!AA550/'Tabel 10'!$F550*1000,0)</f>
        <v>0</v>
      </c>
      <c r="AC550" s="41"/>
      <c r="AD550" s="41">
        <f>IFERROR('Tabel 5'!AC550/'Tabel 10'!$F550*1000,0)</f>
        <v>7.0526835460892875E-2</v>
      </c>
    </row>
    <row r="551" spans="2:30" outlineLevel="2" x14ac:dyDescent="0.2">
      <c r="B551" s="46">
        <v>2017</v>
      </c>
      <c r="C551" s="46">
        <v>5</v>
      </c>
      <c r="D551" s="22" t="s">
        <v>227</v>
      </c>
      <c r="E551" s="22" t="s">
        <v>591</v>
      </c>
      <c r="F551" s="41">
        <v>45937</v>
      </c>
      <c r="H551" s="41">
        <f>IFERROR('Tabel 5'!G551/'Tabel 10'!$F551*1000,0)</f>
        <v>112.9155147266909</v>
      </c>
      <c r="I551" s="22"/>
      <c r="J551" s="41">
        <f>IFERROR('Tabel 5'!I551/'Tabel 10'!$F551*1000,0)</f>
        <v>81.568234756296661</v>
      </c>
      <c r="K551" s="41">
        <f>IFERROR('Tabel 5'!J551/'Tabel 10'!$F551*1000,0)</f>
        <v>65.568060604741277</v>
      </c>
      <c r="L551" s="41">
        <f>IFERROR('Tabel 5'!K551/'Tabel 10'!$F551*1000,0)</f>
        <v>2.5034286087467619</v>
      </c>
      <c r="M551" s="41">
        <f>IFERROR('Tabel 5'!L551/'Tabel 10'!$F551*1000,0)</f>
        <v>0</v>
      </c>
      <c r="N551" s="41">
        <f>IFERROR('Tabel 5'!M551/'Tabel 10'!$F551*1000,0)</f>
        <v>0</v>
      </c>
      <c r="O551" s="41">
        <f>IFERROR('Tabel 5'!N551/'Tabel 10'!$F551*1000,0)</f>
        <v>13.496745542808629</v>
      </c>
      <c r="Q551" s="41">
        <f>IFERROR('Tabel 5'!P551/'Tabel 10'!$F551*1000,0)</f>
        <v>0</v>
      </c>
      <c r="R551" s="41">
        <f>IFERROR('Tabel 5'!Q551/'Tabel 10'!$F551*1000,0)</f>
        <v>0</v>
      </c>
      <c r="S551" s="41">
        <f>IFERROR('Tabel 5'!R551/'Tabel 10'!$F551*1000,0)</f>
        <v>0</v>
      </c>
      <c r="T551" s="41">
        <f>IFERROR('Tabel 5'!S551/'Tabel 10'!$F551*1000,0)</f>
        <v>0</v>
      </c>
      <c r="U551" s="41">
        <f>IFERROR('Tabel 5'!T551/'Tabel 10'!$F551*1000,0)</f>
        <v>4.3537888847769777</v>
      </c>
      <c r="V551" s="22"/>
      <c r="W551" s="41">
        <f>IFERROR('Tabel 5'!V551/'Tabel 10'!$F551*1000,0)</f>
        <v>26.993491085617258</v>
      </c>
      <c r="X551" s="41">
        <f>IFERROR('Tabel 5'!W551/'Tabel 10'!$F551*1000,0)</f>
        <v>26.993491085617258</v>
      </c>
      <c r="Y551" s="41">
        <f>IFERROR('Tabel 5'!X551/'Tabel 10'!$F551*1000,0)</f>
        <v>0</v>
      </c>
      <c r="Z551" s="41">
        <f>IFERROR('Tabel 5'!Y551/'Tabel 10'!$F551*1000,0)</f>
        <v>0</v>
      </c>
      <c r="AB551" s="41">
        <f>IFERROR('Tabel 5'!AA551/'Tabel 10'!$F551*1000,0)</f>
        <v>0</v>
      </c>
      <c r="AC551" s="41"/>
      <c r="AD551" s="41">
        <f>IFERROR('Tabel 5'!AC551/'Tabel 10'!$F551*1000,0)</f>
        <v>10.057252323834817</v>
      </c>
    </row>
    <row r="552" spans="2:30" outlineLevel="2" x14ac:dyDescent="0.2">
      <c r="B552" s="46">
        <v>2017</v>
      </c>
      <c r="C552" s="46">
        <v>5</v>
      </c>
      <c r="D552" s="22" t="s">
        <v>234</v>
      </c>
      <c r="E552" s="22" t="s">
        <v>598</v>
      </c>
      <c r="F552" s="41">
        <v>25059</v>
      </c>
      <c r="H552" s="41">
        <f>IFERROR('Tabel 5'!G552/'Tabel 10'!$F552*1000,0)</f>
        <v>53.194461071870386</v>
      </c>
      <c r="I552" s="22"/>
      <c r="J552" s="41">
        <f>IFERROR('Tabel 5'!I552/'Tabel 10'!$F552*1000,0)</f>
        <v>13.927131968554212</v>
      </c>
      <c r="K552" s="41">
        <f>IFERROR('Tabel 5'!J552/'Tabel 10'!$F552*1000,0)</f>
        <v>0</v>
      </c>
      <c r="L552" s="41">
        <f>IFERROR('Tabel 5'!K552/'Tabel 10'!$F552*1000,0)</f>
        <v>0</v>
      </c>
      <c r="M552" s="41">
        <f>IFERROR('Tabel 5'!L552/'Tabel 10'!$F552*1000,0)</f>
        <v>0.7582106229298855</v>
      </c>
      <c r="N552" s="41">
        <f>IFERROR('Tabel 5'!M552/'Tabel 10'!$F552*1000,0)</f>
        <v>0</v>
      </c>
      <c r="O552" s="41">
        <f>IFERROR('Tabel 5'!N552/'Tabel 10'!$F552*1000,0)</f>
        <v>13.168921345624327</v>
      </c>
      <c r="Q552" s="41">
        <f>IFERROR('Tabel 5'!P552/'Tabel 10'!$F552*1000,0)</f>
        <v>7.2628596512231134</v>
      </c>
      <c r="R552" s="41">
        <f>IFERROR('Tabel 5'!Q552/'Tabel 10'!$F552*1000,0)</f>
        <v>7.2628596512231134</v>
      </c>
      <c r="S552" s="41">
        <f>IFERROR('Tabel 5'!R552/'Tabel 10'!$F552*1000,0)</f>
        <v>0</v>
      </c>
      <c r="T552" s="41">
        <f>IFERROR('Tabel 5'!S552/'Tabel 10'!$F552*1000,0)</f>
        <v>0</v>
      </c>
      <c r="U552" s="41">
        <f>IFERROR('Tabel 5'!T552/'Tabel 10'!$F552*1000,0)</f>
        <v>4.8286044933955869</v>
      </c>
      <c r="V552" s="22"/>
      <c r="W552" s="41">
        <f>IFERROR('Tabel 5'!V552/'Tabel 10'!$F552*1000,0)</f>
        <v>27.175864958697474</v>
      </c>
      <c r="X552" s="41">
        <f>IFERROR('Tabel 5'!W552/'Tabel 10'!$F552*1000,0)</f>
        <v>25.380102957021428</v>
      </c>
      <c r="Y552" s="41">
        <f>IFERROR('Tabel 5'!X552/'Tabel 10'!$F552*1000,0)</f>
        <v>1.7957620016760445</v>
      </c>
      <c r="Z552" s="41">
        <f>IFERROR('Tabel 5'!Y552/'Tabel 10'!$F552*1000,0)</f>
        <v>0</v>
      </c>
      <c r="AB552" s="41">
        <f>IFERROR('Tabel 5'!AA552/'Tabel 10'!$F552*1000,0)</f>
        <v>0</v>
      </c>
      <c r="AC552" s="41"/>
      <c r="AD552" s="41">
        <f>IFERROR('Tabel 5'!AC552/'Tabel 10'!$F552*1000,0)</f>
        <v>0.8380222674488208</v>
      </c>
    </row>
    <row r="553" spans="2:30" outlineLevel="2" x14ac:dyDescent="0.2">
      <c r="B553" s="46">
        <v>2017</v>
      </c>
      <c r="C553" s="46">
        <v>5</v>
      </c>
      <c r="D553" s="22" t="s">
        <v>601</v>
      </c>
      <c r="E553" s="22" t="s">
        <v>602</v>
      </c>
      <c r="F553" s="41">
        <v>43565</v>
      </c>
      <c r="H553" s="41">
        <f>IFERROR('Tabel 5'!G553/'Tabel 10'!$F553*1000,0)</f>
        <v>103.06438654883507</v>
      </c>
      <c r="I553" s="22"/>
      <c r="J553" s="41">
        <f>IFERROR('Tabel 5'!I553/'Tabel 10'!$F553*1000,0)</f>
        <v>80.339722254103066</v>
      </c>
      <c r="K553" s="41">
        <f>IFERROR('Tabel 5'!J553/'Tabel 10'!$F553*1000,0)</f>
        <v>26.6498335820039</v>
      </c>
      <c r="L553" s="41">
        <f>IFERROR('Tabel 5'!K553/'Tabel 10'!$F553*1000,0)</f>
        <v>48.341558590611733</v>
      </c>
      <c r="M553" s="41">
        <f>IFERROR('Tabel 5'!L553/'Tabel 10'!$F553*1000,0)</f>
        <v>3.3513141283140135</v>
      </c>
      <c r="N553" s="41">
        <f>IFERROR('Tabel 5'!M553/'Tabel 10'!$F553*1000,0)</f>
        <v>0</v>
      </c>
      <c r="O553" s="41">
        <f>IFERROR('Tabel 5'!N553/'Tabel 10'!$F553*1000,0)</f>
        <v>1.9970159531734191</v>
      </c>
      <c r="Q553" s="41">
        <f>IFERROR('Tabel 5'!P553/'Tabel 10'!$F553*1000,0)</f>
        <v>5.4171927005623788</v>
      </c>
      <c r="R553" s="41">
        <f>IFERROR('Tabel 5'!Q553/'Tabel 10'!$F553*1000,0)</f>
        <v>2.6167795248479284</v>
      </c>
      <c r="S553" s="41">
        <f>IFERROR('Tabel 5'!R553/'Tabel 10'!$F553*1000,0)</f>
        <v>2.8004131757144499</v>
      </c>
      <c r="T553" s="41">
        <f>IFERROR('Tabel 5'!S553/'Tabel 10'!$F553*1000,0)</f>
        <v>0</v>
      </c>
      <c r="U553" s="41">
        <f>IFERROR('Tabel 5'!T553/'Tabel 10'!$F553*1000,0)</f>
        <v>1.6067944450820613</v>
      </c>
      <c r="V553" s="22"/>
      <c r="W553" s="41">
        <f>IFERROR('Tabel 5'!V553/'Tabel 10'!$F553*1000,0)</f>
        <v>15.700677149087571</v>
      </c>
      <c r="X553" s="41">
        <f>IFERROR('Tabel 5'!W553/'Tabel 10'!$F553*1000,0)</f>
        <v>15.700677149087571</v>
      </c>
      <c r="Y553" s="41">
        <f>IFERROR('Tabel 5'!X553/'Tabel 10'!$F553*1000,0)</f>
        <v>0</v>
      </c>
      <c r="Z553" s="41">
        <f>IFERROR('Tabel 5'!Y553/'Tabel 10'!$F553*1000,0)</f>
        <v>0</v>
      </c>
      <c r="AB553" s="41">
        <f>IFERROR('Tabel 5'!AA553/'Tabel 10'!$F553*1000,0)</f>
        <v>0</v>
      </c>
      <c r="AC553" s="41"/>
      <c r="AD553" s="41">
        <f>IFERROR('Tabel 5'!AC553/'Tabel 10'!$F553*1000,0)</f>
        <v>9.5489498450591075</v>
      </c>
    </row>
    <row r="554" spans="2:30" outlineLevel="2" x14ac:dyDescent="0.2">
      <c r="B554" s="46">
        <v>2017</v>
      </c>
      <c r="C554" s="46">
        <v>5</v>
      </c>
      <c r="D554" s="22" t="s">
        <v>238</v>
      </c>
      <c r="E554" s="22" t="s">
        <v>604</v>
      </c>
      <c r="F554" s="41">
        <v>49574</v>
      </c>
      <c r="H554" s="41">
        <f>IFERROR('Tabel 5'!G554/'Tabel 10'!$F554*1000,0)</f>
        <v>139.2060354217937</v>
      </c>
      <c r="I554" s="22"/>
      <c r="J554" s="41">
        <f>IFERROR('Tabel 5'!I554/'Tabel 10'!$F554*1000,0)</f>
        <v>90.975107919473913</v>
      </c>
      <c r="K554" s="41">
        <f>IFERROR('Tabel 5'!J554/'Tabel 10'!$F554*1000,0)</f>
        <v>43.147617702828093</v>
      </c>
      <c r="L554" s="41">
        <f>IFERROR('Tabel 5'!K554/'Tabel 10'!$F554*1000,0)</f>
        <v>1.4120304998587971</v>
      </c>
      <c r="M554" s="41">
        <f>IFERROR('Tabel 5'!L554/'Tabel 10'!$F554*1000,0)</f>
        <v>42.038165167224754</v>
      </c>
      <c r="N554" s="41">
        <f>IFERROR('Tabel 5'!M554/'Tabel 10'!$F554*1000,0)</f>
        <v>0</v>
      </c>
      <c r="O554" s="41">
        <f>IFERROR('Tabel 5'!N554/'Tabel 10'!$F554*1000,0)</f>
        <v>4.3772945495622704</v>
      </c>
      <c r="Q554" s="41">
        <f>IFERROR('Tabel 5'!P554/'Tabel 10'!$F554*1000,0)</f>
        <v>11.719853148828015</v>
      </c>
      <c r="R554" s="41">
        <f>IFERROR('Tabel 5'!Q554/'Tabel 10'!$F554*1000,0)</f>
        <v>10.307822648969218</v>
      </c>
      <c r="S554" s="41">
        <f>IFERROR('Tabel 5'!R554/'Tabel 10'!$F554*1000,0)</f>
        <v>1.4120304998587971</v>
      </c>
      <c r="T554" s="41">
        <f>IFERROR('Tabel 5'!S554/'Tabel 10'!$F554*1000,0)</f>
        <v>0</v>
      </c>
      <c r="U554" s="41">
        <f>IFERROR('Tabel 5'!T554/'Tabel 10'!$F554*1000,0)</f>
        <v>12.163634163069352</v>
      </c>
      <c r="V554" s="22"/>
      <c r="W554" s="41">
        <f>IFERROR('Tabel 5'!V554/'Tabel 10'!$F554*1000,0)</f>
        <v>24.347440190422397</v>
      </c>
      <c r="X554" s="41">
        <f>IFERROR('Tabel 5'!W554/'Tabel 10'!$F554*1000,0)</f>
        <v>23.50022189050712</v>
      </c>
      <c r="Y554" s="41">
        <f>IFERROR('Tabel 5'!X554/'Tabel 10'!$F554*1000,0)</f>
        <v>0.84721829991527819</v>
      </c>
      <c r="Z554" s="41">
        <f>IFERROR('Tabel 5'!Y554/'Tabel 10'!$F554*1000,0)</f>
        <v>0</v>
      </c>
      <c r="AB554" s="41">
        <f>IFERROR('Tabel 5'!AA554/'Tabel 10'!$F554*1000,0)</f>
        <v>0</v>
      </c>
      <c r="AC554" s="41"/>
      <c r="AD554" s="41">
        <f>IFERROR('Tabel 5'!AC554/'Tabel 10'!$F554*1000,0)</f>
        <v>28.180094404324848</v>
      </c>
    </row>
    <row r="555" spans="2:30" outlineLevel="2" x14ac:dyDescent="0.2">
      <c r="B555" s="46">
        <v>2017</v>
      </c>
      <c r="C555" s="46">
        <v>5</v>
      </c>
      <c r="D555" s="22" t="s">
        <v>241</v>
      </c>
      <c r="E555" s="22" t="s">
        <v>607</v>
      </c>
      <c r="F555" s="41">
        <v>42139</v>
      </c>
      <c r="H555" s="41">
        <f>IFERROR('Tabel 5'!G555/'Tabel 10'!$F555*1000,0)</f>
        <v>34.647238899831514</v>
      </c>
      <c r="I555" s="22"/>
      <c r="J555" s="41">
        <f>IFERROR('Tabel 5'!I555/'Tabel 10'!$F555*1000,0)</f>
        <v>8.9940435226274946</v>
      </c>
      <c r="K555" s="41">
        <f>IFERROR('Tabel 5'!J555/'Tabel 10'!$F555*1000,0)</f>
        <v>5.7428985025748123</v>
      </c>
      <c r="L555" s="41">
        <f>IFERROR('Tabel 5'!K555/'Tabel 10'!$F555*1000,0)</f>
        <v>9.4923942191319194E-2</v>
      </c>
      <c r="M555" s="41">
        <f>IFERROR('Tabel 5'!L555/'Tabel 10'!$F555*1000,0)</f>
        <v>1.2577422340349793</v>
      </c>
      <c r="N555" s="41">
        <f>IFERROR('Tabel 5'!M555/'Tabel 10'!$F555*1000,0)</f>
        <v>0</v>
      </c>
      <c r="O555" s="41">
        <f>IFERROR('Tabel 5'!N555/'Tabel 10'!$F555*1000,0)</f>
        <v>1.898478843826384</v>
      </c>
      <c r="Q555" s="41">
        <f>IFERROR('Tabel 5'!P555/'Tabel 10'!$F555*1000,0)</f>
        <v>0.61700562424357486</v>
      </c>
      <c r="R555" s="41">
        <f>IFERROR('Tabel 5'!Q555/'Tabel 10'!$F555*1000,0)</f>
        <v>0.61700562424357486</v>
      </c>
      <c r="S555" s="41">
        <f>IFERROR('Tabel 5'!R555/'Tabel 10'!$F555*1000,0)</f>
        <v>0</v>
      </c>
      <c r="T555" s="41">
        <f>IFERROR('Tabel 5'!S555/'Tabel 10'!$F555*1000,0)</f>
        <v>0</v>
      </c>
      <c r="U555" s="41">
        <f>IFERROR('Tabel 5'!T555/'Tabel 10'!$F555*1000,0)</f>
        <v>4.5563492251833217</v>
      </c>
      <c r="V555" s="22"/>
      <c r="W555" s="41">
        <f>IFERROR('Tabel 5'!V555/'Tabel 10'!$F555*1000,0)</f>
        <v>20.479840527777121</v>
      </c>
      <c r="X555" s="41">
        <f>IFERROR('Tabel 5'!W555/'Tabel 10'!$F555*1000,0)</f>
        <v>19.957758845724864</v>
      </c>
      <c r="Y555" s="41">
        <f>IFERROR('Tabel 5'!X555/'Tabel 10'!$F555*1000,0)</f>
        <v>0.52208168205225558</v>
      </c>
      <c r="Z555" s="41">
        <f>IFERROR('Tabel 5'!Y555/'Tabel 10'!$F555*1000,0)</f>
        <v>0</v>
      </c>
      <c r="AB555" s="41">
        <f>IFERROR('Tabel 5'!AA555/'Tabel 10'!$F555*1000,0)</f>
        <v>0</v>
      </c>
      <c r="AC555" s="41"/>
      <c r="AD555" s="41">
        <f>IFERROR('Tabel 5'!AC555/'Tabel 10'!$F555*1000,0)</f>
        <v>1.5899760317045968</v>
      </c>
    </row>
    <row r="556" spans="2:30" outlineLevel="2" x14ac:dyDescent="0.2">
      <c r="B556" s="46">
        <v>2017</v>
      </c>
      <c r="C556" s="46">
        <v>5</v>
      </c>
      <c r="D556" s="22" t="s">
        <v>242</v>
      </c>
      <c r="E556" s="22" t="s">
        <v>608</v>
      </c>
      <c r="F556" s="41">
        <v>39568</v>
      </c>
      <c r="H556" s="41">
        <f>IFERROR('Tabel 5'!G556/'Tabel 10'!$F556*1000,0)</f>
        <v>49.206429437929643</v>
      </c>
      <c r="I556" s="22"/>
      <c r="J556" s="41">
        <f>IFERROR('Tabel 5'!I556/'Tabel 10'!$F556*1000,0)</f>
        <v>15.719773554387382</v>
      </c>
      <c r="K556" s="41">
        <f>IFERROR('Tabel 5'!J556/'Tabel 10'!$F556*1000,0)</f>
        <v>7.2786089769510722</v>
      </c>
      <c r="L556" s="41">
        <f>IFERROR('Tabel 5'!K556/'Tabel 10'!$F556*1000,0)</f>
        <v>2.1482005661140313</v>
      </c>
      <c r="M556" s="41">
        <f>IFERROR('Tabel 5'!L556/'Tabel 10'!$F556*1000,0)</f>
        <v>6.0907804286291949</v>
      </c>
      <c r="N556" s="41">
        <f>IFERROR('Tabel 5'!M556/'Tabel 10'!$F556*1000,0)</f>
        <v>0</v>
      </c>
      <c r="O556" s="41">
        <f>IFERROR('Tabel 5'!N556/'Tabel 10'!$F556*1000,0)</f>
        <v>0.20218358269308531</v>
      </c>
      <c r="Q556" s="41">
        <f>IFERROR('Tabel 5'!P556/'Tabel 10'!$F556*1000,0)</f>
        <v>4.4733117670845131</v>
      </c>
      <c r="R556" s="41">
        <f>IFERROR('Tabel 5'!Q556/'Tabel 10'!$F556*1000,0)</f>
        <v>0.30327537403962795</v>
      </c>
      <c r="S556" s="41">
        <f>IFERROR('Tabel 5'!R556/'Tabel 10'!$F556*1000,0)</f>
        <v>4.1700363930448852</v>
      </c>
      <c r="T556" s="41">
        <f>IFERROR('Tabel 5'!S556/'Tabel 10'!$F556*1000,0)</f>
        <v>0</v>
      </c>
      <c r="U556" s="41">
        <f>IFERROR('Tabel 5'!T556/'Tabel 10'!$F556*1000,0)</f>
        <v>2.1987464617873029</v>
      </c>
      <c r="V556" s="22"/>
      <c r="W556" s="41">
        <f>IFERROR('Tabel 5'!V556/'Tabel 10'!$F556*1000,0)</f>
        <v>26.814597654670443</v>
      </c>
      <c r="X556" s="41">
        <f>IFERROR('Tabel 5'!W556/'Tabel 10'!$F556*1000,0)</f>
        <v>26.208046906591186</v>
      </c>
      <c r="Y556" s="41">
        <f>IFERROR('Tabel 5'!X556/'Tabel 10'!$F556*1000,0)</f>
        <v>0.60655074807925591</v>
      </c>
      <c r="Z556" s="41">
        <f>IFERROR('Tabel 5'!Y556/'Tabel 10'!$F556*1000,0)</f>
        <v>0</v>
      </c>
      <c r="AB556" s="41">
        <f>IFERROR('Tabel 5'!AA556/'Tabel 10'!$F556*1000,0)</f>
        <v>0</v>
      </c>
      <c r="AC556" s="41"/>
      <c r="AD556" s="41">
        <f>IFERROR('Tabel 5'!AC556/'Tabel 10'!$F556*1000,0)</f>
        <v>1.4658309745248685</v>
      </c>
    </row>
    <row r="557" spans="2:30" outlineLevel="2" x14ac:dyDescent="0.2">
      <c r="B557" s="46">
        <v>2017</v>
      </c>
      <c r="C557" s="46">
        <v>5</v>
      </c>
      <c r="D557" s="22" t="s">
        <v>243</v>
      </c>
      <c r="E557" s="22" t="s">
        <v>609</v>
      </c>
      <c r="F557" s="41">
        <v>36093</v>
      </c>
      <c r="H557" s="41">
        <f>IFERROR('Tabel 5'!G557/'Tabel 10'!$F557*1000,0)</f>
        <v>45.576704624165352</v>
      </c>
      <c r="I557" s="22"/>
      <c r="J557" s="41">
        <f>IFERROR('Tabel 5'!I557/'Tabel 10'!$F557*1000,0)</f>
        <v>19.311223783005016</v>
      </c>
      <c r="K557" s="41">
        <f>IFERROR('Tabel 5'!J557/'Tabel 10'!$F557*1000,0)</f>
        <v>5.8737151248164459</v>
      </c>
      <c r="L557" s="41">
        <f>IFERROR('Tabel 5'!K557/'Tabel 10'!$F557*1000,0)</f>
        <v>0.27706203418945502</v>
      </c>
      <c r="M557" s="41">
        <f>IFERROR('Tabel 5'!L557/'Tabel 10'!$F557*1000,0)</f>
        <v>0</v>
      </c>
      <c r="N557" s="41">
        <f>IFERROR('Tabel 5'!M557/'Tabel 10'!$F557*1000,0)</f>
        <v>0</v>
      </c>
      <c r="O557" s="41">
        <f>IFERROR('Tabel 5'!N557/'Tabel 10'!$F557*1000,0)</f>
        <v>13.160446623999114</v>
      </c>
      <c r="Q557" s="41">
        <f>IFERROR('Tabel 5'!P557/'Tabel 10'!$F557*1000,0)</f>
        <v>0.74806749231152847</v>
      </c>
      <c r="R557" s="41">
        <f>IFERROR('Tabel 5'!Q557/'Tabel 10'!$F557*1000,0)</f>
        <v>0.74806749231152847</v>
      </c>
      <c r="S557" s="41">
        <f>IFERROR('Tabel 5'!R557/'Tabel 10'!$F557*1000,0)</f>
        <v>0</v>
      </c>
      <c r="T557" s="41">
        <f>IFERROR('Tabel 5'!S557/'Tabel 10'!$F557*1000,0)</f>
        <v>0</v>
      </c>
      <c r="U557" s="41">
        <f>IFERROR('Tabel 5'!T557/'Tabel 10'!$F557*1000,0)</f>
        <v>1.9117280359072395</v>
      </c>
      <c r="V557" s="22"/>
      <c r="W557" s="41">
        <f>IFERROR('Tabel 5'!V557/'Tabel 10'!$F557*1000,0)</f>
        <v>23.605685312941567</v>
      </c>
      <c r="X557" s="41">
        <f>IFERROR('Tabel 5'!W557/'Tabel 10'!$F557*1000,0)</f>
        <v>21.306070429169093</v>
      </c>
      <c r="Y557" s="41">
        <f>IFERROR('Tabel 5'!X557/'Tabel 10'!$F557*1000,0)</f>
        <v>2.299614883772477</v>
      </c>
      <c r="Z557" s="41">
        <f>IFERROR('Tabel 5'!Y557/'Tabel 10'!$F557*1000,0)</f>
        <v>0</v>
      </c>
      <c r="AB557" s="41">
        <f>IFERROR('Tabel 5'!AA557/'Tabel 10'!$F557*1000,0)</f>
        <v>0</v>
      </c>
      <c r="AC557" s="41"/>
      <c r="AD557" s="41">
        <f>IFERROR('Tabel 5'!AC557/'Tabel 10'!$F557*1000,0)</f>
        <v>5.0148228188291357</v>
      </c>
    </row>
    <row r="558" spans="2:30" outlineLevel="2" x14ac:dyDescent="0.2">
      <c r="B558" s="46">
        <v>2017</v>
      </c>
      <c r="C558" s="46">
        <v>5</v>
      </c>
      <c r="D558" s="22" t="s">
        <v>610</v>
      </c>
      <c r="E558" s="22" t="s">
        <v>611</v>
      </c>
      <c r="F558" s="41">
        <v>49035</v>
      </c>
      <c r="H558" s="41">
        <f>IFERROR('Tabel 5'!G558/'Tabel 10'!$F558*1000,0)</f>
        <v>48.495972264708875</v>
      </c>
      <c r="I558" s="22"/>
      <c r="J558" s="41">
        <f>IFERROR('Tabel 5'!I558/'Tabel 10'!$F558*1000,0)</f>
        <v>18.70092790863669</v>
      </c>
      <c r="K558" s="41">
        <f>IFERROR('Tabel 5'!J558/'Tabel 10'!$F558*1000,0)</f>
        <v>3.0590394616090548</v>
      </c>
      <c r="L558" s="41">
        <f>IFERROR('Tabel 5'!K558/'Tabel 10'!$F558*1000,0)</f>
        <v>1.223615784643622</v>
      </c>
      <c r="M558" s="41">
        <f>IFERROR('Tabel 5'!L558/'Tabel 10'!$F558*1000,0)</f>
        <v>1.223615784643622</v>
      </c>
      <c r="N558" s="41">
        <f>IFERROR('Tabel 5'!M558/'Tabel 10'!$F558*1000,0)</f>
        <v>0</v>
      </c>
      <c r="O558" s="41">
        <f>IFERROR('Tabel 5'!N558/'Tabel 10'!$F558*1000,0)</f>
        <v>13.194656877740389</v>
      </c>
      <c r="Q558" s="41">
        <f>IFERROR('Tabel 5'!P558/'Tabel 10'!$F558*1000,0)</f>
        <v>4.3642296318955855</v>
      </c>
      <c r="R558" s="41">
        <f>IFERROR('Tabel 5'!Q558/'Tabel 10'!$F558*1000,0)</f>
        <v>0.95849903130417047</v>
      </c>
      <c r="S558" s="41">
        <f>IFERROR('Tabel 5'!R558/'Tabel 10'!$F558*1000,0)</f>
        <v>3.4057306005914145</v>
      </c>
      <c r="T558" s="41">
        <f>IFERROR('Tabel 5'!S558/'Tabel 10'!$F558*1000,0)</f>
        <v>0</v>
      </c>
      <c r="U558" s="41">
        <f>IFERROR('Tabel 5'!T558/'Tabel 10'!$F558*1000,0)</f>
        <v>6.6075252370755582</v>
      </c>
      <c r="V558" s="22"/>
      <c r="W558" s="41">
        <f>IFERROR('Tabel 5'!V558/'Tabel 10'!$F558*1000,0)</f>
        <v>18.82328948710105</v>
      </c>
      <c r="X558" s="41">
        <f>IFERROR('Tabel 5'!W558/'Tabel 10'!$F558*1000,0)</f>
        <v>18.395023962475783</v>
      </c>
      <c r="Y558" s="41">
        <f>IFERROR('Tabel 5'!X558/'Tabel 10'!$F558*1000,0)</f>
        <v>0.42826552462526762</v>
      </c>
      <c r="Z558" s="41">
        <f>IFERROR('Tabel 5'!Y558/'Tabel 10'!$F558*1000,0)</f>
        <v>0</v>
      </c>
      <c r="AB558" s="41">
        <f>IFERROR('Tabel 5'!AA558/'Tabel 10'!$F558*1000,0)</f>
        <v>0</v>
      </c>
      <c r="AC558" s="41"/>
      <c r="AD558" s="41">
        <f>IFERROR('Tabel 5'!AC558/'Tabel 10'!$F558*1000,0)</f>
        <v>6.8114612011828291</v>
      </c>
    </row>
    <row r="559" spans="2:30" outlineLevel="2" x14ac:dyDescent="0.2">
      <c r="B559" s="46">
        <v>2017</v>
      </c>
      <c r="C559" s="46">
        <v>5</v>
      </c>
      <c r="D559" s="22" t="s">
        <v>244</v>
      </c>
      <c r="E559" s="22" t="s">
        <v>612</v>
      </c>
      <c r="F559" s="41">
        <v>29634</v>
      </c>
      <c r="H559" s="41">
        <f>IFERROR('Tabel 5'!G559/'Tabel 10'!$F559*1000,0)</f>
        <v>45.454545454545453</v>
      </c>
      <c r="I559" s="22"/>
      <c r="J559" s="41">
        <f>IFERROR('Tabel 5'!I559/'Tabel 10'!$F559*1000,0)</f>
        <v>11.304582574070325</v>
      </c>
      <c r="K559" s="41">
        <f>IFERROR('Tabel 5'!J559/'Tabel 10'!$F559*1000,0)</f>
        <v>3.3745022609165148E-2</v>
      </c>
      <c r="L559" s="41">
        <f>IFERROR('Tabel 5'!K559/'Tabel 10'!$F559*1000,0)</f>
        <v>0.64115542957413774</v>
      </c>
      <c r="M559" s="41">
        <f>IFERROR('Tabel 5'!L559/'Tabel 10'!$F559*1000,0)</f>
        <v>0.8773705878382938</v>
      </c>
      <c r="N559" s="41">
        <f>IFERROR('Tabel 5'!M559/'Tabel 10'!$F559*1000,0)</f>
        <v>0</v>
      </c>
      <c r="O559" s="41">
        <f>IFERROR('Tabel 5'!N559/'Tabel 10'!$F559*1000,0)</f>
        <v>9.7523115340487276</v>
      </c>
      <c r="Q559" s="41">
        <f>IFERROR('Tabel 5'!P559/'Tabel 10'!$F559*1000,0)</f>
        <v>17.007491395019237</v>
      </c>
      <c r="R559" s="41">
        <f>IFERROR('Tabel 5'!Q559/'Tabel 10'!$F559*1000,0)</f>
        <v>17.007491395019237</v>
      </c>
      <c r="S559" s="41">
        <f>IFERROR('Tabel 5'!R559/'Tabel 10'!$F559*1000,0)</f>
        <v>0</v>
      </c>
      <c r="T559" s="41">
        <f>IFERROR('Tabel 5'!S559/'Tabel 10'!$F559*1000,0)</f>
        <v>0</v>
      </c>
      <c r="U559" s="41">
        <f>IFERROR('Tabel 5'!T559/'Tabel 10'!$F559*1000,0)</f>
        <v>1.0798407234932847</v>
      </c>
      <c r="V559" s="22"/>
      <c r="W559" s="41">
        <f>IFERROR('Tabel 5'!V559/'Tabel 10'!$F559*1000,0)</f>
        <v>16.062630761962609</v>
      </c>
      <c r="X559" s="41">
        <f>IFERROR('Tabel 5'!W559/'Tabel 10'!$F559*1000,0)</f>
        <v>15.590200445434299</v>
      </c>
      <c r="Y559" s="41">
        <f>IFERROR('Tabel 5'!X559/'Tabel 10'!$F559*1000,0)</f>
        <v>0.47243031652831208</v>
      </c>
      <c r="Z559" s="41">
        <f>IFERROR('Tabel 5'!Y559/'Tabel 10'!$F559*1000,0)</f>
        <v>0</v>
      </c>
      <c r="AB559" s="41">
        <f>IFERROR('Tabel 5'!AA559/'Tabel 10'!$F559*1000,0)</f>
        <v>0</v>
      </c>
      <c r="AC559" s="41"/>
      <c r="AD559" s="41">
        <f>IFERROR('Tabel 5'!AC559/'Tabel 10'!$F559*1000,0)</f>
        <v>2.530876695687386</v>
      </c>
    </row>
    <row r="560" spans="2:30" outlineLevel="2" x14ac:dyDescent="0.2">
      <c r="B560" s="46">
        <v>2017</v>
      </c>
      <c r="C560" s="46">
        <v>5</v>
      </c>
      <c r="D560" s="22" t="s">
        <v>245</v>
      </c>
      <c r="E560" s="22" t="s">
        <v>613</v>
      </c>
      <c r="F560" s="41">
        <v>22522</v>
      </c>
      <c r="H560" s="41">
        <f>IFERROR('Tabel 5'!G560/'Tabel 10'!$F560*1000,0)</f>
        <v>18.648432643637335</v>
      </c>
      <c r="I560" s="22"/>
      <c r="J560" s="41">
        <f>IFERROR('Tabel 5'!I560/'Tabel 10'!$F560*1000,0)</f>
        <v>0.48841133114288254</v>
      </c>
      <c r="K560" s="41">
        <f>IFERROR('Tabel 5'!J560/'Tabel 10'!$F560*1000,0)</f>
        <v>0</v>
      </c>
      <c r="L560" s="41">
        <f>IFERROR('Tabel 5'!K560/'Tabel 10'!$F560*1000,0)</f>
        <v>0</v>
      </c>
      <c r="M560" s="41">
        <f>IFERROR('Tabel 5'!L560/'Tabel 10'!$F560*1000,0)</f>
        <v>0.48841133114288254</v>
      </c>
      <c r="N560" s="41">
        <f>IFERROR('Tabel 5'!M560/'Tabel 10'!$F560*1000,0)</f>
        <v>0</v>
      </c>
      <c r="O560" s="41">
        <f>IFERROR('Tabel 5'!N560/'Tabel 10'!$F560*1000,0)</f>
        <v>0</v>
      </c>
      <c r="Q560" s="41">
        <f>IFERROR('Tabel 5'!P560/'Tabel 10'!$F560*1000,0)</f>
        <v>0</v>
      </c>
      <c r="R560" s="41">
        <f>IFERROR('Tabel 5'!Q560/'Tabel 10'!$F560*1000,0)</f>
        <v>0</v>
      </c>
      <c r="S560" s="41">
        <f>IFERROR('Tabel 5'!R560/'Tabel 10'!$F560*1000,0)</f>
        <v>0</v>
      </c>
      <c r="T560" s="41">
        <f>IFERROR('Tabel 5'!S560/'Tabel 10'!$F560*1000,0)</f>
        <v>0</v>
      </c>
      <c r="U560" s="41">
        <f>IFERROR('Tabel 5'!T560/'Tabel 10'!$F560*1000,0)</f>
        <v>0.84361957197406978</v>
      </c>
      <c r="V560" s="22"/>
      <c r="W560" s="41">
        <f>IFERROR('Tabel 5'!V560/'Tabel 10'!$F560*1000,0)</f>
        <v>17.31640174052038</v>
      </c>
      <c r="X560" s="41">
        <f>IFERROR('Tabel 5'!W560/'Tabel 10'!$F560*1000,0)</f>
        <v>15.09635023532546</v>
      </c>
      <c r="Y560" s="41">
        <f>IFERROR('Tabel 5'!X560/'Tabel 10'!$F560*1000,0)</f>
        <v>0.48841133114288254</v>
      </c>
      <c r="Z560" s="41">
        <f>IFERROR('Tabel 5'!Y560/'Tabel 10'!$F560*1000,0)</f>
        <v>1.731640174052038</v>
      </c>
      <c r="AB560" s="41">
        <f>IFERROR('Tabel 5'!AA560/'Tabel 10'!$F560*1000,0)</f>
        <v>0</v>
      </c>
      <c r="AC560" s="41"/>
      <c r="AD560" s="41">
        <f>IFERROR('Tabel 5'!AC560/'Tabel 10'!$F560*1000,0)</f>
        <v>0.3108072107272889</v>
      </c>
    </row>
    <row r="561" spans="2:30" outlineLevel="2" x14ac:dyDescent="0.2">
      <c r="B561" s="46">
        <v>2017</v>
      </c>
      <c r="C561" s="46">
        <v>5</v>
      </c>
      <c r="D561" s="22" t="s">
        <v>247</v>
      </c>
      <c r="E561" s="22" t="s">
        <v>615</v>
      </c>
      <c r="F561" s="41">
        <v>35878</v>
      </c>
      <c r="H561" s="41">
        <f>IFERROR('Tabel 5'!G561/'Tabel 10'!$F561*1000,0)</f>
        <v>32.526896705501976</v>
      </c>
      <c r="I561" s="22"/>
      <c r="J561" s="41">
        <f>IFERROR('Tabel 5'!I561/'Tabel 10'!$F561*1000,0)</f>
        <v>12.988460895256145</v>
      </c>
      <c r="K561" s="41">
        <f>IFERROR('Tabel 5'!J561/'Tabel 10'!$F561*1000,0)</f>
        <v>6.4942304476280723</v>
      </c>
      <c r="L561" s="41">
        <f>IFERROR('Tabel 5'!K561/'Tabel 10'!$F561*1000,0)</f>
        <v>0</v>
      </c>
      <c r="M561" s="41">
        <f>IFERROR('Tabel 5'!L561/'Tabel 10'!$F561*1000,0)</f>
        <v>6.4942304476280723</v>
      </c>
      <c r="N561" s="41">
        <f>IFERROR('Tabel 5'!M561/'Tabel 10'!$F561*1000,0)</f>
        <v>0</v>
      </c>
      <c r="O561" s="41">
        <f>IFERROR('Tabel 5'!N561/'Tabel 10'!$F561*1000,0)</f>
        <v>0</v>
      </c>
      <c r="Q561" s="41">
        <f>IFERROR('Tabel 5'!P561/'Tabel 10'!$F561*1000,0)</f>
        <v>0.33446680416968616</v>
      </c>
      <c r="R561" s="41">
        <f>IFERROR('Tabel 5'!Q561/'Tabel 10'!$F561*1000,0)</f>
        <v>0.33446680416968616</v>
      </c>
      <c r="S561" s="41">
        <f>IFERROR('Tabel 5'!R561/'Tabel 10'!$F561*1000,0)</f>
        <v>0</v>
      </c>
      <c r="T561" s="41">
        <f>IFERROR('Tabel 5'!S561/'Tabel 10'!$F561*1000,0)</f>
        <v>0</v>
      </c>
      <c r="U561" s="41">
        <f>IFERROR('Tabel 5'!T561/'Tabel 10'!$F561*1000,0)</f>
        <v>4.7382797257372209</v>
      </c>
      <c r="V561" s="22"/>
      <c r="W561" s="41">
        <f>IFERROR('Tabel 5'!V561/'Tabel 10'!$F561*1000,0)</f>
        <v>14.465689280338927</v>
      </c>
      <c r="X561" s="41">
        <f>IFERROR('Tabel 5'!W561/'Tabel 10'!$F561*1000,0)</f>
        <v>13.908244606722784</v>
      </c>
      <c r="Y561" s="41">
        <f>IFERROR('Tabel 5'!X561/'Tabel 10'!$F561*1000,0)</f>
        <v>0.55744467361614358</v>
      </c>
      <c r="Z561" s="41">
        <f>IFERROR('Tabel 5'!Y561/'Tabel 10'!$F561*1000,0)</f>
        <v>0</v>
      </c>
      <c r="AB561" s="41">
        <f>IFERROR('Tabel 5'!AA561/'Tabel 10'!$F561*1000,0)</f>
        <v>0</v>
      </c>
      <c r="AC561" s="41"/>
      <c r="AD561" s="41">
        <f>IFERROR('Tabel 5'!AC561/'Tabel 10'!$F561*1000,0)</f>
        <v>4.1529628184402698</v>
      </c>
    </row>
    <row r="562" spans="2:30" outlineLevel="2" x14ac:dyDescent="0.2">
      <c r="B562" s="46">
        <v>2017</v>
      </c>
      <c r="C562" s="46">
        <v>5</v>
      </c>
      <c r="D562" s="22" t="s">
        <v>248</v>
      </c>
      <c r="E562" s="22" t="s">
        <v>616</v>
      </c>
      <c r="F562" s="41">
        <v>23774</v>
      </c>
      <c r="H562" s="41">
        <f>IFERROR('Tabel 5'!G562/'Tabel 10'!$F562*1000,0)</f>
        <v>40.969125935896358</v>
      </c>
      <c r="I562" s="22"/>
      <c r="J562" s="41">
        <f>IFERROR('Tabel 5'!I562/'Tabel 10'!$F562*1000,0)</f>
        <v>17.035416841928157</v>
      </c>
      <c r="K562" s="41">
        <f>IFERROR('Tabel 5'!J562/'Tabel 10'!$F562*1000,0)</f>
        <v>11.525195591823001</v>
      </c>
      <c r="L562" s="41">
        <f>IFERROR('Tabel 5'!K562/'Tabel 10'!$F562*1000,0)</f>
        <v>0.21031378817195256</v>
      </c>
      <c r="M562" s="41">
        <f>IFERROR('Tabel 5'!L562/'Tabel 10'!$F562*1000,0)</f>
        <v>0.42062757634390513</v>
      </c>
      <c r="N562" s="41">
        <f>IFERROR('Tabel 5'!M562/'Tabel 10'!$F562*1000,0)</f>
        <v>0</v>
      </c>
      <c r="O562" s="41">
        <f>IFERROR('Tabel 5'!N562/'Tabel 10'!$F562*1000,0)</f>
        <v>4.8792798855892991</v>
      </c>
      <c r="Q562" s="41">
        <f>IFERROR('Tabel 5'!P562/'Tabel 10'!$F562*1000,0)</f>
        <v>6.1832253722554054</v>
      </c>
      <c r="R562" s="41">
        <f>IFERROR('Tabel 5'!Q562/'Tabel 10'!$F562*1000,0)</f>
        <v>5.9308488264490622</v>
      </c>
      <c r="S562" s="41">
        <f>IFERROR('Tabel 5'!R562/'Tabel 10'!$F562*1000,0)</f>
        <v>0.25237654580634306</v>
      </c>
      <c r="T562" s="41">
        <f>IFERROR('Tabel 5'!S562/'Tabel 10'!$F562*1000,0)</f>
        <v>0</v>
      </c>
      <c r="U562" s="41">
        <f>IFERROR('Tabel 5'!T562/'Tabel 10'!$F562*1000,0)</f>
        <v>2.2713889122570876</v>
      </c>
      <c r="V562" s="22"/>
      <c r="W562" s="41">
        <f>IFERROR('Tabel 5'!V562/'Tabel 10'!$F562*1000,0)</f>
        <v>15.479094809455708</v>
      </c>
      <c r="X562" s="41">
        <f>IFERROR('Tabel 5'!W562/'Tabel 10'!$F562*1000,0)</f>
        <v>13.964835534617649</v>
      </c>
      <c r="Y562" s="41">
        <f>IFERROR('Tabel 5'!X562/'Tabel 10'!$F562*1000,0)</f>
        <v>1.1356944561285438</v>
      </c>
      <c r="Z562" s="41">
        <f>IFERROR('Tabel 5'!Y562/'Tabel 10'!$F562*1000,0)</f>
        <v>0.37856481870951458</v>
      </c>
      <c r="AB562" s="41">
        <f>IFERROR('Tabel 5'!AA562/'Tabel 10'!$F562*1000,0)</f>
        <v>0</v>
      </c>
      <c r="AC562" s="41"/>
      <c r="AD562" s="41">
        <f>IFERROR('Tabel 5'!AC562/'Tabel 10'!$F562*1000,0)</f>
        <v>0.71506687978463868</v>
      </c>
    </row>
    <row r="563" spans="2:30" outlineLevel="2" x14ac:dyDescent="0.2">
      <c r="B563" s="46">
        <v>2017</v>
      </c>
      <c r="C563" s="46">
        <v>5</v>
      </c>
      <c r="D563" s="22" t="s">
        <v>249</v>
      </c>
      <c r="E563" s="22" t="s">
        <v>617</v>
      </c>
      <c r="F563" s="41">
        <v>30024</v>
      </c>
      <c r="H563" s="41">
        <f>IFERROR('Tabel 5'!G563/'Tabel 10'!$F563*1000,0)</f>
        <v>69.17799094058087</v>
      </c>
      <c r="I563" s="22"/>
      <c r="J563" s="41">
        <f>IFERROR('Tabel 5'!I563/'Tabel 10'!$F563*1000,0)</f>
        <v>30.2757793764988</v>
      </c>
      <c r="K563" s="41">
        <f>IFERROR('Tabel 5'!J563/'Tabel 10'!$F563*1000,0)</f>
        <v>6.9277911004529704</v>
      </c>
      <c r="L563" s="41">
        <f>IFERROR('Tabel 5'!K563/'Tabel 10'!$F563*1000,0)</f>
        <v>2.4646949107380762</v>
      </c>
      <c r="M563" s="41">
        <f>IFERROR('Tabel 5'!L563/'Tabel 10'!$F563*1000,0)</f>
        <v>14.521715960564881</v>
      </c>
      <c r="N563" s="41">
        <f>IFERROR('Tabel 5'!M563/'Tabel 10'!$F563*1000,0)</f>
        <v>0</v>
      </c>
      <c r="O563" s="41">
        <f>IFERROR('Tabel 5'!N563/'Tabel 10'!$F563*1000,0)</f>
        <v>6.3615774047428726</v>
      </c>
      <c r="Q563" s="41">
        <f>IFERROR('Tabel 5'!P563/'Tabel 10'!$F563*1000,0)</f>
        <v>17.186250999200638</v>
      </c>
      <c r="R563" s="41">
        <f>IFERROR('Tabel 5'!Q563/'Tabel 10'!$F563*1000,0)</f>
        <v>17.186250999200638</v>
      </c>
      <c r="S563" s="41">
        <f>IFERROR('Tabel 5'!R563/'Tabel 10'!$F563*1000,0)</f>
        <v>0</v>
      </c>
      <c r="T563" s="41">
        <f>IFERROR('Tabel 5'!S563/'Tabel 10'!$F563*1000,0)</f>
        <v>0</v>
      </c>
      <c r="U563" s="41">
        <f>IFERROR('Tabel 5'!T563/'Tabel 10'!$F563*1000,0)</f>
        <v>8.0269118038902203</v>
      </c>
      <c r="V563" s="22"/>
      <c r="W563" s="41">
        <f>IFERROR('Tabel 5'!V563/'Tabel 10'!$F563*1000,0)</f>
        <v>13.689048760991206</v>
      </c>
      <c r="X563" s="41">
        <f>IFERROR('Tabel 5'!W563/'Tabel 10'!$F563*1000,0)</f>
        <v>13.022915001332267</v>
      </c>
      <c r="Y563" s="41">
        <f>IFERROR('Tabel 5'!X563/'Tabel 10'!$F563*1000,0)</f>
        <v>0.66613375965893951</v>
      </c>
      <c r="Z563" s="41">
        <f>IFERROR('Tabel 5'!Y563/'Tabel 10'!$F563*1000,0)</f>
        <v>0</v>
      </c>
      <c r="AB563" s="41">
        <f>IFERROR('Tabel 5'!AA563/'Tabel 10'!$F563*1000,0)</f>
        <v>0</v>
      </c>
      <c r="AC563" s="41"/>
      <c r="AD563" s="41">
        <f>IFERROR('Tabel 5'!AC563/'Tabel 10'!$F563*1000,0)</f>
        <v>-0.33306687982946975</v>
      </c>
    </row>
    <row r="564" spans="2:30" outlineLevel="2" x14ac:dyDescent="0.2">
      <c r="B564" s="46">
        <v>2017</v>
      </c>
      <c r="C564" s="46">
        <v>5</v>
      </c>
      <c r="D564" s="22" t="s">
        <v>250</v>
      </c>
      <c r="E564" s="22" t="s">
        <v>618</v>
      </c>
      <c r="F564" s="41">
        <v>29579</v>
      </c>
      <c r="H564" s="41">
        <f>IFERROR('Tabel 5'!G564/'Tabel 10'!$F564*1000,0)</f>
        <v>27.451908448561479</v>
      </c>
      <c r="I564" s="22"/>
      <c r="J564" s="41">
        <f>IFERROR('Tabel 5'!I564/'Tabel 10'!$F564*1000,0)</f>
        <v>4.6654721254944391</v>
      </c>
      <c r="K564" s="41">
        <f>IFERROR('Tabel 5'!J564/'Tabel 10'!$F564*1000,0)</f>
        <v>0</v>
      </c>
      <c r="L564" s="41">
        <f>IFERROR('Tabel 5'!K564/'Tabel 10'!$F564*1000,0)</f>
        <v>1.893235065418033</v>
      </c>
      <c r="M564" s="41">
        <f>IFERROR('Tabel 5'!L564/'Tabel 10'!$F564*1000,0)</f>
        <v>2.7722370600764057</v>
      </c>
      <c r="N564" s="41">
        <f>IFERROR('Tabel 5'!M564/'Tabel 10'!$F564*1000,0)</f>
        <v>0</v>
      </c>
      <c r="O564" s="41">
        <f>IFERROR('Tabel 5'!N564/'Tabel 10'!$F564*1000,0)</f>
        <v>0</v>
      </c>
      <c r="Q564" s="41">
        <f>IFERROR('Tabel 5'!P564/'Tabel 10'!$F564*1000,0)</f>
        <v>3.0765069813043038</v>
      </c>
      <c r="R564" s="41">
        <f>IFERROR('Tabel 5'!Q564/'Tabel 10'!$F564*1000,0)</f>
        <v>3.0765069813043038</v>
      </c>
      <c r="S564" s="41">
        <f>IFERROR('Tabel 5'!R564/'Tabel 10'!$F564*1000,0)</f>
        <v>0</v>
      </c>
      <c r="T564" s="41">
        <f>IFERROR('Tabel 5'!S564/'Tabel 10'!$F564*1000,0)</f>
        <v>0</v>
      </c>
      <c r="U564" s="41">
        <f>IFERROR('Tabel 5'!T564/'Tabel 10'!$F564*1000,0)</f>
        <v>2.7722370600764057</v>
      </c>
      <c r="V564" s="22"/>
      <c r="W564" s="41">
        <f>IFERROR('Tabel 5'!V564/'Tabel 10'!$F564*1000,0)</f>
        <v>16.937692281686331</v>
      </c>
      <c r="X564" s="41">
        <f>IFERROR('Tabel 5'!W564/'Tabel 10'!$F564*1000,0)</f>
        <v>15.754420365800062</v>
      </c>
      <c r="Y564" s="41">
        <f>IFERROR('Tabel 5'!X564/'Tabel 10'!$F564*1000,0)</f>
        <v>1.1832719158862708</v>
      </c>
      <c r="Z564" s="41">
        <f>IFERROR('Tabel 5'!Y564/'Tabel 10'!$F564*1000,0)</f>
        <v>0</v>
      </c>
      <c r="AB564" s="41">
        <f>IFERROR('Tabel 5'!AA564/'Tabel 10'!$F564*1000,0)</f>
        <v>4.7330876635450831</v>
      </c>
      <c r="AC564" s="41"/>
      <c r="AD564" s="41">
        <f>IFERROR('Tabel 5'!AC564/'Tabel 10'!$F564*1000,0)</f>
        <v>0.54092430440515227</v>
      </c>
    </row>
    <row r="565" spans="2:30" outlineLevel="2" x14ac:dyDescent="0.2">
      <c r="B565" s="46">
        <v>2017</v>
      </c>
      <c r="C565" s="46">
        <v>5</v>
      </c>
      <c r="D565" s="22" t="s">
        <v>252</v>
      </c>
      <c r="E565" s="22" t="s">
        <v>620</v>
      </c>
      <c r="F565" s="41">
        <v>21942</v>
      </c>
      <c r="H565" s="41">
        <f>IFERROR('Tabel 5'!G565/'Tabel 10'!$F565*1000,0)</f>
        <v>29.350104821802937</v>
      </c>
      <c r="I565" s="22"/>
      <c r="J565" s="41">
        <f>IFERROR('Tabel 5'!I565/'Tabel 10'!$F565*1000,0)</f>
        <v>8.6591924163704306</v>
      </c>
      <c r="K565" s="41">
        <f>IFERROR('Tabel 5'!J565/'Tabel 10'!$F565*1000,0)</f>
        <v>2.1875854525567404</v>
      </c>
      <c r="L565" s="41">
        <f>IFERROR('Tabel 5'!K565/'Tabel 10'!$F565*1000,0)</f>
        <v>6.4260322668854251</v>
      </c>
      <c r="M565" s="41">
        <f>IFERROR('Tabel 5'!L565/'Tabel 10'!$F565*1000,0)</f>
        <v>0</v>
      </c>
      <c r="N565" s="41">
        <f>IFERROR('Tabel 5'!M565/'Tabel 10'!$F565*1000,0)</f>
        <v>0</v>
      </c>
      <c r="O565" s="41">
        <f>IFERROR('Tabel 5'!N565/'Tabel 10'!$F565*1000,0)</f>
        <v>4.5574696928265428E-2</v>
      </c>
      <c r="Q565" s="41">
        <f>IFERROR('Tabel 5'!P565/'Tabel 10'!$F565*1000,0)</f>
        <v>0</v>
      </c>
      <c r="R565" s="41">
        <f>IFERROR('Tabel 5'!Q565/'Tabel 10'!$F565*1000,0)</f>
        <v>0</v>
      </c>
      <c r="S565" s="41">
        <f>IFERROR('Tabel 5'!R565/'Tabel 10'!$F565*1000,0)</f>
        <v>0</v>
      </c>
      <c r="T565" s="41">
        <f>IFERROR('Tabel 5'!S565/'Tabel 10'!$F565*1000,0)</f>
        <v>0</v>
      </c>
      <c r="U565" s="41">
        <f>IFERROR('Tabel 5'!T565/'Tabel 10'!$F565*1000,0)</f>
        <v>3.1902287849785798</v>
      </c>
      <c r="V565" s="22"/>
      <c r="W565" s="41">
        <f>IFERROR('Tabel 5'!V565/'Tabel 10'!$F565*1000,0)</f>
        <v>17.500683620453923</v>
      </c>
      <c r="X565" s="41">
        <f>IFERROR('Tabel 5'!W565/'Tabel 10'!$F565*1000,0)</f>
        <v>15.085224683255856</v>
      </c>
      <c r="Y565" s="41">
        <f>IFERROR('Tabel 5'!X565/'Tabel 10'!$F565*1000,0)</f>
        <v>2.4154589371980677</v>
      </c>
      <c r="Z565" s="41">
        <f>IFERROR('Tabel 5'!Y565/'Tabel 10'!$F565*1000,0)</f>
        <v>0</v>
      </c>
      <c r="AB565" s="41">
        <f>IFERROR('Tabel 5'!AA565/'Tabel 10'!$F565*1000,0)</f>
        <v>0</v>
      </c>
      <c r="AC565" s="41"/>
      <c r="AD565" s="41">
        <f>IFERROR('Tabel 5'!AC565/'Tabel 10'!$F565*1000,0)</f>
        <v>0.41017227235438886</v>
      </c>
    </row>
    <row r="566" spans="2:30" outlineLevel="2" x14ac:dyDescent="0.2">
      <c r="B566" s="46">
        <v>2017</v>
      </c>
      <c r="C566" s="46">
        <v>5</v>
      </c>
      <c r="D566" s="22" t="s">
        <v>254</v>
      </c>
      <c r="E566" s="22" t="s">
        <v>622</v>
      </c>
      <c r="F566" s="41">
        <v>20700</v>
      </c>
      <c r="H566" s="41">
        <f>IFERROR('Tabel 5'!G566/'Tabel 10'!$F566*1000,0)</f>
        <v>44.347826086956516</v>
      </c>
      <c r="I566" s="22"/>
      <c r="J566" s="41">
        <f>IFERROR('Tabel 5'!I566/'Tabel 10'!$F566*1000,0)</f>
        <v>15.265700483091788</v>
      </c>
      <c r="K566" s="41">
        <f>IFERROR('Tabel 5'!J566/'Tabel 10'!$F566*1000,0)</f>
        <v>9.8550724637681153</v>
      </c>
      <c r="L566" s="41">
        <f>IFERROR('Tabel 5'!K566/'Tabel 10'!$F566*1000,0)</f>
        <v>0</v>
      </c>
      <c r="M566" s="41">
        <f>IFERROR('Tabel 5'!L566/'Tabel 10'!$F566*1000,0)</f>
        <v>0</v>
      </c>
      <c r="N566" s="41">
        <f>IFERROR('Tabel 5'!M566/'Tabel 10'!$F566*1000,0)</f>
        <v>0</v>
      </c>
      <c r="O566" s="41">
        <f>IFERROR('Tabel 5'!N566/'Tabel 10'!$F566*1000,0)</f>
        <v>5.4106280193236715</v>
      </c>
      <c r="Q566" s="41">
        <f>IFERROR('Tabel 5'!P566/'Tabel 10'!$F566*1000,0)</f>
        <v>1.3043478260869565</v>
      </c>
      <c r="R566" s="41">
        <f>IFERROR('Tabel 5'!Q566/'Tabel 10'!$F566*1000,0)</f>
        <v>1.3043478260869565</v>
      </c>
      <c r="S566" s="41">
        <f>IFERROR('Tabel 5'!R566/'Tabel 10'!$F566*1000,0)</f>
        <v>0</v>
      </c>
      <c r="T566" s="41">
        <f>IFERROR('Tabel 5'!S566/'Tabel 10'!$F566*1000,0)</f>
        <v>0</v>
      </c>
      <c r="U566" s="41">
        <f>IFERROR('Tabel 5'!T566/'Tabel 10'!$F566*1000,0)</f>
        <v>9.2270531400966185</v>
      </c>
      <c r="V566" s="22"/>
      <c r="W566" s="41">
        <f>IFERROR('Tabel 5'!V566/'Tabel 10'!$F566*1000,0)</f>
        <v>18.55072463768116</v>
      </c>
      <c r="X566" s="41">
        <f>IFERROR('Tabel 5'!W566/'Tabel 10'!$F566*1000,0)</f>
        <v>14.154589371980675</v>
      </c>
      <c r="Y566" s="41">
        <f>IFERROR('Tabel 5'!X566/'Tabel 10'!$F566*1000,0)</f>
        <v>4.1545893719806761</v>
      </c>
      <c r="Z566" s="41">
        <f>IFERROR('Tabel 5'!Y566/'Tabel 10'!$F566*1000,0)</f>
        <v>0.24154589371980675</v>
      </c>
      <c r="AB566" s="41">
        <f>IFERROR('Tabel 5'!AA566/'Tabel 10'!$F566*1000,0)</f>
        <v>0</v>
      </c>
      <c r="AC566" s="41"/>
      <c r="AD566" s="41">
        <f>IFERROR('Tabel 5'!AC566/'Tabel 10'!$F566*1000,0)</f>
        <v>7.6811594202898545</v>
      </c>
    </row>
    <row r="567" spans="2:30" outlineLevel="2" x14ac:dyDescent="0.2">
      <c r="B567" s="46">
        <v>2017</v>
      </c>
      <c r="C567" s="46">
        <v>5</v>
      </c>
      <c r="D567" s="22" t="s">
        <v>256</v>
      </c>
      <c r="E567" s="22" t="s">
        <v>624</v>
      </c>
      <c r="F567" s="41">
        <v>33765</v>
      </c>
      <c r="H567" s="41">
        <f>IFERROR('Tabel 5'!G567/'Tabel 10'!$F567*1000,0)</f>
        <v>108.21856952465571</v>
      </c>
      <c r="I567" s="22"/>
      <c r="J567" s="41">
        <f>IFERROR('Tabel 5'!I567/'Tabel 10'!$F567*1000,0)</f>
        <v>20.642677328594697</v>
      </c>
      <c r="K567" s="41">
        <f>IFERROR('Tabel 5'!J567/'Tabel 10'!$F567*1000,0)</f>
        <v>7.4633496223900488</v>
      </c>
      <c r="L567" s="41">
        <f>IFERROR('Tabel 5'!K567/'Tabel 10'!$F567*1000,0)</f>
        <v>2.8431808085295427</v>
      </c>
      <c r="M567" s="41">
        <f>IFERROR('Tabel 5'!L567/'Tabel 10'!$F567*1000,0)</f>
        <v>7.1375684880793724</v>
      </c>
      <c r="N567" s="41">
        <f>IFERROR('Tabel 5'!M567/'Tabel 10'!$F567*1000,0)</f>
        <v>0.35539760106619284</v>
      </c>
      <c r="O567" s="41">
        <f>IFERROR('Tabel 5'!N567/'Tabel 10'!$F567*1000,0)</f>
        <v>2.8431808085295427</v>
      </c>
      <c r="Q567" s="41">
        <f>IFERROR('Tabel 5'!P567/'Tabel 10'!$F567*1000,0)</f>
        <v>51.562268621353468</v>
      </c>
      <c r="R567" s="41">
        <f>IFERROR('Tabel 5'!Q567/'Tabel 10'!$F567*1000,0)</f>
        <v>39.804531319413599</v>
      </c>
      <c r="S567" s="41">
        <f>IFERROR('Tabel 5'!R567/'Tabel 10'!$F567*1000,0)</f>
        <v>11.757737301939878</v>
      </c>
      <c r="T567" s="41">
        <f>IFERROR('Tabel 5'!S567/'Tabel 10'!$F567*1000,0)</f>
        <v>0</v>
      </c>
      <c r="U567" s="41">
        <f>IFERROR('Tabel 5'!T567/'Tabel 10'!$F567*1000,0)</f>
        <v>11.520805567895749</v>
      </c>
      <c r="V567" s="22"/>
      <c r="W567" s="41">
        <f>IFERROR('Tabel 5'!V567/'Tabel 10'!$F567*1000,0)</f>
        <v>24.492818006811788</v>
      </c>
      <c r="X567" s="41">
        <f>IFERROR('Tabel 5'!W567/'Tabel 10'!$F567*1000,0)</f>
        <v>23.693173404412853</v>
      </c>
      <c r="Y567" s="41">
        <f>IFERROR('Tabel 5'!X567/'Tabel 10'!$F567*1000,0)</f>
        <v>0.79964460239893376</v>
      </c>
      <c r="Z567" s="41">
        <f>IFERROR('Tabel 5'!Y567/'Tabel 10'!$F567*1000,0)</f>
        <v>0</v>
      </c>
      <c r="AB567" s="41">
        <f>IFERROR('Tabel 5'!AA567/'Tabel 10'!$F567*1000,0)</f>
        <v>0</v>
      </c>
      <c r="AC567" s="41"/>
      <c r="AD567" s="41">
        <f>IFERROR('Tabel 5'!AC567/'Tabel 10'!$F567*1000,0)</f>
        <v>18.362209388419959</v>
      </c>
    </row>
    <row r="568" spans="2:30" outlineLevel="2" x14ac:dyDescent="0.2">
      <c r="B568" s="46">
        <v>2017</v>
      </c>
      <c r="C568" s="46">
        <v>5</v>
      </c>
      <c r="D568" s="22" t="s">
        <v>257</v>
      </c>
      <c r="E568" s="22" t="s">
        <v>625</v>
      </c>
      <c r="F568" s="41">
        <v>25286</v>
      </c>
      <c r="H568" s="41">
        <f>IFERROR('Tabel 5'!G568/'Tabel 10'!$F568*1000,0)</f>
        <v>39.191647552005065</v>
      </c>
      <c r="I568" s="22"/>
      <c r="J568" s="41">
        <f>IFERROR('Tabel 5'!I568/'Tabel 10'!$F568*1000,0)</f>
        <v>14.158032112631496</v>
      </c>
      <c r="K568" s="41">
        <f>IFERROR('Tabel 5'!J568/'Tabel 10'!$F568*1000,0)</f>
        <v>2.3333069682828445</v>
      </c>
      <c r="L568" s="41">
        <f>IFERROR('Tabel 5'!K568/'Tabel 10'!$F568*1000,0)</f>
        <v>11.033773629676501</v>
      </c>
      <c r="M568" s="41">
        <f>IFERROR('Tabel 5'!L568/'Tabel 10'!$F568*1000,0)</f>
        <v>0.79095151467215064</v>
      </c>
      <c r="N568" s="41">
        <f>IFERROR('Tabel 5'!M568/'Tabel 10'!$F568*1000,0)</f>
        <v>0</v>
      </c>
      <c r="O568" s="41">
        <f>IFERROR('Tabel 5'!N568/'Tabel 10'!$F568*1000,0)</f>
        <v>0</v>
      </c>
      <c r="Q568" s="41">
        <f>IFERROR('Tabel 5'!P568/'Tabel 10'!$F568*1000,0)</f>
        <v>0</v>
      </c>
      <c r="R568" s="41">
        <f>IFERROR('Tabel 5'!Q568/'Tabel 10'!$F568*1000,0)</f>
        <v>0</v>
      </c>
      <c r="S568" s="41">
        <f>IFERROR('Tabel 5'!R568/'Tabel 10'!$F568*1000,0)</f>
        <v>0</v>
      </c>
      <c r="T568" s="41">
        <f>IFERROR('Tabel 5'!S568/'Tabel 10'!$F568*1000,0)</f>
        <v>0</v>
      </c>
      <c r="U568" s="41">
        <f>IFERROR('Tabel 5'!T568/'Tabel 10'!$F568*1000,0)</f>
        <v>5.8530412085739139</v>
      </c>
      <c r="V568" s="22"/>
      <c r="W568" s="41">
        <f>IFERROR('Tabel 5'!V568/'Tabel 10'!$F568*1000,0)</f>
        <v>19.180574230799653</v>
      </c>
      <c r="X568" s="41">
        <f>IFERROR('Tabel 5'!W568/'Tabel 10'!$F568*1000,0)</f>
        <v>18.508265443328323</v>
      </c>
      <c r="Y568" s="41">
        <f>IFERROR('Tabel 5'!X568/'Tabel 10'!$F568*1000,0)</f>
        <v>0.67230878747132794</v>
      </c>
      <c r="Z568" s="41">
        <f>IFERROR('Tabel 5'!Y568/'Tabel 10'!$F568*1000,0)</f>
        <v>0</v>
      </c>
      <c r="AB568" s="41">
        <f>IFERROR('Tabel 5'!AA568/'Tabel 10'!$F568*1000,0)</f>
        <v>0</v>
      </c>
      <c r="AC568" s="41"/>
      <c r="AD568" s="41">
        <f>IFERROR('Tabel 5'!AC568/'Tabel 10'!$F568*1000,0)</f>
        <v>0.94914181760658067</v>
      </c>
    </row>
    <row r="569" spans="2:30" outlineLevel="2" x14ac:dyDescent="0.2">
      <c r="B569" s="46">
        <v>2017</v>
      </c>
      <c r="C569" s="46">
        <v>5</v>
      </c>
      <c r="D569" s="22" t="s">
        <v>258</v>
      </c>
      <c r="E569" s="22" t="s">
        <v>626</v>
      </c>
      <c r="F569" s="41">
        <v>25355</v>
      </c>
      <c r="H569" s="41">
        <f>IFERROR('Tabel 5'!G569/'Tabel 10'!$F569*1000,0)</f>
        <v>30.132123841451392</v>
      </c>
      <c r="I569" s="22"/>
      <c r="J569" s="41">
        <f>IFERROR('Tabel 5'!I569/'Tabel 10'!$F569*1000,0)</f>
        <v>4.0623151252218497</v>
      </c>
      <c r="K569" s="41">
        <f>IFERROR('Tabel 5'!J569/'Tabel 10'!$F569*1000,0)</f>
        <v>4.0623151252218497</v>
      </c>
      <c r="L569" s="41">
        <f>IFERROR('Tabel 5'!K569/'Tabel 10'!$F569*1000,0)</f>
        <v>0</v>
      </c>
      <c r="M569" s="41">
        <f>IFERROR('Tabel 5'!L569/'Tabel 10'!$F569*1000,0)</f>
        <v>0</v>
      </c>
      <c r="N569" s="41">
        <f>IFERROR('Tabel 5'!M569/'Tabel 10'!$F569*1000,0)</f>
        <v>0</v>
      </c>
      <c r="O569" s="41">
        <f>IFERROR('Tabel 5'!N569/'Tabel 10'!$F569*1000,0)</f>
        <v>0</v>
      </c>
      <c r="Q569" s="41">
        <f>IFERROR('Tabel 5'!P569/'Tabel 10'!$F569*1000,0)</f>
        <v>5.9948728061526326</v>
      </c>
      <c r="R569" s="41">
        <f>IFERROR('Tabel 5'!Q569/'Tabel 10'!$F569*1000,0)</f>
        <v>5.9948728061526326</v>
      </c>
      <c r="S569" s="41">
        <f>IFERROR('Tabel 5'!R569/'Tabel 10'!$F569*1000,0)</f>
        <v>0</v>
      </c>
      <c r="T569" s="41">
        <f>IFERROR('Tabel 5'!S569/'Tabel 10'!$F569*1000,0)</f>
        <v>0</v>
      </c>
      <c r="U569" s="41">
        <f>IFERROR('Tabel 5'!T569/'Tabel 10'!$F569*1000,0)</f>
        <v>0</v>
      </c>
      <c r="V569" s="22"/>
      <c r="W569" s="41">
        <f>IFERROR('Tabel 5'!V569/'Tabel 10'!$F569*1000,0)</f>
        <v>20.07493591007691</v>
      </c>
      <c r="X569" s="41">
        <f>IFERROR('Tabel 5'!W569/'Tabel 10'!$F569*1000,0)</f>
        <v>20.07493591007691</v>
      </c>
      <c r="Y569" s="41">
        <f>IFERROR('Tabel 5'!X569/'Tabel 10'!$F569*1000,0)</f>
        <v>0</v>
      </c>
      <c r="Z569" s="41">
        <f>IFERROR('Tabel 5'!Y569/'Tabel 10'!$F569*1000,0)</f>
        <v>0</v>
      </c>
      <c r="AB569" s="41">
        <f>IFERROR('Tabel 5'!AA569/'Tabel 10'!$F569*1000,0)</f>
        <v>1.143758627489647</v>
      </c>
      <c r="AC569" s="41"/>
      <c r="AD569" s="41">
        <f>IFERROR('Tabel 5'!AC569/'Tabel 10'!$F569*1000,0)</f>
        <v>1.1043186748175902</v>
      </c>
    </row>
    <row r="570" spans="2:30" outlineLevel="2" x14ac:dyDescent="0.2">
      <c r="B570" s="46">
        <v>2017</v>
      </c>
      <c r="C570" s="46">
        <v>5</v>
      </c>
      <c r="D570" s="22" t="s">
        <v>261</v>
      </c>
      <c r="E570" s="22" t="s">
        <v>629</v>
      </c>
      <c r="F570" s="41">
        <v>23744</v>
      </c>
      <c r="H570" s="41">
        <f>IFERROR('Tabel 5'!G570/'Tabel 10'!$F570*1000,0)</f>
        <v>47.043463611859842</v>
      </c>
      <c r="I570" s="22"/>
      <c r="J570" s="41">
        <f>IFERROR('Tabel 5'!I570/'Tabel 10'!$F570*1000,0)</f>
        <v>20.005053908355794</v>
      </c>
      <c r="K570" s="41">
        <f>IFERROR('Tabel 5'!J570/'Tabel 10'!$F570*1000,0)</f>
        <v>0</v>
      </c>
      <c r="L570" s="41">
        <f>IFERROR('Tabel 5'!K570/'Tabel 10'!$F570*1000,0)</f>
        <v>0</v>
      </c>
      <c r="M570" s="41">
        <f>IFERROR('Tabel 5'!L570/'Tabel 10'!$F570*1000,0)</f>
        <v>0</v>
      </c>
      <c r="N570" s="41">
        <f>IFERROR('Tabel 5'!M570/'Tabel 10'!$F570*1000,0)</f>
        <v>0</v>
      </c>
      <c r="O570" s="41">
        <f>IFERROR('Tabel 5'!N570/'Tabel 10'!$F570*1000,0)</f>
        <v>20.005053908355794</v>
      </c>
      <c r="Q570" s="41">
        <f>IFERROR('Tabel 5'!P570/'Tabel 10'!$F570*1000,0)</f>
        <v>4.1694743935309972</v>
      </c>
      <c r="R570" s="41">
        <f>IFERROR('Tabel 5'!Q570/'Tabel 10'!$F570*1000,0)</f>
        <v>4.1694743935309972</v>
      </c>
      <c r="S570" s="41">
        <f>IFERROR('Tabel 5'!R570/'Tabel 10'!$F570*1000,0)</f>
        <v>0</v>
      </c>
      <c r="T570" s="41">
        <f>IFERROR('Tabel 5'!S570/'Tabel 10'!$F570*1000,0)</f>
        <v>0</v>
      </c>
      <c r="U570" s="41">
        <f>IFERROR('Tabel 5'!T570/'Tabel 10'!$F570*1000,0)</f>
        <v>0.88443396226415094</v>
      </c>
      <c r="V570" s="22"/>
      <c r="W570" s="41">
        <f>IFERROR('Tabel 5'!V570/'Tabel 10'!$F570*1000,0)</f>
        <v>21.984501347708896</v>
      </c>
      <c r="X570" s="41">
        <f>IFERROR('Tabel 5'!W570/'Tabel 10'!$F570*1000,0)</f>
        <v>21.984501347708896</v>
      </c>
      <c r="Y570" s="41">
        <f>IFERROR('Tabel 5'!X570/'Tabel 10'!$F570*1000,0)</f>
        <v>0</v>
      </c>
      <c r="Z570" s="41">
        <f>IFERROR('Tabel 5'!Y570/'Tabel 10'!$F570*1000,0)</f>
        <v>0</v>
      </c>
      <c r="AB570" s="41">
        <f>IFERROR('Tabel 5'!AA570/'Tabel 10'!$F570*1000,0)</f>
        <v>0</v>
      </c>
      <c r="AC570" s="41"/>
      <c r="AD570" s="41">
        <f>IFERROR('Tabel 5'!AC570/'Tabel 10'!$F570*1000,0)</f>
        <v>2.2742587601078168</v>
      </c>
    </row>
    <row r="571" spans="2:30" outlineLevel="2" x14ac:dyDescent="0.2">
      <c r="B571" s="46">
        <v>2017</v>
      </c>
      <c r="C571" s="46">
        <v>5</v>
      </c>
      <c r="D571" s="22" t="s">
        <v>263</v>
      </c>
      <c r="E571" s="22" t="s">
        <v>631</v>
      </c>
      <c r="F571" s="41">
        <v>32981</v>
      </c>
      <c r="H571" s="41">
        <f>IFERROR('Tabel 5'!G571/'Tabel 10'!$F571*1000,0)</f>
        <v>66.128983354052338</v>
      </c>
      <c r="I571" s="22"/>
      <c r="J571" s="41">
        <f>IFERROR('Tabel 5'!I571/'Tabel 10'!$F571*1000,0)</f>
        <v>23.16485249082805</v>
      </c>
      <c r="K571" s="41">
        <f>IFERROR('Tabel 5'!J571/'Tabel 10'!$F571*1000,0)</f>
        <v>17.676844243655438</v>
      </c>
      <c r="L571" s="41">
        <f>IFERROR('Tabel 5'!K571/'Tabel 10'!$F571*1000,0)</f>
        <v>0.4548073133015979</v>
      </c>
      <c r="M571" s="41">
        <f>IFERROR('Tabel 5'!L571/'Tabel 10'!$F571*1000,0)</f>
        <v>3.2139716806646255</v>
      </c>
      <c r="N571" s="41">
        <f>IFERROR('Tabel 5'!M571/'Tabel 10'!$F571*1000,0)</f>
        <v>0</v>
      </c>
      <c r="O571" s="41">
        <f>IFERROR('Tabel 5'!N571/'Tabel 10'!$F571*1000,0)</f>
        <v>1.8192292532063916</v>
      </c>
      <c r="Q571" s="41">
        <f>IFERROR('Tabel 5'!P571/'Tabel 10'!$F571*1000,0)</f>
        <v>28.410296837573149</v>
      </c>
      <c r="R571" s="41">
        <f>IFERROR('Tabel 5'!Q571/'Tabel 10'!$F571*1000,0)</f>
        <v>28.410296837573149</v>
      </c>
      <c r="S571" s="41">
        <f>IFERROR('Tabel 5'!R571/'Tabel 10'!$F571*1000,0)</f>
        <v>0</v>
      </c>
      <c r="T571" s="41">
        <f>IFERROR('Tabel 5'!S571/'Tabel 10'!$F571*1000,0)</f>
        <v>0</v>
      </c>
      <c r="U571" s="41">
        <f>IFERROR('Tabel 5'!T571/'Tabel 10'!$F571*1000,0)</f>
        <v>0</v>
      </c>
      <c r="V571" s="22"/>
      <c r="W571" s="41">
        <f>IFERROR('Tabel 5'!V571/'Tabel 10'!$F571*1000,0)</f>
        <v>14.553834025651133</v>
      </c>
      <c r="X571" s="41">
        <f>IFERROR('Tabel 5'!W571/'Tabel 10'!$F571*1000,0)</f>
        <v>14.553834025651133</v>
      </c>
      <c r="Y571" s="41">
        <f>IFERROR('Tabel 5'!X571/'Tabel 10'!$F571*1000,0)</f>
        <v>0</v>
      </c>
      <c r="Z571" s="41">
        <f>IFERROR('Tabel 5'!Y571/'Tabel 10'!$F571*1000,0)</f>
        <v>0</v>
      </c>
      <c r="AB571" s="41">
        <f>IFERROR('Tabel 5'!AA571/'Tabel 10'!$F571*1000,0)</f>
        <v>0</v>
      </c>
      <c r="AC571" s="41"/>
      <c r="AD571" s="41">
        <f>IFERROR('Tabel 5'!AC571/'Tabel 10'!$F571*1000,0)</f>
        <v>18.404535944937997</v>
      </c>
    </row>
    <row r="572" spans="2:30" outlineLevel="2" x14ac:dyDescent="0.2">
      <c r="B572" s="46">
        <v>2017</v>
      </c>
      <c r="C572" s="46">
        <v>5</v>
      </c>
      <c r="D572" s="22" t="s">
        <v>632</v>
      </c>
      <c r="E572" s="22" t="s">
        <v>633</v>
      </c>
      <c r="F572" s="41">
        <v>33845</v>
      </c>
      <c r="H572" s="41">
        <f>IFERROR('Tabel 5'!G572/'Tabel 10'!$F572*1000,0)</f>
        <v>32.205643374205934</v>
      </c>
      <c r="I572" s="22"/>
      <c r="J572" s="41">
        <f>IFERROR('Tabel 5'!I572/'Tabel 10'!$F572*1000,0)</f>
        <v>2.4228098685182449</v>
      </c>
      <c r="K572" s="41">
        <f>IFERROR('Tabel 5'!J572/'Tabel 10'!$F572*1000,0)</f>
        <v>0.59092923622396221</v>
      </c>
      <c r="L572" s="41">
        <f>IFERROR('Tabel 5'!K572/'Tabel 10'!$F572*1000,0)</f>
        <v>0</v>
      </c>
      <c r="M572" s="41">
        <f>IFERROR('Tabel 5'!L572/'Tabel 10'!$F572*1000,0)</f>
        <v>0.65002215984635836</v>
      </c>
      <c r="N572" s="41">
        <f>IFERROR('Tabel 5'!M572/'Tabel 10'!$F572*1000,0)</f>
        <v>0</v>
      </c>
      <c r="O572" s="41">
        <f>IFERROR('Tabel 5'!N572/'Tabel 10'!$F572*1000,0)</f>
        <v>1.1818584724479244</v>
      </c>
      <c r="Q572" s="41">
        <f>IFERROR('Tabel 5'!P572/'Tabel 10'!$F572*1000,0)</f>
        <v>1.8614270941054809</v>
      </c>
      <c r="R572" s="41">
        <f>IFERROR('Tabel 5'!Q572/'Tabel 10'!$F572*1000,0)</f>
        <v>1.8614270941054809</v>
      </c>
      <c r="S572" s="41">
        <f>IFERROR('Tabel 5'!R572/'Tabel 10'!$F572*1000,0)</f>
        <v>0</v>
      </c>
      <c r="T572" s="41">
        <f>IFERROR('Tabel 5'!S572/'Tabel 10'!$F572*1000,0)</f>
        <v>0</v>
      </c>
      <c r="U572" s="41">
        <f>IFERROR('Tabel 5'!T572/'Tabel 10'!$F572*1000,0)</f>
        <v>0.59092923622396221</v>
      </c>
      <c r="V572" s="22"/>
      <c r="W572" s="41">
        <f>IFERROR('Tabel 5'!V572/'Tabel 10'!$F572*1000,0)</f>
        <v>27.330477175358251</v>
      </c>
      <c r="X572" s="41">
        <f>IFERROR('Tabel 5'!W572/'Tabel 10'!$F572*1000,0)</f>
        <v>20.268872802481905</v>
      </c>
      <c r="Y572" s="41">
        <f>IFERROR('Tabel 5'!X572/'Tabel 10'!$F572*1000,0)</f>
        <v>0.44319692716797165</v>
      </c>
      <c r="Z572" s="41">
        <f>IFERROR('Tabel 5'!Y572/'Tabel 10'!$F572*1000,0)</f>
        <v>6.6184074457083764</v>
      </c>
      <c r="AB572" s="41">
        <f>IFERROR('Tabel 5'!AA572/'Tabel 10'!$F572*1000,0)</f>
        <v>7.3866154527995267</v>
      </c>
      <c r="AC572" s="41"/>
      <c r="AD572" s="41">
        <f>IFERROR('Tabel 5'!AC572/'Tabel 10'!$F572*1000,0)</f>
        <v>1.2409513960703205</v>
      </c>
    </row>
    <row r="573" spans="2:30" outlineLevel="2" x14ac:dyDescent="0.2">
      <c r="B573" s="46">
        <v>2017</v>
      </c>
      <c r="C573" s="46">
        <v>5</v>
      </c>
      <c r="D573" s="22" t="s">
        <v>265</v>
      </c>
      <c r="E573" s="22" t="s">
        <v>637</v>
      </c>
      <c r="F573" s="41">
        <v>46182</v>
      </c>
      <c r="H573" s="41">
        <f>IFERROR('Tabel 5'!G573/'Tabel 10'!$F573*1000,0)</f>
        <v>33.627820362911962</v>
      </c>
      <c r="I573" s="22"/>
      <c r="J573" s="41">
        <f>IFERROR('Tabel 5'!I573/'Tabel 10'!$F573*1000,0)</f>
        <v>6.8641462041488026</v>
      </c>
      <c r="K573" s="41">
        <f>IFERROR('Tabel 5'!J573/'Tabel 10'!$F573*1000,0)</f>
        <v>5.1102161015114111</v>
      </c>
      <c r="L573" s="41">
        <f>IFERROR('Tabel 5'!K573/'Tabel 10'!$F573*1000,0)</f>
        <v>2.1653458057251742E-2</v>
      </c>
      <c r="M573" s="41">
        <f>IFERROR('Tabel 5'!L573/'Tabel 10'!$F573*1000,0)</f>
        <v>1.688969728465636</v>
      </c>
      <c r="N573" s="41">
        <f>IFERROR('Tabel 5'!M573/'Tabel 10'!$F573*1000,0)</f>
        <v>0</v>
      </c>
      <c r="O573" s="41">
        <f>IFERROR('Tabel 5'!N573/'Tabel 10'!$F573*1000,0)</f>
        <v>4.3306916114503484E-2</v>
      </c>
      <c r="Q573" s="41">
        <f>IFERROR('Tabel 5'!P573/'Tabel 10'!$F573*1000,0)</f>
        <v>0</v>
      </c>
      <c r="R573" s="41">
        <f>IFERROR('Tabel 5'!Q573/'Tabel 10'!$F573*1000,0)</f>
        <v>0</v>
      </c>
      <c r="S573" s="41">
        <f>IFERROR('Tabel 5'!R573/'Tabel 10'!$F573*1000,0)</f>
        <v>0</v>
      </c>
      <c r="T573" s="41">
        <f>IFERROR('Tabel 5'!S573/'Tabel 10'!$F573*1000,0)</f>
        <v>0</v>
      </c>
      <c r="U573" s="41">
        <f>IFERROR('Tabel 5'!T573/'Tabel 10'!$F573*1000,0)</f>
        <v>7.4704430297518511</v>
      </c>
      <c r="V573" s="22"/>
      <c r="W573" s="41">
        <f>IFERROR('Tabel 5'!V573/'Tabel 10'!$F573*1000,0)</f>
        <v>19.293231129011303</v>
      </c>
      <c r="X573" s="41">
        <f>IFERROR('Tabel 5'!W573/'Tabel 10'!$F573*1000,0)</f>
        <v>18.751894677580012</v>
      </c>
      <c r="Y573" s="41">
        <f>IFERROR('Tabel 5'!X573/'Tabel 10'!$F573*1000,0)</f>
        <v>0.54133645143129361</v>
      </c>
      <c r="Z573" s="41">
        <f>IFERROR('Tabel 5'!Y573/'Tabel 10'!$F573*1000,0)</f>
        <v>0</v>
      </c>
      <c r="AB573" s="41">
        <f>IFERROR('Tabel 5'!AA573/'Tabel 10'!$F573*1000,0)</f>
        <v>0</v>
      </c>
      <c r="AC573" s="41"/>
      <c r="AD573" s="41">
        <f>IFERROR('Tabel 5'!AC573/'Tabel 10'!$F573*1000,0)</f>
        <v>1.8405439348663981</v>
      </c>
    </row>
    <row r="574" spans="2:30" outlineLevel="2" x14ac:dyDescent="0.2">
      <c r="B574" s="46">
        <v>2017</v>
      </c>
      <c r="C574" s="46">
        <v>5</v>
      </c>
      <c r="D574" s="22" t="s">
        <v>266</v>
      </c>
      <c r="E574" s="22" t="s">
        <v>638</v>
      </c>
      <c r="F574" s="41">
        <v>20676</v>
      </c>
      <c r="H574" s="41">
        <f>IFERROR('Tabel 5'!G574/'Tabel 10'!$F574*1000,0)</f>
        <v>62.923195976010831</v>
      </c>
      <c r="I574" s="22"/>
      <c r="J574" s="41">
        <f>IFERROR('Tabel 5'!I574/'Tabel 10'!$F574*1000,0)</f>
        <v>37.192880634552139</v>
      </c>
      <c r="K574" s="41">
        <f>IFERROR('Tabel 5'!J574/'Tabel 10'!$F574*1000,0)</f>
        <v>13.639001741149158</v>
      </c>
      <c r="L574" s="41">
        <f>IFERROR('Tabel 5'!K574/'Tabel 10'!$F574*1000,0)</f>
        <v>0</v>
      </c>
      <c r="M574" s="41">
        <f>IFERROR('Tabel 5'!L574/'Tabel 10'!$F574*1000,0)</f>
        <v>1.6927839040433352</v>
      </c>
      <c r="N574" s="41">
        <f>IFERROR('Tabel 5'!M574/'Tabel 10'!$F574*1000,0)</f>
        <v>0</v>
      </c>
      <c r="O574" s="41">
        <f>IFERROR('Tabel 5'!N574/'Tabel 10'!$F574*1000,0)</f>
        <v>21.861094989359643</v>
      </c>
      <c r="Q574" s="41">
        <f>IFERROR('Tabel 5'!P574/'Tabel 10'!$F574*1000,0)</f>
        <v>1.6927839040433352</v>
      </c>
      <c r="R574" s="41">
        <f>IFERROR('Tabel 5'!Q574/'Tabel 10'!$F574*1000,0)</f>
        <v>1.0156703424260012</v>
      </c>
      <c r="S574" s="41">
        <f>IFERROR('Tabel 5'!R574/'Tabel 10'!$F574*1000,0)</f>
        <v>0.67711356161733416</v>
      </c>
      <c r="T574" s="41">
        <f>IFERROR('Tabel 5'!S574/'Tabel 10'!$F574*1000,0)</f>
        <v>0</v>
      </c>
      <c r="U574" s="41">
        <f>IFERROR('Tabel 5'!T574/'Tabel 10'!$F574*1000,0)</f>
        <v>1.0156703424260012</v>
      </c>
      <c r="V574" s="22"/>
      <c r="W574" s="41">
        <f>IFERROR('Tabel 5'!V574/'Tabel 10'!$F574*1000,0)</f>
        <v>23.021861094989362</v>
      </c>
      <c r="X574" s="41">
        <f>IFERROR('Tabel 5'!W574/'Tabel 10'!$F574*1000,0)</f>
        <v>22.102921261365836</v>
      </c>
      <c r="Y574" s="41">
        <f>IFERROR('Tabel 5'!X574/'Tabel 10'!$F574*1000,0)</f>
        <v>0.53201779841361974</v>
      </c>
      <c r="Z574" s="41">
        <f>IFERROR('Tabel 5'!Y574/'Tabel 10'!$F574*1000,0)</f>
        <v>0.3869220352099052</v>
      </c>
      <c r="AB574" s="41">
        <f>IFERROR('Tabel 5'!AA574/'Tabel 10'!$F574*1000,0)</f>
        <v>0</v>
      </c>
      <c r="AC574" s="41"/>
      <c r="AD574" s="41">
        <f>IFERROR('Tabel 5'!AC574/'Tabel 10'!$F574*1000,0)</f>
        <v>5.1750822209324827</v>
      </c>
    </row>
    <row r="575" spans="2:30" outlineLevel="2" x14ac:dyDescent="0.2">
      <c r="B575" s="46">
        <v>2017</v>
      </c>
      <c r="C575" s="46">
        <v>5</v>
      </c>
      <c r="D575" s="22" t="s">
        <v>267</v>
      </c>
      <c r="E575" s="22" t="s">
        <v>639</v>
      </c>
      <c r="F575" s="41">
        <v>43448</v>
      </c>
      <c r="H575" s="41">
        <f>IFERROR('Tabel 5'!G575/'Tabel 10'!$F575*1000,0)</f>
        <v>58.69084883078623</v>
      </c>
      <c r="I575" s="22"/>
      <c r="J575" s="41">
        <f>IFERROR('Tabel 5'!I575/'Tabel 10'!$F575*1000,0)</f>
        <v>22.279506536549437</v>
      </c>
      <c r="K575" s="41">
        <f>IFERROR('Tabel 5'!J575/'Tabel 10'!$F575*1000,0)</f>
        <v>11.646105689559933</v>
      </c>
      <c r="L575" s="41">
        <f>IFERROR('Tabel 5'!K575/'Tabel 10'!$F575*1000,0)</f>
        <v>3.6135150064444854</v>
      </c>
      <c r="M575" s="41">
        <f>IFERROR('Tabel 5'!L575/'Tabel 10'!$F575*1000,0)</f>
        <v>6.2603572086171972</v>
      </c>
      <c r="N575" s="41">
        <f>IFERROR('Tabel 5'!M575/'Tabel 10'!$F575*1000,0)</f>
        <v>0.52936844043454245</v>
      </c>
      <c r="O575" s="41">
        <f>IFERROR('Tabel 5'!N575/'Tabel 10'!$F575*1000,0)</f>
        <v>0.23016019149327932</v>
      </c>
      <c r="Q575" s="41">
        <f>IFERROR('Tabel 5'!P575/'Tabel 10'!$F575*1000,0)</f>
        <v>8.8151353341925969</v>
      </c>
      <c r="R575" s="41">
        <f>IFERROR('Tabel 5'!Q575/'Tabel 10'!$F575*1000,0)</f>
        <v>3.1762106426072547</v>
      </c>
      <c r="S575" s="41">
        <f>IFERROR('Tabel 5'!R575/'Tabel 10'!$F575*1000,0)</f>
        <v>5.6389246915853439</v>
      </c>
      <c r="T575" s="41">
        <f>IFERROR('Tabel 5'!S575/'Tabel 10'!$F575*1000,0)</f>
        <v>0</v>
      </c>
      <c r="U575" s="41">
        <f>IFERROR('Tabel 5'!T575/'Tabel 10'!$F575*1000,0)</f>
        <v>6.7206775916037556</v>
      </c>
      <c r="V575" s="22"/>
      <c r="W575" s="41">
        <f>IFERROR('Tabel 5'!V575/'Tabel 10'!$F575*1000,0)</f>
        <v>20.875529368440436</v>
      </c>
      <c r="X575" s="41">
        <f>IFERROR('Tabel 5'!W575/'Tabel 10'!$F575*1000,0)</f>
        <v>19.149327932240841</v>
      </c>
      <c r="Y575" s="41">
        <f>IFERROR('Tabel 5'!X575/'Tabel 10'!$F575*1000,0)</f>
        <v>0.52936844043454245</v>
      </c>
      <c r="Z575" s="41">
        <f>IFERROR('Tabel 5'!Y575/'Tabel 10'!$F575*1000,0)</f>
        <v>1.1968329957650525</v>
      </c>
      <c r="AB575" s="41">
        <f>IFERROR('Tabel 5'!AA575/'Tabel 10'!$F575*1000,0)</f>
        <v>6.3063892469158533</v>
      </c>
      <c r="AC575" s="41"/>
      <c r="AD575" s="41">
        <f>IFERROR('Tabel 5'!AC575/'Tabel 10'!$F575*1000,0)</f>
        <v>1.0127048425704288</v>
      </c>
    </row>
    <row r="576" spans="2:30" outlineLevel="2" x14ac:dyDescent="0.2">
      <c r="B576" s="46">
        <v>2017</v>
      </c>
      <c r="C576" s="46">
        <v>5</v>
      </c>
      <c r="D576" s="22" t="s">
        <v>268</v>
      </c>
      <c r="E576" s="22" t="s">
        <v>640</v>
      </c>
      <c r="F576" s="41">
        <v>36944</v>
      </c>
      <c r="H576" s="41">
        <f>IFERROR('Tabel 5'!G576/'Tabel 10'!$F576*1000,0)</f>
        <v>42.171935902988309</v>
      </c>
      <c r="I576" s="22"/>
      <c r="J576" s="41">
        <f>IFERROR('Tabel 5'!I576/'Tabel 10'!$F576*1000,0)</f>
        <v>9.4467301862278052</v>
      </c>
      <c r="K576" s="41">
        <f>IFERROR('Tabel 5'!J576/'Tabel 10'!$F576*1000,0)</f>
        <v>0</v>
      </c>
      <c r="L576" s="41">
        <f>IFERROR('Tabel 5'!K576/'Tabel 10'!$F576*1000,0)</f>
        <v>0.46015591165006497</v>
      </c>
      <c r="M576" s="41">
        <f>IFERROR('Tabel 5'!L576/'Tabel 10'!$F576*1000,0)</f>
        <v>6.0902988306626247</v>
      </c>
      <c r="N576" s="41">
        <f>IFERROR('Tabel 5'!M576/'Tabel 10'!$F576*1000,0)</f>
        <v>0</v>
      </c>
      <c r="O576" s="41">
        <f>IFERROR('Tabel 5'!N576/'Tabel 10'!$F576*1000,0)</f>
        <v>2.896275443915115</v>
      </c>
      <c r="Q576" s="41">
        <f>IFERROR('Tabel 5'!P576/'Tabel 10'!$F576*1000,0)</f>
        <v>0.46015591165006497</v>
      </c>
      <c r="R576" s="41">
        <f>IFERROR('Tabel 5'!Q576/'Tabel 10'!$F576*1000,0)</f>
        <v>0.46015591165006497</v>
      </c>
      <c r="S576" s="41">
        <f>IFERROR('Tabel 5'!R576/'Tabel 10'!$F576*1000,0)</f>
        <v>0</v>
      </c>
      <c r="T576" s="41">
        <f>IFERROR('Tabel 5'!S576/'Tabel 10'!$F576*1000,0)</f>
        <v>0</v>
      </c>
      <c r="U576" s="41">
        <f>IFERROR('Tabel 5'!T576/'Tabel 10'!$F576*1000,0)</f>
        <v>10.827197921177998</v>
      </c>
      <c r="V576" s="22"/>
      <c r="W576" s="41">
        <f>IFERROR('Tabel 5'!V576/'Tabel 10'!$F576*1000,0)</f>
        <v>21.437851883932439</v>
      </c>
      <c r="X576" s="41">
        <f>IFERROR('Tabel 5'!W576/'Tabel 10'!$F576*1000,0)</f>
        <v>21.437851883932439</v>
      </c>
      <c r="Y576" s="41">
        <f>IFERROR('Tabel 5'!X576/'Tabel 10'!$F576*1000,0)</f>
        <v>0</v>
      </c>
      <c r="Z576" s="41">
        <f>IFERROR('Tabel 5'!Y576/'Tabel 10'!$F576*1000,0)</f>
        <v>0</v>
      </c>
      <c r="AB576" s="41">
        <f>IFERROR('Tabel 5'!AA576/'Tabel 10'!$F576*1000,0)</f>
        <v>0</v>
      </c>
      <c r="AC576" s="41"/>
      <c r="AD576" s="41">
        <f>IFERROR('Tabel 5'!AC576/'Tabel 10'!$F576*1000,0)</f>
        <v>1.8406236466002599</v>
      </c>
    </row>
    <row r="577" spans="2:30" outlineLevel="2" x14ac:dyDescent="0.2">
      <c r="B577" s="46">
        <v>2017</v>
      </c>
      <c r="C577" s="46">
        <v>5</v>
      </c>
      <c r="D577" s="22" t="s">
        <v>269</v>
      </c>
      <c r="E577" s="22" t="s">
        <v>641</v>
      </c>
      <c r="F577" s="41">
        <v>31815</v>
      </c>
      <c r="H577" s="41">
        <f>IFERROR('Tabel 5'!G577/'Tabel 10'!$F577*1000,0)</f>
        <v>44.727329875844724</v>
      </c>
      <c r="I577" s="22"/>
      <c r="J577" s="41">
        <f>IFERROR('Tabel 5'!I577/'Tabel 10'!$F577*1000,0)</f>
        <v>12.792707842212794</v>
      </c>
      <c r="K577" s="41">
        <f>IFERROR('Tabel 5'!J577/'Tabel 10'!$F577*1000,0)</f>
        <v>0.56577086280056577</v>
      </c>
      <c r="L577" s="41">
        <f>IFERROR('Tabel 5'!K577/'Tabel 10'!$F577*1000,0)</f>
        <v>0.62863429200062859</v>
      </c>
      <c r="M577" s="41">
        <f>IFERROR('Tabel 5'!L577/'Tabel 10'!$F577*1000,0)</f>
        <v>5.1862329090051862</v>
      </c>
      <c r="N577" s="41">
        <f>IFERROR('Tabel 5'!M577/'Tabel 10'!$F577*1000,0)</f>
        <v>0</v>
      </c>
      <c r="O577" s="41">
        <f>IFERROR('Tabel 5'!N577/'Tabel 10'!$F577*1000,0)</f>
        <v>6.412069778406412</v>
      </c>
      <c r="Q577" s="41">
        <f>IFERROR('Tabel 5'!P577/'Tabel 10'!$F577*1000,0)</f>
        <v>8.3608360836083619</v>
      </c>
      <c r="R577" s="41">
        <f>IFERROR('Tabel 5'!Q577/'Tabel 10'!$F577*1000,0)</f>
        <v>8.3608360836083619</v>
      </c>
      <c r="S577" s="41">
        <f>IFERROR('Tabel 5'!R577/'Tabel 10'!$F577*1000,0)</f>
        <v>0</v>
      </c>
      <c r="T577" s="41">
        <f>IFERROR('Tabel 5'!S577/'Tabel 10'!$F577*1000,0)</f>
        <v>0</v>
      </c>
      <c r="U577" s="41">
        <f>IFERROR('Tabel 5'!T577/'Tabel 10'!$F577*1000,0)</f>
        <v>2.6402640264026402</v>
      </c>
      <c r="V577" s="22"/>
      <c r="W577" s="41">
        <f>IFERROR('Tabel 5'!V577/'Tabel 10'!$F577*1000,0)</f>
        <v>20.933521923620933</v>
      </c>
      <c r="X577" s="41">
        <f>IFERROR('Tabel 5'!W577/'Tabel 10'!$F577*1000,0)</f>
        <v>20.367751060820371</v>
      </c>
      <c r="Y577" s="41">
        <f>IFERROR('Tabel 5'!X577/'Tabel 10'!$F577*1000,0)</f>
        <v>0.56577086280056577</v>
      </c>
      <c r="Z577" s="41">
        <f>IFERROR('Tabel 5'!Y577/'Tabel 10'!$F577*1000,0)</f>
        <v>0</v>
      </c>
      <c r="AB577" s="41">
        <f>IFERROR('Tabel 5'!AA577/'Tabel 10'!$F577*1000,0)</f>
        <v>0</v>
      </c>
      <c r="AC577" s="41"/>
      <c r="AD577" s="41">
        <f>IFERROR('Tabel 5'!AC577/'Tabel 10'!$F577*1000,0)</f>
        <v>6.097752632406098</v>
      </c>
    </row>
    <row r="578" spans="2:30" outlineLevel="2" x14ac:dyDescent="0.2">
      <c r="B578" s="46">
        <v>2017</v>
      </c>
      <c r="C578" s="46">
        <v>5</v>
      </c>
      <c r="D578" s="22" t="s">
        <v>270</v>
      </c>
      <c r="E578" s="22" t="s">
        <v>642</v>
      </c>
      <c r="F578" s="41">
        <v>23658</v>
      </c>
      <c r="H578" s="41">
        <f>IFERROR('Tabel 5'!G578/'Tabel 10'!$F578*1000,0)</f>
        <v>84.368923831262151</v>
      </c>
      <c r="I578" s="22"/>
      <c r="J578" s="41">
        <f>IFERROR('Tabel 5'!I578/'Tabel 10'!$F578*1000,0)</f>
        <v>23.121142953757712</v>
      </c>
      <c r="K578" s="41">
        <f>IFERROR('Tabel 5'!J578/'Tabel 10'!$F578*1000,0)</f>
        <v>13.483810973032378</v>
      </c>
      <c r="L578" s="41">
        <f>IFERROR('Tabel 5'!K578/'Tabel 10'!$F578*1000,0)</f>
        <v>1.7330289965339418</v>
      </c>
      <c r="M578" s="41">
        <f>IFERROR('Tabel 5'!L578/'Tabel 10'!$F578*1000,0)</f>
        <v>5.4527009890945983</v>
      </c>
      <c r="N578" s="41">
        <f>IFERROR('Tabel 5'!M578/'Tabel 10'!$F578*1000,0)</f>
        <v>2.4516019950967962</v>
      </c>
      <c r="O578" s="41">
        <f>IFERROR('Tabel 5'!N578/'Tabel 10'!$F578*1000,0)</f>
        <v>0</v>
      </c>
      <c r="Q578" s="41">
        <f>IFERROR('Tabel 5'!P578/'Tabel 10'!$F578*1000,0)</f>
        <v>24.135598951728802</v>
      </c>
      <c r="R578" s="41">
        <f>IFERROR('Tabel 5'!Q578/'Tabel 10'!$F578*1000,0)</f>
        <v>20.162312959675376</v>
      </c>
      <c r="S578" s="41">
        <f>IFERROR('Tabel 5'!R578/'Tabel 10'!$F578*1000,0)</f>
        <v>3.973285992053428</v>
      </c>
      <c r="T578" s="41">
        <f>IFERROR('Tabel 5'!S578/'Tabel 10'!$F578*1000,0)</f>
        <v>0</v>
      </c>
      <c r="U578" s="41">
        <f>IFERROR('Tabel 5'!T578/'Tabel 10'!$F578*1000,0)</f>
        <v>16.569447966861102</v>
      </c>
      <c r="V578" s="22"/>
      <c r="W578" s="41">
        <f>IFERROR('Tabel 5'!V578/'Tabel 10'!$F578*1000,0)</f>
        <v>20.542733958914532</v>
      </c>
      <c r="X578" s="41">
        <f>IFERROR('Tabel 5'!W578/'Tabel 10'!$F578*1000,0)</f>
        <v>17.752979964494038</v>
      </c>
      <c r="Y578" s="41">
        <f>IFERROR('Tabel 5'!X578/'Tabel 10'!$F578*1000,0)</f>
        <v>2.1557189956885621</v>
      </c>
      <c r="Z578" s="41">
        <f>IFERROR('Tabel 5'!Y578/'Tabel 10'!$F578*1000,0)</f>
        <v>0.63403499873192992</v>
      </c>
      <c r="AB578" s="41">
        <f>IFERROR('Tabel 5'!AA578/'Tabel 10'!$F578*1000,0)</f>
        <v>0</v>
      </c>
      <c r="AC578" s="41"/>
      <c r="AD578" s="41">
        <f>IFERROR('Tabel 5'!AC578/'Tabel 10'!$F578*1000,0)</f>
        <v>4.1846309916307387</v>
      </c>
    </row>
    <row r="579" spans="2:30" outlineLevel="2" x14ac:dyDescent="0.2">
      <c r="B579" s="46">
        <v>2017</v>
      </c>
      <c r="C579" s="46">
        <v>5</v>
      </c>
      <c r="D579" s="22" t="s">
        <v>271</v>
      </c>
      <c r="E579" s="22" t="s">
        <v>643</v>
      </c>
      <c r="F579" s="41">
        <v>26869</v>
      </c>
      <c r="H579" s="41">
        <f>IFERROR('Tabel 5'!G579/'Tabel 10'!$F579*1000,0)</f>
        <v>19.539245971193569</v>
      </c>
      <c r="I579" s="22"/>
      <c r="J579" s="41">
        <f>IFERROR('Tabel 5'!I579/'Tabel 10'!$F579*1000,0)</f>
        <v>2.5680151847854402</v>
      </c>
      <c r="K579" s="41">
        <f>IFERROR('Tabel 5'!J579/'Tabel 10'!$F579*1000,0)</f>
        <v>0</v>
      </c>
      <c r="L579" s="41">
        <f>IFERROR('Tabel 5'!K579/'Tabel 10'!$F579*1000,0)</f>
        <v>2.5680151847854402</v>
      </c>
      <c r="M579" s="41">
        <f>IFERROR('Tabel 5'!L579/'Tabel 10'!$F579*1000,0)</f>
        <v>0</v>
      </c>
      <c r="N579" s="41">
        <f>IFERROR('Tabel 5'!M579/'Tabel 10'!$F579*1000,0)</f>
        <v>0</v>
      </c>
      <c r="O579" s="41">
        <f>IFERROR('Tabel 5'!N579/'Tabel 10'!$F579*1000,0)</f>
        <v>0</v>
      </c>
      <c r="Q579" s="41">
        <f>IFERROR('Tabel 5'!P579/'Tabel 10'!$F579*1000,0)</f>
        <v>0.44661133648442441</v>
      </c>
      <c r="R579" s="41">
        <f>IFERROR('Tabel 5'!Q579/'Tabel 10'!$F579*1000,0)</f>
        <v>0</v>
      </c>
      <c r="S579" s="41">
        <f>IFERROR('Tabel 5'!R579/'Tabel 10'!$F579*1000,0)</f>
        <v>0.44661133648442441</v>
      </c>
      <c r="T579" s="41">
        <f>IFERROR('Tabel 5'!S579/'Tabel 10'!$F579*1000,0)</f>
        <v>0</v>
      </c>
      <c r="U579" s="41">
        <f>IFERROR('Tabel 5'!T579/'Tabel 10'!$F579*1000,0)</f>
        <v>1.4142692322006774</v>
      </c>
      <c r="V579" s="22"/>
      <c r="W579" s="41">
        <f>IFERROR('Tabel 5'!V579/'Tabel 10'!$F579*1000,0)</f>
        <v>15.110350217723028</v>
      </c>
      <c r="X579" s="41">
        <f>IFERROR('Tabel 5'!W579/'Tabel 10'!$F579*1000,0)</f>
        <v>14.477650824370091</v>
      </c>
      <c r="Y579" s="41">
        <f>IFERROR('Tabel 5'!X579/'Tabel 10'!$F579*1000,0)</f>
        <v>0.63269939335293457</v>
      </c>
      <c r="Z579" s="41">
        <f>IFERROR('Tabel 5'!Y579/'Tabel 10'!$F579*1000,0)</f>
        <v>0</v>
      </c>
      <c r="AB579" s="41">
        <f>IFERROR('Tabel 5'!AA579/'Tabel 10'!$F579*1000,0)</f>
        <v>0.52104655923182852</v>
      </c>
      <c r="AC579" s="41"/>
      <c r="AD579" s="41">
        <f>IFERROR('Tabel 5'!AC579/'Tabel 10'!$F579*1000,0)</f>
        <v>0.44661133648442441</v>
      </c>
    </row>
    <row r="580" spans="2:30" outlineLevel="2" x14ac:dyDescent="0.2">
      <c r="B580" s="46">
        <v>2017</v>
      </c>
      <c r="C580" s="46">
        <v>5</v>
      </c>
      <c r="D580" s="22" t="s">
        <v>272</v>
      </c>
      <c r="E580" s="22" t="s">
        <v>644</v>
      </c>
      <c r="F580" s="41">
        <v>30252</v>
      </c>
      <c r="H580" s="41">
        <f>IFERROR('Tabel 5'!G580/'Tabel 10'!$F580*1000,0)</f>
        <v>41.881528493983872</v>
      </c>
      <c r="I580" s="22"/>
      <c r="J580" s="41">
        <f>IFERROR('Tabel 5'!I580/'Tabel 10'!$F580*1000,0)</f>
        <v>13.354488959407643</v>
      </c>
      <c r="K580" s="41">
        <f>IFERROR('Tabel 5'!J580/'Tabel 10'!$F580*1000,0)</f>
        <v>8.9580854158402747</v>
      </c>
      <c r="L580" s="41">
        <f>IFERROR('Tabel 5'!K580/'Tabel 10'!$F580*1000,0)</f>
        <v>0</v>
      </c>
      <c r="M580" s="41">
        <f>IFERROR('Tabel 5'!L580/'Tabel 10'!$F580*1000,0)</f>
        <v>1.322226629644321</v>
      </c>
      <c r="N580" s="41">
        <f>IFERROR('Tabel 5'!M580/'Tabel 10'!$F580*1000,0)</f>
        <v>0.66111331482216051</v>
      </c>
      <c r="O580" s="41">
        <f>IFERROR('Tabel 5'!N580/'Tabel 10'!$F580*1000,0)</f>
        <v>2.413063599100886</v>
      </c>
      <c r="Q580" s="41">
        <f>IFERROR('Tabel 5'!P580/'Tabel 10'!$F580*1000,0)</f>
        <v>0.59500198333994447</v>
      </c>
      <c r="R580" s="41">
        <f>IFERROR('Tabel 5'!Q580/'Tabel 10'!$F580*1000,0)</f>
        <v>0.59500198333994447</v>
      </c>
      <c r="S580" s="41">
        <f>IFERROR('Tabel 5'!R580/'Tabel 10'!$F580*1000,0)</f>
        <v>0</v>
      </c>
      <c r="T580" s="41">
        <f>IFERROR('Tabel 5'!S580/'Tabel 10'!$F580*1000,0)</f>
        <v>0</v>
      </c>
      <c r="U580" s="41">
        <f>IFERROR('Tabel 5'!T580/'Tabel 10'!$F580*1000,0)</f>
        <v>3.6691788972629906</v>
      </c>
      <c r="V580" s="22"/>
      <c r="W580" s="41">
        <f>IFERROR('Tabel 5'!V580/'Tabel 10'!$F580*1000,0)</f>
        <v>24.262858653973289</v>
      </c>
      <c r="X580" s="41">
        <f>IFERROR('Tabel 5'!W580/'Tabel 10'!$F580*1000,0)</f>
        <v>21.882850720613511</v>
      </c>
      <c r="Y580" s="41">
        <f>IFERROR('Tabel 5'!X580/'Tabel 10'!$F580*1000,0)</f>
        <v>2.3138966018775617</v>
      </c>
      <c r="Z580" s="41">
        <f>IFERROR('Tabel 5'!Y580/'Tabel 10'!$F580*1000,0)</f>
        <v>6.6111331482216054E-2</v>
      </c>
      <c r="AB580" s="41">
        <f>IFERROR('Tabel 5'!AA580/'Tabel 10'!$F580*1000,0)</f>
        <v>0</v>
      </c>
      <c r="AC580" s="41"/>
      <c r="AD580" s="41">
        <f>IFERROR('Tabel 5'!AC580/'Tabel 10'!$F580*1000,0)</f>
        <v>1.3552822953854289</v>
      </c>
    </row>
    <row r="581" spans="2:30" outlineLevel="2" x14ac:dyDescent="0.2">
      <c r="B581" s="46">
        <v>2017</v>
      </c>
      <c r="C581" s="46">
        <v>5</v>
      </c>
      <c r="D581" s="22" t="s">
        <v>275</v>
      </c>
      <c r="E581" s="22" t="s">
        <v>647</v>
      </c>
      <c r="F581" s="41">
        <v>20063</v>
      </c>
      <c r="H581" s="41">
        <f>IFERROR('Tabel 5'!G581/'Tabel 10'!$F581*1000,0)</f>
        <v>43.463091262523051</v>
      </c>
      <c r="I581" s="22"/>
      <c r="J581" s="41">
        <f>IFERROR('Tabel 5'!I581/'Tabel 10'!$F581*1000,0)</f>
        <v>12.610277625479739</v>
      </c>
      <c r="K581" s="41">
        <f>IFERROR('Tabel 5'!J581/'Tabel 10'!$F581*1000,0)</f>
        <v>0</v>
      </c>
      <c r="L581" s="41">
        <f>IFERROR('Tabel 5'!K581/'Tabel 10'!$F581*1000,0)</f>
        <v>11.862632706973036</v>
      </c>
      <c r="M581" s="41">
        <f>IFERROR('Tabel 5'!L581/'Tabel 10'!$F581*1000,0)</f>
        <v>0</v>
      </c>
      <c r="N581" s="41">
        <f>IFERROR('Tabel 5'!M581/'Tabel 10'!$F581*1000,0)</f>
        <v>0</v>
      </c>
      <c r="O581" s="41">
        <f>IFERROR('Tabel 5'!N581/'Tabel 10'!$F581*1000,0)</f>
        <v>0.74764491850670389</v>
      </c>
      <c r="Q581" s="41">
        <f>IFERROR('Tabel 5'!P581/'Tabel 10'!$F581*1000,0)</f>
        <v>0.39874395653690875</v>
      </c>
      <c r="R581" s="41">
        <f>IFERROR('Tabel 5'!Q581/'Tabel 10'!$F581*1000,0)</f>
        <v>0.39874395653690875</v>
      </c>
      <c r="S581" s="41">
        <f>IFERROR('Tabel 5'!R581/'Tabel 10'!$F581*1000,0)</f>
        <v>0</v>
      </c>
      <c r="T581" s="41">
        <f>IFERROR('Tabel 5'!S581/'Tabel 10'!$F581*1000,0)</f>
        <v>0</v>
      </c>
      <c r="U581" s="41">
        <f>IFERROR('Tabel 5'!T581/'Tabel 10'!$F581*1000,0)</f>
        <v>2.5419927229227932</v>
      </c>
      <c r="V581" s="22"/>
      <c r="W581" s="41">
        <f>IFERROR('Tabel 5'!V581/'Tabel 10'!$F581*1000,0)</f>
        <v>27.912076957583611</v>
      </c>
      <c r="X581" s="41">
        <f>IFERROR('Tabel 5'!W581/'Tabel 10'!$F581*1000,0)</f>
        <v>27.912076957583611</v>
      </c>
      <c r="Y581" s="41">
        <f>IFERROR('Tabel 5'!X581/'Tabel 10'!$F581*1000,0)</f>
        <v>0</v>
      </c>
      <c r="Z581" s="41">
        <f>IFERROR('Tabel 5'!Y581/'Tabel 10'!$F581*1000,0)</f>
        <v>0</v>
      </c>
      <c r="AB581" s="41">
        <f>IFERROR('Tabel 5'!AA581/'Tabel 10'!$F581*1000,0)</f>
        <v>0</v>
      </c>
      <c r="AC581" s="41"/>
      <c r="AD581" s="41">
        <f>IFERROR('Tabel 5'!AC581/'Tabel 10'!$F581*1000,0)</f>
        <v>5.6821013806509493</v>
      </c>
    </row>
    <row r="582" spans="2:30" outlineLevel="2" x14ac:dyDescent="0.2">
      <c r="B582" s="46">
        <v>2017</v>
      </c>
      <c r="C582" s="46">
        <v>5</v>
      </c>
      <c r="D582" s="22" t="s">
        <v>277</v>
      </c>
      <c r="E582" s="22" t="s">
        <v>649</v>
      </c>
      <c r="F582" s="41">
        <v>33280</v>
      </c>
      <c r="H582" s="41">
        <f>IFERROR('Tabel 5'!G582/'Tabel 10'!$F582*1000,0)</f>
        <v>42.127403846153847</v>
      </c>
      <c r="I582" s="22"/>
      <c r="J582" s="41">
        <f>IFERROR('Tabel 5'!I582/'Tabel 10'!$F582*1000,0)</f>
        <v>21.364182692307693</v>
      </c>
      <c r="K582" s="41">
        <f>IFERROR('Tabel 5'!J582/'Tabel 10'!$F582*1000,0)</f>
        <v>3.0949519230769229</v>
      </c>
      <c r="L582" s="41">
        <f>IFERROR('Tabel 5'!K582/'Tabel 10'!$F582*1000,0)</f>
        <v>1.0817307692307694</v>
      </c>
      <c r="M582" s="41">
        <f>IFERROR('Tabel 5'!L582/'Tabel 10'!$F582*1000,0)</f>
        <v>6.4603365384615383</v>
      </c>
      <c r="N582" s="41">
        <f>IFERROR('Tabel 5'!M582/'Tabel 10'!$F582*1000,0)</f>
        <v>0</v>
      </c>
      <c r="O582" s="41">
        <f>IFERROR('Tabel 5'!N582/'Tabel 10'!$F582*1000,0)</f>
        <v>10.727163461538462</v>
      </c>
      <c r="Q582" s="41">
        <f>IFERROR('Tabel 5'!P582/'Tabel 10'!$F582*1000,0)</f>
        <v>0.90144230769230771</v>
      </c>
      <c r="R582" s="41">
        <f>IFERROR('Tabel 5'!Q582/'Tabel 10'!$F582*1000,0)</f>
        <v>0.90144230769230771</v>
      </c>
      <c r="S582" s="41">
        <f>IFERROR('Tabel 5'!R582/'Tabel 10'!$F582*1000,0)</f>
        <v>0</v>
      </c>
      <c r="T582" s="41">
        <f>IFERROR('Tabel 5'!S582/'Tabel 10'!$F582*1000,0)</f>
        <v>0</v>
      </c>
      <c r="U582" s="41">
        <f>IFERROR('Tabel 5'!T582/'Tabel 10'!$F582*1000,0)</f>
        <v>2.9146634615384617</v>
      </c>
      <c r="V582" s="22"/>
      <c r="W582" s="41">
        <f>IFERROR('Tabel 5'!V582/'Tabel 10'!$F582*1000,0)</f>
        <v>16.947115384615383</v>
      </c>
      <c r="X582" s="41">
        <f>IFERROR('Tabel 5'!W582/'Tabel 10'!$F582*1000,0)</f>
        <v>16.40625</v>
      </c>
      <c r="Y582" s="41">
        <f>IFERROR('Tabel 5'!X582/'Tabel 10'!$F582*1000,0)</f>
        <v>0.54086538461538469</v>
      </c>
      <c r="Z582" s="41">
        <f>IFERROR('Tabel 5'!Y582/'Tabel 10'!$F582*1000,0)</f>
        <v>0</v>
      </c>
      <c r="AB582" s="41">
        <f>IFERROR('Tabel 5'!AA582/'Tabel 10'!$F582*1000,0)</f>
        <v>0</v>
      </c>
      <c r="AC582" s="41"/>
      <c r="AD582" s="41">
        <f>IFERROR('Tabel 5'!AC582/'Tabel 10'!$F582*1000,0)</f>
        <v>5.078125</v>
      </c>
    </row>
    <row r="583" spans="2:30" outlineLevel="2" x14ac:dyDescent="0.2">
      <c r="B583" s="46">
        <v>2017</v>
      </c>
      <c r="C583" s="46">
        <v>5</v>
      </c>
      <c r="D583" s="22" t="s">
        <v>278</v>
      </c>
      <c r="E583" s="22" t="s">
        <v>650</v>
      </c>
      <c r="F583" s="41">
        <v>33399</v>
      </c>
      <c r="H583" s="41">
        <f>IFERROR('Tabel 5'!G583/'Tabel 10'!$F583*1000,0)</f>
        <v>25.479804784574391</v>
      </c>
      <c r="I583" s="22"/>
      <c r="J583" s="41">
        <f>IFERROR('Tabel 5'!I583/'Tabel 10'!$F583*1000,0)</f>
        <v>6.2876134015988505</v>
      </c>
      <c r="K583" s="41">
        <f>IFERROR('Tabel 5'!J583/'Tabel 10'!$F583*1000,0)</f>
        <v>1.9162250366777447</v>
      </c>
      <c r="L583" s="41">
        <f>IFERROR('Tabel 5'!K583/'Tabel 10'!$F583*1000,0)</f>
        <v>0</v>
      </c>
      <c r="M583" s="41">
        <f>IFERROR('Tabel 5'!L583/'Tabel 10'!$F583*1000,0)</f>
        <v>3.5929219437707713</v>
      </c>
      <c r="N583" s="41">
        <f>IFERROR('Tabel 5'!M583/'Tabel 10'!$F583*1000,0)</f>
        <v>0</v>
      </c>
      <c r="O583" s="41">
        <f>IFERROR('Tabel 5'!N583/'Tabel 10'!$F583*1000,0)</f>
        <v>0.77846642115033382</v>
      </c>
      <c r="Q583" s="41">
        <f>IFERROR('Tabel 5'!P583/'Tabel 10'!$F583*1000,0)</f>
        <v>2.3054582472529122</v>
      </c>
      <c r="R583" s="41">
        <f>IFERROR('Tabel 5'!Q583/'Tabel 10'!$F583*1000,0)</f>
        <v>2.3054582472529122</v>
      </c>
      <c r="S583" s="41">
        <f>IFERROR('Tabel 5'!R583/'Tabel 10'!$F583*1000,0)</f>
        <v>0</v>
      </c>
      <c r="T583" s="41">
        <f>IFERROR('Tabel 5'!S583/'Tabel 10'!$F583*1000,0)</f>
        <v>0</v>
      </c>
      <c r="U583" s="41">
        <f>IFERROR('Tabel 5'!T583/'Tabel 10'!$F583*1000,0)</f>
        <v>0</v>
      </c>
      <c r="V583" s="22"/>
      <c r="W583" s="41">
        <f>IFERROR('Tabel 5'!V583/'Tabel 10'!$F583*1000,0)</f>
        <v>16.886733135722626</v>
      </c>
      <c r="X583" s="41">
        <f>IFERROR('Tabel 5'!W583/'Tabel 10'!$F583*1000,0)</f>
        <v>16.886733135722626</v>
      </c>
      <c r="Y583" s="41">
        <f>IFERROR('Tabel 5'!X583/'Tabel 10'!$F583*1000,0)</f>
        <v>0</v>
      </c>
      <c r="Z583" s="41">
        <f>IFERROR('Tabel 5'!Y583/'Tabel 10'!$F583*1000,0)</f>
        <v>0</v>
      </c>
      <c r="AB583" s="41">
        <f>IFERROR('Tabel 5'!AA583/'Tabel 10'!$F583*1000,0)</f>
        <v>0</v>
      </c>
      <c r="AC583" s="41"/>
      <c r="AD583" s="41">
        <f>IFERROR('Tabel 5'!AC583/'Tabel 10'!$F583*1000,0)</f>
        <v>0.1497050809904488</v>
      </c>
    </row>
    <row r="584" spans="2:30" outlineLevel="2" x14ac:dyDescent="0.2">
      <c r="B584" s="46">
        <v>2017</v>
      </c>
      <c r="C584" s="46">
        <v>5</v>
      </c>
      <c r="D584" s="22" t="s">
        <v>279</v>
      </c>
      <c r="E584" s="22" t="s">
        <v>651</v>
      </c>
      <c r="F584" s="41">
        <v>47394</v>
      </c>
      <c r="H584" s="41">
        <f>IFERROR('Tabel 5'!G584/'Tabel 10'!$F584*1000,0)</f>
        <v>23.927079377136348</v>
      </c>
      <c r="I584" s="22"/>
      <c r="J584" s="41">
        <f>IFERROR('Tabel 5'!I584/'Tabel 10'!$F584*1000,0)</f>
        <v>5.7813225302780946</v>
      </c>
      <c r="K584" s="41">
        <f>IFERROR('Tabel 5'!J584/'Tabel 10'!$F584*1000,0)</f>
        <v>0</v>
      </c>
      <c r="L584" s="41">
        <f>IFERROR('Tabel 5'!K584/'Tabel 10'!$F584*1000,0)</f>
        <v>0</v>
      </c>
      <c r="M584" s="41">
        <f>IFERROR('Tabel 5'!L584/'Tabel 10'!$F584*1000,0)</f>
        <v>0</v>
      </c>
      <c r="N584" s="41">
        <f>IFERROR('Tabel 5'!M584/'Tabel 10'!$F584*1000,0)</f>
        <v>0</v>
      </c>
      <c r="O584" s="41">
        <f>IFERROR('Tabel 5'!N584/'Tabel 10'!$F584*1000,0)</f>
        <v>5.7813225302780946</v>
      </c>
      <c r="Q584" s="41">
        <f>IFERROR('Tabel 5'!P584/'Tabel 10'!$F584*1000,0)</f>
        <v>0</v>
      </c>
      <c r="R584" s="41">
        <f>IFERROR('Tabel 5'!Q584/'Tabel 10'!$F584*1000,0)</f>
        <v>0</v>
      </c>
      <c r="S584" s="41">
        <f>IFERROR('Tabel 5'!R584/'Tabel 10'!$F584*1000,0)</f>
        <v>0</v>
      </c>
      <c r="T584" s="41">
        <f>IFERROR('Tabel 5'!S584/'Tabel 10'!$F584*1000,0)</f>
        <v>0</v>
      </c>
      <c r="U584" s="41">
        <f>IFERROR('Tabel 5'!T584/'Tabel 10'!$F584*1000,0)</f>
        <v>1.2026838840359539</v>
      </c>
      <c r="V584" s="22"/>
      <c r="W584" s="41">
        <f>IFERROR('Tabel 5'!V584/'Tabel 10'!$F584*1000,0)</f>
        <v>16.943072962822299</v>
      </c>
      <c r="X584" s="41">
        <f>IFERROR('Tabel 5'!W584/'Tabel 10'!$F584*1000,0)</f>
        <v>16.73207579018441</v>
      </c>
      <c r="Y584" s="41">
        <f>IFERROR('Tabel 5'!X584/'Tabel 10'!$F584*1000,0)</f>
        <v>0</v>
      </c>
      <c r="Z584" s="41">
        <f>IFERROR('Tabel 5'!Y584/'Tabel 10'!$F584*1000,0)</f>
        <v>0.21099717263788667</v>
      </c>
      <c r="AB584" s="41">
        <f>IFERROR('Tabel 5'!AA584/'Tabel 10'!$F584*1000,0)</f>
        <v>0</v>
      </c>
      <c r="AC584" s="41"/>
      <c r="AD584" s="41">
        <f>IFERROR('Tabel 5'!AC584/'Tabel 10'!$F584*1000,0)</f>
        <v>0.75958982149639198</v>
      </c>
    </row>
    <row r="585" spans="2:30" outlineLevel="2" x14ac:dyDescent="0.2">
      <c r="B585" s="46">
        <v>2017</v>
      </c>
      <c r="C585" s="46">
        <v>5</v>
      </c>
      <c r="D585" s="22" t="s">
        <v>652</v>
      </c>
      <c r="E585" s="22" t="s">
        <v>653</v>
      </c>
      <c r="F585" s="41">
        <v>35011</v>
      </c>
      <c r="H585" s="41">
        <f>IFERROR('Tabel 5'!G585/'Tabel 10'!$F585*1000,0)</f>
        <v>79.974865042415246</v>
      </c>
      <c r="I585" s="22"/>
      <c r="J585" s="41">
        <f>IFERROR('Tabel 5'!I585/'Tabel 10'!$F585*1000,0)</f>
        <v>36.559938305104112</v>
      </c>
      <c r="K585" s="41">
        <f>IFERROR('Tabel 5'!J585/'Tabel 10'!$F585*1000,0)</f>
        <v>13.70997686441404</v>
      </c>
      <c r="L585" s="41">
        <f>IFERROR('Tabel 5'!K585/'Tabel 10'!$F585*1000,0)</f>
        <v>14.823912484647684</v>
      </c>
      <c r="M585" s="41">
        <f>IFERROR('Tabel 5'!L585/'Tabel 10'!$F585*1000,0)</f>
        <v>4.9984290651509529</v>
      </c>
      <c r="N585" s="41">
        <f>IFERROR('Tabel 5'!M585/'Tabel 10'!$F585*1000,0)</f>
        <v>0</v>
      </c>
      <c r="O585" s="41">
        <f>IFERROR('Tabel 5'!N585/'Tabel 10'!$F585*1000,0)</f>
        <v>3.027619890891434</v>
      </c>
      <c r="Q585" s="41">
        <f>IFERROR('Tabel 5'!P585/'Tabel 10'!$F585*1000,0)</f>
        <v>1.3995601382422669</v>
      </c>
      <c r="R585" s="41">
        <f>IFERROR('Tabel 5'!Q585/'Tabel 10'!$F585*1000,0)</f>
        <v>1.3995601382422669</v>
      </c>
      <c r="S585" s="41">
        <f>IFERROR('Tabel 5'!R585/'Tabel 10'!$F585*1000,0)</f>
        <v>0</v>
      </c>
      <c r="T585" s="41">
        <f>IFERROR('Tabel 5'!S585/'Tabel 10'!$F585*1000,0)</f>
        <v>0</v>
      </c>
      <c r="U585" s="41">
        <f>IFERROR('Tabel 5'!T585/'Tabel 10'!$F585*1000,0)</f>
        <v>3.9416183485190364</v>
      </c>
      <c r="V585" s="22"/>
      <c r="W585" s="41">
        <f>IFERROR('Tabel 5'!V585/'Tabel 10'!$F585*1000,0)</f>
        <v>38.073748250549826</v>
      </c>
      <c r="X585" s="41">
        <f>IFERROR('Tabel 5'!W585/'Tabel 10'!$F585*1000,0)</f>
        <v>21.079089429036589</v>
      </c>
      <c r="Y585" s="41">
        <f>IFERROR('Tabel 5'!X585/'Tabel 10'!$F585*1000,0)</f>
        <v>0</v>
      </c>
      <c r="Z585" s="41">
        <f>IFERROR('Tabel 5'!Y585/'Tabel 10'!$F585*1000,0)</f>
        <v>16.994658821513237</v>
      </c>
      <c r="AB585" s="41">
        <f>IFERROR('Tabel 5'!AA585/'Tabel 10'!$F585*1000,0)</f>
        <v>0</v>
      </c>
      <c r="AC585" s="41"/>
      <c r="AD585" s="41">
        <f>IFERROR('Tabel 5'!AC585/'Tabel 10'!$F585*1000,0)</f>
        <v>5.3983033903630284</v>
      </c>
    </row>
    <row r="586" spans="2:30" outlineLevel="2" x14ac:dyDescent="0.2">
      <c r="B586" s="46">
        <v>2017</v>
      </c>
      <c r="C586" s="46">
        <v>5</v>
      </c>
      <c r="D586" s="22" t="s">
        <v>280</v>
      </c>
      <c r="E586" s="22" t="s">
        <v>654</v>
      </c>
      <c r="F586" s="41">
        <v>23303</v>
      </c>
      <c r="H586" s="41">
        <f>IFERROR('Tabel 5'!G586/'Tabel 10'!$F586*1000,0)</f>
        <v>33.386259279921042</v>
      </c>
      <c r="I586" s="22"/>
      <c r="J586" s="41">
        <f>IFERROR('Tabel 5'!I586/'Tabel 10'!$F586*1000,0)</f>
        <v>15.319915890657855</v>
      </c>
      <c r="K586" s="41">
        <f>IFERROR('Tabel 5'!J586/'Tabel 10'!$F586*1000,0)</f>
        <v>0</v>
      </c>
      <c r="L586" s="41">
        <f>IFERROR('Tabel 5'!K586/'Tabel 10'!$F586*1000,0)</f>
        <v>0</v>
      </c>
      <c r="M586" s="41">
        <f>IFERROR('Tabel 5'!L586/'Tabel 10'!$F586*1000,0)</f>
        <v>15.319915890657855</v>
      </c>
      <c r="N586" s="41">
        <f>IFERROR('Tabel 5'!M586/'Tabel 10'!$F586*1000,0)</f>
        <v>0</v>
      </c>
      <c r="O586" s="41">
        <f>IFERROR('Tabel 5'!N586/'Tabel 10'!$F586*1000,0)</f>
        <v>0</v>
      </c>
      <c r="Q586" s="41">
        <f>IFERROR('Tabel 5'!P586/'Tabel 10'!$F586*1000,0)</f>
        <v>0</v>
      </c>
      <c r="R586" s="41">
        <f>IFERROR('Tabel 5'!Q586/'Tabel 10'!$F586*1000,0)</f>
        <v>0</v>
      </c>
      <c r="S586" s="41">
        <f>IFERROR('Tabel 5'!R586/'Tabel 10'!$F586*1000,0)</f>
        <v>0</v>
      </c>
      <c r="T586" s="41">
        <f>IFERROR('Tabel 5'!S586/'Tabel 10'!$F586*1000,0)</f>
        <v>0</v>
      </c>
      <c r="U586" s="41">
        <f>IFERROR('Tabel 5'!T586/'Tabel 10'!$F586*1000,0)</f>
        <v>2.7464274986053296</v>
      </c>
      <c r="V586" s="22"/>
      <c r="W586" s="41">
        <f>IFERROR('Tabel 5'!V586/'Tabel 10'!$F586*1000,0)</f>
        <v>15.319915890657855</v>
      </c>
      <c r="X586" s="41">
        <f>IFERROR('Tabel 5'!W586/'Tabel 10'!$F586*1000,0)</f>
        <v>15.319915890657855</v>
      </c>
      <c r="Y586" s="41">
        <f>IFERROR('Tabel 5'!X586/'Tabel 10'!$F586*1000,0)</f>
        <v>0</v>
      </c>
      <c r="Z586" s="41">
        <f>IFERROR('Tabel 5'!Y586/'Tabel 10'!$F586*1000,0)</f>
        <v>0</v>
      </c>
      <c r="AB586" s="41">
        <f>IFERROR('Tabel 5'!AA586/'Tabel 10'!$F586*1000,0)</f>
        <v>0</v>
      </c>
      <c r="AC586" s="41"/>
      <c r="AD586" s="41">
        <f>IFERROR('Tabel 5'!AC586/'Tabel 10'!$F586*1000,0)</f>
        <v>12.18727202506115</v>
      </c>
    </row>
    <row r="587" spans="2:30" outlineLevel="2" x14ac:dyDescent="0.2">
      <c r="B587" s="46">
        <v>2017</v>
      </c>
      <c r="C587" s="46">
        <v>5</v>
      </c>
      <c r="D587" s="22" t="s">
        <v>281</v>
      </c>
      <c r="E587" s="22" t="s">
        <v>655</v>
      </c>
      <c r="F587" s="41">
        <v>37983</v>
      </c>
      <c r="H587" s="41">
        <f>IFERROR('Tabel 5'!G587/'Tabel 10'!$F587*1000,0)</f>
        <v>76.086670352526127</v>
      </c>
      <c r="I587" s="22"/>
      <c r="J587" s="41">
        <f>IFERROR('Tabel 5'!I587/'Tabel 10'!$F587*1000,0)</f>
        <v>44.467261669694338</v>
      </c>
      <c r="K587" s="41">
        <f>IFERROR('Tabel 5'!J587/'Tabel 10'!$F587*1000,0)</f>
        <v>44.467261669694338</v>
      </c>
      <c r="L587" s="41">
        <f>IFERROR('Tabel 5'!K587/'Tabel 10'!$F587*1000,0)</f>
        <v>0</v>
      </c>
      <c r="M587" s="41">
        <f>IFERROR('Tabel 5'!L587/'Tabel 10'!$F587*1000,0)</f>
        <v>0</v>
      </c>
      <c r="N587" s="41">
        <f>IFERROR('Tabel 5'!M587/'Tabel 10'!$F587*1000,0)</f>
        <v>0</v>
      </c>
      <c r="O587" s="41">
        <f>IFERROR('Tabel 5'!N587/'Tabel 10'!$F587*1000,0)</f>
        <v>0</v>
      </c>
      <c r="Q587" s="41">
        <f>IFERROR('Tabel 5'!P587/'Tabel 10'!$F587*1000,0)</f>
        <v>5.1338756812258115</v>
      </c>
      <c r="R587" s="41">
        <f>IFERROR('Tabel 5'!Q587/'Tabel 10'!$F587*1000,0)</f>
        <v>3.9754627070005006</v>
      </c>
      <c r="S587" s="41">
        <f>IFERROR('Tabel 5'!R587/'Tabel 10'!$F587*1000,0)</f>
        <v>1.1584129742253113</v>
      </c>
      <c r="T587" s="41">
        <f>IFERROR('Tabel 5'!S587/'Tabel 10'!$F587*1000,0)</f>
        <v>0</v>
      </c>
      <c r="U587" s="41">
        <f>IFERROR('Tabel 5'!T587/'Tabel 10'!$F587*1000,0)</f>
        <v>4.6863070320933051</v>
      </c>
      <c r="V587" s="22"/>
      <c r="W587" s="41">
        <f>IFERROR('Tabel 5'!V587/'Tabel 10'!$F587*1000,0)</f>
        <v>21.799225969512676</v>
      </c>
      <c r="X587" s="41">
        <f>IFERROR('Tabel 5'!W587/'Tabel 10'!$F587*1000,0)</f>
        <v>21.24634704999605</v>
      </c>
      <c r="Y587" s="41">
        <f>IFERROR('Tabel 5'!X587/'Tabel 10'!$F587*1000,0)</f>
        <v>0.55287891951662582</v>
      </c>
      <c r="Z587" s="41">
        <f>IFERROR('Tabel 5'!Y587/'Tabel 10'!$F587*1000,0)</f>
        <v>0</v>
      </c>
      <c r="AB587" s="41">
        <f>IFERROR('Tabel 5'!AA587/'Tabel 10'!$F587*1000,0)</f>
        <v>0</v>
      </c>
      <c r="AC587" s="41"/>
      <c r="AD587" s="41">
        <f>IFERROR('Tabel 5'!AC587/'Tabel 10'!$F587*1000,0)</f>
        <v>16.902298396651133</v>
      </c>
    </row>
    <row r="588" spans="2:30" outlineLevel="2" x14ac:dyDescent="0.2">
      <c r="B588" s="46">
        <v>2017</v>
      </c>
      <c r="C588" s="46">
        <v>5</v>
      </c>
      <c r="D588" s="22" t="s">
        <v>282</v>
      </c>
      <c r="E588" s="22" t="s">
        <v>656</v>
      </c>
      <c r="F588" s="41">
        <v>39078</v>
      </c>
      <c r="H588" s="41">
        <f>IFERROR('Tabel 5'!G588/'Tabel 10'!$F588*1000,0)</f>
        <v>69.297302830236973</v>
      </c>
      <c r="I588" s="22"/>
      <c r="J588" s="41">
        <f>IFERROR('Tabel 5'!I588/'Tabel 10'!$F588*1000,0)</f>
        <v>39.741030758994832</v>
      </c>
      <c r="K588" s="41">
        <f>IFERROR('Tabel 5'!J588/'Tabel 10'!$F588*1000,0)</f>
        <v>20.72777521879318</v>
      </c>
      <c r="L588" s="41">
        <f>IFERROR('Tabel 5'!K588/'Tabel 10'!$F588*1000,0)</f>
        <v>4.6829418086903116</v>
      </c>
      <c r="M588" s="41">
        <f>IFERROR('Tabel 5'!L588/'Tabel 10'!$F588*1000,0)</f>
        <v>12.564614361021546</v>
      </c>
      <c r="N588" s="41">
        <f>IFERROR('Tabel 5'!M588/'Tabel 10'!$F588*1000,0)</f>
        <v>0</v>
      </c>
      <c r="O588" s="41">
        <f>IFERROR('Tabel 5'!N588/'Tabel 10'!$F588*1000,0)</f>
        <v>1.7656993704897896</v>
      </c>
      <c r="Q588" s="41">
        <f>IFERROR('Tabel 5'!P588/'Tabel 10'!$F588*1000,0)</f>
        <v>2.0727775218793183</v>
      </c>
      <c r="R588" s="41">
        <f>IFERROR('Tabel 5'!Q588/'Tabel 10'!$F588*1000,0)</f>
        <v>1.6633399866932801</v>
      </c>
      <c r="S588" s="41">
        <f>IFERROR('Tabel 5'!R588/'Tabel 10'!$F588*1000,0)</f>
        <v>0.4094375351860382</v>
      </c>
      <c r="T588" s="41">
        <f>IFERROR('Tabel 5'!S588/'Tabel 10'!$F588*1000,0)</f>
        <v>0</v>
      </c>
      <c r="U588" s="41">
        <f>IFERROR('Tabel 5'!T588/'Tabel 10'!$F588*1000,0)</f>
        <v>7.3442857873995591</v>
      </c>
      <c r="V588" s="22"/>
      <c r="W588" s="41">
        <f>IFERROR('Tabel 5'!V588/'Tabel 10'!$F588*1000,0)</f>
        <v>20.139208761963253</v>
      </c>
      <c r="X588" s="41">
        <f>IFERROR('Tabel 5'!W588/'Tabel 10'!$F588*1000,0)</f>
        <v>19.601821997031578</v>
      </c>
      <c r="Y588" s="41">
        <f>IFERROR('Tabel 5'!X588/'Tabel 10'!$F588*1000,0)</f>
        <v>0.53738676493167514</v>
      </c>
      <c r="Z588" s="41">
        <f>IFERROR('Tabel 5'!Y588/'Tabel 10'!$F588*1000,0)</f>
        <v>0</v>
      </c>
      <c r="AB588" s="41">
        <f>IFERROR('Tabel 5'!AA588/'Tabel 10'!$F588*1000,0)</f>
        <v>0</v>
      </c>
      <c r="AC588" s="41"/>
      <c r="AD588" s="41">
        <f>IFERROR('Tabel 5'!AC588/'Tabel 10'!$F588*1000,0)</f>
        <v>20.036849378166742</v>
      </c>
    </row>
    <row r="589" spans="2:30" outlineLevel="2" x14ac:dyDescent="0.2">
      <c r="B589" s="46">
        <v>2017</v>
      </c>
      <c r="C589" s="46">
        <v>5</v>
      </c>
      <c r="D589" s="22" t="s">
        <v>284</v>
      </c>
      <c r="E589" s="22" t="s">
        <v>658</v>
      </c>
      <c r="F589" s="41">
        <v>26244</v>
      </c>
      <c r="H589" s="41">
        <f>IFERROR('Tabel 5'!G589/'Tabel 10'!$F589*1000,0)</f>
        <v>33.988721231519591</v>
      </c>
      <c r="I589" s="22"/>
      <c r="J589" s="41">
        <f>IFERROR('Tabel 5'!I589/'Tabel 10'!$F589*1000,0)</f>
        <v>6.9349184575522029</v>
      </c>
      <c r="K589" s="41">
        <f>IFERROR('Tabel 5'!J589/'Tabel 10'!$F589*1000,0)</f>
        <v>4.3438500228623687</v>
      </c>
      <c r="L589" s="41">
        <f>IFERROR('Tabel 5'!K589/'Tabel 10'!$F589*1000,0)</f>
        <v>0</v>
      </c>
      <c r="M589" s="41">
        <f>IFERROR('Tabel 5'!L589/'Tabel 10'!$F589*1000,0)</f>
        <v>2.2100289590001525</v>
      </c>
      <c r="N589" s="41">
        <f>IFERROR('Tabel 5'!M589/'Tabel 10'!$F589*1000,0)</f>
        <v>0</v>
      </c>
      <c r="O589" s="41">
        <f>IFERROR('Tabel 5'!N589/'Tabel 10'!$F589*1000,0)</f>
        <v>0.38103947568968144</v>
      </c>
      <c r="Q589" s="41">
        <f>IFERROR('Tabel 5'!P589/'Tabel 10'!$F589*1000,0)</f>
        <v>6.3633592440176798</v>
      </c>
      <c r="R589" s="41">
        <f>IFERROR('Tabel 5'!Q589/'Tabel 10'!$F589*1000,0)</f>
        <v>6.3633592440176798</v>
      </c>
      <c r="S589" s="41">
        <f>IFERROR('Tabel 5'!R589/'Tabel 10'!$F589*1000,0)</f>
        <v>0</v>
      </c>
      <c r="T589" s="41">
        <f>IFERROR('Tabel 5'!S589/'Tabel 10'!$F589*1000,0)</f>
        <v>0</v>
      </c>
      <c r="U589" s="41">
        <f>IFERROR('Tabel 5'!T589/'Tabel 10'!$F589*1000,0)</f>
        <v>3.1245237006553879</v>
      </c>
      <c r="V589" s="22"/>
      <c r="W589" s="41">
        <f>IFERROR('Tabel 5'!V589/'Tabel 10'!$F589*1000,0)</f>
        <v>17.565919829294316</v>
      </c>
      <c r="X589" s="41">
        <f>IFERROR('Tabel 5'!W589/'Tabel 10'!$F589*1000,0)</f>
        <v>17.032464563328759</v>
      </c>
      <c r="Y589" s="41">
        <f>IFERROR('Tabel 5'!X589/'Tabel 10'!$F589*1000,0)</f>
        <v>0.53345526596555404</v>
      </c>
      <c r="Z589" s="41">
        <f>IFERROR('Tabel 5'!Y589/'Tabel 10'!$F589*1000,0)</f>
        <v>0</v>
      </c>
      <c r="AB589" s="41">
        <f>IFERROR('Tabel 5'!AA589/'Tabel 10'!$F589*1000,0)</f>
        <v>0</v>
      </c>
      <c r="AC589" s="41"/>
      <c r="AD589" s="41">
        <f>IFERROR('Tabel 5'!AC589/'Tabel 10'!$F589*1000,0)</f>
        <v>3.0102118579484838</v>
      </c>
    </row>
    <row r="590" spans="2:30" outlineLevel="2" x14ac:dyDescent="0.2">
      <c r="B590" s="46">
        <v>2017</v>
      </c>
      <c r="C590" s="46">
        <v>5</v>
      </c>
      <c r="D590" s="22" t="s">
        <v>287</v>
      </c>
      <c r="E590" s="22" t="s">
        <v>661</v>
      </c>
      <c r="F590" s="41">
        <v>44238</v>
      </c>
      <c r="H590" s="41">
        <f>IFERROR('Tabel 5'!G590/'Tabel 10'!$F590*1000,0)</f>
        <v>41.480175414801757</v>
      </c>
      <c r="I590" s="22"/>
      <c r="J590" s="41">
        <f>IFERROR('Tabel 5'!I590/'Tabel 10'!$F590*1000,0)</f>
        <v>10.4435101044351</v>
      </c>
      <c r="K590" s="41">
        <f>IFERROR('Tabel 5'!J590/'Tabel 10'!$F590*1000,0)</f>
        <v>7.9569600795696003</v>
      </c>
      <c r="L590" s="41">
        <f>IFERROR('Tabel 5'!K590/'Tabel 10'!$F590*1000,0)</f>
        <v>0.20344500203445001</v>
      </c>
      <c r="M590" s="41">
        <f>IFERROR('Tabel 5'!L590/'Tabel 10'!$F590*1000,0)</f>
        <v>0</v>
      </c>
      <c r="N590" s="41">
        <f>IFERROR('Tabel 5'!M590/'Tabel 10'!$F590*1000,0)</f>
        <v>0</v>
      </c>
      <c r="O590" s="41">
        <f>IFERROR('Tabel 5'!N590/'Tabel 10'!$F590*1000,0)</f>
        <v>2.2831050228310499</v>
      </c>
      <c r="Q590" s="41">
        <f>IFERROR('Tabel 5'!P590/'Tabel 10'!$F590*1000,0)</f>
        <v>12.771825127718252</v>
      </c>
      <c r="R590" s="41">
        <f>IFERROR('Tabel 5'!Q590/'Tabel 10'!$F590*1000,0)</f>
        <v>7.5500700755007006</v>
      </c>
      <c r="S590" s="41">
        <f>IFERROR('Tabel 5'!R590/'Tabel 10'!$F590*1000,0)</f>
        <v>5.2217550522175502</v>
      </c>
      <c r="T590" s="41">
        <f>IFERROR('Tabel 5'!S590/'Tabel 10'!$F590*1000,0)</f>
        <v>0</v>
      </c>
      <c r="U590" s="41">
        <f>IFERROR('Tabel 5'!T590/'Tabel 10'!$F590*1000,0)</f>
        <v>3.8428500384285007</v>
      </c>
      <c r="V590" s="22"/>
      <c r="W590" s="41">
        <f>IFERROR('Tabel 5'!V590/'Tabel 10'!$F590*1000,0)</f>
        <v>14.421990144219901</v>
      </c>
      <c r="X590" s="41">
        <f>IFERROR('Tabel 5'!W590/'Tabel 10'!$F590*1000,0)</f>
        <v>13.902075139020752</v>
      </c>
      <c r="Y590" s="41">
        <f>IFERROR('Tabel 5'!X590/'Tabel 10'!$F590*1000,0)</f>
        <v>0.51991500519915002</v>
      </c>
      <c r="Z590" s="41">
        <f>IFERROR('Tabel 5'!Y590/'Tabel 10'!$F590*1000,0)</f>
        <v>0</v>
      </c>
      <c r="AB590" s="41">
        <f>IFERROR('Tabel 5'!AA590/'Tabel 10'!$F590*1000,0)</f>
        <v>0</v>
      </c>
      <c r="AC590" s="41"/>
      <c r="AD590" s="41">
        <f>IFERROR('Tabel 5'!AC590/'Tabel 10'!$F590*1000,0)</f>
        <v>2.7352050273520505</v>
      </c>
    </row>
    <row r="591" spans="2:30" outlineLevel="2" x14ac:dyDescent="0.2">
      <c r="B591" s="46">
        <v>2017</v>
      </c>
      <c r="C591" s="46">
        <v>5</v>
      </c>
      <c r="D591" s="22" t="s">
        <v>288</v>
      </c>
      <c r="E591" s="22" t="s">
        <v>662</v>
      </c>
      <c r="F591" s="41">
        <v>36410</v>
      </c>
      <c r="H591" s="41">
        <f>IFERROR('Tabel 5'!G591/'Tabel 10'!$F591*1000,0)</f>
        <v>34.578412524031862</v>
      </c>
      <c r="I591" s="22"/>
      <c r="J591" s="41">
        <f>IFERROR('Tabel 5'!I591/'Tabel 10'!$F591*1000,0)</f>
        <v>4.6415819829717115</v>
      </c>
      <c r="K591" s="41">
        <f>IFERROR('Tabel 5'!J591/'Tabel 10'!$F591*1000,0)</f>
        <v>2.1422686075254052</v>
      </c>
      <c r="L591" s="41">
        <f>IFERROR('Tabel 5'!K591/'Tabel 10'!$F591*1000,0)</f>
        <v>0.38450975006866245</v>
      </c>
      <c r="M591" s="41">
        <f>IFERROR('Tabel 5'!L591/'Tabel 10'!$F591*1000,0)</f>
        <v>2.1148036253776437</v>
      </c>
      <c r="N591" s="41">
        <f>IFERROR('Tabel 5'!M591/'Tabel 10'!$F591*1000,0)</f>
        <v>0</v>
      </c>
      <c r="O591" s="41">
        <f>IFERROR('Tabel 5'!N591/'Tabel 10'!$F591*1000,0)</f>
        <v>0</v>
      </c>
      <c r="Q591" s="41">
        <f>IFERROR('Tabel 5'!P591/'Tabel 10'!$F591*1000,0)</f>
        <v>0.38450975006866245</v>
      </c>
      <c r="R591" s="41">
        <f>IFERROR('Tabel 5'!Q591/'Tabel 10'!$F591*1000,0)</f>
        <v>0</v>
      </c>
      <c r="S591" s="41">
        <f>IFERROR('Tabel 5'!R591/'Tabel 10'!$F591*1000,0)</f>
        <v>0.38450975006866245</v>
      </c>
      <c r="T591" s="41">
        <f>IFERROR('Tabel 5'!S591/'Tabel 10'!$F591*1000,0)</f>
        <v>0</v>
      </c>
      <c r="U591" s="41">
        <f>IFERROR('Tabel 5'!T591/'Tabel 10'!$F591*1000,0)</f>
        <v>10.10711343037627</v>
      </c>
      <c r="V591" s="22"/>
      <c r="W591" s="41">
        <f>IFERROR('Tabel 5'!V591/'Tabel 10'!$F591*1000,0)</f>
        <v>19.445207360615218</v>
      </c>
      <c r="X591" s="41">
        <f>IFERROR('Tabel 5'!W591/'Tabel 10'!$F591*1000,0)</f>
        <v>18.758582806921176</v>
      </c>
      <c r="Y591" s="41">
        <f>IFERROR('Tabel 5'!X591/'Tabel 10'!$F591*1000,0)</f>
        <v>0.68662455369404007</v>
      </c>
      <c r="Z591" s="41">
        <f>IFERROR('Tabel 5'!Y591/'Tabel 10'!$F591*1000,0)</f>
        <v>0</v>
      </c>
      <c r="AB591" s="41">
        <f>IFERROR('Tabel 5'!AA591/'Tabel 10'!$F591*1000,0)</f>
        <v>0</v>
      </c>
      <c r="AC591" s="41"/>
      <c r="AD591" s="41">
        <f>IFERROR('Tabel 5'!AC591/'Tabel 10'!$F591*1000,0)</f>
        <v>3.1035429826970611</v>
      </c>
    </row>
    <row r="592" spans="2:30" outlineLevel="2" x14ac:dyDescent="0.2">
      <c r="B592" s="46">
        <v>2017</v>
      </c>
      <c r="C592" s="46">
        <v>5</v>
      </c>
      <c r="D592" s="22" t="s">
        <v>290</v>
      </c>
      <c r="E592" s="22" t="s">
        <v>664</v>
      </c>
      <c r="F592" s="41">
        <v>26374</v>
      </c>
      <c r="H592" s="41">
        <f>IFERROR('Tabel 5'!G592/'Tabel 10'!$F592*1000,0)</f>
        <v>12.47440661257299</v>
      </c>
      <c r="I592" s="22"/>
      <c r="J592" s="41">
        <f>IFERROR('Tabel 5'!I592/'Tabel 10'!$F592*1000,0)</f>
        <v>1.9716387351179192</v>
      </c>
      <c r="K592" s="41">
        <f>IFERROR('Tabel 5'!J592/'Tabel 10'!$F592*1000,0)</f>
        <v>1.8199742170319255</v>
      </c>
      <c r="L592" s="41">
        <f>IFERROR('Tabel 5'!K592/'Tabel 10'!$F592*1000,0)</f>
        <v>0</v>
      </c>
      <c r="M592" s="41">
        <f>IFERROR('Tabel 5'!L592/'Tabel 10'!$F592*1000,0)</f>
        <v>0</v>
      </c>
      <c r="N592" s="41">
        <f>IFERROR('Tabel 5'!M592/'Tabel 10'!$F592*1000,0)</f>
        <v>0</v>
      </c>
      <c r="O592" s="41">
        <f>IFERROR('Tabel 5'!N592/'Tabel 10'!$F592*1000,0)</f>
        <v>0.15166451808599379</v>
      </c>
      <c r="Q592" s="41">
        <f>IFERROR('Tabel 5'!P592/'Tabel 10'!$F592*1000,0)</f>
        <v>0</v>
      </c>
      <c r="R592" s="41">
        <f>IFERROR('Tabel 5'!Q592/'Tabel 10'!$F592*1000,0)</f>
        <v>0</v>
      </c>
      <c r="S592" s="41">
        <f>IFERROR('Tabel 5'!R592/'Tabel 10'!$F592*1000,0)</f>
        <v>0</v>
      </c>
      <c r="T592" s="41">
        <f>IFERROR('Tabel 5'!S592/'Tabel 10'!$F592*1000,0)</f>
        <v>0</v>
      </c>
      <c r="U592" s="41">
        <f>IFERROR('Tabel 5'!T592/'Tabel 10'!$F592*1000,0)</f>
        <v>2.0095548646394175</v>
      </c>
      <c r="V592" s="22"/>
      <c r="W592" s="41">
        <f>IFERROR('Tabel 5'!V592/'Tabel 10'!$F592*1000,0)</f>
        <v>8.4932130128156533</v>
      </c>
      <c r="X592" s="41">
        <f>IFERROR('Tabel 5'!W592/'Tabel 10'!$F592*1000,0)</f>
        <v>8.0003033290361714</v>
      </c>
      <c r="Y592" s="41">
        <f>IFERROR('Tabel 5'!X592/'Tabel 10'!$F592*1000,0)</f>
        <v>0.4929096837794798</v>
      </c>
      <c r="Z592" s="41">
        <f>IFERROR('Tabel 5'!Y592/'Tabel 10'!$F592*1000,0)</f>
        <v>0</v>
      </c>
      <c r="AB592" s="41">
        <f>IFERROR('Tabel 5'!AA592/'Tabel 10'!$F592*1000,0)</f>
        <v>0</v>
      </c>
      <c r="AC592" s="41"/>
      <c r="AD592" s="41">
        <f>IFERROR('Tabel 5'!AC592/'Tabel 10'!$F592*1000,0)</f>
        <v>1.1754000151664517</v>
      </c>
    </row>
    <row r="593" spans="2:30" outlineLevel="2" x14ac:dyDescent="0.2">
      <c r="B593" s="46">
        <v>2017</v>
      </c>
      <c r="C593" s="46">
        <v>5</v>
      </c>
      <c r="D593" s="22" t="s">
        <v>292</v>
      </c>
      <c r="E593" s="22" t="s">
        <v>666</v>
      </c>
      <c r="F593" s="41">
        <v>41468</v>
      </c>
      <c r="H593" s="41">
        <f>IFERROR('Tabel 5'!G593/'Tabel 10'!$F593*1000,0)</f>
        <v>25.851258801967781</v>
      </c>
      <c r="I593" s="22"/>
      <c r="J593" s="41">
        <f>IFERROR('Tabel 5'!I593/'Tabel 10'!$F593*1000,0)</f>
        <v>7.1380341468120001</v>
      </c>
      <c r="K593" s="41">
        <f>IFERROR('Tabel 5'!J593/'Tabel 10'!$F593*1000,0)</f>
        <v>6.2457798784604996</v>
      </c>
      <c r="L593" s="41">
        <f>IFERROR('Tabel 5'!K593/'Tabel 10'!$F593*1000,0)</f>
        <v>0</v>
      </c>
      <c r="M593" s="41">
        <f>IFERROR('Tabel 5'!L593/'Tabel 10'!$F593*1000,0)</f>
        <v>0.53052956496575676</v>
      </c>
      <c r="N593" s="41">
        <f>IFERROR('Tabel 5'!M593/'Tabel 10'!$F593*1000,0)</f>
        <v>0</v>
      </c>
      <c r="O593" s="41">
        <f>IFERROR('Tabel 5'!N593/'Tabel 10'!$F593*1000,0)</f>
        <v>0.3617247033857432</v>
      </c>
      <c r="Q593" s="41">
        <f>IFERROR('Tabel 5'!P593/'Tabel 10'!$F593*1000,0)</f>
        <v>0.26526478248287838</v>
      </c>
      <c r="R593" s="41">
        <f>IFERROR('Tabel 5'!Q593/'Tabel 10'!$F593*1000,0)</f>
        <v>0.26526478248287838</v>
      </c>
      <c r="S593" s="41">
        <f>IFERROR('Tabel 5'!R593/'Tabel 10'!$F593*1000,0)</f>
        <v>0</v>
      </c>
      <c r="T593" s="41">
        <f>IFERROR('Tabel 5'!S593/'Tabel 10'!$F593*1000,0)</f>
        <v>0</v>
      </c>
      <c r="U593" s="41">
        <f>IFERROR('Tabel 5'!T593/'Tabel 10'!$F593*1000,0)</f>
        <v>4.4130413813060674</v>
      </c>
      <c r="V593" s="22"/>
      <c r="W593" s="41">
        <f>IFERROR('Tabel 5'!V593/'Tabel 10'!$F593*1000,0)</f>
        <v>14.034918491366836</v>
      </c>
      <c r="X593" s="41">
        <f>IFERROR('Tabel 5'!W593/'Tabel 10'!$F593*1000,0)</f>
        <v>13.335584064821067</v>
      </c>
      <c r="Y593" s="41">
        <f>IFERROR('Tabel 5'!X593/'Tabel 10'!$F593*1000,0)</f>
        <v>0.62698948586862158</v>
      </c>
      <c r="Z593" s="41">
        <f>IFERROR('Tabel 5'!Y593/'Tabel 10'!$F593*1000,0)</f>
        <v>7.2344940677148639E-2</v>
      </c>
      <c r="AB593" s="41">
        <f>IFERROR('Tabel 5'!AA593/'Tabel 10'!$F593*1000,0)</f>
        <v>2.5803028841516351</v>
      </c>
      <c r="AC593" s="41"/>
      <c r="AD593" s="41">
        <f>IFERROR('Tabel 5'!AC593/'Tabel 10'!$F593*1000,0)</f>
        <v>1.5915886948972702</v>
      </c>
    </row>
    <row r="594" spans="2:30" outlineLevel="2" x14ac:dyDescent="0.2">
      <c r="B594" s="46">
        <v>2017</v>
      </c>
      <c r="C594" s="46">
        <v>5</v>
      </c>
      <c r="D594" s="22" t="s">
        <v>293</v>
      </c>
      <c r="E594" s="22" t="s">
        <v>667</v>
      </c>
      <c r="F594" s="41">
        <v>43347</v>
      </c>
      <c r="H594" s="41">
        <f>IFERROR('Tabel 5'!G594/'Tabel 10'!$F594*1000,0)</f>
        <v>67.017325305096094</v>
      </c>
      <c r="I594" s="22"/>
      <c r="J594" s="41">
        <f>IFERROR('Tabel 5'!I594/'Tabel 10'!$F594*1000,0)</f>
        <v>41.063972131866109</v>
      </c>
      <c r="K594" s="41">
        <f>IFERROR('Tabel 5'!J594/'Tabel 10'!$F594*1000,0)</f>
        <v>14.53387777700879</v>
      </c>
      <c r="L594" s="41">
        <f>IFERROR('Tabel 5'!K594/'Tabel 10'!$F594*1000,0)</f>
        <v>14.003275889911643</v>
      </c>
      <c r="M594" s="41">
        <f>IFERROR('Tabel 5'!L594/'Tabel 10'!$F594*1000,0)</f>
        <v>8.3512123099637812</v>
      </c>
      <c r="N594" s="41">
        <f>IFERROR('Tabel 5'!M594/'Tabel 10'!$F594*1000,0)</f>
        <v>0.55367153436223959</v>
      </c>
      <c r="O594" s="41">
        <f>IFERROR('Tabel 5'!N594/'Tabel 10'!$F594*1000,0)</f>
        <v>3.6219346206196508</v>
      </c>
      <c r="Q594" s="41">
        <f>IFERROR('Tabel 5'!P594/'Tabel 10'!$F594*1000,0)</f>
        <v>2.8606362608715714</v>
      </c>
      <c r="R594" s="41">
        <f>IFERROR('Tabel 5'!Q594/'Tabel 10'!$F594*1000,0)</f>
        <v>2.8606362608715714</v>
      </c>
      <c r="S594" s="41">
        <f>IFERROR('Tabel 5'!R594/'Tabel 10'!$F594*1000,0)</f>
        <v>0</v>
      </c>
      <c r="T594" s="41">
        <f>IFERROR('Tabel 5'!S594/'Tabel 10'!$F594*1000,0)</f>
        <v>0</v>
      </c>
      <c r="U594" s="41">
        <f>IFERROR('Tabel 5'!T594/'Tabel 10'!$F594*1000,0)</f>
        <v>2.3069647265093314E-2</v>
      </c>
      <c r="V594" s="22"/>
      <c r="W594" s="41">
        <f>IFERROR('Tabel 5'!V594/'Tabel 10'!$F594*1000,0)</f>
        <v>23.069647265093316</v>
      </c>
      <c r="X594" s="41">
        <f>IFERROR('Tabel 5'!W594/'Tabel 10'!$F594*1000,0)</f>
        <v>23.069647265093316</v>
      </c>
      <c r="Y594" s="41">
        <f>IFERROR('Tabel 5'!X594/'Tabel 10'!$F594*1000,0)</f>
        <v>0</v>
      </c>
      <c r="Z594" s="41">
        <f>IFERROR('Tabel 5'!Y594/'Tabel 10'!$F594*1000,0)</f>
        <v>0</v>
      </c>
      <c r="AB594" s="41">
        <f>IFERROR('Tabel 5'!AA594/'Tabel 10'!$F594*1000,0)</f>
        <v>0</v>
      </c>
      <c r="AC594" s="41"/>
      <c r="AD594" s="41">
        <f>IFERROR('Tabel 5'!AC594/'Tabel 10'!$F594*1000,0)</f>
        <v>7.636053244745888</v>
      </c>
    </row>
    <row r="595" spans="2:30" outlineLevel="2" x14ac:dyDescent="0.2">
      <c r="B595" s="46">
        <v>2017</v>
      </c>
      <c r="C595" s="46">
        <v>5</v>
      </c>
      <c r="D595" s="22" t="s">
        <v>294</v>
      </c>
      <c r="E595" s="22" t="s">
        <v>668</v>
      </c>
      <c r="F595" s="41">
        <v>38108</v>
      </c>
      <c r="H595" s="41">
        <f>IFERROR('Tabel 5'!G595/'Tabel 10'!$F595*1000,0)</f>
        <v>128.21454812637768</v>
      </c>
      <c r="I595" s="22"/>
      <c r="J595" s="41">
        <f>IFERROR('Tabel 5'!I595/'Tabel 10'!$F595*1000,0)</f>
        <v>66.022882334417972</v>
      </c>
      <c r="K595" s="41">
        <f>IFERROR('Tabel 5'!J595/'Tabel 10'!$F595*1000,0)</f>
        <v>30.124908155767816</v>
      </c>
      <c r="L595" s="41">
        <f>IFERROR('Tabel 5'!K595/'Tabel 10'!$F595*1000,0)</f>
        <v>2.5978797102970503</v>
      </c>
      <c r="M595" s="41">
        <f>IFERROR('Tabel 5'!L595/'Tabel 10'!$F595*1000,0)</f>
        <v>0.99716594940694858</v>
      </c>
      <c r="N595" s="41">
        <f>IFERROR('Tabel 5'!M595/'Tabel 10'!$F595*1000,0)</f>
        <v>15.797207935341659</v>
      </c>
      <c r="O595" s="41">
        <f>IFERROR('Tabel 5'!N595/'Tabel 10'!$F595*1000,0)</f>
        <v>16.505720583604493</v>
      </c>
      <c r="Q595" s="41">
        <f>IFERROR('Tabel 5'!P595/'Tabel 10'!$F595*1000,0)</f>
        <v>5.4581715125432977</v>
      </c>
      <c r="R595" s="41">
        <f>IFERROR('Tabel 5'!Q595/'Tabel 10'!$F595*1000,0)</f>
        <v>4.9595885378398243</v>
      </c>
      <c r="S595" s="41">
        <f>IFERROR('Tabel 5'!R595/'Tabel 10'!$F595*1000,0)</f>
        <v>0.49858297470347429</v>
      </c>
      <c r="T595" s="41">
        <f>IFERROR('Tabel 5'!S595/'Tabel 10'!$F595*1000,0)</f>
        <v>0</v>
      </c>
      <c r="U595" s="41">
        <f>IFERROR('Tabel 5'!T595/'Tabel 10'!$F595*1000,0)</f>
        <v>15.114936496273749</v>
      </c>
      <c r="V595" s="22"/>
      <c r="W595" s="41">
        <f>IFERROR('Tabel 5'!V595/'Tabel 10'!$F595*1000,0)</f>
        <v>41.618557783142649</v>
      </c>
      <c r="X595" s="41">
        <f>IFERROR('Tabel 5'!W595/'Tabel 10'!$F595*1000,0)</f>
        <v>40.700115461320458</v>
      </c>
      <c r="Y595" s="41">
        <f>IFERROR('Tabel 5'!X595/'Tabel 10'!$F595*1000,0)</f>
        <v>0.78723627584759104</v>
      </c>
      <c r="Z595" s="41">
        <f>IFERROR('Tabel 5'!Y595/'Tabel 10'!$F595*1000,0)</f>
        <v>0.13120604597459851</v>
      </c>
      <c r="AB595" s="41">
        <f>IFERROR('Tabel 5'!AA595/'Tabel 10'!$F595*1000,0)</f>
        <v>0</v>
      </c>
      <c r="AC595" s="41"/>
      <c r="AD595" s="41">
        <f>IFERROR('Tabel 5'!AC595/'Tabel 10'!$F595*1000,0)</f>
        <v>10.60144851474756</v>
      </c>
    </row>
    <row r="596" spans="2:30" outlineLevel="2" x14ac:dyDescent="0.2">
      <c r="B596" s="46">
        <v>2017</v>
      </c>
      <c r="C596" s="46">
        <v>5</v>
      </c>
      <c r="D596" s="22" t="s">
        <v>295</v>
      </c>
      <c r="E596" s="22" t="s">
        <v>669</v>
      </c>
      <c r="F596" s="41">
        <v>22309</v>
      </c>
      <c r="H596" s="41">
        <f>IFERROR('Tabel 5'!G596/'Tabel 10'!$F596*1000,0)</f>
        <v>35.053117575866246</v>
      </c>
      <c r="I596" s="22"/>
      <c r="J596" s="41">
        <f>IFERROR('Tabel 5'!I596/'Tabel 10'!$F596*1000,0)</f>
        <v>6.454794029315523</v>
      </c>
      <c r="K596" s="41">
        <f>IFERROR('Tabel 5'!J596/'Tabel 10'!$F596*1000,0)</f>
        <v>0</v>
      </c>
      <c r="L596" s="41">
        <f>IFERROR('Tabel 5'!K596/'Tabel 10'!$F596*1000,0)</f>
        <v>0.44824958536913356</v>
      </c>
      <c r="M596" s="41">
        <f>IFERROR('Tabel 5'!L596/'Tabel 10'!$F596*1000,0)</f>
        <v>1.9722981756241875</v>
      </c>
      <c r="N596" s="41">
        <f>IFERROR('Tabel 5'!M596/'Tabel 10'!$F596*1000,0)</f>
        <v>0</v>
      </c>
      <c r="O596" s="41">
        <f>IFERROR('Tabel 5'!N596/'Tabel 10'!$F596*1000,0)</f>
        <v>4.0342462683222022</v>
      </c>
      <c r="Q596" s="41">
        <f>IFERROR('Tabel 5'!P596/'Tabel 10'!$F596*1000,0)</f>
        <v>4.0790712268591145</v>
      </c>
      <c r="R596" s="41">
        <f>IFERROR('Tabel 5'!Q596/'Tabel 10'!$F596*1000,0)</f>
        <v>4.0790712268591145</v>
      </c>
      <c r="S596" s="41">
        <f>IFERROR('Tabel 5'!R596/'Tabel 10'!$F596*1000,0)</f>
        <v>0</v>
      </c>
      <c r="T596" s="41">
        <f>IFERROR('Tabel 5'!S596/'Tabel 10'!$F596*1000,0)</f>
        <v>0</v>
      </c>
      <c r="U596" s="41">
        <f>IFERROR('Tabel 5'!T596/'Tabel 10'!$F596*1000,0)</f>
        <v>5.0203953561342951</v>
      </c>
      <c r="V596" s="22"/>
      <c r="W596" s="41">
        <f>IFERROR('Tabel 5'!V596/'Tabel 10'!$F596*1000,0)</f>
        <v>19.498856963557309</v>
      </c>
      <c r="X596" s="41">
        <f>IFERROR('Tabel 5'!W596/'Tabel 10'!$F596*1000,0)</f>
        <v>18.692007709892867</v>
      </c>
      <c r="Y596" s="41">
        <f>IFERROR('Tabel 5'!X596/'Tabel 10'!$F596*1000,0)</f>
        <v>0.80684925366444038</v>
      </c>
      <c r="Z596" s="41">
        <f>IFERROR('Tabel 5'!Y596/'Tabel 10'!$F596*1000,0)</f>
        <v>0</v>
      </c>
      <c r="AB596" s="41">
        <f>IFERROR('Tabel 5'!AA596/'Tabel 10'!$F596*1000,0)</f>
        <v>0</v>
      </c>
      <c r="AC596" s="41"/>
      <c r="AD596" s="41">
        <f>IFERROR('Tabel 5'!AC596/'Tabel 10'!$F596*1000,0)</f>
        <v>2.0171231341611011</v>
      </c>
    </row>
    <row r="597" spans="2:30" outlineLevel="2" x14ac:dyDescent="0.2">
      <c r="B597" s="46">
        <v>2017</v>
      </c>
      <c r="C597" s="46">
        <v>5</v>
      </c>
      <c r="D597" s="22" t="s">
        <v>297</v>
      </c>
      <c r="E597" s="22" t="s">
        <v>671</v>
      </c>
      <c r="F597" s="41">
        <v>33733</v>
      </c>
      <c r="H597" s="41">
        <f>IFERROR('Tabel 5'!G597/'Tabel 10'!$F597*1000,0)</f>
        <v>18.112827201849818</v>
      </c>
      <c r="I597" s="22"/>
      <c r="J597" s="41">
        <f>IFERROR('Tabel 5'!I597/'Tabel 10'!$F597*1000,0)</f>
        <v>1.1264933447958971</v>
      </c>
      <c r="K597" s="41">
        <f>IFERROR('Tabel 5'!J597/'Tabel 10'!$F597*1000,0)</f>
        <v>0</v>
      </c>
      <c r="L597" s="41">
        <f>IFERROR('Tabel 5'!K597/'Tabel 10'!$F597*1000,0)</f>
        <v>0</v>
      </c>
      <c r="M597" s="41">
        <f>IFERROR('Tabel 5'!L597/'Tabel 10'!$F597*1000,0)</f>
        <v>1.0968487830907421</v>
      </c>
      <c r="N597" s="41">
        <f>IFERROR('Tabel 5'!M597/'Tabel 10'!$F597*1000,0)</f>
        <v>0</v>
      </c>
      <c r="O597" s="41">
        <f>IFERROR('Tabel 5'!N597/'Tabel 10'!$F597*1000,0)</f>
        <v>2.9644561705155191E-2</v>
      </c>
      <c r="Q597" s="41">
        <f>IFERROR('Tabel 5'!P597/'Tabel 10'!$F597*1000,0)</f>
        <v>2.4012094981175705</v>
      </c>
      <c r="R597" s="41">
        <f>IFERROR('Tabel 5'!Q597/'Tabel 10'!$F597*1000,0)</f>
        <v>2.045474757655708</v>
      </c>
      <c r="S597" s="41">
        <f>IFERROR('Tabel 5'!R597/'Tabel 10'!$F597*1000,0)</f>
        <v>0.35573474046186226</v>
      </c>
      <c r="T597" s="41">
        <f>IFERROR('Tabel 5'!S597/'Tabel 10'!$F597*1000,0)</f>
        <v>0</v>
      </c>
      <c r="U597" s="41">
        <f>IFERROR('Tabel 5'!T597/'Tabel 10'!$F597*1000,0)</f>
        <v>2.2529866895917943</v>
      </c>
      <c r="V597" s="22"/>
      <c r="W597" s="41">
        <f>IFERROR('Tabel 5'!V597/'Tabel 10'!$F597*1000,0)</f>
        <v>12.33213766934456</v>
      </c>
      <c r="X597" s="41">
        <f>IFERROR('Tabel 5'!W597/'Tabel 10'!$F597*1000,0)</f>
        <v>11.324222571369281</v>
      </c>
      <c r="Y597" s="41">
        <f>IFERROR('Tabel 5'!X597/'Tabel 10'!$F597*1000,0)</f>
        <v>0.50395754898763823</v>
      </c>
      <c r="Z597" s="41">
        <f>IFERROR('Tabel 5'!Y597/'Tabel 10'!$F597*1000,0)</f>
        <v>0.50395754898763823</v>
      </c>
      <c r="AB597" s="41">
        <f>IFERROR('Tabel 5'!AA597/'Tabel 10'!$F597*1000,0)</f>
        <v>0</v>
      </c>
      <c r="AC597" s="41"/>
      <c r="AD597" s="41">
        <f>IFERROR('Tabel 5'!AC597/'Tabel 10'!$F597*1000,0)</f>
        <v>0.32609017875670709</v>
      </c>
    </row>
    <row r="598" spans="2:30" outlineLevel="2" x14ac:dyDescent="0.2">
      <c r="B598" s="46">
        <v>2017</v>
      </c>
      <c r="C598" s="46">
        <v>5</v>
      </c>
      <c r="D598" s="22" t="s">
        <v>298</v>
      </c>
      <c r="E598" s="22" t="s">
        <v>672</v>
      </c>
      <c r="F598" s="41">
        <v>25297</v>
      </c>
      <c r="H598" s="41">
        <f>IFERROR('Tabel 5'!G598/'Tabel 10'!$F598*1000,0)</f>
        <v>34.312369055619243</v>
      </c>
      <c r="I598" s="22"/>
      <c r="J598" s="41">
        <f>IFERROR('Tabel 5'!I598/'Tabel 10'!$F598*1000,0)</f>
        <v>17.07712376961695</v>
      </c>
      <c r="K598" s="41">
        <f>IFERROR('Tabel 5'!J598/'Tabel 10'!$F598*1000,0)</f>
        <v>10.00118591137289</v>
      </c>
      <c r="L598" s="41">
        <f>IFERROR('Tabel 5'!K598/'Tabel 10'!$F598*1000,0)</f>
        <v>1.8183974384314345</v>
      </c>
      <c r="M598" s="41">
        <f>IFERROR('Tabel 5'!L598/'Tabel 10'!$F598*1000,0)</f>
        <v>0</v>
      </c>
      <c r="N598" s="41">
        <f>IFERROR('Tabel 5'!M598/'Tabel 10'!$F598*1000,0)</f>
        <v>0</v>
      </c>
      <c r="O598" s="41">
        <f>IFERROR('Tabel 5'!N598/'Tabel 10'!$F598*1000,0)</f>
        <v>5.2575404198126261</v>
      </c>
      <c r="Q598" s="41">
        <f>IFERROR('Tabel 5'!P598/'Tabel 10'!$F598*1000,0)</f>
        <v>0.19765189548167766</v>
      </c>
      <c r="R598" s="41">
        <f>IFERROR('Tabel 5'!Q598/'Tabel 10'!$F598*1000,0)</f>
        <v>0</v>
      </c>
      <c r="S598" s="41">
        <f>IFERROR('Tabel 5'!R598/'Tabel 10'!$F598*1000,0)</f>
        <v>0.19765189548167766</v>
      </c>
      <c r="T598" s="41">
        <f>IFERROR('Tabel 5'!S598/'Tabel 10'!$F598*1000,0)</f>
        <v>0</v>
      </c>
      <c r="U598" s="41">
        <f>IFERROR('Tabel 5'!T598/'Tabel 10'!$F598*1000,0)</f>
        <v>2.4113531248764675</v>
      </c>
      <c r="V598" s="22"/>
      <c r="W598" s="41">
        <f>IFERROR('Tabel 5'!V598/'Tabel 10'!$F598*1000,0)</f>
        <v>14.626240265644148</v>
      </c>
      <c r="X598" s="41">
        <f>IFERROR('Tabel 5'!W598/'Tabel 10'!$F598*1000,0)</f>
        <v>14.072814958295449</v>
      </c>
      <c r="Y598" s="41">
        <f>IFERROR('Tabel 5'!X598/'Tabel 10'!$F598*1000,0)</f>
        <v>0.55342530734869744</v>
      </c>
      <c r="Z598" s="41">
        <f>IFERROR('Tabel 5'!Y598/'Tabel 10'!$F598*1000,0)</f>
        <v>0</v>
      </c>
      <c r="AB598" s="41">
        <f>IFERROR('Tabel 5'!AA598/'Tabel 10'!$F598*1000,0)</f>
        <v>4.7041151124639287</v>
      </c>
      <c r="AC598" s="41"/>
      <c r="AD598" s="41">
        <f>IFERROR('Tabel 5'!AC598/'Tabel 10'!$F598*1000,0)</f>
        <v>3.9530379096335534E-2</v>
      </c>
    </row>
    <row r="599" spans="2:30" outlineLevel="2" x14ac:dyDescent="0.2">
      <c r="B599" s="46">
        <v>2017</v>
      </c>
      <c r="C599" s="46">
        <v>5</v>
      </c>
      <c r="D599" s="22" t="s">
        <v>299</v>
      </c>
      <c r="E599" s="22" t="s">
        <v>675</v>
      </c>
      <c r="F599" s="41">
        <v>47600</v>
      </c>
      <c r="H599" s="41">
        <f>IFERROR('Tabel 5'!G599/'Tabel 10'!$F599*1000,0)</f>
        <v>19.222689075630253</v>
      </c>
      <c r="I599" s="22"/>
      <c r="J599" s="41">
        <f>IFERROR('Tabel 5'!I599/'Tabel 10'!$F599*1000,0)</f>
        <v>6.4075630252100835</v>
      </c>
      <c r="K599" s="41">
        <f>IFERROR('Tabel 5'!J599/'Tabel 10'!$F599*1000,0)</f>
        <v>1.2605042016806725</v>
      </c>
      <c r="L599" s="41">
        <f>IFERROR('Tabel 5'!K599/'Tabel 10'!$F599*1000,0)</f>
        <v>5.1470588235294121</v>
      </c>
      <c r="M599" s="41">
        <f>IFERROR('Tabel 5'!L599/'Tabel 10'!$F599*1000,0)</f>
        <v>0</v>
      </c>
      <c r="N599" s="41">
        <f>IFERROR('Tabel 5'!M599/'Tabel 10'!$F599*1000,0)</f>
        <v>0</v>
      </c>
      <c r="O599" s="41">
        <f>IFERROR('Tabel 5'!N599/'Tabel 10'!$F599*1000,0)</f>
        <v>0</v>
      </c>
      <c r="Q599" s="41">
        <f>IFERROR('Tabel 5'!P599/'Tabel 10'!$F599*1000,0)</f>
        <v>0.65126050420168069</v>
      </c>
      <c r="R599" s="41">
        <f>IFERROR('Tabel 5'!Q599/'Tabel 10'!$F599*1000,0)</f>
        <v>0.65126050420168069</v>
      </c>
      <c r="S599" s="41">
        <f>IFERROR('Tabel 5'!R599/'Tabel 10'!$F599*1000,0)</f>
        <v>0</v>
      </c>
      <c r="T599" s="41">
        <f>IFERROR('Tabel 5'!S599/'Tabel 10'!$F599*1000,0)</f>
        <v>0</v>
      </c>
      <c r="U599" s="41">
        <f>IFERROR('Tabel 5'!T599/'Tabel 10'!$F599*1000,0)</f>
        <v>0.63025210084033623</v>
      </c>
      <c r="V599" s="22"/>
      <c r="W599" s="41">
        <f>IFERROR('Tabel 5'!V599/'Tabel 10'!$F599*1000,0)</f>
        <v>11.533613445378151</v>
      </c>
      <c r="X599" s="41">
        <f>IFERROR('Tabel 5'!W599/'Tabel 10'!$F599*1000,0)</f>
        <v>10.987394957983193</v>
      </c>
      <c r="Y599" s="41">
        <f>IFERROR('Tabel 5'!X599/'Tabel 10'!$F599*1000,0)</f>
        <v>0.54621848739495793</v>
      </c>
      <c r="Z599" s="41">
        <f>IFERROR('Tabel 5'!Y599/'Tabel 10'!$F599*1000,0)</f>
        <v>0</v>
      </c>
      <c r="AB599" s="41">
        <f>IFERROR('Tabel 5'!AA599/'Tabel 10'!$F599*1000,0)</f>
        <v>0</v>
      </c>
      <c r="AC599" s="41"/>
      <c r="AD599" s="41">
        <f>IFERROR('Tabel 5'!AC599/'Tabel 10'!$F599*1000,0)</f>
        <v>0.7142857142857143</v>
      </c>
    </row>
    <row r="600" spans="2:30" outlineLevel="2" x14ac:dyDescent="0.2">
      <c r="B600" s="46">
        <v>2017</v>
      </c>
      <c r="C600" s="46">
        <v>5</v>
      </c>
      <c r="D600" s="22" t="s">
        <v>301</v>
      </c>
      <c r="E600" s="22" t="s">
        <v>677</v>
      </c>
      <c r="F600" s="41">
        <v>48653</v>
      </c>
      <c r="H600" s="41">
        <f>IFERROR('Tabel 5'!G600/'Tabel 10'!$F600*1000,0)</f>
        <v>39.278153454052166</v>
      </c>
      <c r="I600" s="22"/>
      <c r="J600" s="41">
        <f>IFERROR('Tabel 5'!I600/'Tabel 10'!$F600*1000,0)</f>
        <v>8.714776067251762</v>
      </c>
      <c r="K600" s="41">
        <f>IFERROR('Tabel 5'!J600/'Tabel 10'!$F600*1000,0)</f>
        <v>4.1312971450886895</v>
      </c>
      <c r="L600" s="41">
        <f>IFERROR('Tabel 5'!K600/'Tabel 10'!$F600*1000,0)</f>
        <v>0</v>
      </c>
      <c r="M600" s="41">
        <f>IFERROR('Tabel 5'!L600/'Tabel 10'!$F600*1000,0)</f>
        <v>4.5834789221630734</v>
      </c>
      <c r="N600" s="41">
        <f>IFERROR('Tabel 5'!M600/'Tabel 10'!$F600*1000,0)</f>
        <v>0</v>
      </c>
      <c r="O600" s="41">
        <f>IFERROR('Tabel 5'!N600/'Tabel 10'!$F600*1000,0)</f>
        <v>0</v>
      </c>
      <c r="Q600" s="41">
        <f>IFERROR('Tabel 5'!P600/'Tabel 10'!$F600*1000,0)</f>
        <v>7.3171233017491213</v>
      </c>
      <c r="R600" s="41">
        <f>IFERROR('Tabel 5'!Q600/'Tabel 10'!$F600*1000,0)</f>
        <v>3.4941319137566031</v>
      </c>
      <c r="S600" s="41">
        <f>IFERROR('Tabel 5'!R600/'Tabel 10'!$F600*1000,0)</f>
        <v>3.8229913879925181</v>
      </c>
      <c r="T600" s="41">
        <f>IFERROR('Tabel 5'!S600/'Tabel 10'!$F600*1000,0)</f>
        <v>0</v>
      </c>
      <c r="U600" s="41">
        <f>IFERROR('Tabel 5'!T600/'Tabel 10'!$F600*1000,0)</f>
        <v>11.777279921073726</v>
      </c>
      <c r="V600" s="22"/>
      <c r="W600" s="41">
        <f>IFERROR('Tabel 5'!V600/'Tabel 10'!$F600*1000,0)</f>
        <v>11.468974163977556</v>
      </c>
      <c r="X600" s="41">
        <f>IFERROR('Tabel 5'!W600/'Tabel 10'!$F600*1000,0)</f>
        <v>11.468974163977556</v>
      </c>
      <c r="Y600" s="41">
        <f>IFERROR('Tabel 5'!X600/'Tabel 10'!$F600*1000,0)</f>
        <v>0</v>
      </c>
      <c r="Z600" s="41">
        <f>IFERROR('Tabel 5'!Y600/'Tabel 10'!$F600*1000,0)</f>
        <v>0</v>
      </c>
      <c r="AB600" s="41">
        <f>IFERROR('Tabel 5'!AA600/'Tabel 10'!$F600*1000,0)</f>
        <v>0</v>
      </c>
      <c r="AC600" s="41"/>
      <c r="AD600" s="41">
        <f>IFERROR('Tabel 5'!AC600/'Tabel 10'!$F600*1000,0)</f>
        <v>4.357388033625881</v>
      </c>
    </row>
    <row r="601" spans="2:30" outlineLevel="2" x14ac:dyDescent="0.2">
      <c r="B601" s="46">
        <v>2017</v>
      </c>
      <c r="C601" s="46">
        <v>5</v>
      </c>
      <c r="D601" s="22" t="s">
        <v>307</v>
      </c>
      <c r="E601" s="22" t="s">
        <v>683</v>
      </c>
      <c r="F601" s="41">
        <v>34764</v>
      </c>
      <c r="H601" s="41">
        <f>IFERROR('Tabel 5'!G601/'Tabel 10'!$F601*1000,0)</f>
        <v>48.843631342768383</v>
      </c>
      <c r="I601" s="22"/>
      <c r="J601" s="41">
        <f>IFERROR('Tabel 5'!I601/'Tabel 10'!$F601*1000,0)</f>
        <v>15.130594868254516</v>
      </c>
      <c r="K601" s="41">
        <f>IFERROR('Tabel 5'!J601/'Tabel 10'!$F601*1000,0)</f>
        <v>5.9544356230583357</v>
      </c>
      <c r="L601" s="41">
        <f>IFERROR('Tabel 5'!K601/'Tabel 10'!$F601*1000,0)</f>
        <v>3.0203658957542285</v>
      </c>
      <c r="M601" s="41">
        <f>IFERROR('Tabel 5'!L601/'Tabel 10'!$F601*1000,0)</f>
        <v>0</v>
      </c>
      <c r="N601" s="41">
        <f>IFERROR('Tabel 5'!M601/'Tabel 10'!$F601*1000,0)</f>
        <v>0</v>
      </c>
      <c r="O601" s="41">
        <f>IFERROR('Tabel 5'!N601/'Tabel 10'!$F601*1000,0)</f>
        <v>6.1557933494419519</v>
      </c>
      <c r="Q601" s="41">
        <f>IFERROR('Tabel 5'!P601/'Tabel 10'!$F601*1000,0)</f>
        <v>5.8969048440915888</v>
      </c>
      <c r="R601" s="41">
        <f>IFERROR('Tabel 5'!Q601/'Tabel 10'!$F601*1000,0)</f>
        <v>5.8969048440915888</v>
      </c>
      <c r="S601" s="41">
        <f>IFERROR('Tabel 5'!R601/'Tabel 10'!$F601*1000,0)</f>
        <v>0</v>
      </c>
      <c r="T601" s="41">
        <f>IFERROR('Tabel 5'!S601/'Tabel 10'!$F601*1000,0)</f>
        <v>0</v>
      </c>
      <c r="U601" s="41">
        <f>IFERROR('Tabel 5'!T601/'Tabel 10'!$F601*1000,0)</f>
        <v>5.4366586123576113</v>
      </c>
      <c r="V601" s="22"/>
      <c r="W601" s="41">
        <f>IFERROR('Tabel 5'!V601/'Tabel 10'!$F601*1000,0)</f>
        <v>22.379473018064665</v>
      </c>
      <c r="X601" s="41">
        <f>IFERROR('Tabel 5'!W601/'Tabel 10'!$F601*1000,0)</f>
        <v>21.516511333563457</v>
      </c>
      <c r="Y601" s="41">
        <f>IFERROR('Tabel 5'!X601/'Tabel 10'!$F601*1000,0)</f>
        <v>0.86296168450120814</v>
      </c>
      <c r="Z601" s="41">
        <f>IFERROR('Tabel 5'!Y601/'Tabel 10'!$F601*1000,0)</f>
        <v>0</v>
      </c>
      <c r="AB601" s="41">
        <f>IFERROR('Tabel 5'!AA601/'Tabel 10'!$F601*1000,0)</f>
        <v>0</v>
      </c>
      <c r="AC601" s="41"/>
      <c r="AD601" s="41">
        <f>IFERROR('Tabel 5'!AC601/'Tabel 10'!$F601*1000,0)</f>
        <v>2.7614773904038659</v>
      </c>
    </row>
    <row r="602" spans="2:30" outlineLevel="2" x14ac:dyDescent="0.2">
      <c r="B602" s="46">
        <v>2017</v>
      </c>
      <c r="C602" s="46">
        <v>5</v>
      </c>
      <c r="D602" s="22" t="s">
        <v>685</v>
      </c>
      <c r="E602" s="22" t="s">
        <v>686</v>
      </c>
      <c r="F602" s="41">
        <v>46051.074978938501</v>
      </c>
      <c r="H602" s="41">
        <f>IFERROR('Tabel 5'!G602/'Tabel 10'!$F602*1000,0)</f>
        <v>42.12138777721119</v>
      </c>
      <c r="I602" s="22"/>
      <c r="J602" s="41">
        <f>IFERROR('Tabel 5'!I602/'Tabel 10'!$F602*1000,0)</f>
        <v>18.540498462941269</v>
      </c>
      <c r="K602" s="41">
        <f>IFERROR('Tabel 5'!J602/'Tabel 10'!$F602*1000,0)</f>
        <v>12.125554792531675</v>
      </c>
      <c r="L602" s="41">
        <f>IFERROR('Tabel 5'!K602/'Tabel 10'!$F602*1000,0)</f>
        <v>0</v>
      </c>
      <c r="M602" s="41">
        <f>IFERROR('Tabel 5'!L602/'Tabel 10'!$F602*1000,0)</f>
        <v>6.4073089597512816</v>
      </c>
      <c r="N602" s="41">
        <f>IFERROR('Tabel 5'!M602/'Tabel 10'!$F602*1000,0)</f>
        <v>0</v>
      </c>
      <c r="O602" s="41">
        <f>IFERROR('Tabel 5'!N602/'Tabel 10'!$F602*1000,0)</f>
        <v>7.6347106583085373E-3</v>
      </c>
      <c r="Q602" s="41">
        <f>IFERROR('Tabel 5'!P602/'Tabel 10'!$F602*1000,0)</f>
        <v>10.38741412337807</v>
      </c>
      <c r="R602" s="41">
        <f>IFERROR('Tabel 5'!Q602/'Tabel 10'!$F602*1000,0)</f>
        <v>10.38741412337807</v>
      </c>
      <c r="S602" s="41">
        <f>IFERROR('Tabel 5'!R602/'Tabel 10'!$F602*1000,0)</f>
        <v>0</v>
      </c>
      <c r="T602" s="41">
        <f>IFERROR('Tabel 5'!S602/'Tabel 10'!$F602*1000,0)</f>
        <v>0</v>
      </c>
      <c r="U602" s="41">
        <f>IFERROR('Tabel 5'!T602/'Tabel 10'!$F602*1000,0)</f>
        <v>3.0842218715702878</v>
      </c>
      <c r="V602" s="22"/>
      <c r="W602" s="41">
        <f>IFERROR('Tabel 5'!V602/'Tabel 10'!$F602*1000,0)</f>
        <v>10.109253319321565</v>
      </c>
      <c r="X602" s="41">
        <f>IFERROR('Tabel 5'!W602/'Tabel 10'!$F602*1000,0)</f>
        <v>9.8921031224027409</v>
      </c>
      <c r="Y602" s="41">
        <f>IFERROR('Tabel 5'!X602/'Tabel 10'!$F602*1000,0)</f>
        <v>0.21715019691882348</v>
      </c>
      <c r="Z602" s="41">
        <f>IFERROR('Tabel 5'!Y602/'Tabel 10'!$F602*1000,0)</f>
        <v>0</v>
      </c>
      <c r="AB602" s="41">
        <f>IFERROR('Tabel 5'!AA602/'Tabel 10'!$F602*1000,0)</f>
        <v>0</v>
      </c>
      <c r="AC602" s="41"/>
      <c r="AD602" s="41">
        <f>IFERROR('Tabel 5'!AC602/'Tabel 10'!$F602*1000,0)</f>
        <v>3.5612632294687052</v>
      </c>
    </row>
    <row r="603" spans="2:30" outlineLevel="2" x14ac:dyDescent="0.2">
      <c r="B603" s="46">
        <v>2017</v>
      </c>
      <c r="C603" s="46">
        <v>5</v>
      </c>
      <c r="D603" s="22" t="s">
        <v>309</v>
      </c>
      <c r="E603" s="22" t="s">
        <v>687</v>
      </c>
      <c r="F603" s="41">
        <v>24827</v>
      </c>
      <c r="H603" s="41">
        <f>IFERROR('Tabel 5'!G603/'Tabel 10'!$F603*1000,0)</f>
        <v>75.039271760583233</v>
      </c>
      <c r="I603" s="22"/>
      <c r="J603" s="41">
        <f>IFERROR('Tabel 5'!I603/'Tabel 10'!$F603*1000,0)</f>
        <v>20.622709147299311</v>
      </c>
      <c r="K603" s="41">
        <f>IFERROR('Tabel 5'!J603/'Tabel 10'!$F603*1000,0)</f>
        <v>8.5793692351069399</v>
      </c>
      <c r="L603" s="41">
        <f>IFERROR('Tabel 5'!K603/'Tabel 10'!$F603*1000,0)</f>
        <v>4.0278728803318967E-2</v>
      </c>
      <c r="M603" s="41">
        <f>IFERROR('Tabel 5'!L603/'Tabel 10'!$F603*1000,0)</f>
        <v>2.5778386434124139</v>
      </c>
      <c r="N603" s="41">
        <f>IFERROR('Tabel 5'!M603/'Tabel 10'!$F603*1000,0)</f>
        <v>4.0278728803318967E-2</v>
      </c>
      <c r="O603" s="41">
        <f>IFERROR('Tabel 5'!N603/'Tabel 10'!$F603*1000,0)</f>
        <v>9.3849438111733186</v>
      </c>
      <c r="Q603" s="41">
        <f>IFERROR('Tabel 5'!P603/'Tabel 10'!$F603*1000,0)</f>
        <v>23.643613807548235</v>
      </c>
      <c r="R603" s="41">
        <f>IFERROR('Tabel 5'!Q603/'Tabel 10'!$F603*1000,0)</f>
        <v>23.643613807548235</v>
      </c>
      <c r="S603" s="41">
        <f>IFERROR('Tabel 5'!R603/'Tabel 10'!$F603*1000,0)</f>
        <v>0</v>
      </c>
      <c r="T603" s="41">
        <f>IFERROR('Tabel 5'!S603/'Tabel 10'!$F603*1000,0)</f>
        <v>0</v>
      </c>
      <c r="U603" s="41">
        <f>IFERROR('Tabel 5'!T603/'Tabel 10'!$F603*1000,0)</f>
        <v>1.6111491521327588</v>
      </c>
      <c r="V603" s="22"/>
      <c r="W603" s="41">
        <f>IFERROR('Tabel 5'!V603/'Tabel 10'!$F603*1000,0)</f>
        <v>29.16179965360293</v>
      </c>
      <c r="X603" s="41">
        <f>IFERROR('Tabel 5'!W603/'Tabel 10'!$F603*1000,0)</f>
        <v>24.449188383614612</v>
      </c>
      <c r="Y603" s="41">
        <f>IFERROR('Tabel 5'!X603/'Tabel 10'!$F603*1000,0)</f>
        <v>0</v>
      </c>
      <c r="Z603" s="41">
        <f>IFERROR('Tabel 5'!Y603/'Tabel 10'!$F603*1000,0)</f>
        <v>4.7126112699883196</v>
      </c>
      <c r="AB603" s="41">
        <f>IFERROR('Tabel 5'!AA603/'Tabel 10'!$F603*1000,0)</f>
        <v>0</v>
      </c>
      <c r="AC603" s="41"/>
      <c r="AD603" s="41">
        <f>IFERROR('Tabel 5'!AC603/'Tabel 10'!$F603*1000,0)</f>
        <v>11.559995166552545</v>
      </c>
    </row>
    <row r="604" spans="2:30" outlineLevel="2" x14ac:dyDescent="0.2">
      <c r="B604" s="46">
        <v>2017</v>
      </c>
      <c r="C604" s="46">
        <v>5</v>
      </c>
      <c r="D604" s="22" t="s">
        <v>310</v>
      </c>
      <c r="E604" s="22" t="s">
        <v>690</v>
      </c>
      <c r="F604" s="41">
        <v>36124</v>
      </c>
      <c r="H604" s="41">
        <f>IFERROR('Tabel 5'!G604/'Tabel 10'!$F604*1000,0)</f>
        <v>32.471487099988927</v>
      </c>
      <c r="I604" s="22"/>
      <c r="J604" s="41">
        <f>IFERROR('Tabel 5'!I604/'Tabel 10'!$F604*1000,0)</f>
        <v>7.4188904883180156</v>
      </c>
      <c r="K604" s="41">
        <f>IFERROR('Tabel 5'!J604/'Tabel 10'!$F604*1000,0)</f>
        <v>1.2733916509799579</v>
      </c>
      <c r="L604" s="41">
        <f>IFERROR('Tabel 5'!K604/'Tabel 10'!$F604*1000,0)</f>
        <v>2.6851954379359984</v>
      </c>
      <c r="M604" s="41">
        <f>IFERROR('Tabel 5'!L604/'Tabel 10'!$F604*1000,0)</f>
        <v>2.4083711659838332</v>
      </c>
      <c r="N604" s="41">
        <f>IFERROR('Tabel 5'!M604/'Tabel 10'!$F604*1000,0)</f>
        <v>0</v>
      </c>
      <c r="O604" s="41">
        <f>IFERROR('Tabel 5'!N604/'Tabel 10'!$F604*1000,0)</f>
        <v>1.0519322334182262</v>
      </c>
      <c r="Q604" s="41">
        <f>IFERROR('Tabel 5'!P604/'Tabel 10'!$F604*1000,0)</f>
        <v>0</v>
      </c>
      <c r="R604" s="41">
        <f>IFERROR('Tabel 5'!Q604/'Tabel 10'!$F604*1000,0)</f>
        <v>0</v>
      </c>
      <c r="S604" s="41">
        <f>IFERROR('Tabel 5'!R604/'Tabel 10'!$F604*1000,0)</f>
        <v>0</v>
      </c>
      <c r="T604" s="41">
        <f>IFERROR('Tabel 5'!S604/'Tabel 10'!$F604*1000,0)</f>
        <v>0</v>
      </c>
      <c r="U604" s="41">
        <f>IFERROR('Tabel 5'!T604/'Tabel 10'!$F604*1000,0)</f>
        <v>7.6403499058797477</v>
      </c>
      <c r="V604" s="22"/>
      <c r="W604" s="41">
        <f>IFERROR('Tabel 5'!V604/'Tabel 10'!$F604*1000,0)</f>
        <v>17.412246705791166</v>
      </c>
      <c r="X604" s="41">
        <f>IFERROR('Tabel 5'!W604/'Tabel 10'!$F604*1000,0)</f>
        <v>17.163104861034213</v>
      </c>
      <c r="Y604" s="41">
        <f>IFERROR('Tabel 5'!X604/'Tabel 10'!$F604*1000,0)</f>
        <v>0.24914184475694828</v>
      </c>
      <c r="Z604" s="41">
        <f>IFERROR('Tabel 5'!Y604/'Tabel 10'!$F604*1000,0)</f>
        <v>0</v>
      </c>
      <c r="AB604" s="41">
        <f>IFERROR('Tabel 5'!AA604/'Tabel 10'!$F604*1000,0)</f>
        <v>1.1072970878086592</v>
      </c>
      <c r="AC604" s="41"/>
      <c r="AD604" s="41">
        <f>IFERROR('Tabel 5'!AC604/'Tabel 10'!$F604*1000,0)</f>
        <v>1.5778983501273391</v>
      </c>
    </row>
    <row r="605" spans="2:30" outlineLevel="2" x14ac:dyDescent="0.2">
      <c r="B605" s="46">
        <v>2017</v>
      </c>
      <c r="C605" s="46">
        <v>5</v>
      </c>
      <c r="D605" s="22" t="s">
        <v>311</v>
      </c>
      <c r="E605" s="22" t="s">
        <v>691</v>
      </c>
      <c r="F605" s="41">
        <v>35316</v>
      </c>
      <c r="H605" s="41">
        <f>IFERROR('Tabel 5'!G605/'Tabel 10'!$F605*1000,0)</f>
        <v>47.400611620795104</v>
      </c>
      <c r="I605" s="22"/>
      <c r="J605" s="41">
        <f>IFERROR('Tabel 5'!I605/'Tabel 10'!$F605*1000,0)</f>
        <v>12.827047230716955</v>
      </c>
      <c r="K605" s="41">
        <f>IFERROR('Tabel 5'!J605/'Tabel 10'!$F605*1000,0)</f>
        <v>11.666100351115642</v>
      </c>
      <c r="L605" s="41">
        <f>IFERROR('Tabel 5'!K605/'Tabel 10'!$F605*1000,0)</f>
        <v>0.42473666326877335</v>
      </c>
      <c r="M605" s="41">
        <f>IFERROR('Tabel 5'!L605/'Tabel 10'!$F605*1000,0)</f>
        <v>0.16989466530750935</v>
      </c>
      <c r="N605" s="41">
        <f>IFERROR('Tabel 5'!M605/'Tabel 10'!$F605*1000,0)</f>
        <v>0.14157888775625779</v>
      </c>
      <c r="O605" s="41">
        <f>IFERROR('Tabel 5'!N605/'Tabel 10'!$F605*1000,0)</f>
        <v>0.42473666326877335</v>
      </c>
      <c r="Q605" s="41">
        <f>IFERROR('Tabel 5'!P605/'Tabel 10'!$F605*1000,0)</f>
        <v>4.3889455204439916</v>
      </c>
      <c r="R605" s="41">
        <f>IFERROR('Tabel 5'!Q605/'Tabel 10'!$F605*1000,0)</f>
        <v>5.6631555102503117E-2</v>
      </c>
      <c r="S605" s="41">
        <f>IFERROR('Tabel 5'!R605/'Tabel 10'!$F605*1000,0)</f>
        <v>4.3323139653414877</v>
      </c>
      <c r="T605" s="41">
        <f>IFERROR('Tabel 5'!S605/'Tabel 10'!$F605*1000,0)</f>
        <v>0</v>
      </c>
      <c r="U605" s="41">
        <f>IFERROR('Tabel 5'!T605/'Tabel 10'!$F605*1000,0)</f>
        <v>3.7093668592139539</v>
      </c>
      <c r="V605" s="22"/>
      <c r="W605" s="41">
        <f>IFERROR('Tabel 5'!V605/'Tabel 10'!$F605*1000,0)</f>
        <v>26.475252010420206</v>
      </c>
      <c r="X605" s="41">
        <f>IFERROR('Tabel 5'!W605/'Tabel 10'!$F605*1000,0)</f>
        <v>25.908936459395175</v>
      </c>
      <c r="Y605" s="41">
        <f>IFERROR('Tabel 5'!X605/'Tabel 10'!$F605*1000,0)</f>
        <v>0.56631555102503117</v>
      </c>
      <c r="Z605" s="41">
        <f>IFERROR('Tabel 5'!Y605/'Tabel 10'!$F605*1000,0)</f>
        <v>0</v>
      </c>
      <c r="AB605" s="41">
        <f>IFERROR('Tabel 5'!AA605/'Tabel 10'!$F605*1000,0)</f>
        <v>0</v>
      </c>
      <c r="AC605" s="41"/>
      <c r="AD605" s="41">
        <f>IFERROR('Tabel 5'!AC605/'Tabel 10'!$F605*1000,0)</f>
        <v>3.3412617510476834</v>
      </c>
    </row>
    <row r="606" spans="2:30" outlineLevel="2" x14ac:dyDescent="0.2">
      <c r="B606" s="46">
        <v>2017</v>
      </c>
      <c r="C606" s="46">
        <v>5</v>
      </c>
      <c r="D606" s="22" t="s">
        <v>315</v>
      </c>
      <c r="E606" s="22" t="s">
        <v>697</v>
      </c>
      <c r="F606" s="41">
        <v>48250.50181414291</v>
      </c>
      <c r="H606" s="41">
        <f>IFERROR('Tabel 5'!G606/'Tabel 10'!$F606*1000,0)</f>
        <v>44.904534965121783</v>
      </c>
      <c r="I606" s="22"/>
      <c r="J606" s="41">
        <f>IFERROR('Tabel 5'!I606/'Tabel 10'!$F606*1000,0)</f>
        <v>13.162114665416819</v>
      </c>
      <c r="K606" s="41">
        <f>IFERROR('Tabel 5'!J606/'Tabel 10'!$F606*1000,0)</f>
        <v>6.1825132524053661</v>
      </c>
      <c r="L606" s="41">
        <f>IFERROR('Tabel 5'!K606/'Tabel 10'!$F606*1000,0)</f>
        <v>4.145034610632322E-2</v>
      </c>
      <c r="M606" s="41">
        <f>IFERROR('Tabel 5'!L606/'Tabel 10'!$F606*1000,0)</f>
        <v>4.3315611681107766</v>
      </c>
      <c r="N606" s="41">
        <f>IFERROR('Tabel 5'!M606/'Tabel 10'!$F606*1000,0)</f>
        <v>9.8843959361798309E-2</v>
      </c>
      <c r="O606" s="41">
        <f>IFERROR('Tabel 5'!N606/'Tabel 10'!$F606*1000,0)</f>
        <v>2.5077459394325547</v>
      </c>
      <c r="Q606" s="41">
        <f>IFERROR('Tabel 5'!P606/'Tabel 10'!$F606*1000,0)</f>
        <v>6.8298077501794596</v>
      </c>
      <c r="R606" s="41">
        <f>IFERROR('Tabel 5'!Q606/'Tabel 10'!$F606*1000,0)</f>
        <v>6.8298077501794596</v>
      </c>
      <c r="S606" s="41">
        <f>IFERROR('Tabel 5'!R606/'Tabel 10'!$F606*1000,0)</f>
        <v>0</v>
      </c>
      <c r="T606" s="41">
        <f>IFERROR('Tabel 5'!S606/'Tabel 10'!$F606*1000,0)</f>
        <v>0</v>
      </c>
      <c r="U606" s="41">
        <f>IFERROR('Tabel 5'!T606/'Tabel 10'!$F606*1000,0)</f>
        <v>4.7572474752338669</v>
      </c>
      <c r="V606" s="22"/>
      <c r="W606" s="41">
        <f>IFERROR('Tabel 5'!V606/'Tabel 10'!$F606*1000,0)</f>
        <v>20.155365074291645</v>
      </c>
      <c r="X606" s="41">
        <f>IFERROR('Tabel 5'!W606/'Tabel 10'!$F606*1000,0)</f>
        <v>19.948113343760028</v>
      </c>
      <c r="Y606" s="41">
        <f>IFERROR('Tabel 5'!X606/'Tabel 10'!$F606*1000,0)</f>
        <v>0</v>
      </c>
      <c r="Z606" s="41">
        <f>IFERROR('Tabel 5'!Y606/'Tabel 10'!$F606*1000,0)</f>
        <v>0.20725173053161608</v>
      </c>
      <c r="AB606" s="41">
        <f>IFERROR('Tabel 5'!AA606/'Tabel 10'!$F606*1000,0)</f>
        <v>0</v>
      </c>
      <c r="AC606" s="41"/>
      <c r="AD606" s="41">
        <f>IFERROR('Tabel 5'!AC606/'Tabel 10'!$F606*1000,0)</f>
        <v>3.5567957299949744</v>
      </c>
    </row>
    <row r="607" spans="2:30" outlineLevel="2" x14ac:dyDescent="0.2">
      <c r="B607" s="46">
        <v>2017</v>
      </c>
      <c r="C607" s="46">
        <v>5</v>
      </c>
      <c r="D607" s="22" t="s">
        <v>317</v>
      </c>
      <c r="E607" s="22" t="s">
        <v>699</v>
      </c>
      <c r="F607" s="41">
        <v>45508</v>
      </c>
      <c r="H607" s="41">
        <f>IFERROR('Tabel 5'!G607/'Tabel 10'!$F607*1000,0)</f>
        <v>73.305792388151531</v>
      </c>
      <c r="I607" s="22"/>
      <c r="J607" s="41">
        <f>IFERROR('Tabel 5'!I607/'Tabel 10'!$F607*1000,0)</f>
        <v>28.610354223433241</v>
      </c>
      <c r="K607" s="41">
        <f>IFERROR('Tabel 5'!J607/'Tabel 10'!$F607*1000,0)</f>
        <v>20.567812252790716</v>
      </c>
      <c r="L607" s="41">
        <f>IFERROR('Tabel 5'!K607/'Tabel 10'!$F607*1000,0)</f>
        <v>0</v>
      </c>
      <c r="M607" s="41">
        <f>IFERROR('Tabel 5'!L607/'Tabel 10'!$F607*1000,0)</f>
        <v>7.2734464270018453</v>
      </c>
      <c r="N607" s="41">
        <f>IFERROR('Tabel 5'!M607/'Tabel 10'!$F607*1000,0)</f>
        <v>0</v>
      </c>
      <c r="O607" s="41">
        <f>IFERROR('Tabel 5'!N607/'Tabel 10'!$F607*1000,0)</f>
        <v>0.76909554364067856</v>
      </c>
      <c r="Q607" s="41">
        <f>IFERROR('Tabel 5'!P607/'Tabel 10'!$F607*1000,0)</f>
        <v>11.206820778764174</v>
      </c>
      <c r="R607" s="41">
        <f>IFERROR('Tabel 5'!Q607/'Tabel 10'!$F607*1000,0)</f>
        <v>9.5587588995341477</v>
      </c>
      <c r="S607" s="41">
        <f>IFERROR('Tabel 5'!R607/'Tabel 10'!$F607*1000,0)</f>
        <v>1.6480618792300255</v>
      </c>
      <c r="T607" s="41">
        <f>IFERROR('Tabel 5'!S607/'Tabel 10'!$F607*1000,0)</f>
        <v>0</v>
      </c>
      <c r="U607" s="41">
        <f>IFERROR('Tabel 5'!T607/'Tabel 10'!$F607*1000,0)</f>
        <v>11.42656236266151</v>
      </c>
      <c r="V607" s="22"/>
      <c r="W607" s="41">
        <f>IFERROR('Tabel 5'!V607/'Tabel 10'!$F607*1000,0)</f>
        <v>22.062055023292608</v>
      </c>
      <c r="X607" s="41">
        <f>IFERROR('Tabel 5'!W607/'Tabel 10'!$F607*1000,0)</f>
        <v>18.172628988309746</v>
      </c>
      <c r="Y607" s="41">
        <f>IFERROR('Tabel 5'!X607/'Tabel 10'!$F607*1000,0)</f>
        <v>0.43948316779467345</v>
      </c>
      <c r="Z607" s="41">
        <f>IFERROR('Tabel 5'!Y607/'Tabel 10'!$F607*1000,0)</f>
        <v>3.4499428671881867</v>
      </c>
      <c r="AB607" s="41">
        <f>IFERROR('Tabel 5'!AA607/'Tabel 10'!$F607*1000,0)</f>
        <v>0</v>
      </c>
      <c r="AC607" s="41"/>
      <c r="AD607" s="41">
        <f>IFERROR('Tabel 5'!AC607/'Tabel 10'!$F607*1000,0)</f>
        <v>4.6145732618440709</v>
      </c>
    </row>
    <row r="608" spans="2:30" outlineLevel="2" x14ac:dyDescent="0.2">
      <c r="B608" s="46">
        <v>2017</v>
      </c>
      <c r="C608" s="46">
        <v>5</v>
      </c>
      <c r="D608" s="22" t="s">
        <v>318</v>
      </c>
      <c r="E608" s="22" t="s">
        <v>700</v>
      </c>
      <c r="F608" s="41">
        <v>43808</v>
      </c>
      <c r="H608" s="41">
        <f>IFERROR('Tabel 5'!G608/'Tabel 10'!$F608*1000,0)</f>
        <v>39.467677136596052</v>
      </c>
      <c r="I608" s="22"/>
      <c r="J608" s="41">
        <f>IFERROR('Tabel 5'!I608/'Tabel 10'!$F608*1000,0)</f>
        <v>2.3968224981738495</v>
      </c>
      <c r="K608" s="41">
        <f>IFERROR('Tabel 5'!J608/'Tabel 10'!$F608*1000,0)</f>
        <v>0.61632578524470416</v>
      </c>
      <c r="L608" s="41">
        <f>IFERROR('Tabel 5'!K608/'Tabel 10'!$F608*1000,0)</f>
        <v>0</v>
      </c>
      <c r="M608" s="41">
        <f>IFERROR('Tabel 5'!L608/'Tabel 10'!$F608*1000,0)</f>
        <v>0</v>
      </c>
      <c r="N608" s="41">
        <f>IFERROR('Tabel 5'!M608/'Tabel 10'!$F608*1000,0)</f>
        <v>0</v>
      </c>
      <c r="O608" s="41">
        <f>IFERROR('Tabel 5'!N608/'Tabel 10'!$F608*1000,0)</f>
        <v>1.7804967129291454</v>
      </c>
      <c r="Q608" s="41">
        <f>IFERROR('Tabel 5'!P608/'Tabel 10'!$F608*1000,0)</f>
        <v>1.0956902848794741</v>
      </c>
      <c r="R608" s="41">
        <f>IFERROR('Tabel 5'!Q608/'Tabel 10'!$F608*1000,0)</f>
        <v>1.0956902848794741</v>
      </c>
      <c r="S608" s="41">
        <f>IFERROR('Tabel 5'!R608/'Tabel 10'!$F608*1000,0)</f>
        <v>0</v>
      </c>
      <c r="T608" s="41">
        <f>IFERROR('Tabel 5'!S608/'Tabel 10'!$F608*1000,0)</f>
        <v>0</v>
      </c>
      <c r="U608" s="41">
        <f>IFERROR('Tabel 5'!T608/'Tabel 10'!$F608*1000,0)</f>
        <v>24.105186267348429</v>
      </c>
      <c r="V608" s="22"/>
      <c r="W608" s="41">
        <f>IFERROR('Tabel 5'!V608/'Tabel 10'!$F608*1000,0)</f>
        <v>11.869978086194303</v>
      </c>
      <c r="X608" s="41">
        <f>IFERROR('Tabel 5'!W608/'Tabel 10'!$F608*1000,0)</f>
        <v>11.869978086194303</v>
      </c>
      <c r="Y608" s="41">
        <f>IFERROR('Tabel 5'!X608/'Tabel 10'!$F608*1000,0)</f>
        <v>0</v>
      </c>
      <c r="Z608" s="41">
        <f>IFERROR('Tabel 5'!Y608/'Tabel 10'!$F608*1000,0)</f>
        <v>0</v>
      </c>
      <c r="AB608" s="41">
        <f>IFERROR('Tabel 5'!AA608/'Tabel 10'!$F608*1000,0)</f>
        <v>0</v>
      </c>
      <c r="AC608" s="41"/>
      <c r="AD608" s="41">
        <f>IFERROR('Tabel 5'!AC608/'Tabel 10'!$F608*1000,0)</f>
        <v>4.017531044558071</v>
      </c>
    </row>
    <row r="609" spans="2:30" outlineLevel="2" x14ac:dyDescent="0.2">
      <c r="B609" s="46">
        <v>2017</v>
      </c>
      <c r="C609" s="46">
        <v>5</v>
      </c>
      <c r="E609" s="22" t="s">
        <v>804</v>
      </c>
      <c r="F609" s="41">
        <v>588956</v>
      </c>
      <c r="H609" s="41">
        <f>IFERROR('Tabel 5'!G609/'Tabel 10'!$F609*1000,0)</f>
        <v>54.846202432779357</v>
      </c>
      <c r="I609" s="22"/>
      <c r="J609" s="41">
        <f>IFERROR('Tabel 5'!I609/'Tabel 10'!$F609*1000,0)</f>
        <v>20.512568001684336</v>
      </c>
      <c r="K609" s="41">
        <f>IFERROR('Tabel 5'!J609/'Tabel 10'!$F609*1000,0)</f>
        <v>10.370893581184333</v>
      </c>
      <c r="L609" s="41">
        <f>IFERROR('Tabel 5'!K609/'Tabel 10'!$F609*1000,0)</f>
        <v>2.1291913148011057</v>
      </c>
      <c r="M609" s="41">
        <f>IFERROR('Tabel 5'!L609/'Tabel 10'!$F609*1000,0)</f>
        <v>4.5079768267918148</v>
      </c>
      <c r="N609" s="41">
        <f>IFERROR('Tabel 5'!M609/'Tabel 10'!$F609*1000,0)</f>
        <v>0.39901113156161072</v>
      </c>
      <c r="O609" s="41">
        <f>IFERROR('Tabel 5'!N609/'Tabel 10'!$F609*1000,0)</f>
        <v>3.1054951473454726</v>
      </c>
      <c r="Q609" s="41">
        <f>IFERROR('Tabel 5'!P609/'Tabel 10'!$F609*1000,0)</f>
        <v>5.599739199532733</v>
      </c>
      <c r="R609" s="41">
        <f>IFERROR('Tabel 5'!Q609/'Tabel 10'!$F609*1000,0)</f>
        <v>4.1632991259109344</v>
      </c>
      <c r="S609" s="41">
        <f>IFERROR('Tabel 5'!R609/'Tabel 10'!$F609*1000,0)</f>
        <v>1.4364400736217986</v>
      </c>
      <c r="T609" s="41">
        <f>IFERROR('Tabel 5'!S609/'Tabel 10'!$F609*1000,0)</f>
        <v>0</v>
      </c>
      <c r="U609" s="41">
        <f>IFERROR('Tabel 5'!T609/'Tabel 10'!$F609*1000,0)</f>
        <v>2.4755669353907592</v>
      </c>
      <c r="V609" s="22"/>
      <c r="W609" s="41">
        <f>IFERROR('Tabel 5'!V609/'Tabel 10'!$F609*1000,0)</f>
        <v>26.258328296171531</v>
      </c>
      <c r="X609" s="41">
        <f>IFERROR('Tabel 5'!W609/'Tabel 10'!$F609*1000,0)</f>
        <v>24.733596397693546</v>
      </c>
      <c r="Y609" s="41">
        <f>IFERROR('Tabel 5'!X609/'Tabel 10'!$F609*1000,0)</f>
        <v>0.93046000040750076</v>
      </c>
      <c r="Z609" s="41">
        <f>IFERROR('Tabel 5'!Y609/'Tabel 10'!$F609*1000,0)</f>
        <v>0.59427189807048408</v>
      </c>
      <c r="AB609" s="41">
        <f>IFERROR('Tabel 5'!AA609/'Tabel 10'!$F609*1000,0)</f>
        <v>0</v>
      </c>
      <c r="AC609" s="41"/>
      <c r="AD609" s="41">
        <f>IFERROR('Tabel 5'!AC609/'Tabel 10'!$F609*1000,0)</f>
        <v>4.2974347829039861</v>
      </c>
    </row>
    <row r="610" spans="2:30" outlineLevel="1" x14ac:dyDescent="0.2">
      <c r="B610" s="46">
        <v>2017</v>
      </c>
      <c r="C610" s="47" t="s">
        <v>704</v>
      </c>
      <c r="F610" s="41">
        <v>6044002.5767930811</v>
      </c>
      <c r="H610" s="41">
        <f>IFERROR('Tabel 5'!G610/'Tabel 10'!$F610*1000,0)</f>
        <v>57.111061278814624</v>
      </c>
      <c r="I610" s="22"/>
      <c r="J610" s="41">
        <f>IFERROR('Tabel 5'!I610/'Tabel 10'!$F610*1000,0)</f>
        <v>25.432796655749666</v>
      </c>
      <c r="K610" s="41">
        <f>IFERROR('Tabel 5'!J610/'Tabel 10'!$F610*1000,0)</f>
        <v>12.893228156292544</v>
      </c>
      <c r="L610" s="41">
        <f>IFERROR('Tabel 5'!K610/'Tabel 10'!$F610*1000,0)</f>
        <v>2.5443404109465972</v>
      </c>
      <c r="M610" s="41">
        <f>IFERROR('Tabel 5'!L610/'Tabel 10'!$F610*1000,0)</f>
        <v>5.5504714035245568</v>
      </c>
      <c r="N610" s="41">
        <f>IFERROR('Tabel 5'!M610/'Tabel 10'!$F610*1000,0)</f>
        <v>0.49466710721140378</v>
      </c>
      <c r="O610" s="41">
        <f>IFERROR('Tabel 5'!N610/'Tabel 10'!$F610*1000,0)</f>
        <v>3.9500895777745657</v>
      </c>
      <c r="Q610" s="41">
        <f>IFERROR('Tabel 5'!P610/'Tabel 10'!$F610*1000,0)</f>
        <v>5.35520837832716</v>
      </c>
      <c r="R610" s="41">
        <f>IFERROR('Tabel 5'!Q610/'Tabel 10'!$F610*1000,0)</f>
        <v>4.0233095417996463</v>
      </c>
      <c r="S610" s="41">
        <f>IFERROR('Tabel 5'!R610/'Tabel 10'!$F610*1000,0)</f>
        <v>1.3318988365275137</v>
      </c>
      <c r="T610" s="41">
        <f>IFERROR('Tabel 5'!S610/'Tabel 10'!$F610*1000,0)</f>
        <v>0</v>
      </c>
      <c r="U610" s="41">
        <f>IFERROR('Tabel 5'!T610/'Tabel 10'!$F610*1000,0)</f>
        <v>5.2985700955120283</v>
      </c>
      <c r="V610" s="22"/>
      <c r="W610" s="41">
        <f>IFERROR('Tabel 5'!V610/'Tabel 10'!$F610*1000,0)</f>
        <v>21.024486149225769</v>
      </c>
      <c r="X610" s="41">
        <f>IFERROR('Tabel 5'!W610/'Tabel 10'!$F610*1000,0)</f>
        <v>19.931832743458351</v>
      </c>
      <c r="Y610" s="41">
        <f>IFERROR('Tabel 5'!X610/'Tabel 10'!$F610*1000,0)</f>
        <v>0.56204476368744893</v>
      </c>
      <c r="Z610" s="41">
        <f>IFERROR('Tabel 5'!Y610/'Tabel 10'!$F610*1000,0)</f>
        <v>0.53060864207996739</v>
      </c>
      <c r="AB610" s="41">
        <f>IFERROR('Tabel 5'!AA610/'Tabel 10'!$F610*1000,0)</f>
        <v>0.28077420193629704</v>
      </c>
      <c r="AC610" s="41"/>
      <c r="AD610" s="41">
        <f>IFERROR('Tabel 5'!AC610/'Tabel 10'!$F610*1000,0)</f>
        <v>7.2640698148275664</v>
      </c>
    </row>
    <row r="611" spans="2:30" outlineLevel="2" x14ac:dyDescent="0.2">
      <c r="B611" s="46">
        <v>2017</v>
      </c>
      <c r="C611" s="46">
        <v>6</v>
      </c>
      <c r="D611" s="22" t="s">
        <v>322</v>
      </c>
      <c r="E611" s="22" t="s">
        <v>323</v>
      </c>
      <c r="F611" s="41">
        <v>11971</v>
      </c>
      <c r="H611" s="41">
        <f>IFERROR('Tabel 5'!G611/'Tabel 10'!$F611*1000,0)</f>
        <v>43.02063319689249</v>
      </c>
      <c r="I611" s="22"/>
      <c r="J611" s="41">
        <f>IFERROR('Tabel 5'!I611/'Tabel 10'!$F611*1000,0)</f>
        <v>15.286943446662768</v>
      </c>
      <c r="K611" s="41">
        <f>IFERROR('Tabel 5'!J611/'Tabel 10'!$F611*1000,0)</f>
        <v>1.9213098320942277</v>
      </c>
      <c r="L611" s="41">
        <f>IFERROR('Tabel 5'!K611/'Tabel 10'!$F611*1000,0)</f>
        <v>0.50121126054632026</v>
      </c>
      <c r="M611" s="41">
        <f>IFERROR('Tabel 5'!L611/'Tabel 10'!$F611*1000,0)</f>
        <v>7.6852393283769107</v>
      </c>
      <c r="N611" s="41">
        <f>IFERROR('Tabel 5'!M611/'Tabel 10'!$F611*1000,0)</f>
        <v>1.754239411912121</v>
      </c>
      <c r="O611" s="41">
        <f>IFERROR('Tabel 5'!N611/'Tabel 10'!$F611*1000,0)</f>
        <v>3.4249436137331886</v>
      </c>
      <c r="Q611" s="41">
        <f>IFERROR('Tabel 5'!P611/'Tabel 10'!$F611*1000,0)</f>
        <v>5.4297886559184692</v>
      </c>
      <c r="R611" s="41">
        <f>IFERROR('Tabel 5'!Q611/'Tabel 10'!$F611*1000,0)</f>
        <v>5.4297886559184692</v>
      </c>
      <c r="S611" s="41">
        <f>IFERROR('Tabel 5'!R611/'Tabel 10'!$F611*1000,0)</f>
        <v>0</v>
      </c>
      <c r="T611" s="41">
        <f>IFERROR('Tabel 5'!S611/'Tabel 10'!$F611*1000,0)</f>
        <v>0</v>
      </c>
      <c r="U611" s="41">
        <f>IFERROR('Tabel 5'!T611/'Tabel 10'!$F611*1000,0)</f>
        <v>2.0883802522763344</v>
      </c>
      <c r="V611" s="22"/>
      <c r="W611" s="41">
        <f>IFERROR('Tabel 5'!V611/'Tabel 10'!$F611*1000,0)</f>
        <v>20.21552084203492</v>
      </c>
      <c r="X611" s="41">
        <f>IFERROR('Tabel 5'!W611/'Tabel 10'!$F611*1000,0)</f>
        <v>19.630774371397546</v>
      </c>
      <c r="Y611" s="41">
        <f>IFERROR('Tabel 5'!X611/'Tabel 10'!$F611*1000,0)</f>
        <v>0.58474647063737362</v>
      </c>
      <c r="Z611" s="41">
        <f>IFERROR('Tabel 5'!Y611/'Tabel 10'!$F611*1000,0)</f>
        <v>0</v>
      </c>
      <c r="AB611" s="41">
        <f>IFERROR('Tabel 5'!AA611/'Tabel 10'!$F611*1000,0)</f>
        <v>0</v>
      </c>
      <c r="AC611" s="41"/>
      <c r="AD611" s="41">
        <f>IFERROR('Tabel 5'!AC611/'Tabel 10'!$F611*1000,0)</f>
        <v>6.5992815971932171</v>
      </c>
    </row>
    <row r="612" spans="2:30" outlineLevel="2" x14ac:dyDescent="0.2">
      <c r="B612" s="46">
        <v>2017</v>
      </c>
      <c r="C612" s="46">
        <v>6</v>
      </c>
      <c r="D612" s="22" t="s">
        <v>11</v>
      </c>
      <c r="E612" s="22" t="s">
        <v>335</v>
      </c>
      <c r="F612" s="41">
        <v>15860</v>
      </c>
      <c r="H612" s="41">
        <f>IFERROR('Tabel 5'!G612/'Tabel 10'!$F612*1000,0)</f>
        <v>87.074401008827238</v>
      </c>
      <c r="I612" s="22"/>
      <c r="J612" s="41">
        <f>IFERROR('Tabel 5'!I612/'Tabel 10'!$F612*1000,0)</f>
        <v>22.950819672131146</v>
      </c>
      <c r="K612" s="41">
        <f>IFERROR('Tabel 5'!J612/'Tabel 10'!$F612*1000,0)</f>
        <v>11.475409836065573</v>
      </c>
      <c r="L612" s="41">
        <f>IFERROR('Tabel 5'!K612/'Tabel 10'!$F612*1000,0)</f>
        <v>0</v>
      </c>
      <c r="M612" s="41">
        <f>IFERROR('Tabel 5'!L612/'Tabel 10'!$F612*1000,0)</f>
        <v>0</v>
      </c>
      <c r="N612" s="41">
        <f>IFERROR('Tabel 5'!M612/'Tabel 10'!$F612*1000,0)</f>
        <v>6.3051702395964693E-2</v>
      </c>
      <c r="O612" s="41">
        <f>IFERROR('Tabel 5'!N612/'Tabel 10'!$F612*1000,0)</f>
        <v>11.41235813366961</v>
      </c>
      <c r="Q612" s="41">
        <f>IFERROR('Tabel 5'!P612/'Tabel 10'!$F612*1000,0)</f>
        <v>24.148802017654475</v>
      </c>
      <c r="R612" s="41">
        <f>IFERROR('Tabel 5'!Q612/'Tabel 10'!$F612*1000,0)</f>
        <v>24.148802017654475</v>
      </c>
      <c r="S612" s="41">
        <f>IFERROR('Tabel 5'!R612/'Tabel 10'!$F612*1000,0)</f>
        <v>0</v>
      </c>
      <c r="T612" s="41">
        <f>IFERROR('Tabel 5'!S612/'Tabel 10'!$F612*1000,0)</f>
        <v>0</v>
      </c>
      <c r="U612" s="41">
        <f>IFERROR('Tabel 5'!T612/'Tabel 10'!$F612*1000,0)</f>
        <v>11.28625472887768</v>
      </c>
      <c r="V612" s="22"/>
      <c r="W612" s="41">
        <f>IFERROR('Tabel 5'!V612/'Tabel 10'!$F612*1000,0)</f>
        <v>28.688524590163937</v>
      </c>
      <c r="X612" s="41">
        <f>IFERROR('Tabel 5'!W612/'Tabel 10'!$F612*1000,0)</f>
        <v>27.238335435056747</v>
      </c>
      <c r="Y612" s="41">
        <f>IFERROR('Tabel 5'!X612/'Tabel 10'!$F612*1000,0)</f>
        <v>0.69356872635561162</v>
      </c>
      <c r="Z612" s="41">
        <f>IFERROR('Tabel 5'!Y612/'Tabel 10'!$F612*1000,0)</f>
        <v>0.75662042875157631</v>
      </c>
      <c r="AB612" s="41">
        <f>IFERROR('Tabel 5'!AA612/'Tabel 10'!$F612*1000,0)</f>
        <v>0</v>
      </c>
      <c r="AC612" s="41"/>
      <c r="AD612" s="41">
        <f>IFERROR('Tabel 5'!AC612/'Tabel 10'!$F612*1000,0)</f>
        <v>7.0617906683480456</v>
      </c>
    </row>
    <row r="613" spans="2:30" outlineLevel="2" x14ac:dyDescent="0.2">
      <c r="B613" s="46">
        <v>2017</v>
      </c>
      <c r="C613" s="46">
        <v>6</v>
      </c>
      <c r="D613" s="22" t="s">
        <v>366</v>
      </c>
      <c r="E613" s="22" t="s">
        <v>367</v>
      </c>
      <c r="F613" s="41">
        <v>17531</v>
      </c>
      <c r="H613" s="41">
        <f>IFERROR('Tabel 5'!G613/'Tabel 10'!$F613*1000,0)</f>
        <v>46.032741999885921</v>
      </c>
      <c r="I613" s="22"/>
      <c r="J613" s="41">
        <f>IFERROR('Tabel 5'!I613/'Tabel 10'!$F613*1000,0)</f>
        <v>9.8682334150932647</v>
      </c>
      <c r="K613" s="41">
        <f>IFERROR('Tabel 5'!J613/'Tabel 10'!$F613*1000,0)</f>
        <v>4.5633449318350348</v>
      </c>
      <c r="L613" s="41">
        <f>IFERROR('Tabel 5'!K613/'Tabel 10'!$F613*1000,0)</f>
        <v>0</v>
      </c>
      <c r="M613" s="41">
        <f>IFERROR('Tabel 5'!L613/'Tabel 10'!$F613*1000,0)</f>
        <v>4.2210940619474071</v>
      </c>
      <c r="N613" s="41">
        <f>IFERROR('Tabel 5'!M613/'Tabel 10'!$F613*1000,0)</f>
        <v>0</v>
      </c>
      <c r="O613" s="41">
        <f>IFERROR('Tabel 5'!N613/'Tabel 10'!$F613*1000,0)</f>
        <v>1.0837944213108208</v>
      </c>
      <c r="Q613" s="41">
        <f>IFERROR('Tabel 5'!P613/'Tabel 10'!$F613*1000,0)</f>
        <v>1.3690034795505106</v>
      </c>
      <c r="R613" s="41">
        <f>IFERROR('Tabel 5'!Q613/'Tabel 10'!$F613*1000,0)</f>
        <v>1.3690034795505106</v>
      </c>
      <c r="S613" s="41">
        <f>IFERROR('Tabel 5'!R613/'Tabel 10'!$F613*1000,0)</f>
        <v>0</v>
      </c>
      <c r="T613" s="41">
        <f>IFERROR('Tabel 5'!S613/'Tabel 10'!$F613*1000,0)</f>
        <v>0</v>
      </c>
      <c r="U613" s="41">
        <f>IFERROR('Tabel 5'!T613/'Tabel 10'!$F613*1000,0)</f>
        <v>14.773829216815926</v>
      </c>
      <c r="V613" s="22"/>
      <c r="W613" s="41">
        <f>IFERROR('Tabel 5'!V613/'Tabel 10'!$F613*1000,0)</f>
        <v>20.021675888426216</v>
      </c>
      <c r="X613" s="41">
        <f>IFERROR('Tabel 5'!W613/'Tabel 10'!$F613*1000,0)</f>
        <v>19.90759226513034</v>
      </c>
      <c r="Y613" s="41">
        <f>IFERROR('Tabel 5'!X613/'Tabel 10'!$F613*1000,0)</f>
        <v>0</v>
      </c>
      <c r="Z613" s="41">
        <f>IFERROR('Tabel 5'!Y613/'Tabel 10'!$F613*1000,0)</f>
        <v>0.11408362329587587</v>
      </c>
      <c r="AB613" s="41">
        <f>IFERROR('Tabel 5'!AA613/'Tabel 10'!$F613*1000,0)</f>
        <v>0.11408362329587587</v>
      </c>
      <c r="AC613" s="41"/>
      <c r="AD613" s="41">
        <f>IFERROR('Tabel 5'!AC613/'Tabel 10'!$F613*1000,0)</f>
        <v>19.736466830186529</v>
      </c>
    </row>
    <row r="614" spans="2:30" outlineLevel="2" x14ac:dyDescent="0.2">
      <c r="B614" s="46">
        <v>2017</v>
      </c>
      <c r="C614" s="46">
        <v>6</v>
      </c>
      <c r="D614" s="22" t="s">
        <v>39</v>
      </c>
      <c r="E614" s="22" t="s">
        <v>369</v>
      </c>
      <c r="F614" s="41">
        <v>16691</v>
      </c>
      <c r="H614" s="41">
        <f>IFERROR('Tabel 5'!G614/'Tabel 10'!$F614*1000,0)</f>
        <v>36.187166736564613</v>
      </c>
      <c r="I614" s="22"/>
      <c r="J614" s="41">
        <f>IFERROR('Tabel 5'!I614/'Tabel 10'!$F614*1000,0)</f>
        <v>5.272302438439878</v>
      </c>
      <c r="K614" s="41">
        <f>IFERROR('Tabel 5'!J614/'Tabel 10'!$F614*1000,0)</f>
        <v>2.9956263854772036</v>
      </c>
      <c r="L614" s="41">
        <f>IFERROR('Tabel 5'!K614/'Tabel 10'!$F614*1000,0)</f>
        <v>0</v>
      </c>
      <c r="M614" s="41">
        <f>IFERROR('Tabel 5'!L614/'Tabel 10'!$F614*1000,0)</f>
        <v>0.958600443352705</v>
      </c>
      <c r="N614" s="41">
        <f>IFERROR('Tabel 5'!M614/'Tabel 10'!$F614*1000,0)</f>
        <v>0</v>
      </c>
      <c r="O614" s="41">
        <f>IFERROR('Tabel 5'!N614/'Tabel 10'!$F614*1000,0)</f>
        <v>1.3180756096099695</v>
      </c>
      <c r="Q614" s="41">
        <f>IFERROR('Tabel 5'!P614/'Tabel 10'!$F614*1000,0)</f>
        <v>2.9956263854772036</v>
      </c>
      <c r="R614" s="41">
        <f>IFERROR('Tabel 5'!Q614/'Tabel 10'!$F614*1000,0)</f>
        <v>2.9956263854772036</v>
      </c>
      <c r="S614" s="41">
        <f>IFERROR('Tabel 5'!R614/'Tabel 10'!$F614*1000,0)</f>
        <v>0</v>
      </c>
      <c r="T614" s="41">
        <f>IFERROR('Tabel 5'!S614/'Tabel 10'!$F614*1000,0)</f>
        <v>0</v>
      </c>
      <c r="U614" s="41">
        <f>IFERROR('Tabel 5'!T614/'Tabel 10'!$F614*1000,0)</f>
        <v>2.2167635252531306</v>
      </c>
      <c r="V614" s="22"/>
      <c r="W614" s="41">
        <f>IFERROR('Tabel 5'!V614/'Tabel 10'!$F614*1000,0)</f>
        <v>25.702474387394403</v>
      </c>
      <c r="X614" s="41">
        <f>IFERROR('Tabel 5'!W614/'Tabel 10'!$F614*1000,0)</f>
        <v>25.043436582589418</v>
      </c>
      <c r="Y614" s="41">
        <f>IFERROR('Tabel 5'!X614/'Tabel 10'!$F614*1000,0)</f>
        <v>0.41938769396680847</v>
      </c>
      <c r="Z614" s="41">
        <f>IFERROR('Tabel 5'!Y614/'Tabel 10'!$F614*1000,0)</f>
        <v>0.23965011083817625</v>
      </c>
      <c r="AB614" s="41">
        <f>IFERROR('Tabel 5'!AA614/'Tabel 10'!$F614*1000,0)</f>
        <v>0</v>
      </c>
      <c r="AC614" s="41"/>
      <c r="AD614" s="41">
        <f>IFERROR('Tabel 5'!AC614/'Tabel 10'!$F614*1000,0)</f>
        <v>1.0185129710622491</v>
      </c>
    </row>
    <row r="615" spans="2:30" outlineLevel="2" x14ac:dyDescent="0.2">
      <c r="B615" s="46">
        <v>2017</v>
      </c>
      <c r="C615" s="46">
        <v>6</v>
      </c>
      <c r="D615" s="22" t="s">
        <v>51</v>
      </c>
      <c r="E615" s="22" t="s">
        <v>384</v>
      </c>
      <c r="F615" s="41">
        <v>11341</v>
      </c>
      <c r="H615" s="41">
        <f>IFERROR('Tabel 5'!G615/'Tabel 10'!$F615*1000,0)</f>
        <v>106.60435587690679</v>
      </c>
      <c r="I615" s="22"/>
      <c r="J615" s="41">
        <f>IFERROR('Tabel 5'!I615/'Tabel 10'!$F615*1000,0)</f>
        <v>28.039855391940748</v>
      </c>
      <c r="K615" s="41">
        <f>IFERROR('Tabel 5'!J615/'Tabel 10'!$F615*1000,0)</f>
        <v>2.1162155012785466</v>
      </c>
      <c r="L615" s="41">
        <f>IFERROR('Tabel 5'!K615/'Tabel 10'!$F615*1000,0)</f>
        <v>0</v>
      </c>
      <c r="M615" s="41">
        <f>IFERROR('Tabel 5'!L615/'Tabel 10'!$F615*1000,0)</f>
        <v>1.7635129177321223</v>
      </c>
      <c r="N615" s="41">
        <f>IFERROR('Tabel 5'!M615/'Tabel 10'!$F615*1000,0)</f>
        <v>0.35270258354642448</v>
      </c>
      <c r="O615" s="41">
        <f>IFERROR('Tabel 5'!N615/'Tabel 10'!$F615*1000,0)</f>
        <v>23.807424389383652</v>
      </c>
      <c r="Q615" s="41">
        <f>IFERROR('Tabel 5'!P615/'Tabel 10'!$F615*1000,0)</f>
        <v>13.049995591217705</v>
      </c>
      <c r="R615" s="41">
        <f>IFERROR('Tabel 5'!Q615/'Tabel 10'!$F615*1000,0)</f>
        <v>1.1462833965258796</v>
      </c>
      <c r="S615" s="41">
        <f>IFERROR('Tabel 5'!R615/'Tabel 10'!$F615*1000,0)</f>
        <v>11.903712194691826</v>
      </c>
      <c r="T615" s="41">
        <f>IFERROR('Tabel 5'!S615/'Tabel 10'!$F615*1000,0)</f>
        <v>0</v>
      </c>
      <c r="U615" s="41">
        <f>IFERROR('Tabel 5'!T615/'Tabel 10'!$F615*1000,0)</f>
        <v>39.238162419539719</v>
      </c>
      <c r="V615" s="22"/>
      <c r="W615" s="41">
        <f>IFERROR('Tabel 5'!V615/'Tabel 10'!$F615*1000,0)</f>
        <v>26.276342474208626</v>
      </c>
      <c r="X615" s="41">
        <f>IFERROR('Tabel 5'!W615/'Tabel 10'!$F615*1000,0)</f>
        <v>25.747288598888986</v>
      </c>
      <c r="Y615" s="41">
        <f>IFERROR('Tabel 5'!X615/'Tabel 10'!$F615*1000,0)</f>
        <v>0.52905387531963666</v>
      </c>
      <c r="Z615" s="41">
        <f>IFERROR('Tabel 5'!Y615/'Tabel 10'!$F615*1000,0)</f>
        <v>0</v>
      </c>
      <c r="AB615" s="41">
        <f>IFERROR('Tabel 5'!AA615/'Tabel 10'!$F615*1000,0)</f>
        <v>0</v>
      </c>
      <c r="AC615" s="41"/>
      <c r="AD615" s="41">
        <f>IFERROR('Tabel 5'!AC615/'Tabel 10'!$F615*1000,0)</f>
        <v>45.234106339828941</v>
      </c>
    </row>
    <row r="616" spans="2:30" outlineLevel="2" x14ac:dyDescent="0.2">
      <c r="B616" s="46">
        <v>2017</v>
      </c>
      <c r="C616" s="46">
        <v>6</v>
      </c>
      <c r="D616" s="22" t="s">
        <v>52</v>
      </c>
      <c r="E616" s="22" t="s">
        <v>387</v>
      </c>
      <c r="F616" s="41">
        <v>18563</v>
      </c>
      <c r="H616" s="41">
        <f>IFERROR('Tabel 5'!G616/'Tabel 10'!$F616*1000,0)</f>
        <v>40.83391693153046</v>
      </c>
      <c r="I616" s="22"/>
      <c r="J616" s="41">
        <f>IFERROR('Tabel 5'!I616/'Tabel 10'!$F616*1000,0)</f>
        <v>20.686311479825459</v>
      </c>
      <c r="K616" s="41">
        <f>IFERROR('Tabel 5'!J616/'Tabel 10'!$F616*1000,0)</f>
        <v>19.878252437644775</v>
      </c>
      <c r="L616" s="41">
        <f>IFERROR('Tabel 5'!K616/'Tabel 10'!$F616*1000,0)</f>
        <v>0.70031783655659108</v>
      </c>
      <c r="M616" s="41">
        <f>IFERROR('Tabel 5'!L616/'Tabel 10'!$F616*1000,0)</f>
        <v>0</v>
      </c>
      <c r="N616" s="41">
        <f>IFERROR('Tabel 5'!M616/'Tabel 10'!$F616*1000,0)</f>
        <v>0.10774120562409094</v>
      </c>
      <c r="O616" s="41">
        <f>IFERROR('Tabel 5'!N616/'Tabel 10'!$F616*1000,0)</f>
        <v>0</v>
      </c>
      <c r="Q616" s="41">
        <f>IFERROR('Tabel 5'!P616/'Tabel 10'!$F616*1000,0)</f>
        <v>0</v>
      </c>
      <c r="R616" s="41">
        <f>IFERROR('Tabel 5'!Q616/'Tabel 10'!$F616*1000,0)</f>
        <v>0</v>
      </c>
      <c r="S616" s="41">
        <f>IFERROR('Tabel 5'!R616/'Tabel 10'!$F616*1000,0)</f>
        <v>0</v>
      </c>
      <c r="T616" s="41">
        <f>IFERROR('Tabel 5'!S616/'Tabel 10'!$F616*1000,0)</f>
        <v>0</v>
      </c>
      <c r="U616" s="41">
        <f>IFERROR('Tabel 5'!T616/'Tabel 10'!$F616*1000,0)</f>
        <v>5.7102838980768196</v>
      </c>
      <c r="V616" s="22"/>
      <c r="W616" s="41">
        <f>IFERROR('Tabel 5'!V616/'Tabel 10'!$F616*1000,0)</f>
        <v>14.437321553628184</v>
      </c>
      <c r="X616" s="41">
        <f>IFERROR('Tabel 5'!W616/'Tabel 10'!$F616*1000,0)</f>
        <v>13.844744922695684</v>
      </c>
      <c r="Y616" s="41">
        <f>IFERROR('Tabel 5'!X616/'Tabel 10'!$F616*1000,0)</f>
        <v>0.59257663093250024</v>
      </c>
      <c r="Z616" s="41">
        <f>IFERROR('Tabel 5'!Y616/'Tabel 10'!$F616*1000,0)</f>
        <v>0</v>
      </c>
      <c r="AB616" s="41">
        <f>IFERROR('Tabel 5'!AA616/'Tabel 10'!$F616*1000,0)</f>
        <v>0</v>
      </c>
      <c r="AC616" s="41"/>
      <c r="AD616" s="41">
        <f>IFERROR('Tabel 5'!AC616/'Tabel 10'!$F616*1000,0)</f>
        <v>2.1548241124818186</v>
      </c>
    </row>
    <row r="617" spans="2:30" outlineLevel="2" x14ac:dyDescent="0.2">
      <c r="B617" s="46">
        <v>2017</v>
      </c>
      <c r="C617" s="46">
        <v>6</v>
      </c>
      <c r="D617" s="22" t="s">
        <v>58</v>
      </c>
      <c r="E617" s="22" t="s">
        <v>395</v>
      </c>
      <c r="F617" s="41">
        <v>12040</v>
      </c>
      <c r="H617" s="41">
        <f>IFERROR('Tabel 5'!G617/'Tabel 10'!$F617*1000,0)</f>
        <v>45.016611295681059</v>
      </c>
      <c r="I617" s="22"/>
      <c r="J617" s="41">
        <f>IFERROR('Tabel 5'!I617/'Tabel 10'!$F617*1000,0)</f>
        <v>10.132890365448505</v>
      </c>
      <c r="K617" s="41">
        <f>IFERROR('Tabel 5'!J617/'Tabel 10'!$F617*1000,0)</f>
        <v>1.6611295681063123</v>
      </c>
      <c r="L617" s="41">
        <f>IFERROR('Tabel 5'!K617/'Tabel 10'!$F617*1000,0)</f>
        <v>0.49833887043189362</v>
      </c>
      <c r="M617" s="41">
        <f>IFERROR('Tabel 5'!L617/'Tabel 10'!$F617*1000,0)</f>
        <v>7.7242524916943518</v>
      </c>
      <c r="N617" s="41">
        <f>IFERROR('Tabel 5'!M617/'Tabel 10'!$F617*1000,0)</f>
        <v>8.3056478405315617E-2</v>
      </c>
      <c r="O617" s="41">
        <f>IFERROR('Tabel 5'!N617/'Tabel 10'!$F617*1000,0)</f>
        <v>0.16611295681063123</v>
      </c>
      <c r="Q617" s="41">
        <f>IFERROR('Tabel 5'!P617/'Tabel 10'!$F617*1000,0)</f>
        <v>6.6445182724252492</v>
      </c>
      <c r="R617" s="41">
        <f>IFERROR('Tabel 5'!Q617/'Tabel 10'!$F617*1000,0)</f>
        <v>6.6445182724252492</v>
      </c>
      <c r="S617" s="41">
        <f>IFERROR('Tabel 5'!R617/'Tabel 10'!$F617*1000,0)</f>
        <v>0</v>
      </c>
      <c r="T617" s="41">
        <f>IFERROR('Tabel 5'!S617/'Tabel 10'!$F617*1000,0)</f>
        <v>0</v>
      </c>
      <c r="U617" s="41">
        <f>IFERROR('Tabel 5'!T617/'Tabel 10'!$F617*1000,0)</f>
        <v>10.04983388704319</v>
      </c>
      <c r="V617" s="22"/>
      <c r="W617" s="41">
        <f>IFERROR('Tabel 5'!V617/'Tabel 10'!$F617*1000,0)</f>
        <v>18.189368770764119</v>
      </c>
      <c r="X617" s="41">
        <f>IFERROR('Tabel 5'!W617/'Tabel 10'!$F617*1000,0)</f>
        <v>17.524916943521596</v>
      </c>
      <c r="Y617" s="41">
        <f>IFERROR('Tabel 5'!X617/'Tabel 10'!$F617*1000,0)</f>
        <v>0.66445182724252494</v>
      </c>
      <c r="Z617" s="41">
        <f>IFERROR('Tabel 5'!Y617/'Tabel 10'!$F617*1000,0)</f>
        <v>0</v>
      </c>
      <c r="AB617" s="41">
        <f>IFERROR('Tabel 5'!AA617/'Tabel 10'!$F617*1000,0)</f>
        <v>0</v>
      </c>
      <c r="AC617" s="41"/>
      <c r="AD617" s="41">
        <f>IFERROR('Tabel 5'!AC617/'Tabel 10'!$F617*1000,0)</f>
        <v>4.6511627906976747</v>
      </c>
    </row>
    <row r="618" spans="2:30" outlineLevel="2" x14ac:dyDescent="0.2">
      <c r="B618" s="46">
        <v>2017</v>
      </c>
      <c r="C618" s="46">
        <v>6</v>
      </c>
      <c r="D618" s="22" t="s">
        <v>59</v>
      </c>
      <c r="E618" s="22" t="s">
        <v>396</v>
      </c>
      <c r="F618" s="41">
        <v>16475</v>
      </c>
      <c r="H618" s="41">
        <f>IFERROR('Tabel 5'!G618/'Tabel 10'!$F618*1000,0)</f>
        <v>26.949924127465856</v>
      </c>
      <c r="I618" s="22"/>
      <c r="J618" s="41">
        <f>IFERROR('Tabel 5'!I618/'Tabel 10'!$F618*1000,0)</f>
        <v>2.4886191198786043</v>
      </c>
      <c r="K618" s="41">
        <f>IFERROR('Tabel 5'!J618/'Tabel 10'!$F618*1000,0)</f>
        <v>0</v>
      </c>
      <c r="L618" s="41">
        <f>IFERROR('Tabel 5'!K618/'Tabel 10'!$F618*1000,0)</f>
        <v>0</v>
      </c>
      <c r="M618" s="41">
        <f>IFERROR('Tabel 5'!L618/'Tabel 10'!$F618*1000,0)</f>
        <v>2.4886191198786043</v>
      </c>
      <c r="N618" s="41">
        <f>IFERROR('Tabel 5'!M618/'Tabel 10'!$F618*1000,0)</f>
        <v>0</v>
      </c>
      <c r="O618" s="41">
        <f>IFERROR('Tabel 5'!N618/'Tabel 10'!$F618*1000,0)</f>
        <v>0</v>
      </c>
      <c r="Q618" s="41">
        <f>IFERROR('Tabel 5'!P618/'Tabel 10'!$F618*1000,0)</f>
        <v>2.3065250379362672</v>
      </c>
      <c r="R618" s="41">
        <f>IFERROR('Tabel 5'!Q618/'Tabel 10'!$F618*1000,0)</f>
        <v>2.3065250379362672</v>
      </c>
      <c r="S618" s="41">
        <f>IFERROR('Tabel 5'!R618/'Tabel 10'!$F618*1000,0)</f>
        <v>0</v>
      </c>
      <c r="T618" s="41">
        <f>IFERROR('Tabel 5'!S618/'Tabel 10'!$F618*1000,0)</f>
        <v>0</v>
      </c>
      <c r="U618" s="41">
        <f>IFERROR('Tabel 5'!T618/'Tabel 10'!$F618*1000,0)</f>
        <v>2.3065250379362672</v>
      </c>
      <c r="V618" s="22"/>
      <c r="W618" s="41">
        <f>IFERROR('Tabel 5'!V618/'Tabel 10'!$F618*1000,0)</f>
        <v>19.848254931714717</v>
      </c>
      <c r="X618" s="41">
        <f>IFERROR('Tabel 5'!W618/'Tabel 10'!$F618*1000,0)</f>
        <v>19.119878603945374</v>
      </c>
      <c r="Y618" s="41">
        <f>IFERROR('Tabel 5'!X618/'Tabel 10'!$F618*1000,0)</f>
        <v>0.72837632776934746</v>
      </c>
      <c r="Z618" s="41">
        <f>IFERROR('Tabel 5'!Y618/'Tabel 10'!$F618*1000,0)</f>
        <v>0</v>
      </c>
      <c r="AB618" s="41">
        <f>IFERROR('Tabel 5'!AA618/'Tabel 10'!$F618*1000,0)</f>
        <v>0</v>
      </c>
      <c r="AC618" s="41"/>
      <c r="AD618" s="41">
        <f>IFERROR('Tabel 5'!AC618/'Tabel 10'!$F618*1000,0)</f>
        <v>17.481031866464338</v>
      </c>
    </row>
    <row r="619" spans="2:30" outlineLevel="2" x14ac:dyDescent="0.2">
      <c r="B619" s="46">
        <v>2017</v>
      </c>
      <c r="C619" s="46">
        <v>6</v>
      </c>
      <c r="D619" s="22" t="s">
        <v>73</v>
      </c>
      <c r="E619" s="22" t="s">
        <v>410</v>
      </c>
      <c r="F619" s="41">
        <v>14991</v>
      </c>
      <c r="H619" s="41">
        <f>IFERROR('Tabel 5'!G619/'Tabel 10'!$F619*1000,0)</f>
        <v>26.882796344473348</v>
      </c>
      <c r="I619" s="22"/>
      <c r="J619" s="41">
        <f>IFERROR('Tabel 5'!I619/'Tabel 10'!$F619*1000,0)</f>
        <v>8.2716296444533395</v>
      </c>
      <c r="K619" s="41">
        <f>IFERROR('Tabel 5'!J619/'Tabel 10'!$F619*1000,0)</f>
        <v>1.0006003602161297</v>
      </c>
      <c r="L619" s="41">
        <f>IFERROR('Tabel 5'!K619/'Tabel 10'!$F619*1000,0)</f>
        <v>0.46694683476752719</v>
      </c>
      <c r="M619" s="41">
        <f>IFERROR('Tabel 5'!L619/'Tabel 10'!$F619*1000,0)</f>
        <v>1.0006003602161297</v>
      </c>
      <c r="N619" s="41">
        <f>IFERROR('Tabel 5'!M619/'Tabel 10'!$F619*1000,0)</f>
        <v>0</v>
      </c>
      <c r="O619" s="41">
        <f>IFERROR('Tabel 5'!N619/'Tabel 10'!$F619*1000,0)</f>
        <v>5.8034820892535519</v>
      </c>
      <c r="Q619" s="41">
        <f>IFERROR('Tabel 5'!P619/'Tabel 10'!$F619*1000,0)</f>
        <v>2.4681475551997867</v>
      </c>
      <c r="R619" s="41">
        <f>IFERROR('Tabel 5'!Q619/'Tabel 10'!$F619*1000,0)</f>
        <v>0</v>
      </c>
      <c r="S619" s="41">
        <f>IFERROR('Tabel 5'!R619/'Tabel 10'!$F619*1000,0)</f>
        <v>2.4681475551997867</v>
      </c>
      <c r="T619" s="41">
        <f>IFERROR('Tabel 5'!S619/'Tabel 10'!$F619*1000,0)</f>
        <v>0</v>
      </c>
      <c r="U619" s="41">
        <f>IFERROR('Tabel 5'!T619/'Tabel 10'!$F619*1000,0)</f>
        <v>0</v>
      </c>
      <c r="V619" s="22"/>
      <c r="W619" s="41">
        <f>IFERROR('Tabel 5'!V619/'Tabel 10'!$F619*1000,0)</f>
        <v>16.143019144820226</v>
      </c>
      <c r="X619" s="41">
        <f>IFERROR('Tabel 5'!W619/'Tabel 10'!$F619*1000,0)</f>
        <v>15.609365619371623</v>
      </c>
      <c r="Y619" s="41">
        <f>IFERROR('Tabel 5'!X619/'Tabel 10'!$F619*1000,0)</f>
        <v>0.53365352544860256</v>
      </c>
      <c r="Z619" s="41">
        <f>IFERROR('Tabel 5'!Y619/'Tabel 10'!$F619*1000,0)</f>
        <v>0</v>
      </c>
      <c r="AB619" s="41">
        <f>IFERROR('Tabel 5'!AA619/'Tabel 10'!$F619*1000,0)</f>
        <v>0</v>
      </c>
      <c r="AC619" s="41"/>
      <c r="AD619" s="41">
        <f>IFERROR('Tabel 5'!AC619/'Tabel 10'!$F619*1000,0)</f>
        <v>0</v>
      </c>
    </row>
    <row r="620" spans="2:30" outlineLevel="2" x14ac:dyDescent="0.2">
      <c r="B620" s="46">
        <v>2017</v>
      </c>
      <c r="C620" s="46">
        <v>6</v>
      </c>
      <c r="D620" s="22" t="s">
        <v>84</v>
      </c>
      <c r="E620" s="22" t="s">
        <v>422</v>
      </c>
      <c r="F620" s="41">
        <v>15156</v>
      </c>
      <c r="H620" s="41">
        <f>IFERROR('Tabel 5'!G620/'Tabel 10'!$F620*1000,0)</f>
        <v>33.386117709158086</v>
      </c>
      <c r="I620" s="22"/>
      <c r="J620" s="41">
        <f>IFERROR('Tabel 5'!I620/'Tabel 10'!$F620*1000,0)</f>
        <v>12.40432831881763</v>
      </c>
      <c r="K620" s="41">
        <f>IFERROR('Tabel 5'!J620/'Tabel 10'!$F620*1000,0)</f>
        <v>0</v>
      </c>
      <c r="L620" s="41">
        <f>IFERROR('Tabel 5'!K620/'Tabel 10'!$F620*1000,0)</f>
        <v>0</v>
      </c>
      <c r="M620" s="41">
        <f>IFERROR('Tabel 5'!L620/'Tabel 10'!$F620*1000,0)</f>
        <v>5.8722618105040914</v>
      </c>
      <c r="N620" s="41">
        <f>IFERROR('Tabel 5'!M620/'Tabel 10'!$F620*1000,0)</f>
        <v>0</v>
      </c>
      <c r="O620" s="41">
        <f>IFERROR('Tabel 5'!N620/'Tabel 10'!$F620*1000,0)</f>
        <v>6.5320665083135392</v>
      </c>
      <c r="Q620" s="41">
        <f>IFERROR('Tabel 5'!P620/'Tabel 10'!$F620*1000,0)</f>
        <v>1.8474531538664556</v>
      </c>
      <c r="R620" s="41">
        <f>IFERROR('Tabel 5'!Q620/'Tabel 10'!$F620*1000,0)</f>
        <v>1.8474531538664556</v>
      </c>
      <c r="S620" s="41">
        <f>IFERROR('Tabel 5'!R620/'Tabel 10'!$F620*1000,0)</f>
        <v>0</v>
      </c>
      <c r="T620" s="41">
        <f>IFERROR('Tabel 5'!S620/'Tabel 10'!$F620*1000,0)</f>
        <v>0</v>
      </c>
      <c r="U620" s="41">
        <f>IFERROR('Tabel 5'!T620/'Tabel 10'!$F620*1000,0)</f>
        <v>0.1319609395618897</v>
      </c>
      <c r="V620" s="22"/>
      <c r="W620" s="41">
        <f>IFERROR('Tabel 5'!V620/'Tabel 10'!$F620*1000,0)</f>
        <v>19.002375296912113</v>
      </c>
      <c r="X620" s="41">
        <f>IFERROR('Tabel 5'!W620/'Tabel 10'!$F620*1000,0)</f>
        <v>19.002375296912113</v>
      </c>
      <c r="Y620" s="41">
        <f>IFERROR('Tabel 5'!X620/'Tabel 10'!$F620*1000,0)</f>
        <v>0</v>
      </c>
      <c r="Z620" s="41">
        <f>IFERROR('Tabel 5'!Y620/'Tabel 10'!$F620*1000,0)</f>
        <v>0</v>
      </c>
      <c r="AB620" s="41">
        <f>IFERROR('Tabel 5'!AA620/'Tabel 10'!$F620*1000,0)</f>
        <v>0</v>
      </c>
      <c r="AC620" s="41"/>
      <c r="AD620" s="41">
        <f>IFERROR('Tabel 5'!AC620/'Tabel 10'!$F620*1000,0)</f>
        <v>3.4309844286091318</v>
      </c>
    </row>
    <row r="621" spans="2:30" outlineLevel="2" x14ac:dyDescent="0.2">
      <c r="B621" s="46">
        <v>2017</v>
      </c>
      <c r="C621" s="46">
        <v>6</v>
      </c>
      <c r="D621" s="22" t="s">
        <v>89</v>
      </c>
      <c r="E621" s="22" t="s">
        <v>427</v>
      </c>
      <c r="F621" s="41">
        <v>14208</v>
      </c>
      <c r="H621" s="41">
        <f>IFERROR('Tabel 5'!G621/'Tabel 10'!$F621*1000,0)</f>
        <v>21.607545045045047</v>
      </c>
      <c r="I621" s="22"/>
      <c r="J621" s="41">
        <f>IFERROR('Tabel 5'!I621/'Tabel 10'!$F621*1000,0)</f>
        <v>1.9003378378378379</v>
      </c>
      <c r="K621" s="41">
        <f>IFERROR('Tabel 5'!J621/'Tabel 10'!$F621*1000,0)</f>
        <v>0</v>
      </c>
      <c r="L621" s="41">
        <f>IFERROR('Tabel 5'!K621/'Tabel 10'!$F621*1000,0)</f>
        <v>0</v>
      </c>
      <c r="M621" s="41">
        <f>IFERROR('Tabel 5'!L621/'Tabel 10'!$F621*1000,0)</f>
        <v>0</v>
      </c>
      <c r="N621" s="41">
        <f>IFERROR('Tabel 5'!M621/'Tabel 10'!$F621*1000,0)</f>
        <v>0</v>
      </c>
      <c r="O621" s="41">
        <f>IFERROR('Tabel 5'!N621/'Tabel 10'!$F621*1000,0)</f>
        <v>1.9003378378378379</v>
      </c>
      <c r="Q621" s="41">
        <f>IFERROR('Tabel 5'!P621/'Tabel 10'!$F621*1000,0)</f>
        <v>2.8856981981981984</v>
      </c>
      <c r="R621" s="41">
        <f>IFERROR('Tabel 5'!Q621/'Tabel 10'!$F621*1000,0)</f>
        <v>0</v>
      </c>
      <c r="S621" s="41">
        <f>IFERROR('Tabel 5'!R621/'Tabel 10'!$F621*1000,0)</f>
        <v>2.8856981981981984</v>
      </c>
      <c r="T621" s="41">
        <f>IFERROR('Tabel 5'!S621/'Tabel 10'!$F621*1000,0)</f>
        <v>0</v>
      </c>
      <c r="U621" s="41">
        <f>IFERROR('Tabel 5'!T621/'Tabel 10'!$F621*1000,0)</f>
        <v>4.7860360360360357</v>
      </c>
      <c r="V621" s="22"/>
      <c r="W621" s="41">
        <f>IFERROR('Tabel 5'!V621/'Tabel 10'!$F621*1000,0)</f>
        <v>12.035472972972974</v>
      </c>
      <c r="X621" s="41">
        <f>IFERROR('Tabel 5'!W621/'Tabel 10'!$F621*1000,0)</f>
        <v>9.1497747747747749</v>
      </c>
      <c r="Y621" s="41">
        <f>IFERROR('Tabel 5'!X621/'Tabel 10'!$F621*1000,0)</f>
        <v>0</v>
      </c>
      <c r="Z621" s="41">
        <f>IFERROR('Tabel 5'!Y621/'Tabel 10'!$F621*1000,0)</f>
        <v>2.8856981981981984</v>
      </c>
      <c r="AB621" s="41">
        <f>IFERROR('Tabel 5'!AA621/'Tabel 10'!$F621*1000,0)</f>
        <v>0</v>
      </c>
      <c r="AC621" s="41"/>
      <c r="AD621" s="41">
        <f>IFERROR('Tabel 5'!AC621/'Tabel 10'!$F621*1000,0)</f>
        <v>0.3519144144144144</v>
      </c>
    </row>
    <row r="622" spans="2:30" outlineLevel="2" x14ac:dyDescent="0.2">
      <c r="B622" s="46">
        <v>2017</v>
      </c>
      <c r="C622" s="46">
        <v>6</v>
      </c>
      <c r="D622" s="22" t="s">
        <v>428</v>
      </c>
      <c r="E622" s="22" t="s">
        <v>429</v>
      </c>
      <c r="F622" s="41">
        <v>13866</v>
      </c>
      <c r="H622" s="41">
        <f>IFERROR('Tabel 5'!G622/'Tabel 10'!$F622*1000,0)</f>
        <v>6.6349343718447997</v>
      </c>
      <c r="I622" s="22"/>
      <c r="J622" s="41">
        <f>IFERROR('Tabel 5'!I622/'Tabel 10'!$F622*1000,0)</f>
        <v>2.4520409635078613</v>
      </c>
      <c r="K622" s="41">
        <f>IFERROR('Tabel 5'!J622/'Tabel 10'!$F622*1000,0)</f>
        <v>1.0096639261502955</v>
      </c>
      <c r="L622" s="41">
        <f>IFERROR('Tabel 5'!K622/'Tabel 10'!$F622*1000,0)</f>
        <v>1.4423770373575653</v>
      </c>
      <c r="M622" s="41">
        <f>IFERROR('Tabel 5'!L622/'Tabel 10'!$F622*1000,0)</f>
        <v>0</v>
      </c>
      <c r="N622" s="41">
        <f>IFERROR('Tabel 5'!M622/'Tabel 10'!$F622*1000,0)</f>
        <v>0</v>
      </c>
      <c r="O622" s="41">
        <f>IFERROR('Tabel 5'!N622/'Tabel 10'!$F622*1000,0)</f>
        <v>0</v>
      </c>
      <c r="Q622" s="41">
        <f>IFERROR('Tabel 5'!P622/'Tabel 10'!$F622*1000,0)</f>
        <v>7.2118851867878267E-2</v>
      </c>
      <c r="R622" s="41">
        <f>IFERROR('Tabel 5'!Q622/'Tabel 10'!$F622*1000,0)</f>
        <v>7.2118851867878267E-2</v>
      </c>
      <c r="S622" s="41">
        <f>IFERROR('Tabel 5'!R622/'Tabel 10'!$F622*1000,0)</f>
        <v>0</v>
      </c>
      <c r="T622" s="41">
        <f>IFERROR('Tabel 5'!S622/'Tabel 10'!$F622*1000,0)</f>
        <v>0</v>
      </c>
      <c r="U622" s="41">
        <f>IFERROR('Tabel 5'!T622/'Tabel 10'!$F622*1000,0)</f>
        <v>0.21635655560363479</v>
      </c>
      <c r="V622" s="22"/>
      <c r="W622" s="41">
        <f>IFERROR('Tabel 5'!V622/'Tabel 10'!$F622*1000,0)</f>
        <v>3.8944180008654263</v>
      </c>
      <c r="X622" s="41">
        <f>IFERROR('Tabel 5'!W622/'Tabel 10'!$F622*1000,0)</f>
        <v>3.3895860377902784</v>
      </c>
      <c r="Y622" s="41">
        <f>IFERROR('Tabel 5'!X622/'Tabel 10'!$F622*1000,0)</f>
        <v>0.50483196307514777</v>
      </c>
      <c r="Z622" s="41">
        <f>IFERROR('Tabel 5'!Y622/'Tabel 10'!$F622*1000,0)</f>
        <v>0</v>
      </c>
      <c r="AB622" s="41">
        <f>IFERROR('Tabel 5'!AA622/'Tabel 10'!$F622*1000,0)</f>
        <v>0</v>
      </c>
      <c r="AC622" s="41"/>
      <c r="AD622" s="41">
        <f>IFERROR('Tabel 5'!AC622/'Tabel 10'!$F622*1000,0)</f>
        <v>0</v>
      </c>
    </row>
    <row r="623" spans="2:30" outlineLevel="2" x14ac:dyDescent="0.2">
      <c r="B623" s="46">
        <v>2017</v>
      </c>
      <c r="C623" s="46">
        <v>6</v>
      </c>
      <c r="D623" s="22" t="s">
        <v>94</v>
      </c>
      <c r="E623" s="22" t="s">
        <v>433</v>
      </c>
      <c r="F623" s="41">
        <v>12701</v>
      </c>
      <c r="H623" s="41">
        <f>IFERROR('Tabel 5'!G623/'Tabel 10'!$F623*1000,0)</f>
        <v>54.247697031729786</v>
      </c>
      <c r="I623" s="22"/>
      <c r="J623" s="41">
        <f>IFERROR('Tabel 5'!I623/'Tabel 10'!$F623*1000,0)</f>
        <v>32.674592551767581</v>
      </c>
      <c r="K623" s="41">
        <f>IFERROR('Tabel 5'!J623/'Tabel 10'!$F623*1000,0)</f>
        <v>0</v>
      </c>
      <c r="L623" s="41">
        <f>IFERROR('Tabel 5'!K623/'Tabel 10'!$F623*1000,0)</f>
        <v>0</v>
      </c>
      <c r="M623" s="41">
        <f>IFERROR('Tabel 5'!L623/'Tabel 10'!$F623*1000,0)</f>
        <v>13.935910558223762</v>
      </c>
      <c r="N623" s="41">
        <f>IFERROR('Tabel 5'!M623/'Tabel 10'!$F623*1000,0)</f>
        <v>0</v>
      </c>
      <c r="O623" s="41">
        <f>IFERROR('Tabel 5'!N623/'Tabel 10'!$F623*1000,0)</f>
        <v>18.738681993543818</v>
      </c>
      <c r="Q623" s="41">
        <f>IFERROR('Tabel 5'!P623/'Tabel 10'!$F623*1000,0)</f>
        <v>2.9918904023305255</v>
      </c>
      <c r="R623" s="41">
        <f>IFERROR('Tabel 5'!Q623/'Tabel 10'!$F623*1000,0)</f>
        <v>2.9918904023305255</v>
      </c>
      <c r="S623" s="41">
        <f>IFERROR('Tabel 5'!R623/'Tabel 10'!$F623*1000,0)</f>
        <v>0</v>
      </c>
      <c r="T623" s="41">
        <f>IFERROR('Tabel 5'!S623/'Tabel 10'!$F623*1000,0)</f>
        <v>0</v>
      </c>
      <c r="U623" s="41">
        <f>IFERROR('Tabel 5'!T623/'Tabel 10'!$F623*1000,0)</f>
        <v>0.23620187386819935</v>
      </c>
      <c r="V623" s="22"/>
      <c r="W623" s="41">
        <f>IFERROR('Tabel 5'!V623/'Tabel 10'!$F623*1000,0)</f>
        <v>18.345012203763481</v>
      </c>
      <c r="X623" s="41">
        <f>IFERROR('Tabel 5'!W623/'Tabel 10'!$F623*1000,0)</f>
        <v>18.345012203763481</v>
      </c>
      <c r="Y623" s="41">
        <f>IFERROR('Tabel 5'!X623/'Tabel 10'!$F623*1000,0)</f>
        <v>0</v>
      </c>
      <c r="Z623" s="41">
        <f>IFERROR('Tabel 5'!Y623/'Tabel 10'!$F623*1000,0)</f>
        <v>0</v>
      </c>
      <c r="AB623" s="41">
        <f>IFERROR('Tabel 5'!AA623/'Tabel 10'!$F623*1000,0)</f>
        <v>0</v>
      </c>
      <c r="AC623" s="41"/>
      <c r="AD623" s="41">
        <f>IFERROR('Tabel 5'!AC623/'Tabel 10'!$F623*1000,0)</f>
        <v>13.148570978663097</v>
      </c>
    </row>
    <row r="624" spans="2:30" outlineLevel="2" x14ac:dyDescent="0.2">
      <c r="B624" s="46">
        <v>2017</v>
      </c>
      <c r="C624" s="46">
        <v>6</v>
      </c>
      <c r="D624" s="22" t="s">
        <v>105</v>
      </c>
      <c r="E624" s="22" t="s">
        <v>447</v>
      </c>
      <c r="F624" s="41">
        <v>10201</v>
      </c>
      <c r="H624" s="41">
        <f>IFERROR('Tabel 5'!G624/'Tabel 10'!$F624*1000,0)</f>
        <v>17.155180864621116</v>
      </c>
      <c r="I624" s="22"/>
      <c r="J624" s="41">
        <f>IFERROR('Tabel 5'!I624/'Tabel 10'!$F624*1000,0)</f>
        <v>4.5093618272718361</v>
      </c>
      <c r="K624" s="41">
        <f>IFERROR('Tabel 5'!J624/'Tabel 10'!$F624*1000,0)</f>
        <v>0</v>
      </c>
      <c r="L624" s="41">
        <f>IFERROR('Tabel 5'!K624/'Tabel 10'!$F624*1000,0)</f>
        <v>0</v>
      </c>
      <c r="M624" s="41">
        <f>IFERROR('Tabel 5'!L624/'Tabel 10'!$F624*1000,0)</f>
        <v>0</v>
      </c>
      <c r="N624" s="41">
        <f>IFERROR('Tabel 5'!M624/'Tabel 10'!$F624*1000,0)</f>
        <v>4.5093618272718361</v>
      </c>
      <c r="O624" s="41">
        <f>IFERROR('Tabel 5'!N624/'Tabel 10'!$F624*1000,0)</f>
        <v>0</v>
      </c>
      <c r="Q624" s="41">
        <f>IFERROR('Tabel 5'!P624/'Tabel 10'!$F624*1000,0)</f>
        <v>0.49014802470346047</v>
      </c>
      <c r="R624" s="41">
        <f>IFERROR('Tabel 5'!Q624/'Tabel 10'!$F624*1000,0)</f>
        <v>0.49014802470346047</v>
      </c>
      <c r="S624" s="41">
        <f>IFERROR('Tabel 5'!R624/'Tabel 10'!$F624*1000,0)</f>
        <v>0</v>
      </c>
      <c r="T624" s="41">
        <f>IFERROR('Tabel 5'!S624/'Tabel 10'!$F624*1000,0)</f>
        <v>0</v>
      </c>
      <c r="U624" s="41">
        <f>IFERROR('Tabel 5'!T624/'Tabel 10'!$F624*1000,0)</f>
        <v>0.49014802470346047</v>
      </c>
      <c r="V624" s="22"/>
      <c r="W624" s="41">
        <f>IFERROR('Tabel 5'!V624/'Tabel 10'!$F624*1000,0)</f>
        <v>11.66552298794236</v>
      </c>
      <c r="X624" s="41">
        <f>IFERROR('Tabel 5'!W624/'Tabel 10'!$F624*1000,0)</f>
        <v>11.66552298794236</v>
      </c>
      <c r="Y624" s="41">
        <f>IFERROR('Tabel 5'!X624/'Tabel 10'!$F624*1000,0)</f>
        <v>0</v>
      </c>
      <c r="Z624" s="41">
        <f>IFERROR('Tabel 5'!Y624/'Tabel 10'!$F624*1000,0)</f>
        <v>0</v>
      </c>
      <c r="AB624" s="41">
        <f>IFERROR('Tabel 5'!AA624/'Tabel 10'!$F624*1000,0)</f>
        <v>0</v>
      </c>
      <c r="AC624" s="41"/>
      <c r="AD624" s="41">
        <f>IFERROR('Tabel 5'!AC624/'Tabel 10'!$F624*1000,0)</f>
        <v>0.88226644446622882</v>
      </c>
    </row>
    <row r="625" spans="2:30" outlineLevel="2" x14ac:dyDescent="0.2">
      <c r="B625" s="46">
        <v>2017</v>
      </c>
      <c r="C625" s="46">
        <v>6</v>
      </c>
      <c r="D625" s="22" t="s">
        <v>109</v>
      </c>
      <c r="E625" s="22" t="s">
        <v>451</v>
      </c>
      <c r="F625" s="41">
        <v>18479</v>
      </c>
      <c r="H625" s="41">
        <f>IFERROR('Tabel 5'!G625/'Tabel 10'!$F625*1000,0)</f>
        <v>52.60024893121922</v>
      </c>
      <c r="I625" s="22"/>
      <c r="J625" s="41">
        <f>IFERROR('Tabel 5'!I625/'Tabel 10'!$F625*1000,0)</f>
        <v>20.888576221657015</v>
      </c>
      <c r="K625" s="41">
        <f>IFERROR('Tabel 5'!J625/'Tabel 10'!$F625*1000,0)</f>
        <v>0</v>
      </c>
      <c r="L625" s="41">
        <f>IFERROR('Tabel 5'!K625/'Tabel 10'!$F625*1000,0)</f>
        <v>4.5998160073597054</v>
      </c>
      <c r="M625" s="41">
        <f>IFERROR('Tabel 5'!L625/'Tabel 10'!$F625*1000,0)</f>
        <v>13.853563504518643</v>
      </c>
      <c r="N625" s="41">
        <f>IFERROR('Tabel 5'!M625/'Tabel 10'!$F625*1000,0)</f>
        <v>0</v>
      </c>
      <c r="O625" s="41">
        <f>IFERROR('Tabel 5'!N625/'Tabel 10'!$F625*1000,0)</f>
        <v>2.4351967097786678</v>
      </c>
      <c r="Q625" s="41">
        <f>IFERROR('Tabel 5'!P625/'Tabel 10'!$F625*1000,0)</f>
        <v>1.2446560961090969</v>
      </c>
      <c r="R625" s="41">
        <f>IFERROR('Tabel 5'!Q625/'Tabel 10'!$F625*1000,0)</f>
        <v>0.97407868391146701</v>
      </c>
      <c r="S625" s="41">
        <f>IFERROR('Tabel 5'!R625/'Tabel 10'!$F625*1000,0)</f>
        <v>0.27057741219762976</v>
      </c>
      <c r="T625" s="41">
        <f>IFERROR('Tabel 5'!S625/'Tabel 10'!$F625*1000,0)</f>
        <v>0</v>
      </c>
      <c r="U625" s="41">
        <f>IFERROR('Tabel 5'!T625/'Tabel 10'!$F625*1000,0)</f>
        <v>11.63482872449808</v>
      </c>
      <c r="V625" s="22"/>
      <c r="W625" s="41">
        <f>IFERROR('Tabel 5'!V625/'Tabel 10'!$F625*1000,0)</f>
        <v>18.83218788895503</v>
      </c>
      <c r="X625" s="41">
        <f>IFERROR('Tabel 5'!W625/'Tabel 10'!$F625*1000,0)</f>
        <v>16.829915038692572</v>
      </c>
      <c r="Y625" s="41">
        <f>IFERROR('Tabel 5'!X625/'Tabel 10'!$F625*1000,0)</f>
        <v>0.59527030683478543</v>
      </c>
      <c r="Z625" s="41">
        <f>IFERROR('Tabel 5'!Y625/'Tabel 10'!$F625*1000,0)</f>
        <v>1.4070025434276747</v>
      </c>
      <c r="AB625" s="41">
        <f>IFERROR('Tabel 5'!AA625/'Tabel 10'!$F625*1000,0)</f>
        <v>0</v>
      </c>
      <c r="AC625" s="41"/>
      <c r="AD625" s="41">
        <f>IFERROR('Tabel 5'!AC625/'Tabel 10'!$F625*1000,0)</f>
        <v>4.2751231127225493</v>
      </c>
    </row>
    <row r="626" spans="2:30" outlineLevel="2" x14ac:dyDescent="0.2">
      <c r="B626" s="46">
        <v>2017</v>
      </c>
      <c r="C626" s="46">
        <v>6</v>
      </c>
      <c r="D626" s="22" t="s">
        <v>119</v>
      </c>
      <c r="E626" s="22" t="s">
        <v>463</v>
      </c>
      <c r="F626" s="41">
        <v>11275</v>
      </c>
      <c r="H626" s="41">
        <f>IFERROR('Tabel 5'!G626/'Tabel 10'!$F626*1000,0)</f>
        <v>66.607538802660756</v>
      </c>
      <c r="I626" s="22"/>
      <c r="J626" s="41">
        <f>IFERROR('Tabel 5'!I626/'Tabel 10'!$F626*1000,0)</f>
        <v>7.2727272727272725</v>
      </c>
      <c r="K626" s="41">
        <f>IFERROR('Tabel 5'!J626/'Tabel 10'!$F626*1000,0)</f>
        <v>0</v>
      </c>
      <c r="L626" s="41">
        <f>IFERROR('Tabel 5'!K626/'Tabel 10'!$F626*1000,0)</f>
        <v>0.70953436807095338</v>
      </c>
      <c r="M626" s="41">
        <f>IFERROR('Tabel 5'!L626/'Tabel 10'!$F626*1000,0)</f>
        <v>6.5631929046563195</v>
      </c>
      <c r="N626" s="41">
        <f>IFERROR('Tabel 5'!M626/'Tabel 10'!$F626*1000,0)</f>
        <v>0</v>
      </c>
      <c r="O626" s="41">
        <f>IFERROR('Tabel 5'!N626/'Tabel 10'!$F626*1000,0)</f>
        <v>0</v>
      </c>
      <c r="Q626" s="41">
        <f>IFERROR('Tabel 5'!P626/'Tabel 10'!$F626*1000,0)</f>
        <v>0</v>
      </c>
      <c r="R626" s="41">
        <f>IFERROR('Tabel 5'!Q626/'Tabel 10'!$F626*1000,0)</f>
        <v>0</v>
      </c>
      <c r="S626" s="41">
        <f>IFERROR('Tabel 5'!R626/'Tabel 10'!$F626*1000,0)</f>
        <v>0</v>
      </c>
      <c r="T626" s="41">
        <f>IFERROR('Tabel 5'!S626/'Tabel 10'!$F626*1000,0)</f>
        <v>0</v>
      </c>
      <c r="U626" s="41">
        <f>IFERROR('Tabel 5'!T626/'Tabel 10'!$F626*1000,0)</f>
        <v>1.5964523281596452</v>
      </c>
      <c r="V626" s="22"/>
      <c r="W626" s="41">
        <f>IFERROR('Tabel 5'!V626/'Tabel 10'!$F626*1000,0)</f>
        <v>57.738359201773839</v>
      </c>
      <c r="X626" s="41">
        <f>IFERROR('Tabel 5'!W626/'Tabel 10'!$F626*1000,0)</f>
        <v>45.410199556541016</v>
      </c>
      <c r="Y626" s="41">
        <f>IFERROR('Tabel 5'!X626/'Tabel 10'!$F626*1000,0)</f>
        <v>3.0155210643015522</v>
      </c>
      <c r="Z626" s="41">
        <f>IFERROR('Tabel 5'!Y626/'Tabel 10'!$F626*1000,0)</f>
        <v>9.3126385809312655</v>
      </c>
      <c r="AB626" s="41">
        <f>IFERROR('Tabel 5'!AA626/'Tabel 10'!$F626*1000,0)</f>
        <v>0</v>
      </c>
      <c r="AC626" s="41"/>
      <c r="AD626" s="41">
        <f>IFERROR('Tabel 5'!AC626/'Tabel 10'!$F626*1000,0)</f>
        <v>0.44345898004434592</v>
      </c>
    </row>
    <row r="627" spans="2:30" outlineLevel="2" x14ac:dyDescent="0.2">
      <c r="B627" s="46">
        <v>2017</v>
      </c>
      <c r="C627" s="46">
        <v>6</v>
      </c>
      <c r="D627" s="22" t="s">
        <v>121</v>
      </c>
      <c r="E627" s="22" t="s">
        <v>465</v>
      </c>
      <c r="F627" s="41">
        <v>11088</v>
      </c>
      <c r="H627" s="41">
        <f>IFERROR('Tabel 5'!G627/'Tabel 10'!$F627*1000,0)</f>
        <v>133.38744588744589</v>
      </c>
      <c r="I627" s="22"/>
      <c r="J627" s="41">
        <f>IFERROR('Tabel 5'!I627/'Tabel 10'!$F627*1000,0)</f>
        <v>5.5014430014430014</v>
      </c>
      <c r="K627" s="41">
        <f>IFERROR('Tabel 5'!J627/'Tabel 10'!$F627*1000,0)</f>
        <v>0</v>
      </c>
      <c r="L627" s="41">
        <f>IFERROR('Tabel 5'!K627/'Tabel 10'!$F627*1000,0)</f>
        <v>0</v>
      </c>
      <c r="M627" s="41">
        <f>IFERROR('Tabel 5'!L627/'Tabel 10'!$F627*1000,0)</f>
        <v>0</v>
      </c>
      <c r="N627" s="41">
        <f>IFERROR('Tabel 5'!M627/'Tabel 10'!$F627*1000,0)</f>
        <v>0</v>
      </c>
      <c r="O627" s="41">
        <f>IFERROR('Tabel 5'!N627/'Tabel 10'!$F627*1000,0)</f>
        <v>5.5014430014430014</v>
      </c>
      <c r="Q627" s="41">
        <f>IFERROR('Tabel 5'!P627/'Tabel 10'!$F627*1000,0)</f>
        <v>106.06060606060606</v>
      </c>
      <c r="R627" s="41">
        <f>IFERROR('Tabel 5'!Q627/'Tabel 10'!$F627*1000,0)</f>
        <v>106.06060606060606</v>
      </c>
      <c r="S627" s="41">
        <f>IFERROR('Tabel 5'!R627/'Tabel 10'!$F627*1000,0)</f>
        <v>0</v>
      </c>
      <c r="T627" s="41">
        <f>IFERROR('Tabel 5'!S627/'Tabel 10'!$F627*1000,0)</f>
        <v>0</v>
      </c>
      <c r="U627" s="41">
        <f>IFERROR('Tabel 5'!T627/'Tabel 10'!$F627*1000,0)</f>
        <v>0.90187590187590183</v>
      </c>
      <c r="V627" s="22"/>
      <c r="W627" s="41">
        <f>IFERROR('Tabel 5'!V627/'Tabel 10'!$F627*1000,0)</f>
        <v>20.923520923520925</v>
      </c>
      <c r="X627" s="41">
        <f>IFERROR('Tabel 5'!W627/'Tabel 10'!$F627*1000,0)</f>
        <v>20.29220779220779</v>
      </c>
      <c r="Y627" s="41">
        <f>IFERROR('Tabel 5'!X627/'Tabel 10'!$F627*1000,0)</f>
        <v>0.63131313131313138</v>
      </c>
      <c r="Z627" s="41">
        <f>IFERROR('Tabel 5'!Y627/'Tabel 10'!$F627*1000,0)</f>
        <v>0</v>
      </c>
      <c r="AB627" s="41">
        <f>IFERROR('Tabel 5'!AA627/'Tabel 10'!$F627*1000,0)</f>
        <v>0</v>
      </c>
      <c r="AC627" s="41"/>
      <c r="AD627" s="41">
        <f>IFERROR('Tabel 5'!AC627/'Tabel 10'!$F627*1000,0)</f>
        <v>8.7481962481962476</v>
      </c>
    </row>
    <row r="628" spans="2:30" outlineLevel="2" x14ac:dyDescent="0.2">
      <c r="B628" s="46">
        <v>2017</v>
      </c>
      <c r="C628" s="46">
        <v>6</v>
      </c>
      <c r="D628" s="22" t="s">
        <v>124</v>
      </c>
      <c r="E628" s="22" t="s">
        <v>468</v>
      </c>
      <c r="F628" s="41">
        <v>11420</v>
      </c>
      <c r="H628" s="41">
        <f>IFERROR('Tabel 5'!G628/'Tabel 10'!$F628*1000,0)</f>
        <v>98.073555166374788</v>
      </c>
      <c r="I628" s="22"/>
      <c r="J628" s="41">
        <f>IFERROR('Tabel 5'!I628/'Tabel 10'!$F628*1000,0)</f>
        <v>58.318739054290717</v>
      </c>
      <c r="K628" s="41">
        <f>IFERROR('Tabel 5'!J628/'Tabel 10'!$F628*1000,0)</f>
        <v>54.290718038528894</v>
      </c>
      <c r="L628" s="41">
        <f>IFERROR('Tabel 5'!K628/'Tabel 10'!$F628*1000,0)</f>
        <v>8.7565674255691769E-2</v>
      </c>
      <c r="M628" s="41">
        <f>IFERROR('Tabel 5'!L628/'Tabel 10'!$F628*1000,0)</f>
        <v>0</v>
      </c>
      <c r="N628" s="41">
        <f>IFERROR('Tabel 5'!M628/'Tabel 10'!$F628*1000,0)</f>
        <v>0</v>
      </c>
      <c r="O628" s="41">
        <f>IFERROR('Tabel 5'!N628/'Tabel 10'!$F628*1000,0)</f>
        <v>3.9404553415061296</v>
      </c>
      <c r="Q628" s="41">
        <f>IFERROR('Tabel 5'!P628/'Tabel 10'!$F628*1000,0)</f>
        <v>0.96322241681260956</v>
      </c>
      <c r="R628" s="41">
        <f>IFERROR('Tabel 5'!Q628/'Tabel 10'!$F628*1000,0)</f>
        <v>0</v>
      </c>
      <c r="S628" s="41">
        <f>IFERROR('Tabel 5'!R628/'Tabel 10'!$F628*1000,0)</f>
        <v>0.96322241681260956</v>
      </c>
      <c r="T628" s="41">
        <f>IFERROR('Tabel 5'!S628/'Tabel 10'!$F628*1000,0)</f>
        <v>0</v>
      </c>
      <c r="U628" s="41">
        <f>IFERROR('Tabel 5'!T628/'Tabel 10'!$F628*1000,0)</f>
        <v>10.245183887915937</v>
      </c>
      <c r="V628" s="22"/>
      <c r="W628" s="41">
        <f>IFERROR('Tabel 5'!V628/'Tabel 10'!$F628*1000,0)</f>
        <v>28.546409807355516</v>
      </c>
      <c r="X628" s="41">
        <f>IFERROR('Tabel 5'!W628/'Tabel 10'!$F628*1000,0)</f>
        <v>28.546409807355516</v>
      </c>
      <c r="Y628" s="41">
        <f>IFERROR('Tabel 5'!X628/'Tabel 10'!$F628*1000,0)</f>
        <v>0</v>
      </c>
      <c r="Z628" s="41">
        <f>IFERROR('Tabel 5'!Y628/'Tabel 10'!$F628*1000,0)</f>
        <v>0</v>
      </c>
      <c r="AB628" s="41">
        <f>IFERROR('Tabel 5'!AA628/'Tabel 10'!$F628*1000,0)</f>
        <v>0</v>
      </c>
      <c r="AC628" s="41"/>
      <c r="AD628" s="41">
        <f>IFERROR('Tabel 5'!AC628/'Tabel 10'!$F628*1000,0)</f>
        <v>13.660245183887916</v>
      </c>
    </row>
    <row r="629" spans="2:30" outlineLevel="2" x14ac:dyDescent="0.2">
      <c r="B629" s="46">
        <v>2017</v>
      </c>
      <c r="C629" s="46">
        <v>6</v>
      </c>
      <c r="D629" s="22" t="s">
        <v>127</v>
      </c>
      <c r="E629" s="22" t="s">
        <v>471</v>
      </c>
      <c r="F629" s="41">
        <v>13545</v>
      </c>
      <c r="H629" s="41">
        <f>IFERROR('Tabel 5'!G629/'Tabel 10'!$F629*1000,0)</f>
        <v>128.60834256183094</v>
      </c>
      <c r="I629" s="22"/>
      <c r="J629" s="41">
        <f>IFERROR('Tabel 5'!I629/'Tabel 10'!$F629*1000,0)</f>
        <v>35.363602805463273</v>
      </c>
      <c r="K629" s="41">
        <f>IFERROR('Tabel 5'!J629/'Tabel 10'!$F629*1000,0)</f>
        <v>0.51679586563307489</v>
      </c>
      <c r="L629" s="41">
        <f>IFERROR('Tabel 5'!K629/'Tabel 10'!$F629*1000,0)</f>
        <v>0.66445182724252494</v>
      </c>
      <c r="M629" s="41">
        <f>IFERROR('Tabel 5'!L629/'Tabel 10'!$F629*1000,0)</f>
        <v>26.282761166482096</v>
      </c>
      <c r="N629" s="41">
        <f>IFERROR('Tabel 5'!M629/'Tabel 10'!$F629*1000,0)</f>
        <v>0</v>
      </c>
      <c r="O629" s="41">
        <f>IFERROR('Tabel 5'!N629/'Tabel 10'!$F629*1000,0)</f>
        <v>7.8995939461055737</v>
      </c>
      <c r="Q629" s="41">
        <f>IFERROR('Tabel 5'!P629/'Tabel 10'!$F629*1000,0)</f>
        <v>35.732742709486899</v>
      </c>
      <c r="R629" s="41">
        <f>IFERROR('Tabel 5'!Q629/'Tabel 10'!$F629*1000,0)</f>
        <v>35.732742709486899</v>
      </c>
      <c r="S629" s="41">
        <f>IFERROR('Tabel 5'!R629/'Tabel 10'!$F629*1000,0)</f>
        <v>0</v>
      </c>
      <c r="T629" s="41">
        <f>IFERROR('Tabel 5'!S629/'Tabel 10'!$F629*1000,0)</f>
        <v>0</v>
      </c>
      <c r="U629" s="41">
        <f>IFERROR('Tabel 5'!T629/'Tabel 10'!$F629*1000,0)</f>
        <v>36.028054632705796</v>
      </c>
      <c r="V629" s="22"/>
      <c r="W629" s="41">
        <f>IFERROR('Tabel 5'!V629/'Tabel 10'!$F629*1000,0)</f>
        <v>21.483942414174972</v>
      </c>
      <c r="X629" s="41">
        <f>IFERROR('Tabel 5'!W629/'Tabel 10'!$F629*1000,0)</f>
        <v>19.933554817275745</v>
      </c>
      <c r="Y629" s="41">
        <f>IFERROR('Tabel 5'!X629/'Tabel 10'!$F629*1000,0)</f>
        <v>0</v>
      </c>
      <c r="Z629" s="41">
        <f>IFERROR('Tabel 5'!Y629/'Tabel 10'!$F629*1000,0)</f>
        <v>1.5503875968992249</v>
      </c>
      <c r="AB629" s="41">
        <f>IFERROR('Tabel 5'!AA629/'Tabel 10'!$F629*1000,0)</f>
        <v>0</v>
      </c>
      <c r="AC629" s="41"/>
      <c r="AD629" s="41">
        <f>IFERROR('Tabel 5'!AC629/'Tabel 10'!$F629*1000,0)</f>
        <v>14.987080103359174</v>
      </c>
    </row>
    <row r="630" spans="2:30" outlineLevel="2" x14ac:dyDescent="0.2">
      <c r="B630" s="46">
        <v>2017</v>
      </c>
      <c r="C630" s="46">
        <v>6</v>
      </c>
      <c r="D630" s="22" t="s">
        <v>129</v>
      </c>
      <c r="E630" s="22" t="s">
        <v>473</v>
      </c>
      <c r="F630" s="41">
        <v>18751</v>
      </c>
      <c r="H630" s="41">
        <f>IFERROR('Tabel 5'!G630/'Tabel 10'!$F630*1000,0)</f>
        <v>57.170284251506587</v>
      </c>
      <c r="I630" s="22"/>
      <c r="J630" s="41">
        <f>IFERROR('Tabel 5'!I630/'Tabel 10'!$F630*1000,0)</f>
        <v>20.265585835422108</v>
      </c>
      <c r="K630" s="41">
        <f>IFERROR('Tabel 5'!J630/'Tabel 10'!$F630*1000,0)</f>
        <v>0.74662684656818301</v>
      </c>
      <c r="L630" s="41">
        <f>IFERROR('Tabel 5'!K630/'Tabel 10'!$F630*1000,0)</f>
        <v>0.21332195616233801</v>
      </c>
      <c r="M630" s="41">
        <f>IFERROR('Tabel 5'!L630/'Tabel 10'!$F630*1000,0)</f>
        <v>1.8665671164204576</v>
      </c>
      <c r="N630" s="41">
        <f>IFERROR('Tabel 5'!M630/'Tabel 10'!$F630*1000,0)</f>
        <v>3.306490320516239</v>
      </c>
      <c r="O630" s="41">
        <f>IFERROR('Tabel 5'!N630/'Tabel 10'!$F630*1000,0)</f>
        <v>14.132579595754892</v>
      </c>
      <c r="Q630" s="41">
        <f>IFERROR('Tabel 5'!P630/'Tabel 10'!$F630*1000,0)</f>
        <v>9.0128526478587805</v>
      </c>
      <c r="R630" s="41">
        <f>IFERROR('Tabel 5'!Q630/'Tabel 10'!$F630*1000,0)</f>
        <v>9.0128526478587805</v>
      </c>
      <c r="S630" s="41">
        <f>IFERROR('Tabel 5'!R630/'Tabel 10'!$F630*1000,0)</f>
        <v>0</v>
      </c>
      <c r="T630" s="41">
        <f>IFERROR('Tabel 5'!S630/'Tabel 10'!$F630*1000,0)</f>
        <v>0</v>
      </c>
      <c r="U630" s="41">
        <f>IFERROR('Tabel 5'!T630/'Tabel 10'!$F630*1000,0)</f>
        <v>9.7061490053863793</v>
      </c>
      <c r="V630" s="22"/>
      <c r="W630" s="41">
        <f>IFERROR('Tabel 5'!V630/'Tabel 10'!$F630*1000,0)</f>
        <v>18.185696762839314</v>
      </c>
      <c r="X630" s="41">
        <f>IFERROR('Tabel 5'!W630/'Tabel 10'!$F630*1000,0)</f>
        <v>18.185696762839314</v>
      </c>
      <c r="Y630" s="41">
        <f>IFERROR('Tabel 5'!X630/'Tabel 10'!$F630*1000,0)</f>
        <v>0</v>
      </c>
      <c r="Z630" s="41">
        <f>IFERROR('Tabel 5'!Y630/'Tabel 10'!$F630*1000,0)</f>
        <v>0</v>
      </c>
      <c r="AB630" s="41">
        <f>IFERROR('Tabel 5'!AA630/'Tabel 10'!$F630*1000,0)</f>
        <v>0</v>
      </c>
      <c r="AC630" s="41"/>
      <c r="AD630" s="41">
        <f>IFERROR('Tabel 5'!AC630/'Tabel 10'!$F630*1000,0)</f>
        <v>10.13120900218655</v>
      </c>
    </row>
    <row r="631" spans="2:30" outlineLevel="2" x14ac:dyDescent="0.2">
      <c r="B631" s="46">
        <v>2017</v>
      </c>
      <c r="C631" s="46">
        <v>6</v>
      </c>
      <c r="D631" s="22" t="s">
        <v>130</v>
      </c>
      <c r="E631" s="22" t="s">
        <v>474</v>
      </c>
      <c r="F631" s="41">
        <v>16899</v>
      </c>
      <c r="H631" s="41">
        <f>IFERROR('Tabel 5'!G631/'Tabel 10'!$F631*1000,0)</f>
        <v>45.209775726374346</v>
      </c>
      <c r="I631" s="22"/>
      <c r="J631" s="41">
        <f>IFERROR('Tabel 5'!I631/'Tabel 10'!$F631*1000,0)</f>
        <v>2.8995798567962598</v>
      </c>
      <c r="K631" s="41">
        <f>IFERROR('Tabel 5'!J631/'Tabel 10'!$F631*1000,0)</f>
        <v>0</v>
      </c>
      <c r="L631" s="41">
        <f>IFERROR('Tabel 5'!K631/'Tabel 10'!$F631*1000,0)</f>
        <v>0</v>
      </c>
      <c r="M631" s="41">
        <f>IFERROR('Tabel 5'!L631/'Tabel 10'!$F631*1000,0)</f>
        <v>1.4202023788389844</v>
      </c>
      <c r="N631" s="41">
        <f>IFERROR('Tabel 5'!M631/'Tabel 10'!$F631*1000,0)</f>
        <v>0</v>
      </c>
      <c r="O631" s="41">
        <f>IFERROR('Tabel 5'!N631/'Tabel 10'!$F631*1000,0)</f>
        <v>1.4793774779572755</v>
      </c>
      <c r="Q631" s="41">
        <f>IFERROR('Tabel 5'!P631/'Tabel 10'!$F631*1000,0)</f>
        <v>10.888218237765548</v>
      </c>
      <c r="R631" s="41">
        <f>IFERROR('Tabel 5'!Q631/'Tabel 10'!$F631*1000,0)</f>
        <v>10.888218237765548</v>
      </c>
      <c r="S631" s="41">
        <f>IFERROR('Tabel 5'!R631/'Tabel 10'!$F631*1000,0)</f>
        <v>0</v>
      </c>
      <c r="T631" s="41">
        <f>IFERROR('Tabel 5'!S631/'Tabel 10'!$F631*1000,0)</f>
        <v>0</v>
      </c>
      <c r="U631" s="41">
        <f>IFERROR('Tabel 5'!T631/'Tabel 10'!$F631*1000,0)</f>
        <v>0</v>
      </c>
      <c r="V631" s="22"/>
      <c r="W631" s="41">
        <f>IFERROR('Tabel 5'!V631/'Tabel 10'!$F631*1000,0)</f>
        <v>31.421977631812538</v>
      </c>
      <c r="X631" s="41">
        <f>IFERROR('Tabel 5'!W631/'Tabel 10'!$F631*1000,0)</f>
        <v>28.581572874134562</v>
      </c>
      <c r="Y631" s="41">
        <f>IFERROR('Tabel 5'!X631/'Tabel 10'!$F631*1000,0)</f>
        <v>2.8404047576779687</v>
      </c>
      <c r="Z631" s="41">
        <f>IFERROR('Tabel 5'!Y631/'Tabel 10'!$F631*1000,0)</f>
        <v>0</v>
      </c>
      <c r="AB631" s="41">
        <f>IFERROR('Tabel 5'!AA631/'Tabel 10'!$F631*1000,0)</f>
        <v>0</v>
      </c>
      <c r="AC631" s="41"/>
      <c r="AD631" s="41">
        <f>IFERROR('Tabel 5'!AC631/'Tabel 10'!$F631*1000,0)</f>
        <v>2.9484939937274395</v>
      </c>
    </row>
    <row r="632" spans="2:30" outlineLevel="2" x14ac:dyDescent="0.2">
      <c r="B632" s="46">
        <v>2017</v>
      </c>
      <c r="C632" s="46">
        <v>6</v>
      </c>
      <c r="D632" s="22" t="s">
        <v>135</v>
      </c>
      <c r="E632" s="22" t="s">
        <v>480</v>
      </c>
      <c r="F632" s="41">
        <v>19384</v>
      </c>
      <c r="H632" s="41">
        <f>IFERROR('Tabel 5'!G632/'Tabel 10'!$F632*1000,0)</f>
        <v>50.505571605447798</v>
      </c>
      <c r="I632" s="22"/>
      <c r="J632" s="41">
        <f>IFERROR('Tabel 5'!I632/'Tabel 10'!$F632*1000,0)</f>
        <v>11.143210895583985</v>
      </c>
      <c r="K632" s="41">
        <f>IFERROR('Tabel 5'!J632/'Tabel 10'!$F632*1000,0)</f>
        <v>0</v>
      </c>
      <c r="L632" s="41">
        <f>IFERROR('Tabel 5'!K632/'Tabel 10'!$F632*1000,0)</f>
        <v>0</v>
      </c>
      <c r="M632" s="41">
        <f>IFERROR('Tabel 5'!L632/'Tabel 10'!$F632*1000,0)</f>
        <v>7.6867519603796941</v>
      </c>
      <c r="N632" s="41">
        <f>IFERROR('Tabel 5'!M632/'Tabel 10'!$F632*1000,0)</f>
        <v>0</v>
      </c>
      <c r="O632" s="41">
        <f>IFERROR('Tabel 5'!N632/'Tabel 10'!$F632*1000,0)</f>
        <v>3.4564589352042923</v>
      </c>
      <c r="Q632" s="41">
        <f>IFERROR('Tabel 5'!P632/'Tabel 10'!$F632*1000,0)</f>
        <v>0.77383408997111014</v>
      </c>
      <c r="R632" s="41">
        <f>IFERROR('Tabel 5'!Q632/'Tabel 10'!$F632*1000,0)</f>
        <v>0.77383408997111014</v>
      </c>
      <c r="S632" s="41">
        <f>IFERROR('Tabel 5'!R632/'Tabel 10'!$F632*1000,0)</f>
        <v>0</v>
      </c>
      <c r="T632" s="41">
        <f>IFERROR('Tabel 5'!S632/'Tabel 10'!$F632*1000,0)</f>
        <v>0</v>
      </c>
      <c r="U632" s="41">
        <f>IFERROR('Tabel 5'!T632/'Tabel 10'!$F632*1000,0)</f>
        <v>9.9050763516302105</v>
      </c>
      <c r="V632" s="22"/>
      <c r="W632" s="41">
        <f>IFERROR('Tabel 5'!V632/'Tabel 10'!$F632*1000,0)</f>
        <v>28.683450268262483</v>
      </c>
      <c r="X632" s="41">
        <f>IFERROR('Tabel 5'!W632/'Tabel 10'!$F632*1000,0)</f>
        <v>26.929426330994634</v>
      </c>
      <c r="Y632" s="41">
        <f>IFERROR('Tabel 5'!X632/'Tabel 10'!$F632*1000,0)</f>
        <v>0.51588939331407346</v>
      </c>
      <c r="Z632" s="41">
        <f>IFERROR('Tabel 5'!Y632/'Tabel 10'!$F632*1000,0)</f>
        <v>1.2381345439537763</v>
      </c>
      <c r="AB632" s="41">
        <f>IFERROR('Tabel 5'!AA632/'Tabel 10'!$F632*1000,0)</f>
        <v>0</v>
      </c>
      <c r="AC632" s="41"/>
      <c r="AD632" s="41">
        <f>IFERROR('Tabel 5'!AC632/'Tabel 10'!$F632*1000,0)</f>
        <v>5.7263722657862157</v>
      </c>
    </row>
    <row r="633" spans="2:30" outlineLevel="2" x14ac:dyDescent="0.2">
      <c r="B633" s="46">
        <v>2017</v>
      </c>
      <c r="C633" s="46">
        <v>6</v>
      </c>
      <c r="D633" s="22" t="s">
        <v>136</v>
      </c>
      <c r="E633" s="22" t="s">
        <v>481</v>
      </c>
      <c r="F633" s="41">
        <v>16833</v>
      </c>
      <c r="H633" s="41">
        <f>IFERROR('Tabel 5'!G633/'Tabel 10'!$F633*1000,0)</f>
        <v>138.12154696132598</v>
      </c>
      <c r="I633" s="22"/>
      <c r="J633" s="41">
        <f>IFERROR('Tabel 5'!I633/'Tabel 10'!$F633*1000,0)</f>
        <v>60.120002376284674</v>
      </c>
      <c r="K633" s="41">
        <f>IFERROR('Tabel 5'!J633/'Tabel 10'!$F633*1000,0)</f>
        <v>21.386562110140794</v>
      </c>
      <c r="L633" s="41">
        <f>IFERROR('Tabel 5'!K633/'Tabel 10'!$F633*1000,0)</f>
        <v>0</v>
      </c>
      <c r="M633" s="41">
        <f>IFERROR('Tabel 5'!L633/'Tabel 10'!$F633*1000,0)</f>
        <v>0</v>
      </c>
      <c r="N633" s="41">
        <f>IFERROR('Tabel 5'!M633/'Tabel 10'!$F633*1000,0)</f>
        <v>0</v>
      </c>
      <c r="O633" s="41">
        <f>IFERROR('Tabel 5'!N633/'Tabel 10'!$F633*1000,0)</f>
        <v>38.733440266143887</v>
      </c>
      <c r="Q633" s="41">
        <f>IFERROR('Tabel 5'!P633/'Tabel 10'!$F633*1000,0)</f>
        <v>36.654191172102415</v>
      </c>
      <c r="R633" s="41">
        <f>IFERROR('Tabel 5'!Q633/'Tabel 10'!$F633*1000,0)</f>
        <v>31.604586229430286</v>
      </c>
      <c r="S633" s="41">
        <f>IFERROR('Tabel 5'!R633/'Tabel 10'!$F633*1000,0)</f>
        <v>5.0496049426721319</v>
      </c>
      <c r="T633" s="41">
        <f>IFERROR('Tabel 5'!S633/'Tabel 10'!$F633*1000,0)</f>
        <v>0</v>
      </c>
      <c r="U633" s="41">
        <f>IFERROR('Tabel 5'!T633/'Tabel 10'!$F633*1000,0)</f>
        <v>19.307313016099329</v>
      </c>
      <c r="V633" s="22"/>
      <c r="W633" s="41">
        <f>IFERROR('Tabel 5'!V633/'Tabel 10'!$F633*1000,0)</f>
        <v>22.04004039683954</v>
      </c>
      <c r="X633" s="41">
        <f>IFERROR('Tabel 5'!W633/'Tabel 10'!$F633*1000,0)</f>
        <v>21.445969227113405</v>
      </c>
      <c r="Y633" s="41">
        <f>IFERROR('Tabel 5'!X633/'Tabel 10'!$F633*1000,0)</f>
        <v>0.59407116972613316</v>
      </c>
      <c r="Z633" s="41">
        <f>IFERROR('Tabel 5'!Y633/'Tabel 10'!$F633*1000,0)</f>
        <v>0</v>
      </c>
      <c r="AB633" s="41">
        <f>IFERROR('Tabel 5'!AA633/'Tabel 10'!$F633*1000,0)</f>
        <v>1.0693281055070398</v>
      </c>
      <c r="AC633" s="41"/>
      <c r="AD633" s="41">
        <f>IFERROR('Tabel 5'!AC633/'Tabel 10'!$F633*1000,0)</f>
        <v>8.6140319610289318</v>
      </c>
    </row>
    <row r="634" spans="2:30" outlineLevel="2" x14ac:dyDescent="0.2">
      <c r="B634" s="46">
        <v>2017</v>
      </c>
      <c r="C634" s="46">
        <v>6</v>
      </c>
      <c r="D634" s="22" t="s">
        <v>155</v>
      </c>
      <c r="E634" s="22" t="s">
        <v>500</v>
      </c>
      <c r="F634" s="41">
        <v>10187</v>
      </c>
      <c r="H634" s="41">
        <f>IFERROR('Tabel 5'!G634/'Tabel 10'!$F634*1000,0)</f>
        <v>24.050260135466772</v>
      </c>
      <c r="I634" s="22"/>
      <c r="J634" s="41">
        <f>IFERROR('Tabel 5'!I634/'Tabel 10'!$F634*1000,0)</f>
        <v>0</v>
      </c>
      <c r="K634" s="41">
        <f>IFERROR('Tabel 5'!J634/'Tabel 10'!$F634*1000,0)</f>
        <v>0</v>
      </c>
      <c r="L634" s="41">
        <f>IFERROR('Tabel 5'!K634/'Tabel 10'!$F634*1000,0)</f>
        <v>0</v>
      </c>
      <c r="M634" s="41">
        <f>IFERROR('Tabel 5'!L634/'Tabel 10'!$F634*1000,0)</f>
        <v>0</v>
      </c>
      <c r="N634" s="41">
        <f>IFERROR('Tabel 5'!M634/'Tabel 10'!$F634*1000,0)</f>
        <v>0</v>
      </c>
      <c r="O634" s="41">
        <f>IFERROR('Tabel 5'!N634/'Tabel 10'!$F634*1000,0)</f>
        <v>0</v>
      </c>
      <c r="Q634" s="41">
        <f>IFERROR('Tabel 5'!P634/'Tabel 10'!$F634*1000,0)</f>
        <v>1.1779719250024541</v>
      </c>
      <c r="R634" s="41">
        <f>IFERROR('Tabel 5'!Q634/'Tabel 10'!$F634*1000,0)</f>
        <v>1.1779719250024541</v>
      </c>
      <c r="S634" s="41">
        <f>IFERROR('Tabel 5'!R634/'Tabel 10'!$F634*1000,0)</f>
        <v>0</v>
      </c>
      <c r="T634" s="41">
        <f>IFERROR('Tabel 5'!S634/'Tabel 10'!$F634*1000,0)</f>
        <v>0</v>
      </c>
      <c r="U634" s="41">
        <f>IFERROR('Tabel 5'!T634/'Tabel 10'!$F634*1000,0)</f>
        <v>4.2210660645921276</v>
      </c>
      <c r="V634" s="22"/>
      <c r="W634" s="41">
        <f>IFERROR('Tabel 5'!V634/'Tabel 10'!$F634*1000,0)</f>
        <v>18.65122214587219</v>
      </c>
      <c r="X634" s="41">
        <f>IFERROR('Tabel 5'!W634/'Tabel 10'!$F634*1000,0)</f>
        <v>17.571414547953275</v>
      </c>
      <c r="Y634" s="41">
        <f>IFERROR('Tabel 5'!X634/'Tabel 10'!$F634*1000,0)</f>
        <v>0.39265730833415136</v>
      </c>
      <c r="Z634" s="41">
        <f>IFERROR('Tabel 5'!Y634/'Tabel 10'!$F634*1000,0)</f>
        <v>0.68715028958476487</v>
      </c>
      <c r="AB634" s="41">
        <f>IFERROR('Tabel 5'!AA634/'Tabel 10'!$F634*1000,0)</f>
        <v>0</v>
      </c>
      <c r="AC634" s="41"/>
      <c r="AD634" s="41">
        <f>IFERROR('Tabel 5'!AC634/'Tabel 10'!$F634*1000,0)</f>
        <v>6.2825169333464217</v>
      </c>
    </row>
    <row r="635" spans="2:30" outlineLevel="2" x14ac:dyDescent="0.2">
      <c r="B635" s="46">
        <v>2017</v>
      </c>
      <c r="C635" s="46">
        <v>6</v>
      </c>
      <c r="D635" s="22" t="s">
        <v>162</v>
      </c>
      <c r="E635" s="22" t="s">
        <v>509</v>
      </c>
      <c r="F635" s="41">
        <v>14257</v>
      </c>
      <c r="H635" s="41">
        <f>IFERROR('Tabel 5'!G635/'Tabel 10'!$F635*1000,0)</f>
        <v>72.104930911131376</v>
      </c>
      <c r="I635" s="22"/>
      <c r="J635" s="41">
        <f>IFERROR('Tabel 5'!I635/'Tabel 10'!$F635*1000,0)</f>
        <v>57.796170302307637</v>
      </c>
      <c r="K635" s="41">
        <f>IFERROR('Tabel 5'!J635/'Tabel 10'!$F635*1000,0)</f>
        <v>2.6653573683103038</v>
      </c>
      <c r="L635" s="41">
        <f>IFERROR('Tabel 5'!K635/'Tabel 10'!$F635*1000,0)</f>
        <v>0</v>
      </c>
      <c r="M635" s="41">
        <f>IFERROR('Tabel 5'!L635/'Tabel 10'!$F635*1000,0)</f>
        <v>0</v>
      </c>
      <c r="N635" s="41">
        <f>IFERROR('Tabel 5'!M635/'Tabel 10'!$F635*1000,0)</f>
        <v>0</v>
      </c>
      <c r="O635" s="41">
        <f>IFERROR('Tabel 5'!N635/'Tabel 10'!$F635*1000,0)</f>
        <v>55.130812933997333</v>
      </c>
      <c r="Q635" s="41">
        <f>IFERROR('Tabel 5'!P635/'Tabel 10'!$F635*1000,0)</f>
        <v>0.49098688363610865</v>
      </c>
      <c r="R635" s="41">
        <f>IFERROR('Tabel 5'!Q635/'Tabel 10'!$F635*1000,0)</f>
        <v>0.49098688363610865</v>
      </c>
      <c r="S635" s="41">
        <f>IFERROR('Tabel 5'!R635/'Tabel 10'!$F635*1000,0)</f>
        <v>0</v>
      </c>
      <c r="T635" s="41">
        <f>IFERROR('Tabel 5'!S635/'Tabel 10'!$F635*1000,0)</f>
        <v>0</v>
      </c>
      <c r="U635" s="41">
        <f>IFERROR('Tabel 5'!T635/'Tabel 10'!$F635*1000,0)</f>
        <v>0.14028196675317386</v>
      </c>
      <c r="V635" s="22"/>
      <c r="W635" s="41">
        <f>IFERROR('Tabel 5'!V635/'Tabel 10'!$F635*1000,0)</f>
        <v>13.677491758434455</v>
      </c>
      <c r="X635" s="41">
        <f>IFERROR('Tabel 5'!W635/'Tabel 10'!$F635*1000,0)</f>
        <v>12.62537700778565</v>
      </c>
      <c r="Y635" s="41">
        <f>IFERROR('Tabel 5'!X635/'Tabel 10'!$F635*1000,0)</f>
        <v>0</v>
      </c>
      <c r="Z635" s="41">
        <f>IFERROR('Tabel 5'!Y635/'Tabel 10'!$F635*1000,0)</f>
        <v>1.052114750648804</v>
      </c>
      <c r="AB635" s="41">
        <f>IFERROR('Tabel 5'!AA635/'Tabel 10'!$F635*1000,0)</f>
        <v>0</v>
      </c>
      <c r="AC635" s="41"/>
      <c r="AD635" s="41">
        <f>IFERROR('Tabel 5'!AC635/'Tabel 10'!$F635*1000,0)</f>
        <v>12.274672090902715</v>
      </c>
    </row>
    <row r="636" spans="2:30" outlineLevel="2" x14ac:dyDescent="0.2">
      <c r="B636" s="46">
        <v>2017</v>
      </c>
      <c r="C636" s="46">
        <v>6</v>
      </c>
      <c r="D636" s="22" t="s">
        <v>172</v>
      </c>
      <c r="E636" s="22" t="s">
        <v>522</v>
      </c>
      <c r="F636" s="41">
        <v>18820</v>
      </c>
      <c r="H636" s="41">
        <f>IFERROR('Tabel 5'!G636/'Tabel 10'!$F636*1000,0)</f>
        <v>24.017003188097767</v>
      </c>
      <c r="I636" s="22"/>
      <c r="J636" s="41">
        <f>IFERROR('Tabel 5'!I636/'Tabel 10'!$F636*1000,0)</f>
        <v>4.7290116896918173</v>
      </c>
      <c r="K636" s="41">
        <f>IFERROR('Tabel 5'!J636/'Tabel 10'!$F636*1000,0)</f>
        <v>0</v>
      </c>
      <c r="L636" s="41">
        <f>IFERROR('Tabel 5'!K636/'Tabel 10'!$F636*1000,0)</f>
        <v>0</v>
      </c>
      <c r="M636" s="41">
        <f>IFERROR('Tabel 5'!L636/'Tabel 10'!$F636*1000,0)</f>
        <v>0</v>
      </c>
      <c r="N636" s="41">
        <f>IFERROR('Tabel 5'!M636/'Tabel 10'!$F636*1000,0)</f>
        <v>0</v>
      </c>
      <c r="O636" s="41">
        <f>IFERROR('Tabel 5'!N636/'Tabel 10'!$F636*1000,0)</f>
        <v>4.7290116896918173</v>
      </c>
      <c r="Q636" s="41">
        <f>IFERROR('Tabel 5'!P636/'Tabel 10'!$F636*1000,0)</f>
        <v>1.5940488841657809</v>
      </c>
      <c r="R636" s="41">
        <f>IFERROR('Tabel 5'!Q636/'Tabel 10'!$F636*1000,0)</f>
        <v>1.5940488841657809</v>
      </c>
      <c r="S636" s="41">
        <f>IFERROR('Tabel 5'!R636/'Tabel 10'!$F636*1000,0)</f>
        <v>0</v>
      </c>
      <c r="T636" s="41">
        <f>IFERROR('Tabel 5'!S636/'Tabel 10'!$F636*1000,0)</f>
        <v>0</v>
      </c>
      <c r="U636" s="41">
        <f>IFERROR('Tabel 5'!T636/'Tabel 10'!$F636*1000,0)</f>
        <v>2.709883103081828</v>
      </c>
      <c r="V636" s="22"/>
      <c r="W636" s="41">
        <f>IFERROR('Tabel 5'!V636/'Tabel 10'!$F636*1000,0)</f>
        <v>14.984059511158343</v>
      </c>
      <c r="X636" s="41">
        <f>IFERROR('Tabel 5'!W636/'Tabel 10'!$F636*1000,0)</f>
        <v>14.505844845908607</v>
      </c>
      <c r="Y636" s="41">
        <f>IFERROR('Tabel 5'!X636/'Tabel 10'!$F636*1000,0)</f>
        <v>0.47821466524973433</v>
      </c>
      <c r="Z636" s="41">
        <f>IFERROR('Tabel 5'!Y636/'Tabel 10'!$F636*1000,0)</f>
        <v>0</v>
      </c>
      <c r="AB636" s="41">
        <f>IFERROR('Tabel 5'!AA636/'Tabel 10'!$F636*1000,0)</f>
        <v>0</v>
      </c>
      <c r="AC636" s="41"/>
      <c r="AD636" s="41">
        <f>IFERROR('Tabel 5'!AC636/'Tabel 10'!$F636*1000,0)</f>
        <v>2.1253985122210413</v>
      </c>
    </row>
    <row r="637" spans="2:30" outlineLevel="2" x14ac:dyDescent="0.2">
      <c r="B637" s="46">
        <v>2017</v>
      </c>
      <c r="C637" s="46">
        <v>6</v>
      </c>
      <c r="D637" s="22" t="s">
        <v>174</v>
      </c>
      <c r="E637" s="22" t="s">
        <v>524</v>
      </c>
      <c r="F637" s="41">
        <v>12622</v>
      </c>
      <c r="H637" s="41">
        <f>IFERROR('Tabel 5'!G637/'Tabel 10'!$F637*1000,0)</f>
        <v>62.034542861670104</v>
      </c>
      <c r="I637" s="22"/>
      <c r="J637" s="41">
        <f>IFERROR('Tabel 5'!I637/'Tabel 10'!$F637*1000,0)</f>
        <v>12.755506258913009</v>
      </c>
      <c r="K637" s="41">
        <f>IFERROR('Tabel 5'!J637/'Tabel 10'!$F637*1000,0)</f>
        <v>0.15845349389954047</v>
      </c>
      <c r="L637" s="41">
        <f>IFERROR('Tabel 5'!K637/'Tabel 10'!$F637*1000,0)</f>
        <v>0.23768024084931072</v>
      </c>
      <c r="M637" s="41">
        <f>IFERROR('Tabel 5'!L637/'Tabel 10'!$F637*1000,0)</f>
        <v>9.3487561400728882</v>
      </c>
      <c r="N637" s="41">
        <f>IFERROR('Tabel 5'!M637/'Tabel 10'!$F637*1000,0)</f>
        <v>0</v>
      </c>
      <c r="O637" s="41">
        <f>IFERROR('Tabel 5'!N637/'Tabel 10'!$F637*1000,0)</f>
        <v>3.0106163840912692</v>
      </c>
      <c r="Q637" s="41">
        <f>IFERROR('Tabel 5'!P637/'Tabel 10'!$F637*1000,0)</f>
        <v>10.14102360957059</v>
      </c>
      <c r="R637" s="41">
        <f>IFERROR('Tabel 5'!Q637/'Tabel 10'!$F637*1000,0)</f>
        <v>7.4473142132784025</v>
      </c>
      <c r="S637" s="41">
        <f>IFERROR('Tabel 5'!R637/'Tabel 10'!$F637*1000,0)</f>
        <v>2.6937093962921881</v>
      </c>
      <c r="T637" s="41">
        <f>IFERROR('Tabel 5'!S637/'Tabel 10'!$F637*1000,0)</f>
        <v>0</v>
      </c>
      <c r="U637" s="41">
        <f>IFERROR('Tabel 5'!T637/'Tabel 10'!$F637*1000,0)</f>
        <v>7.5265409602281732</v>
      </c>
      <c r="V637" s="22"/>
      <c r="W637" s="41">
        <f>IFERROR('Tabel 5'!V637/'Tabel 10'!$F637*1000,0)</f>
        <v>31.611472032958325</v>
      </c>
      <c r="X637" s="41">
        <f>IFERROR('Tabel 5'!W637/'Tabel 10'!$F637*1000,0)</f>
        <v>31.532245286008557</v>
      </c>
      <c r="Y637" s="41">
        <f>IFERROR('Tabel 5'!X637/'Tabel 10'!$F637*1000,0)</f>
        <v>7.9226746949770235E-2</v>
      </c>
      <c r="Z637" s="41">
        <f>IFERROR('Tabel 5'!Y637/'Tabel 10'!$F637*1000,0)</f>
        <v>0</v>
      </c>
      <c r="AB637" s="41">
        <f>IFERROR('Tabel 5'!AA637/'Tabel 10'!$F637*1000,0)</f>
        <v>20.440500713040723</v>
      </c>
      <c r="AC637" s="41"/>
      <c r="AD637" s="41">
        <f>IFERROR('Tabel 5'!AC637/'Tabel 10'!$F637*1000,0)</f>
        <v>6.3381397559816195</v>
      </c>
    </row>
    <row r="638" spans="2:30" outlineLevel="2" x14ac:dyDescent="0.2">
      <c r="B638" s="46">
        <v>2017</v>
      </c>
      <c r="C638" s="46">
        <v>6</v>
      </c>
      <c r="D638" s="22" t="s">
        <v>183</v>
      </c>
      <c r="E638" s="22" t="s">
        <v>533</v>
      </c>
      <c r="F638" s="41">
        <v>16714</v>
      </c>
      <c r="H638" s="41">
        <f>IFERROR('Tabel 5'!G638/'Tabel 10'!$F638*1000,0)</f>
        <v>44.812731841569942</v>
      </c>
      <c r="I638" s="22"/>
      <c r="J638" s="41">
        <f>IFERROR('Tabel 5'!I638/'Tabel 10'!$F638*1000,0)</f>
        <v>11.128395357185592</v>
      </c>
      <c r="K638" s="41">
        <f>IFERROR('Tabel 5'!J638/'Tabel 10'!$F638*1000,0)</f>
        <v>8.0770611463443824</v>
      </c>
      <c r="L638" s="41">
        <f>IFERROR('Tabel 5'!K638/'Tabel 10'!$F638*1000,0)</f>
        <v>0</v>
      </c>
      <c r="M638" s="41">
        <f>IFERROR('Tabel 5'!L638/'Tabel 10'!$F638*1000,0)</f>
        <v>0.5384707430896255</v>
      </c>
      <c r="N638" s="41">
        <f>IFERROR('Tabel 5'!M638/'Tabel 10'!$F638*1000,0)</f>
        <v>0</v>
      </c>
      <c r="O638" s="41">
        <f>IFERROR('Tabel 5'!N638/'Tabel 10'!$F638*1000,0)</f>
        <v>2.5128634677515853</v>
      </c>
      <c r="Q638" s="41">
        <f>IFERROR('Tabel 5'!P638/'Tabel 10'!$F638*1000,0)</f>
        <v>19.624267081488572</v>
      </c>
      <c r="R638" s="41">
        <f>IFERROR('Tabel 5'!Q638/'Tabel 10'!$F638*1000,0)</f>
        <v>19.624267081488572</v>
      </c>
      <c r="S638" s="41">
        <f>IFERROR('Tabel 5'!R638/'Tabel 10'!$F638*1000,0)</f>
        <v>0</v>
      </c>
      <c r="T638" s="41">
        <f>IFERROR('Tabel 5'!S638/'Tabel 10'!$F638*1000,0)</f>
        <v>0</v>
      </c>
      <c r="U638" s="41">
        <f>IFERROR('Tabel 5'!T638/'Tabel 10'!$F638*1000,0)</f>
        <v>0.35898049539308369</v>
      </c>
      <c r="V638" s="22"/>
      <c r="W638" s="41">
        <f>IFERROR('Tabel 5'!V638/'Tabel 10'!$F638*1000,0)</f>
        <v>13.701088907502694</v>
      </c>
      <c r="X638" s="41">
        <f>IFERROR('Tabel 5'!W638/'Tabel 10'!$F638*1000,0)</f>
        <v>13.701088907502694</v>
      </c>
      <c r="Y638" s="41">
        <f>IFERROR('Tabel 5'!X638/'Tabel 10'!$F638*1000,0)</f>
        <v>0</v>
      </c>
      <c r="Z638" s="41">
        <f>IFERROR('Tabel 5'!Y638/'Tabel 10'!$F638*1000,0)</f>
        <v>0</v>
      </c>
      <c r="AB638" s="41">
        <f>IFERROR('Tabel 5'!AA638/'Tabel 10'!$F638*1000,0)</f>
        <v>0</v>
      </c>
      <c r="AC638" s="41"/>
      <c r="AD638" s="41">
        <f>IFERROR('Tabel 5'!AC638/'Tabel 10'!$F638*1000,0)</f>
        <v>2.034222807227474</v>
      </c>
    </row>
    <row r="639" spans="2:30" outlineLevel="2" x14ac:dyDescent="0.2">
      <c r="B639" s="46">
        <v>2017</v>
      </c>
      <c r="C639" s="46">
        <v>6</v>
      </c>
      <c r="D639" s="22" t="s">
        <v>186</v>
      </c>
      <c r="E639" s="22" t="s">
        <v>537</v>
      </c>
      <c r="F639" s="41">
        <v>10414</v>
      </c>
      <c r="H639" s="41">
        <f>IFERROR('Tabel 5'!G639/'Tabel 10'!$F639*1000,0)</f>
        <v>24.870366813904358</v>
      </c>
      <c r="I639" s="22"/>
      <c r="J639" s="41">
        <f>IFERROR('Tabel 5'!I639/'Tabel 10'!$F639*1000,0)</f>
        <v>6.8177453428077586</v>
      </c>
      <c r="K639" s="41">
        <f>IFERROR('Tabel 5'!J639/'Tabel 10'!$F639*1000,0)</f>
        <v>5.6654503552909548</v>
      </c>
      <c r="L639" s="41">
        <f>IFERROR('Tabel 5'!K639/'Tabel 10'!$F639*1000,0)</f>
        <v>0</v>
      </c>
      <c r="M639" s="41">
        <f>IFERROR('Tabel 5'!L639/'Tabel 10'!$F639*1000,0)</f>
        <v>0.96024582293067018</v>
      </c>
      <c r="N639" s="41">
        <f>IFERROR('Tabel 5'!M639/'Tabel 10'!$F639*1000,0)</f>
        <v>0</v>
      </c>
      <c r="O639" s="41">
        <f>IFERROR('Tabel 5'!N639/'Tabel 10'!$F639*1000,0)</f>
        <v>0.19204916458613405</v>
      </c>
      <c r="Q639" s="41">
        <f>IFERROR('Tabel 5'!P639/'Tabel 10'!$F639*1000,0)</f>
        <v>1.7284424812752064</v>
      </c>
      <c r="R639" s="41">
        <f>IFERROR('Tabel 5'!Q639/'Tabel 10'!$F639*1000,0)</f>
        <v>0</v>
      </c>
      <c r="S639" s="41">
        <f>IFERROR('Tabel 5'!R639/'Tabel 10'!$F639*1000,0)</f>
        <v>1.7284424812752064</v>
      </c>
      <c r="T639" s="41">
        <f>IFERROR('Tabel 5'!S639/'Tabel 10'!$F639*1000,0)</f>
        <v>0</v>
      </c>
      <c r="U639" s="41">
        <f>IFERROR('Tabel 5'!T639/'Tabel 10'!$F639*1000,0)</f>
        <v>0.86422124063760319</v>
      </c>
      <c r="V639" s="22"/>
      <c r="W639" s="41">
        <f>IFERROR('Tabel 5'!V639/'Tabel 10'!$F639*1000,0)</f>
        <v>15.459957749183792</v>
      </c>
      <c r="X639" s="41">
        <f>IFERROR('Tabel 5'!W639/'Tabel 10'!$F639*1000,0)</f>
        <v>14.979834837718457</v>
      </c>
      <c r="Y639" s="41">
        <f>IFERROR('Tabel 5'!X639/'Tabel 10'!$F639*1000,0)</f>
        <v>0.48012291146533509</v>
      </c>
      <c r="Z639" s="41">
        <f>IFERROR('Tabel 5'!Y639/'Tabel 10'!$F639*1000,0)</f>
        <v>0</v>
      </c>
      <c r="AB639" s="41">
        <f>IFERROR('Tabel 5'!AA639/'Tabel 10'!$F639*1000,0)</f>
        <v>0</v>
      </c>
      <c r="AC639" s="41"/>
      <c r="AD639" s="41">
        <f>IFERROR('Tabel 5'!AC639/'Tabel 10'!$F639*1000,0)</f>
        <v>0.86422124063760319</v>
      </c>
    </row>
    <row r="640" spans="2:30" outlineLevel="2" x14ac:dyDescent="0.2">
      <c r="B640" s="46">
        <v>2017</v>
      </c>
      <c r="C640" s="46">
        <v>6</v>
      </c>
      <c r="D640" s="22" t="s">
        <v>191</v>
      </c>
      <c r="E640" s="22" t="s">
        <v>542</v>
      </c>
      <c r="F640" s="41">
        <v>12517</v>
      </c>
      <c r="H640" s="41">
        <f>IFERROR('Tabel 5'!G640/'Tabel 10'!$F640*1000,0)</f>
        <v>36.590237277302869</v>
      </c>
      <c r="I640" s="22"/>
      <c r="J640" s="41">
        <f>IFERROR('Tabel 5'!I640/'Tabel 10'!$F640*1000,0)</f>
        <v>9.2673963409762727</v>
      </c>
      <c r="K640" s="41">
        <f>IFERROR('Tabel 5'!J640/'Tabel 10'!$F640*1000,0)</f>
        <v>9.1875049932092363</v>
      </c>
      <c r="L640" s="41">
        <f>IFERROR('Tabel 5'!K640/'Tabel 10'!$F640*1000,0)</f>
        <v>0</v>
      </c>
      <c r="M640" s="41">
        <f>IFERROR('Tabel 5'!L640/'Tabel 10'!$F640*1000,0)</f>
        <v>0</v>
      </c>
      <c r="N640" s="41">
        <f>IFERROR('Tabel 5'!M640/'Tabel 10'!$F640*1000,0)</f>
        <v>0</v>
      </c>
      <c r="O640" s="41">
        <f>IFERROR('Tabel 5'!N640/'Tabel 10'!$F640*1000,0)</f>
        <v>7.9891347767036838E-2</v>
      </c>
      <c r="Q640" s="41">
        <f>IFERROR('Tabel 5'!P640/'Tabel 10'!$F640*1000,0)</f>
        <v>2.3967404330111051</v>
      </c>
      <c r="R640" s="41">
        <f>IFERROR('Tabel 5'!Q640/'Tabel 10'!$F640*1000,0)</f>
        <v>2.3967404330111051</v>
      </c>
      <c r="S640" s="41">
        <f>IFERROR('Tabel 5'!R640/'Tabel 10'!$F640*1000,0)</f>
        <v>0</v>
      </c>
      <c r="T640" s="41">
        <f>IFERROR('Tabel 5'!S640/'Tabel 10'!$F640*1000,0)</f>
        <v>0</v>
      </c>
      <c r="U640" s="41">
        <f>IFERROR('Tabel 5'!T640/'Tabel 10'!$F640*1000,0)</f>
        <v>1.7576096508748102</v>
      </c>
      <c r="V640" s="22"/>
      <c r="W640" s="41">
        <f>IFERROR('Tabel 5'!V640/'Tabel 10'!$F640*1000,0)</f>
        <v>23.16849085244068</v>
      </c>
      <c r="X640" s="41">
        <f>IFERROR('Tabel 5'!W640/'Tabel 10'!$F640*1000,0)</f>
        <v>21.730446592634017</v>
      </c>
      <c r="Y640" s="41">
        <f>IFERROR('Tabel 5'!X640/'Tabel 10'!$F640*1000,0)</f>
        <v>1.438044259806663</v>
      </c>
      <c r="Z640" s="41">
        <f>IFERROR('Tabel 5'!Y640/'Tabel 10'!$F640*1000,0)</f>
        <v>0</v>
      </c>
      <c r="AB640" s="41">
        <f>IFERROR('Tabel 5'!AA640/'Tabel 10'!$F640*1000,0)</f>
        <v>0</v>
      </c>
      <c r="AC640" s="41"/>
      <c r="AD640" s="41">
        <f>IFERROR('Tabel 5'!AC640/'Tabel 10'!$F640*1000,0)</f>
        <v>0.15978269553407368</v>
      </c>
    </row>
    <row r="641" spans="2:30" outlineLevel="2" x14ac:dyDescent="0.2">
      <c r="B641" s="46">
        <v>2017</v>
      </c>
      <c r="C641" s="46">
        <v>6</v>
      </c>
      <c r="D641" s="22" t="s">
        <v>192</v>
      </c>
      <c r="E641" s="22" t="s">
        <v>543</v>
      </c>
      <c r="F641" s="41">
        <v>18554</v>
      </c>
      <c r="H641" s="41">
        <f>IFERROR('Tabel 5'!G641/'Tabel 10'!$F641*1000,0)</f>
        <v>36.056914950953974</v>
      </c>
      <c r="I641" s="22"/>
      <c r="J641" s="41">
        <f>IFERROR('Tabel 5'!I641/'Tabel 10'!$F641*1000,0)</f>
        <v>29.858790557292231</v>
      </c>
      <c r="K641" s="41">
        <f>IFERROR('Tabel 5'!J641/'Tabel 10'!$F641*1000,0)</f>
        <v>10.994933707017355</v>
      </c>
      <c r="L641" s="41">
        <f>IFERROR('Tabel 5'!K641/'Tabel 10'!$F641*1000,0)</f>
        <v>16.546297294383958</v>
      </c>
      <c r="M641" s="41">
        <f>IFERROR('Tabel 5'!L641/'Tabel 10'!$F641*1000,0)</f>
        <v>0.21558693543171284</v>
      </c>
      <c r="N641" s="41">
        <f>IFERROR('Tabel 5'!M641/'Tabel 10'!$F641*1000,0)</f>
        <v>2.1019726204592004</v>
      </c>
      <c r="O641" s="41">
        <f>IFERROR('Tabel 5'!N641/'Tabel 10'!$F641*1000,0)</f>
        <v>0</v>
      </c>
      <c r="Q641" s="41">
        <f>IFERROR('Tabel 5'!P641/'Tabel 10'!$F641*1000,0)</f>
        <v>1.0779346771585643</v>
      </c>
      <c r="R641" s="41">
        <f>IFERROR('Tabel 5'!Q641/'Tabel 10'!$F641*1000,0)</f>
        <v>1.0779346771585643</v>
      </c>
      <c r="S641" s="41">
        <f>IFERROR('Tabel 5'!R641/'Tabel 10'!$F641*1000,0)</f>
        <v>0</v>
      </c>
      <c r="T641" s="41">
        <f>IFERROR('Tabel 5'!S641/'Tabel 10'!$F641*1000,0)</f>
        <v>0</v>
      </c>
      <c r="U641" s="41">
        <f>IFERROR('Tabel 5'!T641/'Tabel 10'!$F641*1000,0)</f>
        <v>4.9584995149293949</v>
      </c>
      <c r="V641" s="22"/>
      <c r="W641" s="41">
        <f>IFERROR('Tabel 5'!V641/'Tabel 10'!$F641*1000,0)</f>
        <v>0.16169020157378464</v>
      </c>
      <c r="X641" s="41">
        <f>IFERROR('Tabel 5'!W641/'Tabel 10'!$F641*1000,0)</f>
        <v>0</v>
      </c>
      <c r="Y641" s="41">
        <f>IFERROR('Tabel 5'!X641/'Tabel 10'!$F641*1000,0)</f>
        <v>0.16169020157378464</v>
      </c>
      <c r="Z641" s="41">
        <f>IFERROR('Tabel 5'!Y641/'Tabel 10'!$F641*1000,0)</f>
        <v>0</v>
      </c>
      <c r="AB641" s="41">
        <f>IFERROR('Tabel 5'!AA641/'Tabel 10'!$F641*1000,0)</f>
        <v>0</v>
      </c>
      <c r="AC641" s="41"/>
      <c r="AD641" s="41">
        <f>IFERROR('Tabel 5'!AC641/'Tabel 10'!$F641*1000,0)</f>
        <v>1.1857281448744206</v>
      </c>
    </row>
    <row r="642" spans="2:30" outlineLevel="2" x14ac:dyDescent="0.2">
      <c r="B642" s="46">
        <v>2017</v>
      </c>
      <c r="C642" s="46">
        <v>6</v>
      </c>
      <c r="D642" s="22" t="s">
        <v>199</v>
      </c>
      <c r="E642" s="22" t="s">
        <v>550</v>
      </c>
      <c r="F642" s="41">
        <v>13912</v>
      </c>
      <c r="H642" s="41">
        <f>IFERROR('Tabel 5'!G642/'Tabel 10'!$F642*1000,0)</f>
        <v>4.6003450258769405</v>
      </c>
      <c r="I642" s="22"/>
      <c r="J642" s="41">
        <f>IFERROR('Tabel 5'!I642/'Tabel 10'!$F642*1000,0)</f>
        <v>2.8752156411730883</v>
      </c>
      <c r="K642" s="41">
        <f>IFERROR('Tabel 5'!J642/'Tabel 10'!$F642*1000,0)</f>
        <v>7.1880391029327195E-2</v>
      </c>
      <c r="L642" s="41">
        <f>IFERROR('Tabel 5'!K642/'Tabel 10'!$F642*1000,0)</f>
        <v>0</v>
      </c>
      <c r="M642" s="41">
        <f>IFERROR('Tabel 5'!L642/'Tabel 10'!$F642*1000,0)</f>
        <v>1.3657274295572168</v>
      </c>
      <c r="N642" s="41">
        <f>IFERROR('Tabel 5'!M642/'Tabel 10'!$F642*1000,0)</f>
        <v>0</v>
      </c>
      <c r="O642" s="41">
        <f>IFERROR('Tabel 5'!N642/'Tabel 10'!$F642*1000,0)</f>
        <v>1.4376078205865441</v>
      </c>
      <c r="Q642" s="41">
        <f>IFERROR('Tabel 5'!P642/'Tabel 10'!$F642*1000,0)</f>
        <v>0</v>
      </c>
      <c r="R642" s="41">
        <f>IFERROR('Tabel 5'!Q642/'Tabel 10'!$F642*1000,0)</f>
        <v>0</v>
      </c>
      <c r="S642" s="41">
        <f>IFERROR('Tabel 5'!R642/'Tabel 10'!$F642*1000,0)</f>
        <v>0</v>
      </c>
      <c r="T642" s="41">
        <f>IFERROR('Tabel 5'!S642/'Tabel 10'!$F642*1000,0)</f>
        <v>0</v>
      </c>
      <c r="U642" s="41">
        <f>IFERROR('Tabel 5'!T642/'Tabel 10'!$F642*1000,0)</f>
        <v>1.2219666474985624</v>
      </c>
      <c r="V642" s="22"/>
      <c r="W642" s="41">
        <f>IFERROR('Tabel 5'!V642/'Tabel 10'!$F642*1000,0)</f>
        <v>0.50316273720529048</v>
      </c>
      <c r="X642" s="41">
        <f>IFERROR('Tabel 5'!W642/'Tabel 10'!$F642*1000,0)</f>
        <v>0</v>
      </c>
      <c r="Y642" s="41">
        <f>IFERROR('Tabel 5'!X642/'Tabel 10'!$F642*1000,0)</f>
        <v>0.50316273720529048</v>
      </c>
      <c r="Z642" s="41">
        <f>IFERROR('Tabel 5'!Y642/'Tabel 10'!$F642*1000,0)</f>
        <v>0</v>
      </c>
      <c r="AB642" s="41">
        <f>IFERROR('Tabel 5'!AA642/'Tabel 10'!$F642*1000,0)</f>
        <v>2.3720529039677976</v>
      </c>
      <c r="AC642" s="41"/>
      <c r="AD642" s="41">
        <f>IFERROR('Tabel 5'!AC642/'Tabel 10'!$F642*1000,0)</f>
        <v>0.14376078205865439</v>
      </c>
    </row>
    <row r="643" spans="2:30" outlineLevel="2" x14ac:dyDescent="0.2">
      <c r="B643" s="46">
        <v>2017</v>
      </c>
      <c r="C643" s="46">
        <v>6</v>
      </c>
      <c r="D643" s="22" t="s">
        <v>203</v>
      </c>
      <c r="E643" s="22" t="s">
        <v>554</v>
      </c>
      <c r="F643" s="41">
        <v>15283</v>
      </c>
      <c r="H643" s="41">
        <f>IFERROR('Tabel 5'!G643/'Tabel 10'!$F643*1000,0)</f>
        <v>94.484067264280569</v>
      </c>
      <c r="I643" s="22"/>
      <c r="J643" s="41">
        <f>IFERROR('Tabel 5'!I643/'Tabel 10'!$F643*1000,0)</f>
        <v>63.142053261794146</v>
      </c>
      <c r="K643" s="41">
        <f>IFERROR('Tabel 5'!J643/'Tabel 10'!$F643*1000,0)</f>
        <v>29.509912975201203</v>
      </c>
      <c r="L643" s="41">
        <f>IFERROR('Tabel 5'!K643/'Tabel 10'!$F643*1000,0)</f>
        <v>4.1876594909376426</v>
      </c>
      <c r="M643" s="41">
        <f>IFERROR('Tabel 5'!L643/'Tabel 10'!$F643*1000,0)</f>
        <v>11.385199240986717</v>
      </c>
      <c r="N643" s="41">
        <f>IFERROR('Tabel 5'!M643/'Tabel 10'!$F643*1000,0)</f>
        <v>5.0382778250343518</v>
      </c>
      <c r="O643" s="41">
        <f>IFERROR('Tabel 5'!N643/'Tabel 10'!$F643*1000,0)</f>
        <v>13.021003729634234</v>
      </c>
      <c r="Q643" s="41">
        <f>IFERROR('Tabel 5'!P643/'Tabel 10'!$F643*1000,0)</f>
        <v>2.0938297454688213</v>
      </c>
      <c r="R643" s="41">
        <f>IFERROR('Tabel 5'!Q643/'Tabel 10'!$F643*1000,0)</f>
        <v>2.0938297454688213</v>
      </c>
      <c r="S643" s="41">
        <f>IFERROR('Tabel 5'!R643/'Tabel 10'!$F643*1000,0)</f>
        <v>0</v>
      </c>
      <c r="T643" s="41">
        <f>IFERROR('Tabel 5'!S643/'Tabel 10'!$F643*1000,0)</f>
        <v>0</v>
      </c>
      <c r="U643" s="41">
        <f>IFERROR('Tabel 5'!T643/'Tabel 10'!$F643*1000,0)</f>
        <v>11.712360138716221</v>
      </c>
      <c r="V643" s="22"/>
      <c r="W643" s="41">
        <f>IFERROR('Tabel 5'!V643/'Tabel 10'!$F643*1000,0)</f>
        <v>17.535824118301381</v>
      </c>
      <c r="X643" s="41">
        <f>IFERROR('Tabel 5'!W643/'Tabel 10'!$F643*1000,0)</f>
        <v>17.47039193875548</v>
      </c>
      <c r="Y643" s="41">
        <f>IFERROR('Tabel 5'!X643/'Tabel 10'!$F643*1000,0)</f>
        <v>6.5432179545900665E-2</v>
      </c>
      <c r="Z643" s="41">
        <f>IFERROR('Tabel 5'!Y643/'Tabel 10'!$F643*1000,0)</f>
        <v>0</v>
      </c>
      <c r="AB643" s="41">
        <f>IFERROR('Tabel 5'!AA643/'Tabel 10'!$F643*1000,0)</f>
        <v>0</v>
      </c>
      <c r="AC643" s="41"/>
      <c r="AD643" s="41">
        <f>IFERROR('Tabel 5'!AC643/'Tabel 10'!$F643*1000,0)</f>
        <v>52.803768893541843</v>
      </c>
    </row>
    <row r="644" spans="2:30" outlineLevel="2" x14ac:dyDescent="0.2">
      <c r="B644" s="46">
        <v>2017</v>
      </c>
      <c r="C644" s="46">
        <v>6</v>
      </c>
      <c r="D644" s="22" t="s">
        <v>206</v>
      </c>
      <c r="E644" s="22" t="s">
        <v>559</v>
      </c>
      <c r="F644" s="41">
        <v>18499</v>
      </c>
      <c r="H644" s="41">
        <f>IFERROR('Tabel 5'!G644/'Tabel 10'!$F644*1000,0)</f>
        <v>45.245688956159789</v>
      </c>
      <c r="I644" s="22"/>
      <c r="J644" s="41">
        <f>IFERROR('Tabel 5'!I644/'Tabel 10'!$F644*1000,0)</f>
        <v>6.0003243418563166</v>
      </c>
      <c r="K644" s="41">
        <f>IFERROR('Tabel 5'!J644/'Tabel 10'!$F644*1000,0)</f>
        <v>0.75679766473863452</v>
      </c>
      <c r="L644" s="41">
        <f>IFERROR('Tabel 5'!K644/'Tabel 10'!$F644*1000,0)</f>
        <v>0.5946267365803557</v>
      </c>
      <c r="M644" s="41">
        <f>IFERROR('Tabel 5'!L644/'Tabel 10'!$F644*1000,0)</f>
        <v>3.9461592518514514</v>
      </c>
      <c r="N644" s="41">
        <f>IFERROR('Tabel 5'!M644/'Tabel 10'!$F644*1000,0)</f>
        <v>0</v>
      </c>
      <c r="O644" s="41">
        <f>IFERROR('Tabel 5'!N644/'Tabel 10'!$F644*1000,0)</f>
        <v>0.70274068868587491</v>
      </c>
      <c r="Q644" s="41">
        <f>IFERROR('Tabel 5'!P644/'Tabel 10'!$F644*1000,0)</f>
        <v>10.487053354235364</v>
      </c>
      <c r="R644" s="41">
        <f>IFERROR('Tabel 5'!Q644/'Tabel 10'!$F644*1000,0)</f>
        <v>5.946267365803557</v>
      </c>
      <c r="S644" s="41">
        <f>IFERROR('Tabel 5'!R644/'Tabel 10'!$F644*1000,0)</f>
        <v>4.5407859884318071</v>
      </c>
      <c r="T644" s="41">
        <f>IFERROR('Tabel 5'!S644/'Tabel 10'!$F644*1000,0)</f>
        <v>0</v>
      </c>
      <c r="U644" s="41">
        <f>IFERROR('Tabel 5'!T644/'Tabel 10'!$F644*1000,0)</f>
        <v>7.3517487431753068</v>
      </c>
      <c r="V644" s="22"/>
      <c r="W644" s="41">
        <f>IFERROR('Tabel 5'!V644/'Tabel 10'!$F644*1000,0)</f>
        <v>21.406562516892805</v>
      </c>
      <c r="X644" s="41">
        <f>IFERROR('Tabel 5'!W644/'Tabel 10'!$F644*1000,0)</f>
        <v>20.920049732417969</v>
      </c>
      <c r="Y644" s="41">
        <f>IFERROR('Tabel 5'!X644/'Tabel 10'!$F644*1000,0)</f>
        <v>0.48651278447483648</v>
      </c>
      <c r="Z644" s="41">
        <f>IFERROR('Tabel 5'!Y644/'Tabel 10'!$F644*1000,0)</f>
        <v>0</v>
      </c>
      <c r="AB644" s="41">
        <f>IFERROR('Tabel 5'!AA644/'Tabel 10'!$F644*1000,0)</f>
        <v>0</v>
      </c>
      <c r="AC644" s="41"/>
      <c r="AD644" s="41">
        <f>IFERROR('Tabel 5'!AC644/'Tabel 10'!$F644*1000,0)</f>
        <v>0.37839883236931726</v>
      </c>
    </row>
    <row r="645" spans="2:30" outlineLevel="2" x14ac:dyDescent="0.2">
      <c r="B645" s="46">
        <v>2017</v>
      </c>
      <c r="C645" s="46">
        <v>6</v>
      </c>
      <c r="D645" s="22" t="s">
        <v>210</v>
      </c>
      <c r="E645" s="22" t="s">
        <v>565</v>
      </c>
      <c r="F645" s="41">
        <v>19036</v>
      </c>
      <c r="H645" s="41">
        <f>IFERROR('Tabel 5'!G645/'Tabel 10'!$F645*1000,0)</f>
        <v>41.605379281361635</v>
      </c>
      <c r="I645" s="22"/>
      <c r="J645" s="41">
        <f>IFERROR('Tabel 5'!I645/'Tabel 10'!$F645*1000,0)</f>
        <v>15.864677453246479</v>
      </c>
      <c r="K645" s="41">
        <f>IFERROR('Tabel 5'!J645/'Tabel 10'!$F645*1000,0)</f>
        <v>14.551376339567136</v>
      </c>
      <c r="L645" s="41">
        <f>IFERROR('Tabel 5'!K645/'Tabel 10'!$F645*1000,0)</f>
        <v>0</v>
      </c>
      <c r="M645" s="41">
        <f>IFERROR('Tabel 5'!L645/'Tabel 10'!$F645*1000,0)</f>
        <v>0.89304475730195421</v>
      </c>
      <c r="N645" s="41">
        <f>IFERROR('Tabel 5'!M645/'Tabel 10'!$F645*1000,0)</f>
        <v>0</v>
      </c>
      <c r="O645" s="41">
        <f>IFERROR('Tabel 5'!N645/'Tabel 10'!$F645*1000,0)</f>
        <v>0.42025635637739023</v>
      </c>
      <c r="Q645" s="41">
        <f>IFERROR('Tabel 5'!P645/'Tabel 10'!$F645*1000,0)</f>
        <v>0.94557680184912796</v>
      </c>
      <c r="R645" s="41">
        <f>IFERROR('Tabel 5'!Q645/'Tabel 10'!$F645*1000,0)</f>
        <v>0.68291657911325909</v>
      </c>
      <c r="S645" s="41">
        <f>IFERROR('Tabel 5'!R645/'Tabel 10'!$F645*1000,0)</f>
        <v>0.26266022273586886</v>
      </c>
      <c r="T645" s="41">
        <f>IFERROR('Tabel 5'!S645/'Tabel 10'!$F645*1000,0)</f>
        <v>0</v>
      </c>
      <c r="U645" s="41">
        <f>IFERROR('Tabel 5'!T645/'Tabel 10'!$F645*1000,0)</f>
        <v>5.2532044547173777</v>
      </c>
      <c r="V645" s="22"/>
      <c r="W645" s="41">
        <f>IFERROR('Tabel 5'!V645/'Tabel 10'!$F645*1000,0)</f>
        <v>19.541920571548648</v>
      </c>
      <c r="X645" s="41">
        <f>IFERROR('Tabel 5'!W645/'Tabel 10'!$F645*1000,0)</f>
        <v>18.176087413322126</v>
      </c>
      <c r="Y645" s="41">
        <f>IFERROR('Tabel 5'!X645/'Tabel 10'!$F645*1000,0)</f>
        <v>1.3658331582265182</v>
      </c>
      <c r="Z645" s="41">
        <f>IFERROR('Tabel 5'!Y645/'Tabel 10'!$F645*1000,0)</f>
        <v>0</v>
      </c>
      <c r="AB645" s="41">
        <f>IFERROR('Tabel 5'!AA645/'Tabel 10'!$F645*1000,0)</f>
        <v>0</v>
      </c>
      <c r="AC645" s="41"/>
      <c r="AD645" s="41">
        <f>IFERROR('Tabel 5'!AC645/'Tabel 10'!$F645*1000,0)</f>
        <v>3.6772431183021643</v>
      </c>
    </row>
    <row r="646" spans="2:30" outlineLevel="2" x14ac:dyDescent="0.2">
      <c r="B646" s="46">
        <v>2017</v>
      </c>
      <c r="C646" s="46">
        <v>6</v>
      </c>
      <c r="D646" s="22" t="s">
        <v>211</v>
      </c>
      <c r="E646" s="22" t="s">
        <v>566</v>
      </c>
      <c r="F646" s="41">
        <v>16626</v>
      </c>
      <c r="H646" s="41">
        <f>IFERROR('Tabel 5'!G646/'Tabel 10'!$F646*1000,0)</f>
        <v>56.417659088175149</v>
      </c>
      <c r="I646" s="22"/>
      <c r="J646" s="41">
        <f>IFERROR('Tabel 5'!I646/'Tabel 10'!$F646*1000,0)</f>
        <v>24.600024058703234</v>
      </c>
      <c r="K646" s="41">
        <f>IFERROR('Tabel 5'!J646/'Tabel 10'!$F646*1000,0)</f>
        <v>12.630819198845183</v>
      </c>
      <c r="L646" s="41">
        <f>IFERROR('Tabel 5'!K646/'Tabel 10'!$F646*1000,0)</f>
        <v>1.9246962588716467</v>
      </c>
      <c r="M646" s="41">
        <f>IFERROR('Tabel 5'!L646/'Tabel 10'!$F646*1000,0)</f>
        <v>6.8567304222302425</v>
      </c>
      <c r="N646" s="41">
        <f>IFERROR('Tabel 5'!M646/'Tabel 10'!$F646*1000,0)</f>
        <v>0</v>
      </c>
      <c r="O646" s="41">
        <f>IFERROR('Tabel 5'!N646/'Tabel 10'!$F646*1000,0)</f>
        <v>3.1877781787561648</v>
      </c>
      <c r="Q646" s="41">
        <f>IFERROR('Tabel 5'!P646/'Tabel 10'!$F646*1000,0)</f>
        <v>0</v>
      </c>
      <c r="R646" s="41">
        <f>IFERROR('Tabel 5'!Q646/'Tabel 10'!$F646*1000,0)</f>
        <v>0</v>
      </c>
      <c r="S646" s="41">
        <f>IFERROR('Tabel 5'!R646/'Tabel 10'!$F646*1000,0)</f>
        <v>0</v>
      </c>
      <c r="T646" s="41">
        <f>IFERROR('Tabel 5'!S646/'Tabel 10'!$F646*1000,0)</f>
        <v>0</v>
      </c>
      <c r="U646" s="41">
        <f>IFERROR('Tabel 5'!T646/'Tabel 10'!$F646*1000,0)</f>
        <v>3.7892457596535545</v>
      </c>
      <c r="V646" s="22"/>
      <c r="W646" s="41">
        <f>IFERROR('Tabel 5'!V646/'Tabel 10'!$F646*1000,0)</f>
        <v>28.028389269818355</v>
      </c>
      <c r="X646" s="41">
        <f>IFERROR('Tabel 5'!W646/'Tabel 10'!$F646*1000,0)</f>
        <v>27.547215205100443</v>
      </c>
      <c r="Y646" s="41">
        <f>IFERROR('Tabel 5'!X646/'Tabel 10'!$F646*1000,0)</f>
        <v>0.48117406471791169</v>
      </c>
      <c r="Z646" s="41">
        <f>IFERROR('Tabel 5'!Y646/'Tabel 10'!$F646*1000,0)</f>
        <v>0</v>
      </c>
      <c r="AB646" s="41">
        <f>IFERROR('Tabel 5'!AA646/'Tabel 10'!$F646*1000,0)</f>
        <v>0</v>
      </c>
      <c r="AC646" s="41"/>
      <c r="AD646" s="41">
        <f>IFERROR('Tabel 5'!AC646/'Tabel 10'!$F646*1000,0)</f>
        <v>5.8342355347046793</v>
      </c>
    </row>
    <row r="647" spans="2:30" outlineLevel="2" x14ac:dyDescent="0.2">
      <c r="B647" s="46">
        <v>2017</v>
      </c>
      <c r="C647" s="46">
        <v>6</v>
      </c>
      <c r="D647" s="22" t="s">
        <v>213</v>
      </c>
      <c r="E647" s="22" t="s">
        <v>568</v>
      </c>
      <c r="F647" s="41">
        <v>17290</v>
      </c>
      <c r="H647" s="41">
        <f>IFERROR('Tabel 5'!G647/'Tabel 10'!$F647*1000,0)</f>
        <v>33.545401966454598</v>
      </c>
      <c r="I647" s="22"/>
      <c r="J647" s="41">
        <f>IFERROR('Tabel 5'!I647/'Tabel 10'!$F647*1000,0)</f>
        <v>8.3863504916136495</v>
      </c>
      <c r="K647" s="41">
        <f>IFERROR('Tabel 5'!J647/'Tabel 10'!$F647*1000,0)</f>
        <v>8.097165991902834</v>
      </c>
      <c r="L647" s="41">
        <f>IFERROR('Tabel 5'!K647/'Tabel 10'!$F647*1000,0)</f>
        <v>0</v>
      </c>
      <c r="M647" s="41">
        <f>IFERROR('Tabel 5'!L647/'Tabel 10'!$F647*1000,0)</f>
        <v>0</v>
      </c>
      <c r="N647" s="41">
        <f>IFERROR('Tabel 5'!M647/'Tabel 10'!$F647*1000,0)</f>
        <v>0</v>
      </c>
      <c r="O647" s="41">
        <f>IFERROR('Tabel 5'!N647/'Tabel 10'!$F647*1000,0)</f>
        <v>0.2891844997108155</v>
      </c>
      <c r="Q647" s="41">
        <f>IFERROR('Tabel 5'!P647/'Tabel 10'!$F647*1000,0)</f>
        <v>0.69404279930595725</v>
      </c>
      <c r="R647" s="41">
        <f>IFERROR('Tabel 5'!Q647/'Tabel 10'!$F647*1000,0)</f>
        <v>0.69404279930595725</v>
      </c>
      <c r="S647" s="41">
        <f>IFERROR('Tabel 5'!R647/'Tabel 10'!$F647*1000,0)</f>
        <v>0</v>
      </c>
      <c r="T647" s="41">
        <f>IFERROR('Tabel 5'!S647/'Tabel 10'!$F647*1000,0)</f>
        <v>0</v>
      </c>
      <c r="U647" s="41">
        <f>IFERROR('Tabel 5'!T647/'Tabel 10'!$F647*1000,0)</f>
        <v>10.468478889531522</v>
      </c>
      <c r="V647" s="22"/>
      <c r="W647" s="41">
        <f>IFERROR('Tabel 5'!V647/'Tabel 10'!$F647*1000,0)</f>
        <v>13.996529786003469</v>
      </c>
      <c r="X647" s="41">
        <f>IFERROR('Tabel 5'!W647/'Tabel 10'!$F647*1000,0)</f>
        <v>13.996529786003469</v>
      </c>
      <c r="Y647" s="41">
        <f>IFERROR('Tabel 5'!X647/'Tabel 10'!$F647*1000,0)</f>
        <v>0</v>
      </c>
      <c r="Z647" s="41">
        <f>IFERROR('Tabel 5'!Y647/'Tabel 10'!$F647*1000,0)</f>
        <v>0</v>
      </c>
      <c r="AB647" s="41">
        <f>IFERROR('Tabel 5'!AA647/'Tabel 10'!$F647*1000,0)</f>
        <v>1.4459224985540775</v>
      </c>
      <c r="AC647" s="41"/>
      <c r="AD647" s="41">
        <f>IFERROR('Tabel 5'!AC647/'Tabel 10'!$F647*1000,0)</f>
        <v>5.6101792943898205</v>
      </c>
    </row>
    <row r="648" spans="2:30" outlineLevel="2" x14ac:dyDescent="0.2">
      <c r="B648" s="46">
        <v>2017</v>
      </c>
      <c r="C648" s="46">
        <v>6</v>
      </c>
      <c r="D648" s="22" t="s">
        <v>217</v>
      </c>
      <c r="E648" s="22" t="s">
        <v>576</v>
      </c>
      <c r="F648" s="41">
        <v>16898</v>
      </c>
      <c r="H648" s="41">
        <f>IFERROR('Tabel 5'!G648/'Tabel 10'!$F648*1000,0)</f>
        <v>19.055509527754765</v>
      </c>
      <c r="I648" s="22"/>
      <c r="J648" s="41">
        <f>IFERROR('Tabel 5'!I648/'Tabel 10'!$F648*1000,0)</f>
        <v>2.6038584447863653</v>
      </c>
      <c r="K648" s="41">
        <f>IFERROR('Tabel 5'!J648/'Tabel 10'!$F648*1000,0)</f>
        <v>0</v>
      </c>
      <c r="L648" s="41">
        <f>IFERROR('Tabel 5'!K648/'Tabel 10'!$F648*1000,0)</f>
        <v>0</v>
      </c>
      <c r="M648" s="41">
        <f>IFERROR('Tabel 5'!L648/'Tabel 10'!$F648*1000,0)</f>
        <v>2.6038584447863653</v>
      </c>
      <c r="N648" s="41">
        <f>IFERROR('Tabel 5'!M648/'Tabel 10'!$F648*1000,0)</f>
        <v>0</v>
      </c>
      <c r="O648" s="41">
        <f>IFERROR('Tabel 5'!N648/'Tabel 10'!$F648*1000,0)</f>
        <v>0</v>
      </c>
      <c r="Q648" s="41">
        <f>IFERROR('Tabel 5'!P648/'Tabel 10'!$F648*1000,0)</f>
        <v>0</v>
      </c>
      <c r="R648" s="41">
        <f>IFERROR('Tabel 5'!Q648/'Tabel 10'!$F648*1000,0)</f>
        <v>0</v>
      </c>
      <c r="S648" s="41">
        <f>IFERROR('Tabel 5'!R648/'Tabel 10'!$F648*1000,0)</f>
        <v>0</v>
      </c>
      <c r="T648" s="41">
        <f>IFERROR('Tabel 5'!S648/'Tabel 10'!$F648*1000,0)</f>
        <v>0</v>
      </c>
      <c r="U648" s="41">
        <f>IFERROR('Tabel 5'!T648/'Tabel 10'!$F648*1000,0)</f>
        <v>1.0060362173038231</v>
      </c>
      <c r="V648" s="22"/>
      <c r="W648" s="41">
        <f>IFERROR('Tabel 5'!V648/'Tabel 10'!$F648*1000,0)</f>
        <v>15.445614865664576</v>
      </c>
      <c r="X648" s="41">
        <f>IFERROR('Tabel 5'!W648/'Tabel 10'!$F648*1000,0)</f>
        <v>15.445614865664576</v>
      </c>
      <c r="Y648" s="41">
        <f>IFERROR('Tabel 5'!X648/'Tabel 10'!$F648*1000,0)</f>
        <v>0</v>
      </c>
      <c r="Z648" s="41">
        <f>IFERROR('Tabel 5'!Y648/'Tabel 10'!$F648*1000,0)</f>
        <v>0</v>
      </c>
      <c r="AB648" s="41">
        <f>IFERROR('Tabel 5'!AA648/'Tabel 10'!$F648*1000,0)</f>
        <v>0</v>
      </c>
      <c r="AC648" s="41"/>
      <c r="AD648" s="41">
        <f>IFERROR('Tabel 5'!AC648/'Tabel 10'!$F648*1000,0)</f>
        <v>0</v>
      </c>
    </row>
    <row r="649" spans="2:30" outlineLevel="2" x14ac:dyDescent="0.2">
      <c r="B649" s="46">
        <v>2017</v>
      </c>
      <c r="C649" s="46">
        <v>6</v>
      </c>
      <c r="D649" s="22" t="s">
        <v>221</v>
      </c>
      <c r="E649" s="22" t="s">
        <v>580</v>
      </c>
      <c r="F649" s="41">
        <v>15820</v>
      </c>
      <c r="H649" s="41">
        <f>IFERROR('Tabel 5'!G649/'Tabel 10'!$F649*1000,0)</f>
        <v>76.86472819216182</v>
      </c>
      <c r="I649" s="22"/>
      <c r="J649" s="41">
        <f>IFERROR('Tabel 5'!I649/'Tabel 10'!$F649*1000,0)</f>
        <v>51.137800252844499</v>
      </c>
      <c r="K649" s="41">
        <f>IFERROR('Tabel 5'!J649/'Tabel 10'!$F649*1000,0)</f>
        <v>26.991150442477874</v>
      </c>
      <c r="L649" s="41">
        <f>IFERROR('Tabel 5'!K649/'Tabel 10'!$F649*1000,0)</f>
        <v>0.31605562579013907</v>
      </c>
      <c r="M649" s="41">
        <f>IFERROR('Tabel 5'!L649/'Tabel 10'!$F649*1000,0)</f>
        <v>21.93426042983565</v>
      </c>
      <c r="N649" s="41">
        <f>IFERROR('Tabel 5'!M649/'Tabel 10'!$F649*1000,0)</f>
        <v>0</v>
      </c>
      <c r="O649" s="41">
        <f>IFERROR('Tabel 5'!N649/'Tabel 10'!$F649*1000,0)</f>
        <v>1.8963337547408343</v>
      </c>
      <c r="Q649" s="41">
        <f>IFERROR('Tabel 5'!P649/'Tabel 10'!$F649*1000,0)</f>
        <v>0</v>
      </c>
      <c r="R649" s="41">
        <f>IFERROR('Tabel 5'!Q649/'Tabel 10'!$F649*1000,0)</f>
        <v>0</v>
      </c>
      <c r="S649" s="41">
        <f>IFERROR('Tabel 5'!R649/'Tabel 10'!$F649*1000,0)</f>
        <v>0</v>
      </c>
      <c r="T649" s="41">
        <f>IFERROR('Tabel 5'!S649/'Tabel 10'!$F649*1000,0)</f>
        <v>0</v>
      </c>
      <c r="U649" s="41">
        <f>IFERROR('Tabel 5'!T649/'Tabel 10'!$F649*1000,0)</f>
        <v>9.1656131479140335</v>
      </c>
      <c r="V649" s="22"/>
      <c r="W649" s="41">
        <f>IFERROR('Tabel 5'!V649/'Tabel 10'!$F649*1000,0)</f>
        <v>16.561314791403287</v>
      </c>
      <c r="X649" s="41">
        <f>IFERROR('Tabel 5'!W649/'Tabel 10'!$F649*1000,0)</f>
        <v>16.182048040455118</v>
      </c>
      <c r="Y649" s="41">
        <f>IFERROR('Tabel 5'!X649/'Tabel 10'!$F649*1000,0)</f>
        <v>0.37926675094816686</v>
      </c>
      <c r="Z649" s="41">
        <f>IFERROR('Tabel 5'!Y649/'Tabel 10'!$F649*1000,0)</f>
        <v>0</v>
      </c>
      <c r="AB649" s="41">
        <f>IFERROR('Tabel 5'!AA649/'Tabel 10'!$F649*1000,0)</f>
        <v>0</v>
      </c>
      <c r="AC649" s="41"/>
      <c r="AD649" s="41">
        <f>IFERROR('Tabel 5'!AC649/'Tabel 10'!$F649*1000,0)</f>
        <v>29.20353982300885</v>
      </c>
    </row>
    <row r="650" spans="2:30" outlineLevel="2" x14ac:dyDescent="0.2">
      <c r="B650" s="46">
        <v>2017</v>
      </c>
      <c r="C650" s="46">
        <v>6</v>
      </c>
      <c r="D650" s="22" t="s">
        <v>223</v>
      </c>
      <c r="E650" s="22" t="s">
        <v>583</v>
      </c>
      <c r="F650" s="41">
        <v>15951</v>
      </c>
      <c r="H650" s="41">
        <f>IFERROR('Tabel 5'!G650/'Tabel 10'!$F650*1000,0)</f>
        <v>48.210143564666787</v>
      </c>
      <c r="I650" s="22"/>
      <c r="J650" s="41">
        <f>IFERROR('Tabel 5'!I650/'Tabel 10'!$F650*1000,0)</f>
        <v>28.336781393016111</v>
      </c>
      <c r="K650" s="41">
        <f>IFERROR('Tabel 5'!J650/'Tabel 10'!$F650*1000,0)</f>
        <v>0</v>
      </c>
      <c r="L650" s="41">
        <f>IFERROR('Tabel 5'!K650/'Tabel 10'!$F650*1000,0)</f>
        <v>1.5046078615760767</v>
      </c>
      <c r="M650" s="41">
        <f>IFERROR('Tabel 5'!L650/'Tabel 10'!$F650*1000,0)</f>
        <v>24.387185756378909</v>
      </c>
      <c r="N650" s="41">
        <f>IFERROR('Tabel 5'!M650/'Tabel 10'!$F650*1000,0)</f>
        <v>0</v>
      </c>
      <c r="O650" s="41">
        <f>IFERROR('Tabel 5'!N650/'Tabel 10'!$F650*1000,0)</f>
        <v>2.4449877750611249</v>
      </c>
      <c r="Q650" s="41">
        <f>IFERROR('Tabel 5'!P650/'Tabel 10'!$F650*1000,0)</f>
        <v>1.5672998558084135</v>
      </c>
      <c r="R650" s="41">
        <f>IFERROR('Tabel 5'!Q650/'Tabel 10'!$F650*1000,0)</f>
        <v>0</v>
      </c>
      <c r="S650" s="41">
        <f>IFERROR('Tabel 5'!R650/'Tabel 10'!$F650*1000,0)</f>
        <v>1.5672998558084135</v>
      </c>
      <c r="T650" s="41">
        <f>IFERROR('Tabel 5'!S650/'Tabel 10'!$F650*1000,0)</f>
        <v>0</v>
      </c>
      <c r="U650" s="41">
        <f>IFERROR('Tabel 5'!T650/'Tabel 10'!$F650*1000,0)</f>
        <v>1.1284558961820577</v>
      </c>
      <c r="V650" s="22"/>
      <c r="W650" s="41">
        <f>IFERROR('Tabel 5'!V650/'Tabel 10'!$F650*1000,0)</f>
        <v>17.177606419660211</v>
      </c>
      <c r="X650" s="41">
        <f>IFERROR('Tabel 5'!W650/'Tabel 10'!$F650*1000,0)</f>
        <v>17.177606419660211</v>
      </c>
      <c r="Y650" s="41">
        <f>IFERROR('Tabel 5'!X650/'Tabel 10'!$F650*1000,0)</f>
        <v>0</v>
      </c>
      <c r="Z650" s="41">
        <f>IFERROR('Tabel 5'!Y650/'Tabel 10'!$F650*1000,0)</f>
        <v>0</v>
      </c>
      <c r="AB650" s="41">
        <f>IFERROR('Tabel 5'!AA650/'Tabel 10'!$F650*1000,0)</f>
        <v>2.0688358096671058</v>
      </c>
      <c r="AC650" s="41"/>
      <c r="AD650" s="41">
        <f>IFERROR('Tabel 5'!AC650/'Tabel 10'!$F650*1000,0)</f>
        <v>6.4572754059306625</v>
      </c>
    </row>
    <row r="651" spans="2:30" outlineLevel="2" x14ac:dyDescent="0.2">
      <c r="B651" s="46">
        <v>2017</v>
      </c>
      <c r="C651" s="46">
        <v>6</v>
      </c>
      <c r="D651" s="22" t="s">
        <v>224</v>
      </c>
      <c r="E651" s="22" t="s">
        <v>584</v>
      </c>
      <c r="F651" s="41">
        <v>13405</v>
      </c>
      <c r="H651" s="41">
        <f>IFERROR('Tabel 5'!G651/'Tabel 10'!$F651*1000,0)</f>
        <v>41.104065647146591</v>
      </c>
      <c r="I651" s="22"/>
      <c r="J651" s="41">
        <f>IFERROR('Tabel 5'!I651/'Tabel 10'!$F651*1000,0)</f>
        <v>15.591197314434911</v>
      </c>
      <c r="K651" s="41">
        <f>IFERROR('Tabel 5'!J651/'Tabel 10'!$F651*1000,0)</f>
        <v>0.22379709063782172</v>
      </c>
      <c r="L651" s="41">
        <f>IFERROR('Tabel 5'!K651/'Tabel 10'!$F651*1000,0)</f>
        <v>1.7157776948899666</v>
      </c>
      <c r="M651" s="41">
        <f>IFERROR('Tabel 5'!L651/'Tabel 10'!$F651*1000,0)</f>
        <v>2.7601641178664678</v>
      </c>
      <c r="N651" s="41">
        <f>IFERROR('Tabel 5'!M651/'Tabel 10'!$F651*1000,0)</f>
        <v>0</v>
      </c>
      <c r="O651" s="41">
        <f>IFERROR('Tabel 5'!N651/'Tabel 10'!$F651*1000,0)</f>
        <v>10.891458411040656</v>
      </c>
      <c r="Q651" s="41">
        <f>IFERROR('Tabel 5'!P651/'Tabel 10'!$F651*1000,0)</f>
        <v>0</v>
      </c>
      <c r="R651" s="41">
        <f>IFERROR('Tabel 5'!Q651/'Tabel 10'!$F651*1000,0)</f>
        <v>0</v>
      </c>
      <c r="S651" s="41">
        <f>IFERROR('Tabel 5'!R651/'Tabel 10'!$F651*1000,0)</f>
        <v>0</v>
      </c>
      <c r="T651" s="41">
        <f>IFERROR('Tabel 5'!S651/'Tabel 10'!$F651*1000,0)</f>
        <v>0</v>
      </c>
      <c r="U651" s="41">
        <f>IFERROR('Tabel 5'!T651/'Tabel 10'!$F651*1000,0)</f>
        <v>5.8933233867959718</v>
      </c>
      <c r="V651" s="22"/>
      <c r="W651" s="41">
        <f>IFERROR('Tabel 5'!V651/'Tabel 10'!$F651*1000,0)</f>
        <v>19.619544945915703</v>
      </c>
      <c r="X651" s="41">
        <f>IFERROR('Tabel 5'!W651/'Tabel 10'!$F651*1000,0)</f>
        <v>19.619544945915703</v>
      </c>
      <c r="Y651" s="41">
        <f>IFERROR('Tabel 5'!X651/'Tabel 10'!$F651*1000,0)</f>
        <v>0</v>
      </c>
      <c r="Z651" s="41">
        <f>IFERROR('Tabel 5'!Y651/'Tabel 10'!$F651*1000,0)</f>
        <v>0</v>
      </c>
      <c r="AB651" s="41">
        <f>IFERROR('Tabel 5'!AA651/'Tabel 10'!$F651*1000,0)</f>
        <v>0</v>
      </c>
      <c r="AC651" s="41"/>
      <c r="AD651" s="41">
        <f>IFERROR('Tabel 5'!AC651/'Tabel 10'!$F651*1000,0)</f>
        <v>3.7299515106303618</v>
      </c>
    </row>
    <row r="652" spans="2:30" outlineLevel="2" x14ac:dyDescent="0.2">
      <c r="B652" s="46">
        <v>2017</v>
      </c>
      <c r="C652" s="46">
        <v>6</v>
      </c>
      <c r="D652" s="22" t="s">
        <v>585</v>
      </c>
      <c r="E652" s="22" t="s">
        <v>586</v>
      </c>
      <c r="F652" s="41">
        <v>13095</v>
      </c>
      <c r="H652" s="41">
        <f>IFERROR('Tabel 5'!G652/'Tabel 10'!$F652*1000,0)</f>
        <v>25.582283314242076</v>
      </c>
      <c r="I652" s="22"/>
      <c r="J652" s="41">
        <f>IFERROR('Tabel 5'!I652/'Tabel 10'!$F652*1000,0)</f>
        <v>6.1855670103092777</v>
      </c>
      <c r="K652" s="41">
        <f>IFERROR('Tabel 5'!J652/'Tabel 10'!$F652*1000,0)</f>
        <v>4.7346315387552504</v>
      </c>
      <c r="L652" s="41">
        <f>IFERROR('Tabel 5'!K652/'Tabel 10'!$F652*1000,0)</f>
        <v>0</v>
      </c>
      <c r="M652" s="41">
        <f>IFERROR('Tabel 5'!L652/'Tabel 10'!$F652*1000,0)</f>
        <v>7.6365024818633068E-2</v>
      </c>
      <c r="N652" s="41">
        <f>IFERROR('Tabel 5'!M652/'Tabel 10'!$F652*1000,0)</f>
        <v>0</v>
      </c>
      <c r="O652" s="41">
        <f>IFERROR('Tabel 5'!N652/'Tabel 10'!$F652*1000,0)</f>
        <v>1.3745704467353952</v>
      </c>
      <c r="Q652" s="41">
        <f>IFERROR('Tabel 5'!P652/'Tabel 10'!$F652*1000,0)</f>
        <v>0</v>
      </c>
      <c r="R652" s="41">
        <f>IFERROR('Tabel 5'!Q652/'Tabel 10'!$F652*1000,0)</f>
        <v>0</v>
      </c>
      <c r="S652" s="41">
        <f>IFERROR('Tabel 5'!R652/'Tabel 10'!$F652*1000,0)</f>
        <v>0</v>
      </c>
      <c r="T652" s="41">
        <f>IFERROR('Tabel 5'!S652/'Tabel 10'!$F652*1000,0)</f>
        <v>0</v>
      </c>
      <c r="U652" s="41">
        <f>IFERROR('Tabel 5'!T652/'Tabel 10'!$F652*1000,0)</f>
        <v>3.1309660175639555</v>
      </c>
      <c r="V652" s="22"/>
      <c r="W652" s="41">
        <f>IFERROR('Tabel 5'!V652/'Tabel 10'!$F652*1000,0)</f>
        <v>16.265750286368846</v>
      </c>
      <c r="X652" s="41">
        <f>IFERROR('Tabel 5'!W652/'Tabel 10'!$F652*1000,0)</f>
        <v>16.265750286368846</v>
      </c>
      <c r="Y652" s="41">
        <f>IFERROR('Tabel 5'!X652/'Tabel 10'!$F652*1000,0)</f>
        <v>0</v>
      </c>
      <c r="Z652" s="41">
        <f>IFERROR('Tabel 5'!Y652/'Tabel 10'!$F652*1000,0)</f>
        <v>0</v>
      </c>
      <c r="AB652" s="41">
        <f>IFERROR('Tabel 5'!AA652/'Tabel 10'!$F652*1000,0)</f>
        <v>0</v>
      </c>
      <c r="AC652" s="41"/>
      <c r="AD652" s="41">
        <f>IFERROR('Tabel 5'!AC652/'Tabel 10'!$F652*1000,0)</f>
        <v>7.6365024818633068E-2</v>
      </c>
    </row>
    <row r="653" spans="2:30" outlineLevel="2" x14ac:dyDescent="0.2">
      <c r="B653" s="46">
        <v>2017</v>
      </c>
      <c r="C653" s="46">
        <v>6</v>
      </c>
      <c r="D653" s="22" t="s">
        <v>226</v>
      </c>
      <c r="E653" s="22" t="s">
        <v>588</v>
      </c>
      <c r="F653" s="41">
        <v>17129</v>
      </c>
      <c r="H653" s="41">
        <f>IFERROR('Tabel 5'!G653/'Tabel 10'!$F653*1000,0)</f>
        <v>44.836242629458809</v>
      </c>
      <c r="I653" s="22"/>
      <c r="J653" s="41">
        <f>IFERROR('Tabel 5'!I653/'Tabel 10'!$F653*1000,0)</f>
        <v>12.493432191021077</v>
      </c>
      <c r="K653" s="41">
        <f>IFERROR('Tabel 5'!J653/'Tabel 10'!$F653*1000,0)</f>
        <v>7.4727071049098024</v>
      </c>
      <c r="L653" s="41">
        <f>IFERROR('Tabel 5'!K653/'Tabel 10'!$F653*1000,0)</f>
        <v>0</v>
      </c>
      <c r="M653" s="41">
        <f>IFERROR('Tabel 5'!L653/'Tabel 10'!$F653*1000,0)</f>
        <v>3.7947340767120088</v>
      </c>
      <c r="N653" s="41">
        <f>IFERROR('Tabel 5'!M653/'Tabel 10'!$F653*1000,0)</f>
        <v>0</v>
      </c>
      <c r="O653" s="41">
        <f>IFERROR('Tabel 5'!N653/'Tabel 10'!$F653*1000,0)</f>
        <v>1.2259910093992643</v>
      </c>
      <c r="Q653" s="41">
        <f>IFERROR('Tabel 5'!P653/'Tabel 10'!$F653*1000,0)</f>
        <v>1.8681767762274506</v>
      </c>
      <c r="R653" s="41">
        <f>IFERROR('Tabel 5'!Q653/'Tabel 10'!$F653*1000,0)</f>
        <v>1.8681767762274506</v>
      </c>
      <c r="S653" s="41">
        <f>IFERROR('Tabel 5'!R653/'Tabel 10'!$F653*1000,0)</f>
        <v>0</v>
      </c>
      <c r="T653" s="41">
        <f>IFERROR('Tabel 5'!S653/'Tabel 10'!$F653*1000,0)</f>
        <v>0</v>
      </c>
      <c r="U653" s="41">
        <f>IFERROR('Tabel 5'!T653/'Tabel 10'!$F653*1000,0)</f>
        <v>4.378539319283087</v>
      </c>
      <c r="V653" s="22"/>
      <c r="W653" s="41">
        <f>IFERROR('Tabel 5'!V653/'Tabel 10'!$F653*1000,0)</f>
        <v>26.096094342927202</v>
      </c>
      <c r="X653" s="41">
        <f>IFERROR('Tabel 5'!W653/'Tabel 10'!$F653*1000,0)</f>
        <v>25.453908576099014</v>
      </c>
      <c r="Y653" s="41">
        <f>IFERROR('Tabel 5'!X653/'Tabel 10'!$F653*1000,0)</f>
        <v>0.64218576682818607</v>
      </c>
      <c r="Z653" s="41">
        <f>IFERROR('Tabel 5'!Y653/'Tabel 10'!$F653*1000,0)</f>
        <v>0</v>
      </c>
      <c r="AB653" s="41">
        <f>IFERROR('Tabel 5'!AA653/'Tabel 10'!$F653*1000,0)</f>
        <v>0</v>
      </c>
      <c r="AC653" s="41"/>
      <c r="AD653" s="41">
        <f>IFERROR('Tabel 5'!AC653/'Tabel 10'!$F653*1000,0)</f>
        <v>1.984937824741666</v>
      </c>
    </row>
    <row r="654" spans="2:30" outlineLevel="2" x14ac:dyDescent="0.2">
      <c r="B654" s="46">
        <v>2017</v>
      </c>
      <c r="C654" s="46">
        <v>6</v>
      </c>
      <c r="D654" s="22" t="s">
        <v>229</v>
      </c>
      <c r="E654" s="22" t="s">
        <v>593</v>
      </c>
      <c r="F654" s="41">
        <v>19072</v>
      </c>
      <c r="H654" s="41">
        <f>IFERROR('Tabel 5'!G654/'Tabel 10'!$F654*1000,0)</f>
        <v>28.995385906040269</v>
      </c>
      <c r="I654" s="22"/>
      <c r="J654" s="41">
        <f>IFERROR('Tabel 5'!I654/'Tabel 10'!$F654*1000,0)</f>
        <v>6.9211409395973158</v>
      </c>
      <c r="K654" s="41">
        <f>IFERROR('Tabel 5'!J654/'Tabel 10'!$F654*1000,0)</f>
        <v>0</v>
      </c>
      <c r="L654" s="41">
        <f>IFERROR('Tabel 5'!K654/'Tabel 10'!$F654*1000,0)</f>
        <v>6.9211409395973158</v>
      </c>
      <c r="M654" s="41">
        <f>IFERROR('Tabel 5'!L654/'Tabel 10'!$F654*1000,0)</f>
        <v>0</v>
      </c>
      <c r="N654" s="41">
        <f>IFERROR('Tabel 5'!M654/'Tabel 10'!$F654*1000,0)</f>
        <v>0</v>
      </c>
      <c r="O654" s="41">
        <f>IFERROR('Tabel 5'!N654/'Tabel 10'!$F654*1000,0)</f>
        <v>0</v>
      </c>
      <c r="Q654" s="41">
        <f>IFERROR('Tabel 5'!P654/'Tabel 10'!$F654*1000,0)</f>
        <v>0.94379194630872487</v>
      </c>
      <c r="R654" s="41">
        <f>IFERROR('Tabel 5'!Q654/'Tabel 10'!$F654*1000,0)</f>
        <v>0.94379194630872487</v>
      </c>
      <c r="S654" s="41">
        <f>IFERROR('Tabel 5'!R654/'Tabel 10'!$F654*1000,0)</f>
        <v>0</v>
      </c>
      <c r="T654" s="41">
        <f>IFERROR('Tabel 5'!S654/'Tabel 10'!$F654*1000,0)</f>
        <v>0</v>
      </c>
      <c r="U654" s="41">
        <f>IFERROR('Tabel 5'!T654/'Tabel 10'!$F654*1000,0)</f>
        <v>0.52432885906040272</v>
      </c>
      <c r="V654" s="22"/>
      <c r="W654" s="41">
        <f>IFERROR('Tabel 5'!V654/'Tabel 10'!$F654*1000,0)</f>
        <v>20.606124161073826</v>
      </c>
      <c r="X654" s="41">
        <f>IFERROR('Tabel 5'!W654/'Tabel 10'!$F654*1000,0)</f>
        <v>19.557466442953022</v>
      </c>
      <c r="Y654" s="41">
        <f>IFERROR('Tabel 5'!X654/'Tabel 10'!$F654*1000,0)</f>
        <v>1.0486577181208054</v>
      </c>
      <c r="Z654" s="41">
        <f>IFERROR('Tabel 5'!Y654/'Tabel 10'!$F654*1000,0)</f>
        <v>0</v>
      </c>
      <c r="AB654" s="41">
        <f>IFERROR('Tabel 5'!AA654/'Tabel 10'!$F654*1000,0)</f>
        <v>0</v>
      </c>
      <c r="AC654" s="41"/>
      <c r="AD654" s="41">
        <f>IFERROR('Tabel 5'!AC654/'Tabel 10'!$F654*1000,0)</f>
        <v>0.94379194630872487</v>
      </c>
    </row>
    <row r="655" spans="2:30" outlineLevel="2" x14ac:dyDescent="0.2">
      <c r="B655" s="46">
        <v>2017</v>
      </c>
      <c r="C655" s="46">
        <v>6</v>
      </c>
      <c r="D655" s="22" t="s">
        <v>231</v>
      </c>
      <c r="E655" s="22" t="s">
        <v>595</v>
      </c>
      <c r="F655" s="41">
        <v>16864</v>
      </c>
      <c r="H655" s="41">
        <f>IFERROR('Tabel 5'!G655/'Tabel 10'!$F655*1000,0)</f>
        <v>44.532732447817835</v>
      </c>
      <c r="I655" s="22"/>
      <c r="J655" s="41">
        <f>IFERROR('Tabel 5'!I655/'Tabel 10'!$F655*1000,0)</f>
        <v>15.832542694497151</v>
      </c>
      <c r="K655" s="41">
        <f>IFERROR('Tabel 5'!J655/'Tabel 10'!$F655*1000,0)</f>
        <v>10.673624288425048</v>
      </c>
      <c r="L655" s="41">
        <f>IFERROR('Tabel 5'!K655/'Tabel 10'!$F655*1000,0)</f>
        <v>0</v>
      </c>
      <c r="M655" s="41">
        <f>IFERROR('Tabel 5'!L655/'Tabel 10'!$F655*1000,0)</f>
        <v>5.1589184060721065</v>
      </c>
      <c r="N655" s="41">
        <f>IFERROR('Tabel 5'!M655/'Tabel 10'!$F655*1000,0)</f>
        <v>0</v>
      </c>
      <c r="O655" s="41">
        <f>IFERROR('Tabel 5'!N655/'Tabel 10'!$F655*1000,0)</f>
        <v>0</v>
      </c>
      <c r="Q655" s="41">
        <f>IFERROR('Tabel 5'!P655/'Tabel 10'!$F655*1000,0)</f>
        <v>0</v>
      </c>
      <c r="R655" s="41">
        <f>IFERROR('Tabel 5'!Q655/'Tabel 10'!$F655*1000,0)</f>
        <v>0</v>
      </c>
      <c r="S655" s="41">
        <f>IFERROR('Tabel 5'!R655/'Tabel 10'!$F655*1000,0)</f>
        <v>0</v>
      </c>
      <c r="T655" s="41">
        <f>IFERROR('Tabel 5'!S655/'Tabel 10'!$F655*1000,0)</f>
        <v>0</v>
      </c>
      <c r="U655" s="41">
        <f>IFERROR('Tabel 5'!T655/'Tabel 10'!$F655*1000,0)</f>
        <v>13.579222011385198</v>
      </c>
      <c r="V655" s="22"/>
      <c r="W655" s="41">
        <f>IFERROR('Tabel 5'!V655/'Tabel 10'!$F655*1000,0)</f>
        <v>15.120967741935484</v>
      </c>
      <c r="X655" s="41">
        <f>IFERROR('Tabel 5'!W655/'Tabel 10'!$F655*1000,0)</f>
        <v>14.646584440227704</v>
      </c>
      <c r="Y655" s="41">
        <f>IFERROR('Tabel 5'!X655/'Tabel 10'!$F655*1000,0)</f>
        <v>0.47438330170777987</v>
      </c>
      <c r="Z655" s="41">
        <f>IFERROR('Tabel 5'!Y655/'Tabel 10'!$F655*1000,0)</f>
        <v>0</v>
      </c>
      <c r="AB655" s="41">
        <f>IFERROR('Tabel 5'!AA655/'Tabel 10'!$F655*1000,0)</f>
        <v>0</v>
      </c>
      <c r="AC655" s="41"/>
      <c r="AD655" s="41">
        <f>IFERROR('Tabel 5'!AC655/'Tabel 10'!$F655*1000,0)</f>
        <v>1.838235294117647</v>
      </c>
    </row>
    <row r="656" spans="2:30" outlineLevel="2" x14ac:dyDescent="0.2">
      <c r="B656" s="46">
        <v>2017</v>
      </c>
      <c r="C656" s="46">
        <v>6</v>
      </c>
      <c r="D656" s="22" t="s">
        <v>233</v>
      </c>
      <c r="E656" s="22" t="s">
        <v>597</v>
      </c>
      <c r="F656" s="41">
        <v>10571</v>
      </c>
      <c r="H656" s="41">
        <f>IFERROR('Tabel 5'!G656/'Tabel 10'!$F656*1000,0)</f>
        <v>26.392961876832846</v>
      </c>
      <c r="I656" s="22"/>
      <c r="J656" s="41">
        <f>IFERROR('Tabel 5'!I656/'Tabel 10'!$F656*1000,0)</f>
        <v>12.959984864251252</v>
      </c>
      <c r="K656" s="41">
        <f>IFERROR('Tabel 5'!J656/'Tabel 10'!$F656*1000,0)</f>
        <v>11.541008419260239</v>
      </c>
      <c r="L656" s="41">
        <f>IFERROR('Tabel 5'!K656/'Tabel 10'!$F656*1000,0)</f>
        <v>1.4189764449910132</v>
      </c>
      <c r="M656" s="41">
        <f>IFERROR('Tabel 5'!L656/'Tabel 10'!$F656*1000,0)</f>
        <v>0</v>
      </c>
      <c r="N656" s="41">
        <f>IFERROR('Tabel 5'!M656/'Tabel 10'!$F656*1000,0)</f>
        <v>0</v>
      </c>
      <c r="O656" s="41">
        <f>IFERROR('Tabel 5'!N656/'Tabel 10'!$F656*1000,0)</f>
        <v>0</v>
      </c>
      <c r="Q656" s="41">
        <f>IFERROR('Tabel 5'!P656/'Tabel 10'!$F656*1000,0)</f>
        <v>0</v>
      </c>
      <c r="R656" s="41">
        <f>IFERROR('Tabel 5'!Q656/'Tabel 10'!$F656*1000,0)</f>
        <v>0</v>
      </c>
      <c r="S656" s="41">
        <f>IFERROR('Tabel 5'!R656/'Tabel 10'!$F656*1000,0)</f>
        <v>0</v>
      </c>
      <c r="T656" s="41">
        <f>IFERROR('Tabel 5'!S656/'Tabel 10'!$F656*1000,0)</f>
        <v>0</v>
      </c>
      <c r="U656" s="41">
        <f>IFERROR('Tabel 5'!T656/'Tabel 10'!$F656*1000,0)</f>
        <v>0</v>
      </c>
      <c r="V656" s="22"/>
      <c r="W656" s="41">
        <f>IFERROR('Tabel 5'!V656/'Tabel 10'!$F656*1000,0)</f>
        <v>13.43297701258159</v>
      </c>
      <c r="X656" s="41">
        <f>IFERROR('Tabel 5'!W656/'Tabel 10'!$F656*1000,0)</f>
        <v>13.43297701258159</v>
      </c>
      <c r="Y656" s="41">
        <f>IFERROR('Tabel 5'!X656/'Tabel 10'!$F656*1000,0)</f>
        <v>0</v>
      </c>
      <c r="Z656" s="41">
        <f>IFERROR('Tabel 5'!Y656/'Tabel 10'!$F656*1000,0)</f>
        <v>0</v>
      </c>
      <c r="AB656" s="41">
        <f>IFERROR('Tabel 5'!AA656/'Tabel 10'!$F656*1000,0)</f>
        <v>0</v>
      </c>
      <c r="AC656" s="41"/>
      <c r="AD656" s="41">
        <f>IFERROR('Tabel 5'!AC656/'Tabel 10'!$F656*1000,0)</f>
        <v>0</v>
      </c>
    </row>
    <row r="657" spans="2:30" outlineLevel="2" x14ac:dyDescent="0.2">
      <c r="B657" s="46">
        <v>2017</v>
      </c>
      <c r="C657" s="46">
        <v>6</v>
      </c>
      <c r="D657" s="22" t="s">
        <v>235</v>
      </c>
      <c r="E657" s="22" t="s">
        <v>599</v>
      </c>
      <c r="F657" s="41">
        <v>9710</v>
      </c>
      <c r="H657" s="41">
        <f>IFERROR('Tabel 5'!G657/'Tabel 10'!$F657*1000,0)</f>
        <v>71.98764160659114</v>
      </c>
      <c r="I657" s="22"/>
      <c r="J657" s="41">
        <f>IFERROR('Tabel 5'!I657/'Tabel 10'!$F657*1000,0)</f>
        <v>44.490216271884655</v>
      </c>
      <c r="K657" s="41">
        <f>IFERROR('Tabel 5'!J657/'Tabel 10'!$F657*1000,0)</f>
        <v>30.895983522142124</v>
      </c>
      <c r="L657" s="41">
        <f>IFERROR('Tabel 5'!K657/'Tabel 10'!$F657*1000,0)</f>
        <v>0</v>
      </c>
      <c r="M657" s="41">
        <f>IFERROR('Tabel 5'!L657/'Tabel 10'!$F657*1000,0)</f>
        <v>5.2523171987641604</v>
      </c>
      <c r="N657" s="41">
        <f>IFERROR('Tabel 5'!M657/'Tabel 10'!$F657*1000,0)</f>
        <v>0</v>
      </c>
      <c r="O657" s="41">
        <f>IFERROR('Tabel 5'!N657/'Tabel 10'!$F657*1000,0)</f>
        <v>8.3419155509783725</v>
      </c>
      <c r="Q657" s="41">
        <f>IFERROR('Tabel 5'!P657/'Tabel 10'!$F657*1000,0)</f>
        <v>6.9001029866117403</v>
      </c>
      <c r="R657" s="41">
        <f>IFERROR('Tabel 5'!Q657/'Tabel 10'!$F657*1000,0)</f>
        <v>6.9001029866117403</v>
      </c>
      <c r="S657" s="41">
        <f>IFERROR('Tabel 5'!R657/'Tabel 10'!$F657*1000,0)</f>
        <v>0</v>
      </c>
      <c r="T657" s="41">
        <f>IFERROR('Tabel 5'!S657/'Tabel 10'!$F657*1000,0)</f>
        <v>0</v>
      </c>
      <c r="U657" s="41">
        <f>IFERROR('Tabel 5'!T657/'Tabel 10'!$F657*1000,0)</f>
        <v>4.5314109165808443</v>
      </c>
      <c r="V657" s="22"/>
      <c r="W657" s="41">
        <f>IFERROR('Tabel 5'!V657/'Tabel 10'!$F657*1000,0)</f>
        <v>16.065911431513904</v>
      </c>
      <c r="X657" s="41">
        <f>IFERROR('Tabel 5'!W657/'Tabel 10'!$F657*1000,0)</f>
        <v>16.065911431513904</v>
      </c>
      <c r="Y657" s="41">
        <f>IFERROR('Tabel 5'!X657/'Tabel 10'!$F657*1000,0)</f>
        <v>0</v>
      </c>
      <c r="Z657" s="41">
        <f>IFERROR('Tabel 5'!Y657/'Tabel 10'!$F657*1000,0)</f>
        <v>0</v>
      </c>
      <c r="AB657" s="41">
        <f>IFERROR('Tabel 5'!AA657/'Tabel 10'!$F657*1000,0)</f>
        <v>0</v>
      </c>
      <c r="AC657" s="41"/>
      <c r="AD657" s="41">
        <f>IFERROR('Tabel 5'!AC657/'Tabel 10'!$F657*1000,0)</f>
        <v>7.5180226570545825</v>
      </c>
    </row>
    <row r="658" spans="2:30" outlineLevel="2" x14ac:dyDescent="0.2">
      <c r="B658" s="46">
        <v>2017</v>
      </c>
      <c r="C658" s="46">
        <v>6</v>
      </c>
      <c r="D658" s="22" t="s">
        <v>237</v>
      </c>
      <c r="E658" s="22" t="s">
        <v>603</v>
      </c>
      <c r="F658" s="41">
        <v>12462</v>
      </c>
      <c r="H658" s="41">
        <f>IFERROR('Tabel 5'!G658/'Tabel 10'!$F658*1000,0)</f>
        <v>44.856363344567484</v>
      </c>
      <c r="I658" s="22"/>
      <c r="J658" s="41">
        <f>IFERROR('Tabel 5'!I658/'Tabel 10'!$F658*1000,0)</f>
        <v>17.89439897287755</v>
      </c>
      <c r="K658" s="41">
        <f>IFERROR('Tabel 5'!J658/'Tabel 10'!$F658*1000,0)</f>
        <v>4.4134167870325784</v>
      </c>
      <c r="L658" s="41">
        <f>IFERROR('Tabel 5'!K658/'Tabel 10'!$F658*1000,0)</f>
        <v>0</v>
      </c>
      <c r="M658" s="41">
        <f>IFERROR('Tabel 5'!L658/'Tabel 10'!$F658*1000,0)</f>
        <v>0</v>
      </c>
      <c r="N658" s="41">
        <f>IFERROR('Tabel 5'!M658/'Tabel 10'!$F658*1000,0)</f>
        <v>0</v>
      </c>
      <c r="O658" s="41">
        <f>IFERROR('Tabel 5'!N658/'Tabel 10'!$F658*1000,0)</f>
        <v>13.480982185844969</v>
      </c>
      <c r="Q658" s="41">
        <f>IFERROR('Tabel 5'!P658/'Tabel 10'!$F658*1000,0)</f>
        <v>0</v>
      </c>
      <c r="R658" s="41">
        <f>IFERROR('Tabel 5'!Q658/'Tabel 10'!$F658*1000,0)</f>
        <v>0</v>
      </c>
      <c r="S658" s="41">
        <f>IFERROR('Tabel 5'!R658/'Tabel 10'!$F658*1000,0)</f>
        <v>0</v>
      </c>
      <c r="T658" s="41">
        <f>IFERROR('Tabel 5'!S658/'Tabel 10'!$F658*1000,0)</f>
        <v>0</v>
      </c>
      <c r="U658" s="41">
        <f>IFERROR('Tabel 5'!T658/'Tabel 10'!$F658*1000,0)</f>
        <v>1.7653667148130316</v>
      </c>
      <c r="V658" s="22"/>
      <c r="W658" s="41">
        <f>IFERROR('Tabel 5'!V658/'Tabel 10'!$F658*1000,0)</f>
        <v>25.196597656876904</v>
      </c>
      <c r="X658" s="41">
        <f>IFERROR('Tabel 5'!W658/'Tabel 10'!$F658*1000,0)</f>
        <v>25.196597656876904</v>
      </c>
      <c r="Y658" s="41">
        <f>IFERROR('Tabel 5'!X658/'Tabel 10'!$F658*1000,0)</f>
        <v>0</v>
      </c>
      <c r="Z658" s="41">
        <f>IFERROR('Tabel 5'!Y658/'Tabel 10'!$F658*1000,0)</f>
        <v>0</v>
      </c>
      <c r="AB658" s="41">
        <f>IFERROR('Tabel 5'!AA658/'Tabel 10'!$F658*1000,0)</f>
        <v>0</v>
      </c>
      <c r="AC658" s="41"/>
      <c r="AD658" s="41">
        <f>IFERROR('Tabel 5'!AC658/'Tabel 10'!$F658*1000,0)</f>
        <v>1.6048788316482105</v>
      </c>
    </row>
    <row r="659" spans="2:30" outlineLevel="2" x14ac:dyDescent="0.2">
      <c r="B659" s="46">
        <v>2017</v>
      </c>
      <c r="C659" s="46">
        <v>6</v>
      </c>
      <c r="D659" s="22" t="s">
        <v>239</v>
      </c>
      <c r="E659" s="22" t="s">
        <v>605</v>
      </c>
      <c r="F659" s="41">
        <v>16440</v>
      </c>
      <c r="H659" s="41">
        <f>IFERROR('Tabel 5'!G659/'Tabel 10'!$F659*1000,0)</f>
        <v>52.250608272506085</v>
      </c>
      <c r="I659" s="22"/>
      <c r="J659" s="41">
        <f>IFERROR('Tabel 5'!I659/'Tabel 10'!$F659*1000,0)</f>
        <v>10.888077858880779</v>
      </c>
      <c r="K659" s="41">
        <f>IFERROR('Tabel 5'!J659/'Tabel 10'!$F659*1000,0)</f>
        <v>6.0827250608272508E-2</v>
      </c>
      <c r="L659" s="41">
        <f>IFERROR('Tabel 5'!K659/'Tabel 10'!$F659*1000,0)</f>
        <v>5.5352798053527978</v>
      </c>
      <c r="M659" s="41">
        <f>IFERROR('Tabel 5'!L659/'Tabel 10'!$F659*1000,0)</f>
        <v>0</v>
      </c>
      <c r="N659" s="41">
        <f>IFERROR('Tabel 5'!M659/'Tabel 10'!$F659*1000,0)</f>
        <v>0</v>
      </c>
      <c r="O659" s="41">
        <f>IFERROR('Tabel 5'!N659/'Tabel 10'!$F659*1000,0)</f>
        <v>5.2919708029197086</v>
      </c>
      <c r="Q659" s="41">
        <f>IFERROR('Tabel 5'!P659/'Tabel 10'!$F659*1000,0)</f>
        <v>3.1021897810218979</v>
      </c>
      <c r="R659" s="41">
        <f>IFERROR('Tabel 5'!Q659/'Tabel 10'!$F659*1000,0)</f>
        <v>3.1021897810218979</v>
      </c>
      <c r="S659" s="41">
        <f>IFERROR('Tabel 5'!R659/'Tabel 10'!$F659*1000,0)</f>
        <v>0</v>
      </c>
      <c r="T659" s="41">
        <f>IFERROR('Tabel 5'!S659/'Tabel 10'!$F659*1000,0)</f>
        <v>0</v>
      </c>
      <c r="U659" s="41">
        <f>IFERROR('Tabel 5'!T659/'Tabel 10'!$F659*1000,0)</f>
        <v>21.715328467153284</v>
      </c>
      <c r="V659" s="22"/>
      <c r="W659" s="41">
        <f>IFERROR('Tabel 5'!V659/'Tabel 10'!$F659*1000,0)</f>
        <v>16.545012165450121</v>
      </c>
      <c r="X659" s="41">
        <f>IFERROR('Tabel 5'!W659/'Tabel 10'!$F659*1000,0)</f>
        <v>16.545012165450121</v>
      </c>
      <c r="Y659" s="41">
        <f>IFERROR('Tabel 5'!X659/'Tabel 10'!$F659*1000,0)</f>
        <v>0</v>
      </c>
      <c r="Z659" s="41">
        <f>IFERROR('Tabel 5'!Y659/'Tabel 10'!$F659*1000,0)</f>
        <v>0</v>
      </c>
      <c r="AB659" s="41">
        <f>IFERROR('Tabel 5'!AA659/'Tabel 10'!$F659*1000,0)</f>
        <v>55.04866180048662</v>
      </c>
      <c r="AC659" s="41"/>
      <c r="AD659" s="41">
        <f>IFERROR('Tabel 5'!AC659/'Tabel 10'!$F659*1000,0)</f>
        <v>10.401459854014599</v>
      </c>
    </row>
    <row r="660" spans="2:30" outlineLevel="2" x14ac:dyDescent="0.2">
      <c r="B660" s="46">
        <v>2017</v>
      </c>
      <c r="C660" s="46">
        <v>6</v>
      </c>
      <c r="D660" s="22" t="s">
        <v>251</v>
      </c>
      <c r="E660" s="22" t="s">
        <v>619</v>
      </c>
      <c r="F660" s="41">
        <v>15714</v>
      </c>
      <c r="H660" s="41">
        <f>IFERROR('Tabel 5'!G660/'Tabel 10'!$F660*1000,0)</f>
        <v>31.882397861779307</v>
      </c>
      <c r="I660" s="22"/>
      <c r="J660" s="41">
        <f>IFERROR('Tabel 5'!I660/'Tabel 10'!$F660*1000,0)</f>
        <v>8.0819651266386661</v>
      </c>
      <c r="K660" s="41">
        <f>IFERROR('Tabel 5'!J660/'Tabel 10'!$F660*1000,0)</f>
        <v>8.0819651266386661</v>
      </c>
      <c r="L660" s="41">
        <f>IFERROR('Tabel 5'!K660/'Tabel 10'!$F660*1000,0)</f>
        <v>0</v>
      </c>
      <c r="M660" s="41">
        <f>IFERROR('Tabel 5'!L660/'Tabel 10'!$F660*1000,0)</f>
        <v>0</v>
      </c>
      <c r="N660" s="41">
        <f>IFERROR('Tabel 5'!M660/'Tabel 10'!$F660*1000,0)</f>
        <v>0</v>
      </c>
      <c r="O660" s="41">
        <f>IFERROR('Tabel 5'!N660/'Tabel 10'!$F660*1000,0)</f>
        <v>0</v>
      </c>
      <c r="Q660" s="41">
        <f>IFERROR('Tabel 5'!P660/'Tabel 10'!$F660*1000,0)</f>
        <v>3.8818887616138475</v>
      </c>
      <c r="R660" s="41">
        <f>IFERROR('Tabel 5'!Q660/'Tabel 10'!$F660*1000,0)</f>
        <v>0</v>
      </c>
      <c r="S660" s="41">
        <f>IFERROR('Tabel 5'!R660/'Tabel 10'!$F660*1000,0)</f>
        <v>3.8818887616138475</v>
      </c>
      <c r="T660" s="41">
        <f>IFERROR('Tabel 5'!S660/'Tabel 10'!$F660*1000,0)</f>
        <v>0</v>
      </c>
      <c r="U660" s="41">
        <f>IFERROR('Tabel 5'!T660/'Tabel 10'!$F660*1000,0)</f>
        <v>4.3273514063892069</v>
      </c>
      <c r="V660" s="22"/>
      <c r="W660" s="41">
        <f>IFERROR('Tabel 5'!V660/'Tabel 10'!$F660*1000,0)</f>
        <v>15.591192567137584</v>
      </c>
      <c r="X660" s="41">
        <f>IFERROR('Tabel 5'!W660/'Tabel 10'!$F660*1000,0)</f>
        <v>15.591192567137584</v>
      </c>
      <c r="Y660" s="41">
        <f>IFERROR('Tabel 5'!X660/'Tabel 10'!$F660*1000,0)</f>
        <v>0</v>
      </c>
      <c r="Z660" s="41">
        <f>IFERROR('Tabel 5'!Y660/'Tabel 10'!$F660*1000,0)</f>
        <v>0</v>
      </c>
      <c r="AB660" s="41">
        <f>IFERROR('Tabel 5'!AA660/'Tabel 10'!$F660*1000,0)</f>
        <v>0</v>
      </c>
      <c r="AC660" s="41"/>
      <c r="AD660" s="41">
        <f>IFERROR('Tabel 5'!AC660/'Tabel 10'!$F660*1000,0)</f>
        <v>0.12727504136438844</v>
      </c>
    </row>
    <row r="661" spans="2:30" outlineLevel="2" x14ac:dyDescent="0.2">
      <c r="B661" s="46">
        <v>2017</v>
      </c>
      <c r="C661" s="46">
        <v>6</v>
      </c>
      <c r="D661" s="22" t="s">
        <v>253</v>
      </c>
      <c r="E661" s="22" t="s">
        <v>621</v>
      </c>
      <c r="F661" s="41">
        <v>12908</v>
      </c>
      <c r="H661" s="41">
        <f>IFERROR('Tabel 5'!G661/'Tabel 10'!$F661*1000,0)</f>
        <v>34.009916330957545</v>
      </c>
      <c r="I661" s="22"/>
      <c r="J661" s="41">
        <f>IFERROR('Tabel 5'!I661/'Tabel 10'!$F661*1000,0)</f>
        <v>9.2190889370932751</v>
      </c>
      <c r="K661" s="41">
        <f>IFERROR('Tabel 5'!J661/'Tabel 10'!$F661*1000,0)</f>
        <v>5.2680508211961579</v>
      </c>
      <c r="L661" s="41">
        <f>IFERROR('Tabel 5'!K661/'Tabel 10'!$F661*1000,0)</f>
        <v>0</v>
      </c>
      <c r="M661" s="41">
        <f>IFERROR('Tabel 5'!L661/'Tabel 10'!$F661*1000,0)</f>
        <v>3.796095444685466</v>
      </c>
      <c r="N661" s="41">
        <f>IFERROR('Tabel 5'!M661/'Tabel 10'!$F661*1000,0)</f>
        <v>0</v>
      </c>
      <c r="O661" s="41">
        <f>IFERROR('Tabel 5'!N661/'Tabel 10'!$F661*1000,0)</f>
        <v>0.1549426712116517</v>
      </c>
      <c r="Q661" s="41">
        <f>IFERROR('Tabel 5'!P661/'Tabel 10'!$F661*1000,0)</f>
        <v>4.1834521227145949</v>
      </c>
      <c r="R661" s="41">
        <f>IFERROR('Tabel 5'!Q661/'Tabel 10'!$F661*1000,0)</f>
        <v>0.38735667802912921</v>
      </c>
      <c r="S661" s="41">
        <f>IFERROR('Tabel 5'!R661/'Tabel 10'!$F661*1000,0)</f>
        <v>3.796095444685466</v>
      </c>
      <c r="T661" s="41">
        <f>IFERROR('Tabel 5'!S661/'Tabel 10'!$F661*1000,0)</f>
        <v>0</v>
      </c>
      <c r="U661" s="41">
        <f>IFERROR('Tabel 5'!T661/'Tabel 10'!$F661*1000,0)</f>
        <v>1.7043693833281686</v>
      </c>
      <c r="V661" s="22"/>
      <c r="W661" s="41">
        <f>IFERROR('Tabel 5'!V661/'Tabel 10'!$F661*1000,0)</f>
        <v>18.903005887821504</v>
      </c>
      <c r="X661" s="41">
        <f>IFERROR('Tabel 5'!W661/'Tabel 10'!$F661*1000,0)</f>
        <v>18.748063216609854</v>
      </c>
      <c r="Y661" s="41">
        <f>IFERROR('Tabel 5'!X661/'Tabel 10'!$F661*1000,0)</f>
        <v>0.1549426712116517</v>
      </c>
      <c r="Z661" s="41">
        <f>IFERROR('Tabel 5'!Y661/'Tabel 10'!$F661*1000,0)</f>
        <v>0</v>
      </c>
      <c r="AB661" s="41">
        <f>IFERROR('Tabel 5'!AA661/'Tabel 10'!$F661*1000,0)</f>
        <v>0</v>
      </c>
      <c r="AC661" s="41"/>
      <c r="AD661" s="41">
        <f>IFERROR('Tabel 5'!AC661/'Tabel 10'!$F661*1000,0)</f>
        <v>1.9367833901456462</v>
      </c>
    </row>
    <row r="662" spans="2:30" outlineLevel="2" x14ac:dyDescent="0.2">
      <c r="B662" s="46">
        <v>2017</v>
      </c>
      <c r="C662" s="46">
        <v>6</v>
      </c>
      <c r="D662" s="22" t="s">
        <v>260</v>
      </c>
      <c r="E662" s="22" t="s">
        <v>628</v>
      </c>
      <c r="F662" s="41">
        <v>15332</v>
      </c>
      <c r="H662" s="41">
        <f>IFERROR('Tabel 5'!G662/'Tabel 10'!$F662*1000,0)</f>
        <v>44.090790503522051</v>
      </c>
      <c r="I662" s="22"/>
      <c r="J662" s="41">
        <f>IFERROR('Tabel 5'!I662/'Tabel 10'!$F662*1000,0)</f>
        <v>13.435950952256718</v>
      </c>
      <c r="K662" s="41">
        <f>IFERROR('Tabel 5'!J662/'Tabel 10'!$F662*1000,0)</f>
        <v>12.327158883381163</v>
      </c>
      <c r="L662" s="41">
        <f>IFERROR('Tabel 5'!K662/'Tabel 10'!$F662*1000,0)</f>
        <v>0</v>
      </c>
      <c r="M662" s="41">
        <f>IFERROR('Tabel 5'!L662/'Tabel 10'!$F662*1000,0)</f>
        <v>0</v>
      </c>
      <c r="N662" s="41">
        <f>IFERROR('Tabel 5'!M662/'Tabel 10'!$F662*1000,0)</f>
        <v>0</v>
      </c>
      <c r="O662" s="41">
        <f>IFERROR('Tabel 5'!N662/'Tabel 10'!$F662*1000,0)</f>
        <v>1.1087920688755546</v>
      </c>
      <c r="Q662" s="41">
        <f>IFERROR('Tabel 5'!P662/'Tabel 10'!$F662*1000,0)</f>
        <v>0.97834594312548917</v>
      </c>
      <c r="R662" s="41">
        <f>IFERROR('Tabel 5'!Q662/'Tabel 10'!$F662*1000,0)</f>
        <v>0</v>
      </c>
      <c r="S662" s="41">
        <f>IFERROR('Tabel 5'!R662/'Tabel 10'!$F662*1000,0)</f>
        <v>0.97834594312548917</v>
      </c>
      <c r="T662" s="41">
        <f>IFERROR('Tabel 5'!S662/'Tabel 10'!$F662*1000,0)</f>
        <v>0</v>
      </c>
      <c r="U662" s="41">
        <f>IFERROR('Tabel 5'!T662/'Tabel 10'!$F662*1000,0)</f>
        <v>4.3047221497521519</v>
      </c>
      <c r="V662" s="22"/>
      <c r="W662" s="41">
        <f>IFERROR('Tabel 5'!V662/'Tabel 10'!$F662*1000,0)</f>
        <v>25.371771458387688</v>
      </c>
      <c r="X662" s="41">
        <f>IFERROR('Tabel 5'!W662/'Tabel 10'!$F662*1000,0)</f>
        <v>24.132533263762067</v>
      </c>
      <c r="Y662" s="41">
        <f>IFERROR('Tabel 5'!X662/'Tabel 10'!$F662*1000,0)</f>
        <v>1.2392381946256197</v>
      </c>
      <c r="Z662" s="41">
        <f>IFERROR('Tabel 5'!Y662/'Tabel 10'!$F662*1000,0)</f>
        <v>0</v>
      </c>
      <c r="AB662" s="41">
        <f>IFERROR('Tabel 5'!AA662/'Tabel 10'!$F662*1000,0)</f>
        <v>0.17610226976258805</v>
      </c>
      <c r="AC662" s="41"/>
      <c r="AD662" s="41">
        <f>IFERROR('Tabel 5'!AC662/'Tabel 10'!$F662*1000,0)</f>
        <v>0.97834594312548917</v>
      </c>
    </row>
    <row r="663" spans="2:30" outlineLevel="2" x14ac:dyDescent="0.2">
      <c r="B663" s="46">
        <v>2017</v>
      </c>
      <c r="C663" s="46">
        <v>6</v>
      </c>
      <c r="D663" s="22" t="s">
        <v>634</v>
      </c>
      <c r="E663" s="22" t="s">
        <v>635</v>
      </c>
      <c r="F663" s="41">
        <v>19084</v>
      </c>
      <c r="H663" s="41">
        <f>IFERROR('Tabel 5'!G663/'Tabel 10'!$F663*1000,0)</f>
        <v>48.627122196604482</v>
      </c>
      <c r="I663" s="22"/>
      <c r="J663" s="41">
        <f>IFERROR('Tabel 5'!I663/'Tabel 10'!$F663*1000,0)</f>
        <v>14.095577447076085</v>
      </c>
      <c r="K663" s="41">
        <f>IFERROR('Tabel 5'!J663/'Tabel 10'!$F663*1000,0)</f>
        <v>0.26199958080067071</v>
      </c>
      <c r="L663" s="41">
        <f>IFERROR('Tabel 5'!K663/'Tabel 10'!$F663*1000,0)</f>
        <v>0.94319849088241459</v>
      </c>
      <c r="M663" s="41">
        <f>IFERROR('Tabel 5'!L663/'Tabel 10'!$F663*1000,0)</f>
        <v>5.9735904422552926</v>
      </c>
      <c r="N663" s="41">
        <f>IFERROR('Tabel 5'!M663/'Tabel 10'!$F663*1000,0)</f>
        <v>0</v>
      </c>
      <c r="O663" s="41">
        <f>IFERROR('Tabel 5'!N663/'Tabel 10'!$F663*1000,0)</f>
        <v>6.916788933137707</v>
      </c>
      <c r="Q663" s="41">
        <f>IFERROR('Tabel 5'!P663/'Tabel 10'!$F663*1000,0)</f>
        <v>0</v>
      </c>
      <c r="R663" s="41">
        <f>IFERROR('Tabel 5'!Q663/'Tabel 10'!$F663*1000,0)</f>
        <v>0</v>
      </c>
      <c r="S663" s="41">
        <f>IFERROR('Tabel 5'!R663/'Tabel 10'!$F663*1000,0)</f>
        <v>0</v>
      </c>
      <c r="T663" s="41">
        <f>IFERROR('Tabel 5'!S663/'Tabel 10'!$F663*1000,0)</f>
        <v>0</v>
      </c>
      <c r="U663" s="41">
        <f>IFERROR('Tabel 5'!T663/'Tabel 10'!$F663*1000,0)</f>
        <v>14.252777195556487</v>
      </c>
      <c r="V663" s="22"/>
      <c r="W663" s="41">
        <f>IFERROR('Tabel 5'!V663/'Tabel 10'!$F663*1000,0)</f>
        <v>20.278767553971914</v>
      </c>
      <c r="X663" s="41">
        <f>IFERROR('Tabel 5'!W663/'Tabel 10'!$F663*1000,0)</f>
        <v>0</v>
      </c>
      <c r="Y663" s="41">
        <f>IFERROR('Tabel 5'!X663/'Tabel 10'!$F663*1000,0)</f>
        <v>19.492768811569903</v>
      </c>
      <c r="Z663" s="41">
        <f>IFERROR('Tabel 5'!Y663/'Tabel 10'!$F663*1000,0)</f>
        <v>0.78599874240201217</v>
      </c>
      <c r="AB663" s="41">
        <f>IFERROR('Tabel 5'!AA663/'Tabel 10'!$F663*1000,0)</f>
        <v>0</v>
      </c>
      <c r="AC663" s="41"/>
      <c r="AD663" s="41">
        <f>IFERROR('Tabel 5'!AC663/'Tabel 10'!$F663*1000,0)</f>
        <v>1.2575979878432193</v>
      </c>
    </row>
    <row r="664" spans="2:30" outlineLevel="2" x14ac:dyDescent="0.2">
      <c r="B664" s="46">
        <v>2017</v>
      </c>
      <c r="C664" s="46">
        <v>6</v>
      </c>
      <c r="D664" s="22" t="s">
        <v>264</v>
      </c>
      <c r="E664" s="22" t="s">
        <v>636</v>
      </c>
      <c r="F664" s="41">
        <v>11594</v>
      </c>
      <c r="H664" s="41">
        <f>IFERROR('Tabel 5'!G664/'Tabel 10'!$F664*1000,0)</f>
        <v>27.859237536656892</v>
      </c>
      <c r="I664" s="22"/>
      <c r="J664" s="41">
        <f>IFERROR('Tabel 5'!I664/'Tabel 10'!$F664*1000,0)</f>
        <v>7.6763843367258922</v>
      </c>
      <c r="K664" s="41">
        <f>IFERROR('Tabel 5'!J664/'Tabel 10'!$F664*1000,0)</f>
        <v>6.7276177333103329</v>
      </c>
      <c r="L664" s="41">
        <f>IFERROR('Tabel 5'!K664/'Tabel 10'!$F664*1000,0)</f>
        <v>0</v>
      </c>
      <c r="M664" s="41">
        <f>IFERROR('Tabel 5'!L664/'Tabel 10'!$F664*1000,0)</f>
        <v>0</v>
      </c>
      <c r="N664" s="41">
        <f>IFERROR('Tabel 5'!M664/'Tabel 10'!$F664*1000,0)</f>
        <v>0</v>
      </c>
      <c r="O664" s="41">
        <f>IFERROR('Tabel 5'!N664/'Tabel 10'!$F664*1000,0)</f>
        <v>0.94876660341555974</v>
      </c>
      <c r="Q664" s="41">
        <f>IFERROR('Tabel 5'!P664/'Tabel 10'!$F664*1000,0)</f>
        <v>0</v>
      </c>
      <c r="R664" s="41">
        <f>IFERROR('Tabel 5'!Q664/'Tabel 10'!$F664*1000,0)</f>
        <v>0</v>
      </c>
      <c r="S664" s="41">
        <f>IFERROR('Tabel 5'!R664/'Tabel 10'!$F664*1000,0)</f>
        <v>0</v>
      </c>
      <c r="T664" s="41">
        <f>IFERROR('Tabel 5'!S664/'Tabel 10'!$F664*1000,0)</f>
        <v>0</v>
      </c>
      <c r="U664" s="41">
        <f>IFERROR('Tabel 5'!T664/'Tabel 10'!$F664*1000,0)</f>
        <v>19.234086596515439</v>
      </c>
      <c r="V664" s="22"/>
      <c r="W664" s="41">
        <f>IFERROR('Tabel 5'!V664/'Tabel 10'!$F664*1000,0)</f>
        <v>0.94876660341555974</v>
      </c>
      <c r="X664" s="41">
        <f>IFERROR('Tabel 5'!W664/'Tabel 10'!$F664*1000,0)</f>
        <v>0</v>
      </c>
      <c r="Y664" s="41">
        <f>IFERROR('Tabel 5'!X664/'Tabel 10'!$F664*1000,0)</f>
        <v>0.94876660341555974</v>
      </c>
      <c r="Z664" s="41">
        <f>IFERROR('Tabel 5'!Y664/'Tabel 10'!$F664*1000,0)</f>
        <v>0</v>
      </c>
      <c r="AB664" s="41">
        <f>IFERROR('Tabel 5'!AA664/'Tabel 10'!$F664*1000,0)</f>
        <v>0</v>
      </c>
      <c r="AC664" s="41"/>
      <c r="AD664" s="41">
        <f>IFERROR('Tabel 5'!AC664/'Tabel 10'!$F664*1000,0)</f>
        <v>1.0350181128169742</v>
      </c>
    </row>
    <row r="665" spans="2:30" outlineLevel="2" x14ac:dyDescent="0.2">
      <c r="B665" s="46">
        <v>2017</v>
      </c>
      <c r="C665" s="46">
        <v>6</v>
      </c>
      <c r="D665" s="22" t="s">
        <v>273</v>
      </c>
      <c r="E665" s="22" t="s">
        <v>645</v>
      </c>
      <c r="F665" s="41">
        <v>10058</v>
      </c>
      <c r="H665" s="41">
        <f>IFERROR('Tabel 5'!G665/'Tabel 10'!$F665*1000,0)</f>
        <v>14.018691588785046</v>
      </c>
      <c r="I665" s="22"/>
      <c r="J665" s="41">
        <f>IFERROR('Tabel 5'!I665/'Tabel 10'!$F665*1000,0)</f>
        <v>6.3630940544839927</v>
      </c>
      <c r="K665" s="41">
        <f>IFERROR('Tabel 5'!J665/'Tabel 10'!$F665*1000,0)</f>
        <v>0</v>
      </c>
      <c r="L665" s="41">
        <f>IFERROR('Tabel 5'!K665/'Tabel 10'!$F665*1000,0)</f>
        <v>0.69596341220918667</v>
      </c>
      <c r="M665" s="41">
        <f>IFERROR('Tabel 5'!L665/'Tabel 10'!$F665*1000,0)</f>
        <v>4.0763571286538083</v>
      </c>
      <c r="N665" s="41">
        <f>IFERROR('Tabel 5'!M665/'Tabel 10'!$F665*1000,0)</f>
        <v>0</v>
      </c>
      <c r="O665" s="41">
        <f>IFERROR('Tabel 5'!N665/'Tabel 10'!$F665*1000,0)</f>
        <v>1.5907735136209982</v>
      </c>
      <c r="Q665" s="41">
        <f>IFERROR('Tabel 5'!P665/'Tabel 10'!$F665*1000,0)</f>
        <v>0.8948101014118115</v>
      </c>
      <c r="R665" s="41">
        <f>IFERROR('Tabel 5'!Q665/'Tabel 10'!$F665*1000,0)</f>
        <v>0.59654006760787437</v>
      </c>
      <c r="S665" s="41">
        <f>IFERROR('Tabel 5'!R665/'Tabel 10'!$F665*1000,0)</f>
        <v>0.29827003380393718</v>
      </c>
      <c r="T665" s="41">
        <f>IFERROR('Tabel 5'!S665/'Tabel 10'!$F665*1000,0)</f>
        <v>0</v>
      </c>
      <c r="U665" s="41">
        <f>IFERROR('Tabel 5'!T665/'Tabel 10'!$F665*1000,0)</f>
        <v>0.49711672300656201</v>
      </c>
      <c r="V665" s="22"/>
      <c r="W665" s="41">
        <f>IFERROR('Tabel 5'!V665/'Tabel 10'!$F665*1000,0)</f>
        <v>6.26367070988268</v>
      </c>
      <c r="X665" s="41">
        <f>IFERROR('Tabel 5'!W665/'Tabel 10'!$F665*1000,0)</f>
        <v>6.26367070988268</v>
      </c>
      <c r="Y665" s="41">
        <f>IFERROR('Tabel 5'!X665/'Tabel 10'!$F665*1000,0)</f>
        <v>0</v>
      </c>
      <c r="Z665" s="41">
        <f>IFERROR('Tabel 5'!Y665/'Tabel 10'!$F665*1000,0)</f>
        <v>0</v>
      </c>
      <c r="AB665" s="41">
        <f>IFERROR('Tabel 5'!AA665/'Tabel 10'!$F665*1000,0)</f>
        <v>0</v>
      </c>
      <c r="AC665" s="41"/>
      <c r="AD665" s="41">
        <f>IFERROR('Tabel 5'!AC665/'Tabel 10'!$F665*1000,0)</f>
        <v>0.49711672300656201</v>
      </c>
    </row>
    <row r="666" spans="2:30" outlineLevel="2" x14ac:dyDescent="0.2">
      <c r="B666" s="46">
        <v>2017</v>
      </c>
      <c r="C666" s="46">
        <v>6</v>
      </c>
      <c r="D666" s="22" t="s">
        <v>274</v>
      </c>
      <c r="E666" s="22" t="s">
        <v>646</v>
      </c>
      <c r="F666" s="41">
        <v>18342</v>
      </c>
      <c r="H666" s="41">
        <f>IFERROR('Tabel 5'!G666/'Tabel 10'!$F666*1000,0)</f>
        <v>54.41064224184931</v>
      </c>
      <c r="I666" s="22"/>
      <c r="J666" s="41">
        <f>IFERROR('Tabel 5'!I666/'Tabel 10'!$F666*1000,0)</f>
        <v>27.859557300185365</v>
      </c>
      <c r="K666" s="41">
        <f>IFERROR('Tabel 5'!J666/'Tabel 10'!$F666*1000,0)</f>
        <v>27.859557300185365</v>
      </c>
      <c r="L666" s="41">
        <f>IFERROR('Tabel 5'!K666/'Tabel 10'!$F666*1000,0)</f>
        <v>0</v>
      </c>
      <c r="M666" s="41">
        <f>IFERROR('Tabel 5'!L666/'Tabel 10'!$F666*1000,0)</f>
        <v>0</v>
      </c>
      <c r="N666" s="41">
        <f>IFERROR('Tabel 5'!M666/'Tabel 10'!$F666*1000,0)</f>
        <v>0</v>
      </c>
      <c r="O666" s="41">
        <f>IFERROR('Tabel 5'!N666/'Tabel 10'!$F666*1000,0)</f>
        <v>0</v>
      </c>
      <c r="Q666" s="41">
        <f>IFERROR('Tabel 5'!P666/'Tabel 10'!$F666*1000,0)</f>
        <v>1.2539526769163667</v>
      </c>
      <c r="R666" s="41">
        <f>IFERROR('Tabel 5'!Q666/'Tabel 10'!$F666*1000,0)</f>
        <v>1.2539526769163667</v>
      </c>
      <c r="S666" s="41">
        <f>IFERROR('Tabel 5'!R666/'Tabel 10'!$F666*1000,0)</f>
        <v>0</v>
      </c>
      <c r="T666" s="41">
        <f>IFERROR('Tabel 5'!S666/'Tabel 10'!$F666*1000,0)</f>
        <v>0</v>
      </c>
      <c r="U666" s="41">
        <f>IFERROR('Tabel 5'!T666/'Tabel 10'!$F666*1000,0)</f>
        <v>10.41325918656635</v>
      </c>
      <c r="V666" s="22"/>
      <c r="W666" s="41">
        <f>IFERROR('Tabel 5'!V666/'Tabel 10'!$F666*1000,0)</f>
        <v>14.883873078181225</v>
      </c>
      <c r="X666" s="41">
        <f>IFERROR('Tabel 5'!W666/'Tabel 10'!$F666*1000,0)</f>
        <v>14.393195943735687</v>
      </c>
      <c r="Y666" s="41">
        <f>IFERROR('Tabel 5'!X666/'Tabel 10'!$F666*1000,0)</f>
        <v>0.49067713444553479</v>
      </c>
      <c r="Z666" s="41">
        <f>IFERROR('Tabel 5'!Y666/'Tabel 10'!$F666*1000,0)</f>
        <v>0</v>
      </c>
      <c r="AB666" s="41">
        <f>IFERROR('Tabel 5'!AA666/'Tabel 10'!$F666*1000,0)</f>
        <v>0</v>
      </c>
      <c r="AC666" s="41"/>
      <c r="AD666" s="41">
        <f>IFERROR('Tabel 5'!AC666/'Tabel 10'!$F666*1000,0)</f>
        <v>2.5079053538327334</v>
      </c>
    </row>
    <row r="667" spans="2:30" outlineLevel="2" x14ac:dyDescent="0.2">
      <c r="B667" s="46">
        <v>2017</v>
      </c>
      <c r="C667" s="46">
        <v>6</v>
      </c>
      <c r="D667" s="22" t="s">
        <v>276</v>
      </c>
      <c r="E667" s="22" t="s">
        <v>648</v>
      </c>
      <c r="F667" s="41">
        <v>14337</v>
      </c>
      <c r="H667" s="41">
        <f>IFERROR('Tabel 5'!G667/'Tabel 10'!$F667*1000,0)</f>
        <v>39.269024203110831</v>
      </c>
      <c r="I667" s="22"/>
      <c r="J667" s="41">
        <f>IFERROR('Tabel 5'!I667/'Tabel 10'!$F667*1000,0)</f>
        <v>10.18344144521169</v>
      </c>
      <c r="K667" s="41">
        <f>IFERROR('Tabel 5'!J667/'Tabel 10'!$F667*1000,0)</f>
        <v>0</v>
      </c>
      <c r="L667" s="41">
        <f>IFERROR('Tabel 5'!K667/'Tabel 10'!$F667*1000,0)</f>
        <v>10.18344144521169</v>
      </c>
      <c r="M667" s="41">
        <f>IFERROR('Tabel 5'!L667/'Tabel 10'!$F667*1000,0)</f>
        <v>0</v>
      </c>
      <c r="N667" s="41">
        <f>IFERROR('Tabel 5'!M667/'Tabel 10'!$F667*1000,0)</f>
        <v>0</v>
      </c>
      <c r="O667" s="41">
        <f>IFERROR('Tabel 5'!N667/'Tabel 10'!$F667*1000,0)</f>
        <v>0</v>
      </c>
      <c r="Q667" s="41">
        <f>IFERROR('Tabel 5'!P667/'Tabel 10'!$F667*1000,0)</f>
        <v>6.9749598939806097</v>
      </c>
      <c r="R667" s="41">
        <f>IFERROR('Tabel 5'!Q667/'Tabel 10'!$F667*1000,0)</f>
        <v>1.394991978796122</v>
      </c>
      <c r="S667" s="41">
        <f>IFERROR('Tabel 5'!R667/'Tabel 10'!$F667*1000,0)</f>
        <v>5.5799679151844881</v>
      </c>
      <c r="T667" s="41">
        <f>IFERROR('Tabel 5'!S667/'Tabel 10'!$F667*1000,0)</f>
        <v>0</v>
      </c>
      <c r="U667" s="41">
        <f>IFERROR('Tabel 5'!T667/'Tabel 10'!$F667*1000,0)</f>
        <v>8.7186998674757614</v>
      </c>
      <c r="V667" s="22"/>
      <c r="W667" s="41">
        <f>IFERROR('Tabel 5'!V667/'Tabel 10'!$F667*1000,0)</f>
        <v>13.391922996442771</v>
      </c>
      <c r="X667" s="41">
        <f>IFERROR('Tabel 5'!W667/'Tabel 10'!$F667*1000,0)</f>
        <v>13.391922996442771</v>
      </c>
      <c r="Y667" s="41">
        <f>IFERROR('Tabel 5'!X667/'Tabel 10'!$F667*1000,0)</f>
        <v>0</v>
      </c>
      <c r="Z667" s="41">
        <f>IFERROR('Tabel 5'!Y667/'Tabel 10'!$F667*1000,0)</f>
        <v>0</v>
      </c>
      <c r="AB667" s="41">
        <f>IFERROR('Tabel 5'!AA667/'Tabel 10'!$F667*1000,0)</f>
        <v>0</v>
      </c>
      <c r="AC667" s="41"/>
      <c r="AD667" s="41">
        <f>IFERROR('Tabel 5'!AC667/'Tabel 10'!$F667*1000,0)</f>
        <v>0.90674478621747923</v>
      </c>
    </row>
    <row r="668" spans="2:30" outlineLevel="2" x14ac:dyDescent="0.2">
      <c r="B668" s="46">
        <v>2017</v>
      </c>
      <c r="C668" s="46">
        <v>6</v>
      </c>
      <c r="D668" s="22" t="s">
        <v>283</v>
      </c>
      <c r="E668" s="22" t="s">
        <v>657</v>
      </c>
      <c r="F668" s="41">
        <v>17957</v>
      </c>
      <c r="H668" s="41">
        <f>IFERROR('Tabel 5'!G668/'Tabel 10'!$F668*1000,0)</f>
        <v>36.865846188116059</v>
      </c>
      <c r="I668" s="22"/>
      <c r="J668" s="41">
        <f>IFERROR('Tabel 5'!I668/'Tabel 10'!$F668*1000,0)</f>
        <v>12.641309795622876</v>
      </c>
      <c r="K668" s="41">
        <f>IFERROR('Tabel 5'!J668/'Tabel 10'!$F668*1000,0)</f>
        <v>4.3437099738263631</v>
      </c>
      <c r="L668" s="41">
        <f>IFERROR('Tabel 5'!K668/'Tabel 10'!$F668*1000,0)</f>
        <v>0.16706576822409089</v>
      </c>
      <c r="M668" s="41">
        <f>IFERROR('Tabel 5'!L668/'Tabel 10'!$F668*1000,0)</f>
        <v>3.1185610068496965</v>
      </c>
      <c r="N668" s="41">
        <f>IFERROR('Tabel 5'!M668/'Tabel 10'!$F668*1000,0)</f>
        <v>0</v>
      </c>
      <c r="O668" s="41">
        <f>IFERROR('Tabel 5'!N668/'Tabel 10'!$F668*1000,0)</f>
        <v>5.0119730467227264</v>
      </c>
      <c r="Q668" s="41">
        <f>IFERROR('Tabel 5'!P668/'Tabel 10'!$F668*1000,0)</f>
        <v>2.3946093445453025</v>
      </c>
      <c r="R668" s="41">
        <f>IFERROR('Tabel 5'!Q668/'Tabel 10'!$F668*1000,0)</f>
        <v>2.3946093445453025</v>
      </c>
      <c r="S668" s="41">
        <f>IFERROR('Tabel 5'!R668/'Tabel 10'!$F668*1000,0)</f>
        <v>0</v>
      </c>
      <c r="T668" s="41">
        <f>IFERROR('Tabel 5'!S668/'Tabel 10'!$F668*1000,0)</f>
        <v>0</v>
      </c>
      <c r="U668" s="41">
        <f>IFERROR('Tabel 5'!T668/'Tabel 10'!$F668*1000,0)</f>
        <v>0</v>
      </c>
      <c r="V668" s="22"/>
      <c r="W668" s="41">
        <f>IFERROR('Tabel 5'!V668/'Tabel 10'!$F668*1000,0)</f>
        <v>21.829927047947873</v>
      </c>
      <c r="X668" s="41">
        <f>IFERROR('Tabel 5'!W668/'Tabel 10'!$F668*1000,0)</f>
        <v>21.829927047947873</v>
      </c>
      <c r="Y668" s="41">
        <f>IFERROR('Tabel 5'!X668/'Tabel 10'!$F668*1000,0)</f>
        <v>0</v>
      </c>
      <c r="Z668" s="41">
        <f>IFERROR('Tabel 5'!Y668/'Tabel 10'!$F668*1000,0)</f>
        <v>0</v>
      </c>
      <c r="AB668" s="41">
        <f>IFERROR('Tabel 5'!AA668/'Tabel 10'!$F668*1000,0)</f>
        <v>10.747897755749847</v>
      </c>
      <c r="AC668" s="41"/>
      <c r="AD668" s="41">
        <f>IFERROR('Tabel 5'!AC668/'Tabel 10'!$F668*1000,0)</f>
        <v>3.7868240797460597</v>
      </c>
    </row>
    <row r="669" spans="2:30" outlineLevel="2" x14ac:dyDescent="0.2">
      <c r="B669" s="46">
        <v>2017</v>
      </c>
      <c r="C669" s="46">
        <v>6</v>
      </c>
      <c r="D669" s="22" t="s">
        <v>286</v>
      </c>
      <c r="E669" s="22" t="s">
        <v>660</v>
      </c>
      <c r="F669" s="41">
        <v>19034</v>
      </c>
      <c r="H669" s="41">
        <f>IFERROR('Tabel 5'!G669/'Tabel 10'!$F669*1000,0)</f>
        <v>39.298098140170218</v>
      </c>
      <c r="I669" s="22"/>
      <c r="J669" s="41">
        <f>IFERROR('Tabel 5'!I669/'Tabel 10'!$F669*1000,0)</f>
        <v>8.8263108122307443</v>
      </c>
      <c r="K669" s="41">
        <f>IFERROR('Tabel 5'!J669/'Tabel 10'!$F669*1000,0)</f>
        <v>1.681202059472523</v>
      </c>
      <c r="L669" s="41">
        <f>IFERROR('Tabel 5'!K669/'Tabel 10'!$F669*1000,0)</f>
        <v>1.3134391089629085</v>
      </c>
      <c r="M669" s="41">
        <f>IFERROR('Tabel 5'!L669/'Tabel 10'!$F669*1000,0)</f>
        <v>2.0489650099821373</v>
      </c>
      <c r="N669" s="41">
        <f>IFERROR('Tabel 5'!M669/'Tabel 10'!$F669*1000,0)</f>
        <v>0</v>
      </c>
      <c r="O669" s="41">
        <f>IFERROR('Tabel 5'!N669/'Tabel 10'!$F669*1000,0)</f>
        <v>3.7827046338131765</v>
      </c>
      <c r="Q669" s="41">
        <f>IFERROR('Tabel 5'!P669/'Tabel 10'!$F669*1000,0)</f>
        <v>3.0471787327939479</v>
      </c>
      <c r="R669" s="41">
        <f>IFERROR('Tabel 5'!Q669/'Tabel 10'!$F669*1000,0)</f>
        <v>3.0471787327939479</v>
      </c>
      <c r="S669" s="41">
        <f>IFERROR('Tabel 5'!R669/'Tabel 10'!$F669*1000,0)</f>
        <v>0</v>
      </c>
      <c r="T669" s="41">
        <f>IFERROR('Tabel 5'!S669/'Tabel 10'!$F669*1000,0)</f>
        <v>0</v>
      </c>
      <c r="U669" s="41">
        <f>IFERROR('Tabel 5'!T669/'Tabel 10'!$F669*1000,0)</f>
        <v>4.4656929704738886</v>
      </c>
      <c r="V669" s="22"/>
      <c r="W669" s="41">
        <f>IFERROR('Tabel 5'!V669/'Tabel 10'!$F669*1000,0)</f>
        <v>22.95891562467164</v>
      </c>
      <c r="X669" s="41">
        <f>IFERROR('Tabel 5'!W669/'Tabel 10'!$F669*1000,0)</f>
        <v>22.95891562467164</v>
      </c>
      <c r="Y669" s="41">
        <f>IFERROR('Tabel 5'!X669/'Tabel 10'!$F669*1000,0)</f>
        <v>0</v>
      </c>
      <c r="Z669" s="41">
        <f>IFERROR('Tabel 5'!Y669/'Tabel 10'!$F669*1000,0)</f>
        <v>0</v>
      </c>
      <c r="AB669" s="41">
        <f>IFERROR('Tabel 5'!AA669/'Tabel 10'!$F669*1000,0)</f>
        <v>0</v>
      </c>
      <c r="AC669" s="41"/>
      <c r="AD669" s="41">
        <f>IFERROR('Tabel 5'!AC669/'Tabel 10'!$F669*1000,0)</f>
        <v>3.2573289902280131</v>
      </c>
    </row>
    <row r="670" spans="2:30" outlineLevel="2" x14ac:dyDescent="0.2">
      <c r="B670" s="46">
        <v>2017</v>
      </c>
      <c r="C670" s="46">
        <v>6</v>
      </c>
      <c r="D670" s="22" t="s">
        <v>291</v>
      </c>
      <c r="E670" s="22" t="s">
        <v>665</v>
      </c>
      <c r="F670" s="41">
        <v>18942</v>
      </c>
      <c r="H670" s="41">
        <f>IFERROR('Tabel 5'!G670/'Tabel 10'!$F670*1000,0)</f>
        <v>25.129342202512937</v>
      </c>
      <c r="I670" s="22"/>
      <c r="J670" s="41">
        <f>IFERROR('Tabel 5'!I670/'Tabel 10'!$F670*1000,0)</f>
        <v>11.508816386865169</v>
      </c>
      <c r="K670" s="41">
        <f>IFERROR('Tabel 5'!J670/'Tabel 10'!$F670*1000,0)</f>
        <v>7.7605321507760534</v>
      </c>
      <c r="L670" s="41">
        <f>IFERROR('Tabel 5'!K670/'Tabel 10'!$F670*1000,0)</f>
        <v>0</v>
      </c>
      <c r="M670" s="41">
        <f>IFERROR('Tabel 5'!L670/'Tabel 10'!$F670*1000,0)</f>
        <v>3.2731496146130294</v>
      </c>
      <c r="N670" s="41">
        <f>IFERROR('Tabel 5'!M670/'Tabel 10'!$F670*1000,0)</f>
        <v>0.47513462147608487</v>
      </c>
      <c r="O670" s="41">
        <f>IFERROR('Tabel 5'!N670/'Tabel 10'!$F670*1000,0)</f>
        <v>0</v>
      </c>
      <c r="Q670" s="41">
        <f>IFERROR('Tabel 5'!P670/'Tabel 10'!$F670*1000,0)</f>
        <v>1.4254038644282547</v>
      </c>
      <c r="R670" s="41">
        <f>IFERROR('Tabel 5'!Q670/'Tabel 10'!$F670*1000,0)</f>
        <v>1.4254038644282547</v>
      </c>
      <c r="S670" s="41">
        <f>IFERROR('Tabel 5'!R670/'Tabel 10'!$F670*1000,0)</f>
        <v>0</v>
      </c>
      <c r="T670" s="41">
        <f>IFERROR('Tabel 5'!S670/'Tabel 10'!$F670*1000,0)</f>
        <v>0</v>
      </c>
      <c r="U670" s="41">
        <f>IFERROR('Tabel 5'!T670/'Tabel 10'!$F670*1000,0)</f>
        <v>2.9036004645760745</v>
      </c>
      <c r="V670" s="22"/>
      <c r="W670" s="41">
        <f>IFERROR('Tabel 5'!V670/'Tabel 10'!$F670*1000,0)</f>
        <v>9.2915214866434379</v>
      </c>
      <c r="X670" s="41">
        <f>IFERROR('Tabel 5'!W670/'Tabel 10'!$F670*1000,0)</f>
        <v>8.7108013937282234</v>
      </c>
      <c r="Y670" s="41">
        <f>IFERROR('Tabel 5'!X670/'Tabel 10'!$F670*1000,0)</f>
        <v>0.58072009291521487</v>
      </c>
      <c r="Z670" s="41">
        <f>IFERROR('Tabel 5'!Y670/'Tabel 10'!$F670*1000,0)</f>
        <v>0</v>
      </c>
      <c r="AB670" s="41">
        <f>IFERROR('Tabel 5'!AA670/'Tabel 10'!$F670*1000,0)</f>
        <v>0</v>
      </c>
      <c r="AC670" s="41"/>
      <c r="AD670" s="41">
        <f>IFERROR('Tabel 5'!AC670/'Tabel 10'!$F670*1000,0)</f>
        <v>0.36954915003695493</v>
      </c>
    </row>
    <row r="671" spans="2:30" outlineLevel="2" x14ac:dyDescent="0.2">
      <c r="B671" s="46">
        <v>2017</v>
      </c>
      <c r="C671" s="46">
        <v>6</v>
      </c>
      <c r="E671" s="22" t="s">
        <v>804</v>
      </c>
      <c r="F671" s="41">
        <v>86494</v>
      </c>
      <c r="H671" s="41">
        <f>IFERROR('Tabel 5'!G671/'Tabel 10'!$F671*1000,0)</f>
        <v>52.026730177815807</v>
      </c>
      <c r="I671" s="22"/>
      <c r="J671" s="41">
        <f>IFERROR('Tabel 5'!I671/'Tabel 10'!$F671*1000,0)</f>
        <v>12.151131870418757</v>
      </c>
      <c r="K671" s="41">
        <f>IFERROR('Tabel 5'!J671/'Tabel 10'!$F671*1000,0)</f>
        <v>4.5552292644576502</v>
      </c>
      <c r="L671" s="41">
        <f>IFERROR('Tabel 5'!K671/'Tabel 10'!$F671*1000,0)</f>
        <v>1.1792725506971582</v>
      </c>
      <c r="M671" s="41">
        <f>IFERROR('Tabel 5'!L671/'Tabel 10'!$F671*1000,0)</f>
        <v>2.5319675353203692</v>
      </c>
      <c r="N671" s="41">
        <f>IFERROR('Tabel 5'!M671/'Tabel 10'!$F671*1000,0)</f>
        <v>0.20810692071126319</v>
      </c>
      <c r="O671" s="41">
        <f>IFERROR('Tabel 5'!N671/'Tabel 10'!$F671*1000,0)</f>
        <v>3.6765555992323167</v>
      </c>
      <c r="Q671" s="41">
        <f>IFERROR('Tabel 5'!P671/'Tabel 10'!$F671*1000,0)</f>
        <v>8.1855388813096859</v>
      </c>
      <c r="R671" s="41">
        <f>IFERROR('Tabel 5'!Q671/'Tabel 10'!$F671*1000,0)</f>
        <v>7.1450042777533707</v>
      </c>
      <c r="S671" s="41">
        <f>IFERROR('Tabel 5'!R671/'Tabel 10'!$F671*1000,0)</f>
        <v>1.0405346035563161</v>
      </c>
      <c r="T671" s="41">
        <f>IFERROR('Tabel 5'!S671/'Tabel 10'!$F671*1000,0)</f>
        <v>0</v>
      </c>
      <c r="U671" s="41">
        <f>IFERROR('Tabel 5'!T671/'Tabel 10'!$F671*1000,0)</f>
        <v>4.682405716003422</v>
      </c>
      <c r="V671" s="22"/>
      <c r="W671" s="41">
        <f>IFERROR('Tabel 5'!V671/'Tabel 10'!$F671*1000,0)</f>
        <v>27.007653710083936</v>
      </c>
      <c r="X671" s="41">
        <f>IFERROR('Tabel 5'!W671/'Tabel 10'!$F671*1000,0)</f>
        <v>25.712766203436075</v>
      </c>
      <c r="Y671" s="41">
        <f>IFERROR('Tabel 5'!X671/'Tabel 10'!$F671*1000,0)</f>
        <v>0.97116562998589506</v>
      </c>
      <c r="Z671" s="41">
        <f>IFERROR('Tabel 5'!Y671/'Tabel 10'!$F671*1000,0)</f>
        <v>0.323721876661965</v>
      </c>
      <c r="AB671" s="41">
        <f>IFERROR('Tabel 5'!AA671/'Tabel 10'!$F671*1000,0)</f>
        <v>0</v>
      </c>
      <c r="AC671" s="41"/>
      <c r="AD671" s="41">
        <f>IFERROR('Tabel 5'!AC671/'Tabel 10'!$F671*1000,0)</f>
        <v>1.7111013480703863</v>
      </c>
    </row>
    <row r="672" spans="2:30" outlineLevel="1" x14ac:dyDescent="0.2">
      <c r="B672" s="46">
        <v>2017</v>
      </c>
      <c r="C672" s="47" t="s">
        <v>755</v>
      </c>
      <c r="F672" s="41">
        <v>991213</v>
      </c>
      <c r="H672" s="41">
        <f>IFERROR('Tabel 5'!G672/'Tabel 10'!$F672*1000,0)</f>
        <v>47.971525797179815</v>
      </c>
      <c r="I672" s="22"/>
      <c r="J672" s="41">
        <f>IFERROR('Tabel 5'!I672/'Tabel 10'!$F672*1000,0)</f>
        <v>16.328478339166253</v>
      </c>
      <c r="K672" s="41">
        <f>IFERROR('Tabel 5'!J672/'Tabel 10'!$F672*1000,0)</f>
        <v>6.3871236555614184</v>
      </c>
      <c r="L672" s="41">
        <f>IFERROR('Tabel 5'!K672/'Tabel 10'!$F672*1000,0)</f>
        <v>1.177345333444981</v>
      </c>
      <c r="M672" s="41">
        <f>IFERROR('Tabel 5'!L672/'Tabel 10'!$F672*1000,0)</f>
        <v>3.6823568698150648</v>
      </c>
      <c r="N672" s="41">
        <f>IFERROR('Tabel 5'!M672/'Tabel 10'!$F672*1000,0)</f>
        <v>0.28248217083512828</v>
      </c>
      <c r="O672" s="41">
        <f>IFERROR('Tabel 5'!N672/'Tabel 10'!$F672*1000,0)</f>
        <v>4.7991703095096607</v>
      </c>
      <c r="Q672" s="41">
        <f>IFERROR('Tabel 5'!P672/'Tabel 10'!$F672*1000,0)</f>
        <v>5.7878579074326106</v>
      </c>
      <c r="R672" s="41">
        <f>IFERROR('Tabel 5'!Q672/'Tabel 10'!$F672*1000,0)</f>
        <v>5.0029610184692901</v>
      </c>
      <c r="S672" s="41">
        <f>IFERROR('Tabel 5'!R672/'Tabel 10'!$F672*1000,0)</f>
        <v>0.78489688896332066</v>
      </c>
      <c r="T672" s="41">
        <f>IFERROR('Tabel 5'!S672/'Tabel 10'!$F672*1000,0)</f>
        <v>0</v>
      </c>
      <c r="U672" s="41">
        <f>IFERROR('Tabel 5'!T672/'Tabel 10'!$F672*1000,0)</f>
        <v>6.4446289546242834</v>
      </c>
      <c r="V672" s="22"/>
      <c r="W672" s="41">
        <f>IFERROR('Tabel 5'!V672/'Tabel 10'!$F672*1000,0)</f>
        <v>19.410560595956671</v>
      </c>
      <c r="X672" s="41">
        <f>IFERROR('Tabel 5'!W672/'Tabel 10'!$F672*1000,0)</f>
        <v>18.259445749803525</v>
      </c>
      <c r="Y672" s="41">
        <f>IFERROR('Tabel 5'!X672/'Tabel 10'!$F672*1000,0)</f>
        <v>0.84845537740122456</v>
      </c>
      <c r="Z672" s="41">
        <f>IFERROR('Tabel 5'!Y672/'Tabel 10'!$F672*1000,0)</f>
        <v>0.30265946875192318</v>
      </c>
      <c r="AB672" s="41">
        <f>IFERROR('Tabel 5'!AA672/'Tabel 10'!$F672*1000,0)</f>
        <v>1.4827287374156715</v>
      </c>
      <c r="AC672" s="41"/>
      <c r="AD672" s="41">
        <f>IFERROR('Tabel 5'!AC672/'Tabel 10'!$F672*1000,0)</f>
        <v>5.6655803545756562</v>
      </c>
    </row>
    <row r="673" spans="2:30" outlineLevel="2" x14ac:dyDescent="0.2">
      <c r="B673" s="46">
        <v>2017</v>
      </c>
      <c r="C673" s="46">
        <v>7</v>
      </c>
      <c r="D673" s="22" t="s">
        <v>4</v>
      </c>
      <c r="E673" s="22" t="s">
        <v>326</v>
      </c>
      <c r="F673" s="41">
        <v>9914</v>
      </c>
      <c r="H673" s="41">
        <f>IFERROR('Tabel 5'!G673/'Tabel 10'!$F673*1000,0)</f>
        <v>66.875126084325188</v>
      </c>
      <c r="I673" s="22"/>
      <c r="J673" s="41">
        <f>IFERROR('Tabel 5'!I673/'Tabel 10'!$F673*1000,0)</f>
        <v>48.618115795844261</v>
      </c>
      <c r="K673" s="41">
        <f>IFERROR('Tabel 5'!J673/'Tabel 10'!$F673*1000,0)</f>
        <v>0.80693968125882598</v>
      </c>
      <c r="L673" s="41">
        <f>IFERROR('Tabel 5'!K673/'Tabel 10'!$F673*1000,0)</f>
        <v>0</v>
      </c>
      <c r="M673" s="41">
        <f>IFERROR('Tabel 5'!L673/'Tabel 10'!$F673*1000,0)</f>
        <v>47.811176114585436</v>
      </c>
      <c r="N673" s="41">
        <f>IFERROR('Tabel 5'!M673/'Tabel 10'!$F673*1000,0)</f>
        <v>0</v>
      </c>
      <c r="O673" s="41">
        <f>IFERROR('Tabel 5'!N673/'Tabel 10'!$F673*1000,0)</f>
        <v>0</v>
      </c>
      <c r="Q673" s="41">
        <f>IFERROR('Tabel 5'!P673/'Tabel 10'!$F673*1000,0)</f>
        <v>0</v>
      </c>
      <c r="R673" s="41">
        <f>IFERROR('Tabel 5'!Q673/'Tabel 10'!$F673*1000,0)</f>
        <v>0</v>
      </c>
      <c r="S673" s="41">
        <f>IFERROR('Tabel 5'!R673/'Tabel 10'!$F673*1000,0)</f>
        <v>0</v>
      </c>
      <c r="T673" s="41">
        <f>IFERROR('Tabel 5'!S673/'Tabel 10'!$F673*1000,0)</f>
        <v>0</v>
      </c>
      <c r="U673" s="41">
        <f>IFERROR('Tabel 5'!T673/'Tabel 10'!$F673*1000,0)</f>
        <v>0.70607222110147272</v>
      </c>
      <c r="V673" s="22"/>
      <c r="W673" s="41">
        <f>IFERROR('Tabel 5'!V673/'Tabel 10'!$F673*1000,0)</f>
        <v>17.550938067379462</v>
      </c>
      <c r="X673" s="41">
        <f>IFERROR('Tabel 5'!W673/'Tabel 10'!$F673*1000,0)</f>
        <v>16.945733306435343</v>
      </c>
      <c r="Y673" s="41">
        <f>IFERROR('Tabel 5'!X673/'Tabel 10'!$F673*1000,0)</f>
        <v>0.60520476094411935</v>
      </c>
      <c r="Z673" s="41">
        <f>IFERROR('Tabel 5'!Y673/'Tabel 10'!$F673*1000,0)</f>
        <v>0</v>
      </c>
      <c r="AB673" s="41">
        <f>IFERROR('Tabel 5'!AA673/'Tabel 10'!$F673*1000,0)</f>
        <v>0</v>
      </c>
      <c r="AC673" s="41"/>
      <c r="AD673" s="41">
        <f>IFERROR('Tabel 5'!AC673/'Tabel 10'!$F673*1000,0)</f>
        <v>37.320960258220694</v>
      </c>
    </row>
    <row r="674" spans="2:30" outlineLevel="2" x14ac:dyDescent="0.2">
      <c r="B674" s="46">
        <v>2017</v>
      </c>
      <c r="C674" s="46">
        <v>7</v>
      </c>
      <c r="D674" s="22" t="s">
        <v>69</v>
      </c>
      <c r="E674" s="22" t="s">
        <v>406</v>
      </c>
      <c r="F674" s="41">
        <v>9704</v>
      </c>
      <c r="H674" s="41">
        <f>IFERROR('Tabel 5'!G674/'Tabel 10'!$F674*1000,0)</f>
        <v>64.81863149216818</v>
      </c>
      <c r="I674" s="22"/>
      <c r="J674" s="41">
        <f>IFERROR('Tabel 5'!I674/'Tabel 10'!$F674*1000,0)</f>
        <v>5.5647155812036271</v>
      </c>
      <c r="K674" s="41">
        <f>IFERROR('Tabel 5'!J674/'Tabel 10'!$F674*1000,0)</f>
        <v>1.8549051937345424</v>
      </c>
      <c r="L674" s="41">
        <f>IFERROR('Tabel 5'!K674/'Tabel 10'!$F674*1000,0)</f>
        <v>0</v>
      </c>
      <c r="M674" s="41">
        <f>IFERROR('Tabel 5'!L674/'Tabel 10'!$F674*1000,0)</f>
        <v>1.8549051937345424</v>
      </c>
      <c r="N674" s="41">
        <f>IFERROR('Tabel 5'!M674/'Tabel 10'!$F674*1000,0)</f>
        <v>0</v>
      </c>
      <c r="O674" s="41">
        <f>IFERROR('Tabel 5'!N674/'Tabel 10'!$F674*1000,0)</f>
        <v>1.8549051937345424</v>
      </c>
      <c r="Q674" s="41">
        <f>IFERROR('Tabel 5'!P674/'Tabel 10'!$F674*1000,0)</f>
        <v>0</v>
      </c>
      <c r="R674" s="41">
        <f>IFERROR('Tabel 5'!Q674/'Tabel 10'!$F674*1000,0)</f>
        <v>0</v>
      </c>
      <c r="S674" s="41">
        <f>IFERROR('Tabel 5'!R674/'Tabel 10'!$F674*1000,0)</f>
        <v>0</v>
      </c>
      <c r="T674" s="41">
        <f>IFERROR('Tabel 5'!S674/'Tabel 10'!$F674*1000,0)</f>
        <v>0</v>
      </c>
      <c r="U674" s="41">
        <f>IFERROR('Tabel 5'!T674/'Tabel 10'!$F674*1000,0)</f>
        <v>7.9348722176422086</v>
      </c>
      <c r="V674" s="22"/>
      <c r="W674" s="41">
        <f>IFERROR('Tabel 5'!V674/'Tabel 10'!$F674*1000,0)</f>
        <v>51.319043693322335</v>
      </c>
      <c r="X674" s="41">
        <f>IFERROR('Tabel 5'!W674/'Tabel 10'!$F674*1000,0)</f>
        <v>19.579554822753504</v>
      </c>
      <c r="Y674" s="41">
        <f>IFERROR('Tabel 5'!X674/'Tabel 10'!$F674*1000,0)</f>
        <v>0</v>
      </c>
      <c r="Z674" s="41">
        <f>IFERROR('Tabel 5'!Y674/'Tabel 10'!$F674*1000,0)</f>
        <v>31.739488870568834</v>
      </c>
      <c r="AB674" s="41">
        <f>IFERROR('Tabel 5'!AA674/'Tabel 10'!$F674*1000,0)</f>
        <v>0</v>
      </c>
      <c r="AC674" s="41"/>
      <c r="AD674" s="41">
        <f>IFERROR('Tabel 5'!AC674/'Tabel 10'!$F674*1000,0)</f>
        <v>1.2366034624896949</v>
      </c>
    </row>
    <row r="675" spans="2:30" outlineLevel="2" x14ac:dyDescent="0.2">
      <c r="B675" s="46">
        <v>2017</v>
      </c>
      <c r="C675" s="46">
        <v>7</v>
      </c>
      <c r="D675" s="22" t="s">
        <v>86</v>
      </c>
      <c r="E675" s="22" t="s">
        <v>424</v>
      </c>
      <c r="F675" s="41">
        <v>8999</v>
      </c>
      <c r="H675" s="41">
        <f>IFERROR('Tabel 5'!G675/'Tabel 10'!$F675*1000,0)</f>
        <v>36.004000444493833</v>
      </c>
      <c r="I675" s="22"/>
      <c r="J675" s="41">
        <f>IFERROR('Tabel 5'!I675/'Tabel 10'!$F675*1000,0)</f>
        <v>5.4450494499388817</v>
      </c>
      <c r="K675" s="41">
        <f>IFERROR('Tabel 5'!J675/'Tabel 10'!$F675*1000,0)</f>
        <v>0.333370374486054</v>
      </c>
      <c r="L675" s="41">
        <f>IFERROR('Tabel 5'!K675/'Tabel 10'!$F675*1000,0)</f>
        <v>0</v>
      </c>
      <c r="M675" s="41">
        <f>IFERROR('Tabel 5'!L675/'Tabel 10'!$F675*1000,0)</f>
        <v>0.55561729081009004</v>
      </c>
      <c r="N675" s="41">
        <f>IFERROR('Tabel 5'!M675/'Tabel 10'!$F675*1000,0)</f>
        <v>0</v>
      </c>
      <c r="O675" s="41">
        <f>IFERROR('Tabel 5'!N675/'Tabel 10'!$F675*1000,0)</f>
        <v>4.556061784642738</v>
      </c>
      <c r="Q675" s="41">
        <f>IFERROR('Tabel 5'!P675/'Tabel 10'!$F675*1000,0)</f>
        <v>0</v>
      </c>
      <c r="R675" s="41">
        <f>IFERROR('Tabel 5'!Q675/'Tabel 10'!$F675*1000,0)</f>
        <v>0</v>
      </c>
      <c r="S675" s="41">
        <f>IFERROR('Tabel 5'!R675/'Tabel 10'!$F675*1000,0)</f>
        <v>0</v>
      </c>
      <c r="T675" s="41">
        <f>IFERROR('Tabel 5'!S675/'Tabel 10'!$F675*1000,0)</f>
        <v>0</v>
      </c>
      <c r="U675" s="41">
        <f>IFERROR('Tabel 5'!T675/'Tabel 10'!$F675*1000,0)</f>
        <v>0</v>
      </c>
      <c r="V675" s="22"/>
      <c r="W675" s="41">
        <f>IFERROR('Tabel 5'!V675/'Tabel 10'!$F675*1000,0)</f>
        <v>30.558950994554952</v>
      </c>
      <c r="X675" s="41">
        <f>IFERROR('Tabel 5'!W675/'Tabel 10'!$F675*1000,0)</f>
        <v>30.558950994554952</v>
      </c>
      <c r="Y675" s="41">
        <f>IFERROR('Tabel 5'!X675/'Tabel 10'!$F675*1000,0)</f>
        <v>0</v>
      </c>
      <c r="Z675" s="41">
        <f>IFERROR('Tabel 5'!Y675/'Tabel 10'!$F675*1000,0)</f>
        <v>0</v>
      </c>
      <c r="AB675" s="41">
        <f>IFERROR('Tabel 5'!AA675/'Tabel 10'!$F675*1000,0)</f>
        <v>0</v>
      </c>
      <c r="AC675" s="41"/>
      <c r="AD675" s="41">
        <f>IFERROR('Tabel 5'!AC675/'Tabel 10'!$F675*1000,0)</f>
        <v>0.22224691632403601</v>
      </c>
    </row>
    <row r="676" spans="2:30" outlineLevel="2" x14ac:dyDescent="0.2">
      <c r="B676" s="46">
        <v>2017</v>
      </c>
      <c r="C676" s="46">
        <v>7</v>
      </c>
      <c r="D676" s="22" t="s">
        <v>102</v>
      </c>
      <c r="E676" s="22" t="s">
        <v>444</v>
      </c>
      <c r="F676" s="41">
        <v>9205</v>
      </c>
      <c r="H676" s="41">
        <f>IFERROR('Tabel 5'!G676/'Tabel 10'!$F676*1000,0)</f>
        <v>38.240086909288429</v>
      </c>
      <c r="I676" s="22"/>
      <c r="J676" s="41">
        <f>IFERROR('Tabel 5'!I676/'Tabel 10'!$F676*1000,0)</f>
        <v>11.51548071700163</v>
      </c>
      <c r="K676" s="41">
        <f>IFERROR('Tabel 5'!J676/'Tabel 10'!$F676*1000,0)</f>
        <v>0</v>
      </c>
      <c r="L676" s="41">
        <f>IFERROR('Tabel 5'!K676/'Tabel 10'!$F676*1000,0)</f>
        <v>0</v>
      </c>
      <c r="M676" s="41">
        <f>IFERROR('Tabel 5'!L676/'Tabel 10'!$F676*1000,0)</f>
        <v>7.9304725692558398</v>
      </c>
      <c r="N676" s="41">
        <f>IFERROR('Tabel 5'!M676/'Tabel 10'!$F676*1000,0)</f>
        <v>0</v>
      </c>
      <c r="O676" s="41">
        <f>IFERROR('Tabel 5'!N676/'Tabel 10'!$F676*1000,0)</f>
        <v>3.58500814774579</v>
      </c>
      <c r="Q676" s="41">
        <f>IFERROR('Tabel 5'!P676/'Tabel 10'!$F676*1000,0)</f>
        <v>3.041825095057034</v>
      </c>
      <c r="R676" s="41">
        <f>IFERROR('Tabel 5'!Q676/'Tabel 10'!$F676*1000,0)</f>
        <v>3.041825095057034</v>
      </c>
      <c r="S676" s="41">
        <f>IFERROR('Tabel 5'!R676/'Tabel 10'!$F676*1000,0)</f>
        <v>0</v>
      </c>
      <c r="T676" s="41">
        <f>IFERROR('Tabel 5'!S676/'Tabel 10'!$F676*1000,0)</f>
        <v>0</v>
      </c>
      <c r="U676" s="41">
        <f>IFERROR('Tabel 5'!T676/'Tabel 10'!$F676*1000,0)</f>
        <v>2.8245518739815321</v>
      </c>
      <c r="V676" s="22"/>
      <c r="W676" s="41">
        <f>IFERROR('Tabel 5'!V676/'Tabel 10'!$F676*1000,0)</f>
        <v>20.858229223248234</v>
      </c>
      <c r="X676" s="41">
        <f>IFERROR('Tabel 5'!W676/'Tabel 10'!$F676*1000,0)</f>
        <v>20.858229223248234</v>
      </c>
      <c r="Y676" s="41">
        <f>IFERROR('Tabel 5'!X676/'Tabel 10'!$F676*1000,0)</f>
        <v>0</v>
      </c>
      <c r="Z676" s="41">
        <f>IFERROR('Tabel 5'!Y676/'Tabel 10'!$F676*1000,0)</f>
        <v>0</v>
      </c>
      <c r="AB676" s="41">
        <f>IFERROR('Tabel 5'!AA676/'Tabel 10'!$F676*1000,0)</f>
        <v>0</v>
      </c>
      <c r="AC676" s="41"/>
      <c r="AD676" s="41">
        <f>IFERROR('Tabel 5'!AC676/'Tabel 10'!$F676*1000,0)</f>
        <v>4.0195545898967957</v>
      </c>
    </row>
    <row r="677" spans="2:30" outlineLevel="2" x14ac:dyDescent="0.2">
      <c r="B677" s="46">
        <v>2017</v>
      </c>
      <c r="C677" s="46">
        <v>7</v>
      </c>
      <c r="D677" s="22" t="s">
        <v>123</v>
      </c>
      <c r="E677" s="22" t="s">
        <v>467</v>
      </c>
      <c r="F677" s="41">
        <v>9652</v>
      </c>
      <c r="H677" s="41">
        <f>IFERROR('Tabel 5'!G677/'Tabel 10'!$F677*1000,0)</f>
        <v>125.25901367592211</v>
      </c>
      <c r="I677" s="22"/>
      <c r="J677" s="41">
        <f>IFERROR('Tabel 5'!I677/'Tabel 10'!$F677*1000,0)</f>
        <v>105.05594695399917</v>
      </c>
      <c r="K677" s="41">
        <f>IFERROR('Tabel 5'!J677/'Tabel 10'!$F677*1000,0)</f>
        <v>44.135930377123913</v>
      </c>
      <c r="L677" s="41">
        <f>IFERROR('Tabel 5'!K677/'Tabel 10'!$F677*1000,0)</f>
        <v>0</v>
      </c>
      <c r="M677" s="41">
        <f>IFERROR('Tabel 5'!L677/'Tabel 10'!$F677*1000,0)</f>
        <v>9.1172813924575209</v>
      </c>
      <c r="N677" s="41">
        <f>IFERROR('Tabel 5'!M677/'Tabel 10'!$F677*1000,0)</f>
        <v>0</v>
      </c>
      <c r="O677" s="41">
        <f>IFERROR('Tabel 5'!N677/'Tabel 10'!$F677*1000,0)</f>
        <v>51.802735184417742</v>
      </c>
      <c r="Q677" s="41">
        <f>IFERROR('Tabel 5'!P677/'Tabel 10'!$F677*1000,0)</f>
        <v>0</v>
      </c>
      <c r="R677" s="41">
        <f>IFERROR('Tabel 5'!Q677/'Tabel 10'!$F677*1000,0)</f>
        <v>0</v>
      </c>
      <c r="S677" s="41">
        <f>IFERROR('Tabel 5'!R677/'Tabel 10'!$F677*1000,0)</f>
        <v>0</v>
      </c>
      <c r="T677" s="41">
        <f>IFERROR('Tabel 5'!S677/'Tabel 10'!$F677*1000,0)</f>
        <v>0</v>
      </c>
      <c r="U677" s="41">
        <f>IFERROR('Tabel 5'!T677/'Tabel 10'!$F677*1000,0)</f>
        <v>0.41442188147534187</v>
      </c>
      <c r="V677" s="22"/>
      <c r="W677" s="41">
        <f>IFERROR('Tabel 5'!V677/'Tabel 10'!$F677*1000,0)</f>
        <v>19.788644840447578</v>
      </c>
      <c r="X677" s="41">
        <f>IFERROR('Tabel 5'!W677/'Tabel 10'!$F677*1000,0)</f>
        <v>18.441773725652713</v>
      </c>
      <c r="Y677" s="41">
        <f>IFERROR('Tabel 5'!X677/'Tabel 10'!$F677*1000,0)</f>
        <v>1.3468711147948613</v>
      </c>
      <c r="Z677" s="41">
        <f>IFERROR('Tabel 5'!Y677/'Tabel 10'!$F677*1000,0)</f>
        <v>0</v>
      </c>
      <c r="AB677" s="41">
        <f>IFERROR('Tabel 5'!AA677/'Tabel 10'!$F677*1000,0)</f>
        <v>0</v>
      </c>
      <c r="AC677" s="41"/>
      <c r="AD677" s="41">
        <f>IFERROR('Tabel 5'!AC677/'Tabel 10'!$F677*1000,0)</f>
        <v>53.978450062163283</v>
      </c>
    </row>
    <row r="678" spans="2:30" outlineLevel="2" x14ac:dyDescent="0.2">
      <c r="B678" s="46">
        <v>2017</v>
      </c>
      <c r="C678" s="46">
        <v>7</v>
      </c>
      <c r="D678" s="22" t="s">
        <v>169</v>
      </c>
      <c r="E678" s="22" t="s">
        <v>516</v>
      </c>
      <c r="F678" s="41">
        <v>8367</v>
      </c>
      <c r="H678" s="41">
        <f>IFERROR('Tabel 5'!G678/'Tabel 10'!$F678*1000,0)</f>
        <v>35.257559459782478</v>
      </c>
      <c r="I678" s="22"/>
      <c r="J678" s="41">
        <f>IFERROR('Tabel 5'!I678/'Tabel 10'!$F678*1000,0)</f>
        <v>8.1271662483566391</v>
      </c>
      <c r="K678" s="41">
        <f>IFERROR('Tabel 5'!J678/'Tabel 10'!$F678*1000,0)</f>
        <v>3.1074459184893031</v>
      </c>
      <c r="L678" s="41">
        <f>IFERROR('Tabel 5'!K678/'Tabel 10'!$F678*1000,0)</f>
        <v>0.35855145213338119</v>
      </c>
      <c r="M678" s="41">
        <f>IFERROR('Tabel 5'!L678/'Tabel 10'!$F678*1000,0)</f>
        <v>0.83662005497788938</v>
      </c>
      <c r="N678" s="41">
        <f>IFERROR('Tabel 5'!M678/'Tabel 10'!$F678*1000,0)</f>
        <v>3.8245488227560656</v>
      </c>
      <c r="O678" s="41">
        <f>IFERROR('Tabel 5'!N678/'Tabel 10'!$F678*1000,0)</f>
        <v>0</v>
      </c>
      <c r="Q678" s="41">
        <f>IFERROR('Tabel 5'!P678/'Tabel 10'!$F678*1000,0)</f>
        <v>2.2708258635114142</v>
      </c>
      <c r="R678" s="41">
        <f>IFERROR('Tabel 5'!Q678/'Tabel 10'!$F678*1000,0)</f>
        <v>0</v>
      </c>
      <c r="S678" s="41">
        <f>IFERROR('Tabel 5'!R678/'Tabel 10'!$F678*1000,0)</f>
        <v>2.2708258635114142</v>
      </c>
      <c r="T678" s="41">
        <f>IFERROR('Tabel 5'!S678/'Tabel 10'!$F678*1000,0)</f>
        <v>0</v>
      </c>
      <c r="U678" s="41">
        <f>IFERROR('Tabel 5'!T678/'Tabel 10'!$F678*1000,0)</f>
        <v>7.4100633440898767</v>
      </c>
      <c r="V678" s="22"/>
      <c r="W678" s="41">
        <f>IFERROR('Tabel 5'!V678/'Tabel 10'!$F678*1000,0)</f>
        <v>17.449504003824551</v>
      </c>
      <c r="X678" s="41">
        <f>IFERROR('Tabel 5'!W678/'Tabel 10'!$F678*1000,0)</f>
        <v>17.449504003824551</v>
      </c>
      <c r="Y678" s="41">
        <f>IFERROR('Tabel 5'!X678/'Tabel 10'!$F678*1000,0)</f>
        <v>0</v>
      </c>
      <c r="Z678" s="41">
        <f>IFERROR('Tabel 5'!Y678/'Tabel 10'!$F678*1000,0)</f>
        <v>0</v>
      </c>
      <c r="AB678" s="41">
        <f>IFERROR('Tabel 5'!AA678/'Tabel 10'!$F678*1000,0)</f>
        <v>0</v>
      </c>
      <c r="AC678" s="41"/>
      <c r="AD678" s="41">
        <f>IFERROR('Tabel 5'!AC678/'Tabel 10'!$F678*1000,0)</f>
        <v>3.7050316720449383</v>
      </c>
    </row>
    <row r="679" spans="2:30" outlineLevel="2" x14ac:dyDescent="0.2">
      <c r="B679" s="46">
        <v>2017</v>
      </c>
      <c r="C679" s="46">
        <v>7</v>
      </c>
      <c r="D679" s="22" t="s">
        <v>184</v>
      </c>
      <c r="E679" s="22" t="s">
        <v>535</v>
      </c>
      <c r="F679" s="41">
        <v>6657</v>
      </c>
      <c r="H679" s="41">
        <f>IFERROR('Tabel 5'!G679/'Tabel 10'!$F679*1000,0)</f>
        <v>45.966651644885083</v>
      </c>
      <c r="I679" s="22"/>
      <c r="J679" s="41">
        <f>IFERROR('Tabel 5'!I679/'Tabel 10'!$F679*1000,0)</f>
        <v>12.618296529968454</v>
      </c>
      <c r="K679" s="41">
        <f>IFERROR('Tabel 5'!J679/'Tabel 10'!$F679*1000,0)</f>
        <v>3.1545741324921135</v>
      </c>
      <c r="L679" s="41">
        <f>IFERROR('Tabel 5'!K679/'Tabel 10'!$F679*1000,0)</f>
        <v>0.75108907916478895</v>
      </c>
      <c r="M679" s="41">
        <f>IFERROR('Tabel 5'!L679/'Tabel 10'!$F679*1000,0)</f>
        <v>3.4550097641580293</v>
      </c>
      <c r="N679" s="41">
        <f>IFERROR('Tabel 5'!M679/'Tabel 10'!$F679*1000,0)</f>
        <v>0</v>
      </c>
      <c r="O679" s="41">
        <f>IFERROR('Tabel 5'!N679/'Tabel 10'!$F679*1000,0)</f>
        <v>5.2576235541535228</v>
      </c>
      <c r="Q679" s="41">
        <f>IFERROR('Tabel 5'!P679/'Tabel 10'!$F679*1000,0)</f>
        <v>2.1030494216614088</v>
      </c>
      <c r="R679" s="41">
        <f>IFERROR('Tabel 5'!Q679/'Tabel 10'!$F679*1000,0)</f>
        <v>0.75108907916478895</v>
      </c>
      <c r="S679" s="41">
        <f>IFERROR('Tabel 5'!R679/'Tabel 10'!$F679*1000,0)</f>
        <v>1.3519603424966202</v>
      </c>
      <c r="T679" s="41">
        <f>IFERROR('Tabel 5'!S679/'Tabel 10'!$F679*1000,0)</f>
        <v>0</v>
      </c>
      <c r="U679" s="41">
        <f>IFERROR('Tabel 5'!T679/'Tabel 10'!$F679*1000,0)</f>
        <v>0.45065344749887337</v>
      </c>
      <c r="V679" s="22"/>
      <c r="W679" s="41">
        <f>IFERROR('Tabel 5'!V679/'Tabel 10'!$F679*1000,0)</f>
        <v>30.79465224575635</v>
      </c>
      <c r="X679" s="41">
        <f>IFERROR('Tabel 5'!W679/'Tabel 10'!$F679*1000,0)</f>
        <v>30.79465224575635</v>
      </c>
      <c r="Y679" s="41">
        <f>IFERROR('Tabel 5'!X679/'Tabel 10'!$F679*1000,0)</f>
        <v>0</v>
      </c>
      <c r="Z679" s="41">
        <f>IFERROR('Tabel 5'!Y679/'Tabel 10'!$F679*1000,0)</f>
        <v>0</v>
      </c>
      <c r="AB679" s="41">
        <f>IFERROR('Tabel 5'!AA679/'Tabel 10'!$F679*1000,0)</f>
        <v>0</v>
      </c>
      <c r="AC679" s="41"/>
      <c r="AD679" s="41">
        <f>IFERROR('Tabel 5'!AC679/'Tabel 10'!$F679*1000,0)</f>
        <v>0</v>
      </c>
    </row>
    <row r="680" spans="2:30" outlineLevel="2" x14ac:dyDescent="0.2">
      <c r="B680" s="46">
        <v>2017</v>
      </c>
      <c r="C680" s="46">
        <v>7</v>
      </c>
      <c r="D680" s="22" t="s">
        <v>230</v>
      </c>
      <c r="E680" s="22" t="s">
        <v>594</v>
      </c>
      <c r="F680" s="41">
        <v>7775</v>
      </c>
      <c r="H680" s="41">
        <f>IFERROR('Tabel 5'!G680/'Tabel 10'!$F680*1000,0)</f>
        <v>10.67524115755627</v>
      </c>
      <c r="I680" s="22"/>
      <c r="J680" s="41">
        <f>IFERROR('Tabel 5'!I680/'Tabel 10'!$F680*1000,0)</f>
        <v>4.630225080385852</v>
      </c>
      <c r="K680" s="41">
        <f>IFERROR('Tabel 5'!J680/'Tabel 10'!$F680*1000,0)</f>
        <v>0.12861736334405144</v>
      </c>
      <c r="L680" s="41">
        <f>IFERROR('Tabel 5'!K680/'Tabel 10'!$F680*1000,0)</f>
        <v>0.12861736334405144</v>
      </c>
      <c r="M680" s="41">
        <f>IFERROR('Tabel 5'!L680/'Tabel 10'!$F680*1000,0)</f>
        <v>0.12861736334405144</v>
      </c>
      <c r="N680" s="41">
        <f>IFERROR('Tabel 5'!M680/'Tabel 10'!$F680*1000,0)</f>
        <v>0</v>
      </c>
      <c r="O680" s="41">
        <f>IFERROR('Tabel 5'!N680/'Tabel 10'!$F680*1000,0)</f>
        <v>4.244372990353698</v>
      </c>
      <c r="Q680" s="41">
        <f>IFERROR('Tabel 5'!P680/'Tabel 10'!$F680*1000,0)</f>
        <v>0.25723472668810288</v>
      </c>
      <c r="R680" s="41">
        <f>IFERROR('Tabel 5'!Q680/'Tabel 10'!$F680*1000,0)</f>
        <v>0.25723472668810288</v>
      </c>
      <c r="S680" s="41">
        <f>IFERROR('Tabel 5'!R680/'Tabel 10'!$F680*1000,0)</f>
        <v>0</v>
      </c>
      <c r="T680" s="41">
        <f>IFERROR('Tabel 5'!S680/'Tabel 10'!$F680*1000,0)</f>
        <v>0</v>
      </c>
      <c r="U680" s="41">
        <f>IFERROR('Tabel 5'!T680/'Tabel 10'!$F680*1000,0)</f>
        <v>1.157556270096463</v>
      </c>
      <c r="V680" s="22"/>
      <c r="W680" s="41">
        <f>IFERROR('Tabel 5'!V680/'Tabel 10'!$F680*1000,0)</f>
        <v>4.630225080385852</v>
      </c>
      <c r="X680" s="41">
        <f>IFERROR('Tabel 5'!W680/'Tabel 10'!$F680*1000,0)</f>
        <v>3.987138263665595</v>
      </c>
      <c r="Y680" s="41">
        <f>IFERROR('Tabel 5'!X680/'Tabel 10'!$F680*1000,0)</f>
        <v>0.64308681672025725</v>
      </c>
      <c r="Z680" s="41">
        <f>IFERROR('Tabel 5'!Y680/'Tabel 10'!$F680*1000,0)</f>
        <v>0</v>
      </c>
      <c r="AB680" s="41">
        <f>IFERROR('Tabel 5'!AA680/'Tabel 10'!$F680*1000,0)</f>
        <v>0</v>
      </c>
      <c r="AC680" s="41"/>
      <c r="AD680" s="41">
        <f>IFERROR('Tabel 5'!AC680/'Tabel 10'!$F680*1000,0)</f>
        <v>0.64308681672025725</v>
      </c>
    </row>
    <row r="681" spans="2:30" outlineLevel="2" x14ac:dyDescent="0.2">
      <c r="B681" s="46">
        <v>2017</v>
      </c>
      <c r="C681" s="46">
        <v>7</v>
      </c>
      <c r="E681" s="22" t="s">
        <v>804</v>
      </c>
      <c r="F681" s="41">
        <v>12483</v>
      </c>
      <c r="H681" s="41">
        <f>IFERROR('Tabel 5'!G681/'Tabel 10'!$F681*1000,0)</f>
        <v>73.860450212288711</v>
      </c>
      <c r="I681" s="22"/>
      <c r="J681" s="41">
        <f>IFERROR('Tabel 5'!I681/'Tabel 10'!$F681*1000,0)</f>
        <v>18.585275975326443</v>
      </c>
      <c r="K681" s="41">
        <f>IFERROR('Tabel 5'!J681/'Tabel 10'!$F681*1000,0)</f>
        <v>5.7678442682047582</v>
      </c>
      <c r="L681" s="41">
        <f>IFERROR('Tabel 5'!K681/'Tabel 10'!$F681*1000,0)</f>
        <v>0.32043579267804212</v>
      </c>
      <c r="M681" s="41">
        <f>IFERROR('Tabel 5'!L681/'Tabel 10'!$F681*1000,0)</f>
        <v>6.8893695425779056</v>
      </c>
      <c r="N681" s="41">
        <f>IFERROR('Tabel 5'!M681/'Tabel 10'!$F681*1000,0)</f>
        <v>0.24032684450853159</v>
      </c>
      <c r="O681" s="41">
        <f>IFERROR('Tabel 5'!N681/'Tabel 10'!$F681*1000,0)</f>
        <v>5.3672995273572059</v>
      </c>
      <c r="Q681" s="41">
        <f>IFERROR('Tabel 5'!P681/'Tabel 10'!$F681*1000,0)</f>
        <v>16.7427701674277</v>
      </c>
      <c r="R681" s="41">
        <f>IFERROR('Tabel 5'!Q681/'Tabel 10'!$F681*1000,0)</f>
        <v>15.941680685732596</v>
      </c>
      <c r="S681" s="41">
        <f>IFERROR('Tabel 5'!R681/'Tabel 10'!$F681*1000,0)</f>
        <v>0.8010894816951053</v>
      </c>
      <c r="T681" s="41">
        <f>IFERROR('Tabel 5'!S681/'Tabel 10'!$F681*1000,0)</f>
        <v>0</v>
      </c>
      <c r="U681" s="41">
        <f>IFERROR('Tabel 5'!T681/'Tabel 10'!$F681*1000,0)</f>
        <v>0.24032684450853159</v>
      </c>
      <c r="V681" s="22"/>
      <c r="W681" s="41">
        <f>IFERROR('Tabel 5'!V681/'Tabel 10'!$F681*1000,0)</f>
        <v>38.292077225026034</v>
      </c>
      <c r="X681" s="41">
        <f>IFERROR('Tabel 5'!W681/'Tabel 10'!$F681*1000,0)</f>
        <v>31.803252423295682</v>
      </c>
      <c r="Y681" s="41">
        <f>IFERROR('Tabel 5'!X681/'Tabel 10'!$F681*1000,0)</f>
        <v>0.48065368901706318</v>
      </c>
      <c r="Z681" s="41">
        <f>IFERROR('Tabel 5'!Y681/'Tabel 10'!$F681*1000,0)</f>
        <v>6.0081711127132902</v>
      </c>
      <c r="AB681" s="41">
        <f>IFERROR('Tabel 5'!AA681/'Tabel 10'!$F681*1000,0)</f>
        <v>0</v>
      </c>
      <c r="AC681" s="41"/>
      <c r="AD681" s="41">
        <f>IFERROR('Tabel 5'!AC681/'Tabel 10'!$F681*1000,0)</f>
        <v>3.4446847712889528</v>
      </c>
    </row>
    <row r="682" spans="2:30" outlineLevel="1" x14ac:dyDescent="0.2">
      <c r="B682" s="46">
        <v>2017</v>
      </c>
      <c r="C682" s="47" t="s">
        <v>765</v>
      </c>
      <c r="F682" s="41">
        <v>82756</v>
      </c>
      <c r="H682" s="41">
        <f>IFERROR('Tabel 5'!G682/'Tabel 10'!$F682*1000,0)</f>
        <v>57.796413553095846</v>
      </c>
      <c r="I682" s="22"/>
      <c r="J682" s="41">
        <f>IFERROR('Tabel 5'!I682/'Tabel 10'!$F682*1000,0)</f>
        <v>25.677896466721446</v>
      </c>
      <c r="K682" s="41">
        <f>IFERROR('Tabel 5'!J682/'Tabel 10'!$F682*1000,0)</f>
        <v>6.9481366909952147</v>
      </c>
      <c r="L682" s="41">
        <f>IFERROR('Tabel 5'!K682/'Tabel 10'!$F682*1000,0)</f>
        <v>0.15708830779641356</v>
      </c>
      <c r="M682" s="41">
        <f>IFERROR('Tabel 5'!L682/'Tabel 10'!$F682*1000,0)</f>
        <v>9.3648798878631165</v>
      </c>
      <c r="N682" s="41">
        <f>IFERROR('Tabel 5'!M682/'Tabel 10'!$F682*1000,0)</f>
        <v>0.42293005945188261</v>
      </c>
      <c r="O682" s="41">
        <f>IFERROR('Tabel 5'!N682/'Tabel 10'!$F682*1000,0)</f>
        <v>8.78486152061482</v>
      </c>
      <c r="Q682" s="41">
        <f>IFERROR('Tabel 5'!P682/'Tabel 10'!$F682*1000,0)</f>
        <v>3.2867707477403449</v>
      </c>
      <c r="R682" s="41">
        <f>IFERROR('Tabel 5'!Q682/'Tabel 10'!$F682*1000,0)</f>
        <v>2.8275895403354441</v>
      </c>
      <c r="S682" s="41">
        <f>IFERROR('Tabel 5'!R682/'Tabel 10'!$F682*1000,0)</f>
        <v>0.45918120740490115</v>
      </c>
      <c r="T682" s="41">
        <f>IFERROR('Tabel 5'!S682/'Tabel 10'!$F682*1000,0)</f>
        <v>0</v>
      </c>
      <c r="U682" s="41">
        <f>IFERROR('Tabel 5'!T682/'Tabel 10'!$F682*1000,0)</f>
        <v>2.3079897530088451</v>
      </c>
      <c r="V682" s="22"/>
      <c r="W682" s="41">
        <f>IFERROR('Tabel 5'!V682/'Tabel 10'!$F682*1000,0)</f>
        <v>26.523756585625211</v>
      </c>
      <c r="X682" s="41">
        <f>IFERROR('Tabel 5'!W682/'Tabel 10'!$F682*1000,0)</f>
        <v>21.533181884092997</v>
      </c>
      <c r="Y682" s="41">
        <f>IFERROR('Tabel 5'!X682/'Tabel 10'!$F682*1000,0)</f>
        <v>0.36251147953018514</v>
      </c>
      <c r="Z682" s="41">
        <f>IFERROR('Tabel 5'!Y682/'Tabel 10'!$F682*1000,0)</f>
        <v>4.6280632220020301</v>
      </c>
      <c r="AB682" s="41">
        <f>IFERROR('Tabel 5'!AA682/'Tabel 10'!$F682*1000,0)</f>
        <v>0</v>
      </c>
      <c r="AC682" s="41"/>
      <c r="AD682" s="41">
        <f>IFERROR('Tabel 5'!AC682/'Tabel 10'!$F682*1000,0)</f>
        <v>12.337474020010633</v>
      </c>
    </row>
    <row r="683" spans="2:30" outlineLevel="2" x14ac:dyDescent="0.2">
      <c r="B683" s="46">
        <v>2017</v>
      </c>
      <c r="C683" s="46">
        <v>8</v>
      </c>
      <c r="D683" s="22" t="s">
        <v>10</v>
      </c>
      <c r="E683" s="22" t="s">
        <v>334</v>
      </c>
      <c r="F683" s="41">
        <v>3633</v>
      </c>
      <c r="H683" s="41">
        <f>IFERROR('Tabel 5'!G683/'Tabel 10'!$F683*1000,0)</f>
        <v>214.69859620148637</v>
      </c>
      <c r="I683" s="22"/>
      <c r="J683" s="41">
        <f>IFERROR('Tabel 5'!I683/'Tabel 10'!$F683*1000,0)</f>
        <v>23.671896504266446</v>
      </c>
      <c r="K683" s="41">
        <f>IFERROR('Tabel 5'!J683/'Tabel 10'!$F683*1000,0)</f>
        <v>0</v>
      </c>
      <c r="L683" s="41">
        <f>IFERROR('Tabel 5'!K683/'Tabel 10'!$F683*1000,0)</f>
        <v>0</v>
      </c>
      <c r="M683" s="41">
        <f>IFERROR('Tabel 5'!L683/'Tabel 10'!$F683*1000,0)</f>
        <v>0</v>
      </c>
      <c r="N683" s="41">
        <f>IFERROR('Tabel 5'!M683/'Tabel 10'!$F683*1000,0)</f>
        <v>0</v>
      </c>
      <c r="O683" s="41">
        <f>IFERROR('Tabel 5'!N683/'Tabel 10'!$F683*1000,0)</f>
        <v>23.671896504266446</v>
      </c>
      <c r="Q683" s="41">
        <f>IFERROR('Tabel 5'!P683/'Tabel 10'!$F683*1000,0)</f>
        <v>156.89512799339388</v>
      </c>
      <c r="R683" s="41">
        <f>IFERROR('Tabel 5'!Q683/'Tabel 10'!$F683*1000,0)</f>
        <v>152.76630883567299</v>
      </c>
      <c r="S683" s="41">
        <f>IFERROR('Tabel 5'!R683/'Tabel 10'!$F683*1000,0)</f>
        <v>4.1288191577208915</v>
      </c>
      <c r="T683" s="41">
        <f>IFERROR('Tabel 5'!S683/'Tabel 10'!$F683*1000,0)</f>
        <v>0</v>
      </c>
      <c r="U683" s="41">
        <f>IFERROR('Tabel 5'!T683/'Tabel 10'!$F683*1000,0)</f>
        <v>0</v>
      </c>
      <c r="V683" s="22"/>
      <c r="W683" s="41">
        <f>IFERROR('Tabel 5'!V683/'Tabel 10'!$F683*1000,0)</f>
        <v>34.13157170382604</v>
      </c>
      <c r="X683" s="41">
        <f>IFERROR('Tabel 5'!W683/'Tabel 10'!$F683*1000,0)</f>
        <v>33.856317093311311</v>
      </c>
      <c r="Y683" s="41">
        <f>IFERROR('Tabel 5'!X683/'Tabel 10'!$F683*1000,0)</f>
        <v>0.27525461051472611</v>
      </c>
      <c r="Z683" s="41">
        <f>IFERROR('Tabel 5'!Y683/'Tabel 10'!$F683*1000,0)</f>
        <v>0</v>
      </c>
      <c r="AB683" s="41">
        <f>IFERROR('Tabel 5'!AA683/'Tabel 10'!$F683*1000,0)</f>
        <v>0</v>
      </c>
      <c r="AC683" s="41"/>
      <c r="AD683" s="41">
        <f>IFERROR('Tabel 5'!AC683/'Tabel 10'!$F683*1000,0)</f>
        <v>59.454995871180842</v>
      </c>
    </row>
    <row r="684" spans="2:30" outlineLevel="2" x14ac:dyDescent="0.2">
      <c r="B684" s="46">
        <v>2017</v>
      </c>
      <c r="C684" s="46">
        <v>8</v>
      </c>
      <c r="D684" s="22" t="s">
        <v>16</v>
      </c>
      <c r="E684" s="22" t="s">
        <v>340</v>
      </c>
      <c r="F684" s="41">
        <v>941</v>
      </c>
      <c r="H684" s="41">
        <f>IFERROR('Tabel 5'!G684/'Tabel 10'!$F684*1000,0)</f>
        <v>145.58979808714133</v>
      </c>
      <c r="I684" s="22"/>
      <c r="J684" s="41">
        <f>IFERROR('Tabel 5'!I684/'Tabel 10'!$F684*1000,0)</f>
        <v>41.445270988310305</v>
      </c>
      <c r="K684" s="41">
        <f>IFERROR('Tabel 5'!J684/'Tabel 10'!$F684*1000,0)</f>
        <v>35.06907545164718</v>
      </c>
      <c r="L684" s="41">
        <f>IFERROR('Tabel 5'!K684/'Tabel 10'!$F684*1000,0)</f>
        <v>0</v>
      </c>
      <c r="M684" s="41">
        <f>IFERROR('Tabel 5'!L684/'Tabel 10'!$F684*1000,0)</f>
        <v>6.3761955366631238</v>
      </c>
      <c r="N684" s="41">
        <f>IFERROR('Tabel 5'!M684/'Tabel 10'!$F684*1000,0)</f>
        <v>0</v>
      </c>
      <c r="O684" s="41">
        <f>IFERROR('Tabel 5'!N684/'Tabel 10'!$F684*1000,0)</f>
        <v>0</v>
      </c>
      <c r="Q684" s="41">
        <f>IFERROR('Tabel 5'!P684/'Tabel 10'!$F684*1000,0)</f>
        <v>0</v>
      </c>
      <c r="R684" s="41">
        <f>IFERROR('Tabel 5'!Q684/'Tabel 10'!$F684*1000,0)</f>
        <v>0</v>
      </c>
      <c r="S684" s="41">
        <f>IFERROR('Tabel 5'!R684/'Tabel 10'!$F684*1000,0)</f>
        <v>0</v>
      </c>
      <c r="T684" s="41">
        <f>IFERROR('Tabel 5'!S684/'Tabel 10'!$F684*1000,0)</f>
        <v>0</v>
      </c>
      <c r="U684" s="41">
        <f>IFERROR('Tabel 5'!T684/'Tabel 10'!$F684*1000,0)</f>
        <v>14.877789585547291</v>
      </c>
      <c r="V684" s="22"/>
      <c r="W684" s="41">
        <f>IFERROR('Tabel 5'!V684/'Tabel 10'!$F684*1000,0)</f>
        <v>89.266737513283744</v>
      </c>
      <c r="X684" s="41">
        <f>IFERROR('Tabel 5'!W684/'Tabel 10'!$F684*1000,0)</f>
        <v>0</v>
      </c>
      <c r="Y684" s="41">
        <f>IFERROR('Tabel 5'!X684/'Tabel 10'!$F684*1000,0)</f>
        <v>89.266737513283744</v>
      </c>
      <c r="Z684" s="41">
        <f>IFERROR('Tabel 5'!Y684/'Tabel 10'!$F684*1000,0)</f>
        <v>0</v>
      </c>
      <c r="AB684" s="41">
        <f>IFERROR('Tabel 5'!AA684/'Tabel 10'!$F684*1000,0)</f>
        <v>0</v>
      </c>
      <c r="AC684" s="41"/>
      <c r="AD684" s="41">
        <f>IFERROR('Tabel 5'!AC684/'Tabel 10'!$F684*1000,0)</f>
        <v>9.5642933049946866</v>
      </c>
    </row>
    <row r="685" spans="2:30" outlineLevel="2" x14ac:dyDescent="0.2">
      <c r="B685" s="46">
        <v>2017</v>
      </c>
      <c r="C685" s="46">
        <v>8</v>
      </c>
      <c r="D685" s="22" t="s">
        <v>18</v>
      </c>
      <c r="E685" s="22" t="s">
        <v>342</v>
      </c>
      <c r="F685" s="41">
        <v>4859</v>
      </c>
      <c r="H685" s="41">
        <f>IFERROR('Tabel 5'!G685/'Tabel 10'!$F685*1000,0)</f>
        <v>175.75632846264662</v>
      </c>
      <c r="I685" s="22"/>
      <c r="J685" s="41">
        <f>IFERROR('Tabel 5'!I685/'Tabel 10'!$F685*1000,0)</f>
        <v>43.836180284009053</v>
      </c>
      <c r="K685" s="41">
        <f>IFERROR('Tabel 5'!J685/'Tabel 10'!$F685*1000,0)</f>
        <v>20.991973657131098</v>
      </c>
      <c r="L685" s="41">
        <f>IFERROR('Tabel 5'!K685/'Tabel 10'!$F685*1000,0)</f>
        <v>0</v>
      </c>
      <c r="M685" s="41">
        <f>IFERROR('Tabel 5'!L685/'Tabel 10'!$F685*1000,0)</f>
        <v>2.469643959662482</v>
      </c>
      <c r="N685" s="41">
        <f>IFERROR('Tabel 5'!M685/'Tabel 10'!$F685*1000,0)</f>
        <v>20.374562667215475</v>
      </c>
      <c r="O685" s="41">
        <f>IFERROR('Tabel 5'!N685/'Tabel 10'!$F685*1000,0)</f>
        <v>0</v>
      </c>
      <c r="Q685" s="41">
        <f>IFERROR('Tabel 5'!P685/'Tabel 10'!$F685*1000,0)</f>
        <v>87.054949578102494</v>
      </c>
      <c r="R685" s="41">
        <f>IFERROR('Tabel 5'!Q685/'Tabel 10'!$F685*1000,0)</f>
        <v>87.054949578102494</v>
      </c>
      <c r="S685" s="41">
        <f>IFERROR('Tabel 5'!R685/'Tabel 10'!$F685*1000,0)</f>
        <v>0</v>
      </c>
      <c r="T685" s="41">
        <f>IFERROR('Tabel 5'!S685/'Tabel 10'!$F685*1000,0)</f>
        <v>0</v>
      </c>
      <c r="U685" s="41">
        <f>IFERROR('Tabel 5'!T685/'Tabel 10'!$F685*1000,0)</f>
        <v>0</v>
      </c>
      <c r="V685" s="22"/>
      <c r="W685" s="41">
        <f>IFERROR('Tabel 5'!V685/'Tabel 10'!$F685*1000,0)</f>
        <v>44.865198600535088</v>
      </c>
      <c r="X685" s="41">
        <f>IFERROR('Tabel 5'!W685/'Tabel 10'!$F685*1000,0)</f>
        <v>36.427248405021608</v>
      </c>
      <c r="Y685" s="41">
        <f>IFERROR('Tabel 5'!X685/'Tabel 10'!$F685*1000,0)</f>
        <v>0</v>
      </c>
      <c r="Z685" s="41">
        <f>IFERROR('Tabel 5'!Y685/'Tabel 10'!$F685*1000,0)</f>
        <v>8.4379501955134799</v>
      </c>
      <c r="AB685" s="41">
        <f>IFERROR('Tabel 5'!AA685/'Tabel 10'!$F685*1000,0)</f>
        <v>0.82321465322082732</v>
      </c>
      <c r="AC685" s="41"/>
      <c r="AD685" s="41">
        <f>IFERROR('Tabel 5'!AC685/'Tabel 10'!$F685*1000,0)</f>
        <v>38.896892364684092</v>
      </c>
    </row>
    <row r="686" spans="2:30" outlineLevel="2" x14ac:dyDescent="0.2">
      <c r="B686" s="46">
        <v>2017</v>
      </c>
      <c r="C686" s="46">
        <v>8</v>
      </c>
      <c r="D686" s="22" t="s">
        <v>19</v>
      </c>
      <c r="E686" s="22" t="s">
        <v>343</v>
      </c>
      <c r="F686" s="41">
        <v>1085</v>
      </c>
      <c r="H686" s="41">
        <f>IFERROR('Tabel 5'!G686/'Tabel 10'!$F686*1000,0)</f>
        <v>222.11981566820276</v>
      </c>
      <c r="I686" s="22"/>
      <c r="J686" s="41">
        <f>IFERROR('Tabel 5'!I686/'Tabel 10'!$F686*1000,0)</f>
        <v>27.649769585253459</v>
      </c>
      <c r="K686" s="41">
        <f>IFERROR('Tabel 5'!J686/'Tabel 10'!$F686*1000,0)</f>
        <v>0</v>
      </c>
      <c r="L686" s="41">
        <f>IFERROR('Tabel 5'!K686/'Tabel 10'!$F686*1000,0)</f>
        <v>0.92165898617511521</v>
      </c>
      <c r="M686" s="41">
        <f>IFERROR('Tabel 5'!L686/'Tabel 10'!$F686*1000,0)</f>
        <v>25.806451612903224</v>
      </c>
      <c r="N686" s="41">
        <f>IFERROR('Tabel 5'!M686/'Tabel 10'!$F686*1000,0)</f>
        <v>0</v>
      </c>
      <c r="O686" s="41">
        <f>IFERROR('Tabel 5'!N686/'Tabel 10'!$F686*1000,0)</f>
        <v>0.92165898617511521</v>
      </c>
      <c r="Q686" s="41">
        <f>IFERROR('Tabel 5'!P686/'Tabel 10'!$F686*1000,0)</f>
        <v>131.79723502304148</v>
      </c>
      <c r="R686" s="41">
        <f>IFERROR('Tabel 5'!Q686/'Tabel 10'!$F686*1000,0)</f>
        <v>122.58064516129032</v>
      </c>
      <c r="S686" s="41">
        <f>IFERROR('Tabel 5'!R686/'Tabel 10'!$F686*1000,0)</f>
        <v>9.2165898617511512</v>
      </c>
      <c r="T686" s="41">
        <f>IFERROR('Tabel 5'!S686/'Tabel 10'!$F686*1000,0)</f>
        <v>0</v>
      </c>
      <c r="U686" s="41">
        <f>IFERROR('Tabel 5'!T686/'Tabel 10'!$F686*1000,0)</f>
        <v>0</v>
      </c>
      <c r="V686" s="22"/>
      <c r="W686" s="41">
        <f>IFERROR('Tabel 5'!V686/'Tabel 10'!$F686*1000,0)</f>
        <v>62.672811059907836</v>
      </c>
      <c r="X686" s="41">
        <f>IFERROR('Tabel 5'!W686/'Tabel 10'!$F686*1000,0)</f>
        <v>62.672811059907836</v>
      </c>
      <c r="Y686" s="41">
        <f>IFERROR('Tabel 5'!X686/'Tabel 10'!$F686*1000,0)</f>
        <v>0</v>
      </c>
      <c r="Z686" s="41">
        <f>IFERROR('Tabel 5'!Y686/'Tabel 10'!$F686*1000,0)</f>
        <v>0</v>
      </c>
      <c r="AB686" s="41">
        <f>IFERROR('Tabel 5'!AA686/'Tabel 10'!$F686*1000,0)</f>
        <v>57.142857142857139</v>
      </c>
      <c r="AC686" s="41"/>
      <c r="AD686" s="41">
        <f>IFERROR('Tabel 5'!AC686/'Tabel 10'!$F686*1000,0)</f>
        <v>0.92165898617511521</v>
      </c>
    </row>
    <row r="687" spans="2:30" outlineLevel="2" x14ac:dyDescent="0.2">
      <c r="B687" s="46">
        <v>2017</v>
      </c>
      <c r="C687" s="46">
        <v>8</v>
      </c>
      <c r="D687" s="22" t="s">
        <v>68</v>
      </c>
      <c r="E687" s="22" t="s">
        <v>405</v>
      </c>
      <c r="F687" s="41">
        <v>1498</v>
      </c>
      <c r="H687" s="41">
        <f>IFERROR('Tabel 5'!G687/'Tabel 10'!$F687*1000,0)</f>
        <v>24.032042723631509</v>
      </c>
      <c r="I687" s="22"/>
      <c r="J687" s="41">
        <f>IFERROR('Tabel 5'!I687/'Tabel 10'!$F687*1000,0)</f>
        <v>2.0026702269692924</v>
      </c>
      <c r="K687" s="41">
        <f>IFERROR('Tabel 5'!J687/'Tabel 10'!$F687*1000,0)</f>
        <v>2.0026702269692924</v>
      </c>
      <c r="L687" s="41">
        <f>IFERROR('Tabel 5'!K687/'Tabel 10'!$F687*1000,0)</f>
        <v>0</v>
      </c>
      <c r="M687" s="41">
        <f>IFERROR('Tabel 5'!L687/'Tabel 10'!$F687*1000,0)</f>
        <v>0</v>
      </c>
      <c r="N687" s="41">
        <f>IFERROR('Tabel 5'!M687/'Tabel 10'!$F687*1000,0)</f>
        <v>0</v>
      </c>
      <c r="O687" s="41">
        <f>IFERROR('Tabel 5'!N687/'Tabel 10'!$F687*1000,0)</f>
        <v>0</v>
      </c>
      <c r="Q687" s="41">
        <f>IFERROR('Tabel 5'!P687/'Tabel 10'!$F687*1000,0)</f>
        <v>0</v>
      </c>
      <c r="R687" s="41">
        <f>IFERROR('Tabel 5'!Q687/'Tabel 10'!$F687*1000,0)</f>
        <v>0</v>
      </c>
      <c r="S687" s="41">
        <f>IFERROR('Tabel 5'!R687/'Tabel 10'!$F687*1000,0)</f>
        <v>0</v>
      </c>
      <c r="T687" s="41">
        <f>IFERROR('Tabel 5'!S687/'Tabel 10'!$F687*1000,0)</f>
        <v>0</v>
      </c>
      <c r="U687" s="41">
        <f>IFERROR('Tabel 5'!T687/'Tabel 10'!$F687*1000,0)</f>
        <v>0</v>
      </c>
      <c r="V687" s="22"/>
      <c r="W687" s="41">
        <f>IFERROR('Tabel 5'!V687/'Tabel 10'!$F687*1000,0)</f>
        <v>22.029372496662216</v>
      </c>
      <c r="X687" s="41">
        <f>IFERROR('Tabel 5'!W687/'Tabel 10'!$F687*1000,0)</f>
        <v>22.029372496662216</v>
      </c>
      <c r="Y687" s="41">
        <f>IFERROR('Tabel 5'!X687/'Tabel 10'!$F687*1000,0)</f>
        <v>0</v>
      </c>
      <c r="Z687" s="41">
        <f>IFERROR('Tabel 5'!Y687/'Tabel 10'!$F687*1000,0)</f>
        <v>0</v>
      </c>
      <c r="AB687" s="41">
        <f>IFERROR('Tabel 5'!AA687/'Tabel 10'!$F687*1000,0)</f>
        <v>0</v>
      </c>
      <c r="AC687" s="41"/>
      <c r="AD687" s="41">
        <f>IFERROR('Tabel 5'!AC687/'Tabel 10'!$F687*1000,0)</f>
        <v>0</v>
      </c>
    </row>
    <row r="688" spans="2:30" outlineLevel="2" x14ac:dyDescent="0.2">
      <c r="B688" s="46">
        <v>2017</v>
      </c>
      <c r="C688" s="46">
        <v>8</v>
      </c>
      <c r="E688" s="22" t="s">
        <v>804</v>
      </c>
      <c r="F688" s="41">
        <v>0</v>
      </c>
      <c r="H688" s="41">
        <f>IFERROR('Tabel 5'!G688/'Tabel 10'!$F688*1000,0)</f>
        <v>0</v>
      </c>
      <c r="I688" s="22"/>
      <c r="J688" s="41">
        <f>IFERROR('Tabel 5'!I688/'Tabel 10'!$F688*1000,0)</f>
        <v>0</v>
      </c>
      <c r="K688" s="41">
        <f>IFERROR('Tabel 5'!J688/'Tabel 10'!$F688*1000,0)</f>
        <v>0</v>
      </c>
      <c r="L688" s="41">
        <f>IFERROR('Tabel 5'!K688/'Tabel 10'!$F688*1000,0)</f>
        <v>0</v>
      </c>
      <c r="M688" s="41">
        <f>IFERROR('Tabel 5'!L688/'Tabel 10'!$F688*1000,0)</f>
        <v>0</v>
      </c>
      <c r="N688" s="41">
        <f>IFERROR('Tabel 5'!M688/'Tabel 10'!$F688*1000,0)</f>
        <v>0</v>
      </c>
      <c r="O688" s="41">
        <f>IFERROR('Tabel 5'!N688/'Tabel 10'!$F688*1000,0)</f>
        <v>0</v>
      </c>
      <c r="Q688" s="41">
        <f>IFERROR('Tabel 5'!P688/'Tabel 10'!$F688*1000,0)</f>
        <v>0</v>
      </c>
      <c r="R688" s="41">
        <f>IFERROR('Tabel 5'!Q688/'Tabel 10'!$F688*1000,0)</f>
        <v>0</v>
      </c>
      <c r="S688" s="41">
        <f>IFERROR('Tabel 5'!R688/'Tabel 10'!$F688*1000,0)</f>
        <v>0</v>
      </c>
      <c r="T688" s="41">
        <f>IFERROR('Tabel 5'!S688/'Tabel 10'!$F688*1000,0)</f>
        <v>0</v>
      </c>
      <c r="U688" s="41">
        <f>IFERROR('Tabel 5'!T688/'Tabel 10'!$F688*1000,0)</f>
        <v>0</v>
      </c>
      <c r="V688" s="22"/>
      <c r="W688" s="41">
        <f>IFERROR('Tabel 5'!V688/'Tabel 10'!$F688*1000,0)</f>
        <v>0</v>
      </c>
      <c r="X688" s="41">
        <f>IFERROR('Tabel 5'!W688/'Tabel 10'!$F688*1000,0)</f>
        <v>0</v>
      </c>
      <c r="Y688" s="41">
        <f>IFERROR('Tabel 5'!X688/'Tabel 10'!$F688*1000,0)</f>
        <v>0</v>
      </c>
      <c r="Z688" s="41">
        <f>IFERROR('Tabel 5'!Y688/'Tabel 10'!$F688*1000,0)</f>
        <v>0</v>
      </c>
      <c r="AB688" s="41">
        <f>IFERROR('Tabel 5'!AA688/'Tabel 10'!$F688*1000,0)</f>
        <v>0</v>
      </c>
      <c r="AC688" s="41"/>
      <c r="AD688" s="41">
        <f>IFERROR('Tabel 5'!AC688/'Tabel 10'!$F688*1000,0)</f>
        <v>0</v>
      </c>
    </row>
    <row r="689" spans="2:31" outlineLevel="1" x14ac:dyDescent="0.2">
      <c r="B689" s="46">
        <v>2017</v>
      </c>
      <c r="C689" s="47" t="s">
        <v>766</v>
      </c>
      <c r="F689" s="41">
        <v>12016</v>
      </c>
      <c r="H689" s="41">
        <f>IFERROR('Tabel 5'!G689/'Tabel 10'!$F689*1000,0)</f>
        <v>170.43941411451399</v>
      </c>
      <c r="I689" s="22"/>
      <c r="J689" s="41">
        <f>IFERROR('Tabel 5'!I689/'Tabel 10'!$F689*1000,0)</f>
        <v>30.875499334221036</v>
      </c>
      <c r="K689" s="41">
        <f>IFERROR('Tabel 5'!J689/'Tabel 10'!$F689*1000,0)</f>
        <v>11.484687083888149</v>
      </c>
      <c r="L689" s="41">
        <f>IFERROR('Tabel 5'!K689/'Tabel 10'!$F689*1000,0)</f>
        <v>8.3222370173102536E-2</v>
      </c>
      <c r="M689" s="41">
        <f>IFERROR('Tabel 5'!L689/'Tabel 10'!$F689*1000,0)</f>
        <v>3.828229027962716</v>
      </c>
      <c r="N689" s="41">
        <f>IFERROR('Tabel 5'!M689/'Tabel 10'!$F689*1000,0)</f>
        <v>8.2390146471371501</v>
      </c>
      <c r="O689" s="41">
        <f>IFERROR('Tabel 5'!N689/'Tabel 10'!$F689*1000,0)</f>
        <v>7.2403462050599208</v>
      </c>
      <c r="Q689" s="41">
        <f>IFERROR('Tabel 5'!P689/'Tabel 10'!$F689*1000,0)</f>
        <v>94.540612516644472</v>
      </c>
      <c r="R689" s="41">
        <f>IFERROR('Tabel 5'!Q689/'Tabel 10'!$F689*1000,0)</f>
        <v>92.460053262316904</v>
      </c>
      <c r="S689" s="41">
        <f>IFERROR('Tabel 5'!R689/'Tabel 10'!$F689*1000,0)</f>
        <v>2.0805592543275635</v>
      </c>
      <c r="T689" s="41">
        <f>IFERROR('Tabel 5'!S689/'Tabel 10'!$F689*1000,0)</f>
        <v>0</v>
      </c>
      <c r="U689" s="41">
        <f>IFERROR('Tabel 5'!T689/'Tabel 10'!$F689*1000,0)</f>
        <v>1.1651131824234355</v>
      </c>
      <c r="V689" s="22"/>
      <c r="W689" s="41">
        <f>IFERROR('Tabel 5'!V689/'Tabel 10'!$F689*1000,0)</f>
        <v>43.858189081225035</v>
      </c>
      <c r="X689" s="41">
        <f>IFERROR('Tabel 5'!W689/'Tabel 10'!$F689*1000,0)</f>
        <v>33.372170439414113</v>
      </c>
      <c r="Y689" s="41">
        <f>IFERROR('Tabel 5'!X689/'Tabel 10'!$F689*1000,0)</f>
        <v>7.0739014647137148</v>
      </c>
      <c r="Z689" s="41">
        <f>IFERROR('Tabel 5'!Y689/'Tabel 10'!$F689*1000,0)</f>
        <v>3.4121171770972039</v>
      </c>
      <c r="AB689" s="41">
        <f>IFERROR('Tabel 5'!AA689/'Tabel 10'!$F689*1000,0)</f>
        <v>5.4926764314247665</v>
      </c>
      <c r="AC689" s="41"/>
      <c r="AD689" s="41">
        <f>IFERROR('Tabel 5'!AC689/'Tabel 10'!$F689*1000,0)</f>
        <v>34.537283621837545</v>
      </c>
    </row>
    <row r="690" spans="2:31" x14ac:dyDescent="0.2">
      <c r="B690" s="31"/>
      <c r="C690" s="31"/>
      <c r="D690" s="31"/>
      <c r="E690" s="31"/>
      <c r="F690" s="50"/>
      <c r="G690" s="31"/>
      <c r="H690" s="66"/>
      <c r="I690" s="66"/>
      <c r="J690" s="66"/>
      <c r="K690" s="31"/>
      <c r="L690" s="31"/>
      <c r="M690" s="31"/>
      <c r="N690" s="31"/>
      <c r="O690" s="31"/>
      <c r="P690" s="31"/>
      <c r="Q690" s="66"/>
      <c r="R690" s="31"/>
      <c r="S690" s="31"/>
      <c r="T690" s="31"/>
      <c r="U690" s="66"/>
      <c r="V690" s="66"/>
      <c r="W690" s="66"/>
      <c r="X690" s="31"/>
      <c r="Y690" s="31"/>
      <c r="Z690" s="31"/>
      <c r="AA690" s="31"/>
      <c r="AB690" s="31"/>
      <c r="AC690" s="31"/>
      <c r="AD690" s="31"/>
      <c r="AE690" s="31"/>
    </row>
    <row r="691" spans="2:31" x14ac:dyDescent="0.2">
      <c r="B691" s="2" t="s">
        <v>725</v>
      </c>
    </row>
  </sheetData>
  <mergeCells count="2">
    <mergeCell ref="J3:O3"/>
    <mergeCell ref="Q3:S3"/>
  </mergeCells>
  <pageMargins left="0.7" right="0.7" top="0.75" bottom="0.75" header="0.3" footer="0.3"/>
  <pageSetup paperSize="9" scale="37" orientation="portrait" r:id="rId1"/>
  <rowBreaks count="1" manualBreakCount="1">
    <brk id="351" max="30" man="1"/>
  </rowBreaks>
  <colBreaks count="1" manualBreakCount="1">
    <brk id="3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91"/>
  <sheetViews>
    <sheetView topLeftCell="B1" workbookViewId="0">
      <selection activeCell="B1" sqref="B1"/>
    </sheetView>
  </sheetViews>
  <sheetFormatPr defaultRowHeight="11.25" outlineLevelRow="2" x14ac:dyDescent="0.2"/>
  <cols>
    <col min="1" max="1" width="9.140625" style="22" hidden="1" customWidth="1"/>
    <col min="2" max="2" width="9.140625" style="22" customWidth="1"/>
    <col min="3" max="3" width="6.7109375" style="22" customWidth="1"/>
    <col min="4" max="4" width="7.140625" style="22" customWidth="1"/>
    <col min="5" max="5" width="23.7109375" style="22" bestFit="1" customWidth="1"/>
    <col min="6" max="6" width="10.85546875" style="41" bestFit="1" customWidth="1"/>
    <col min="7" max="7" width="2.28515625" style="22" customWidth="1"/>
    <col min="8" max="8" width="11.42578125" style="39" customWidth="1"/>
    <col min="9" max="9" width="2.140625" style="39" customWidth="1"/>
    <col min="10" max="10" width="10.42578125" style="39" customWidth="1"/>
    <col min="11" max="15" width="9.28515625" style="22" customWidth="1"/>
    <col min="16" max="16" width="2.140625" style="22" customWidth="1"/>
    <col min="17" max="17" width="9.28515625" style="39" customWidth="1"/>
    <col min="18" max="19" width="9.28515625" style="22" customWidth="1"/>
    <col min="20" max="20" width="2.140625" style="22" customWidth="1"/>
    <col min="21" max="21" width="9.28515625" style="39" customWidth="1"/>
    <col min="22" max="22" width="2.140625" style="39" customWidth="1"/>
    <col min="23" max="23" width="9.28515625" style="39" customWidth="1"/>
    <col min="24" max="26" width="9.28515625" style="22" customWidth="1"/>
    <col min="27" max="27" width="2.140625" style="22" customWidth="1"/>
    <col min="28" max="28" width="9.28515625" style="22" customWidth="1"/>
    <col min="29" max="16384" width="9.140625" style="22"/>
  </cols>
  <sheetData>
    <row r="1" spans="1:29" x14ac:dyDescent="0.2">
      <c r="B1" s="1" t="s">
        <v>966</v>
      </c>
      <c r="C1" s="1"/>
      <c r="D1" s="2"/>
      <c r="E1" s="2"/>
      <c r="F1" s="59"/>
      <c r="G1" s="2"/>
      <c r="H1" s="2"/>
      <c r="I1" s="2"/>
      <c r="J1" s="2"/>
      <c r="K1" s="2"/>
      <c r="L1" s="2"/>
      <c r="M1" s="2"/>
      <c r="N1" s="2"/>
      <c r="O1" s="2"/>
      <c r="P1" s="2"/>
      <c r="Q1" s="2"/>
      <c r="R1" s="2"/>
      <c r="S1" s="2"/>
      <c r="T1" s="2"/>
      <c r="U1" s="2"/>
      <c r="V1" s="2"/>
      <c r="W1" s="2"/>
      <c r="X1" s="2"/>
      <c r="Y1" s="2"/>
      <c r="Z1" s="2"/>
      <c r="AA1" s="2"/>
      <c r="AB1" s="2"/>
      <c r="AC1" s="2"/>
    </row>
    <row r="2" spans="1:29" x14ac:dyDescent="0.2">
      <c r="B2" s="25" t="s">
        <v>967</v>
      </c>
      <c r="C2" s="25"/>
      <c r="D2" s="2"/>
      <c r="E2" s="2"/>
      <c r="F2" s="59"/>
      <c r="G2" s="2"/>
      <c r="H2" s="2"/>
      <c r="I2" s="2"/>
      <c r="J2" s="2"/>
      <c r="K2" s="2"/>
      <c r="L2" s="26"/>
      <c r="M2" s="31"/>
      <c r="N2" s="31"/>
      <c r="O2" s="31"/>
      <c r="P2" s="31"/>
      <c r="Q2" s="22"/>
      <c r="S2" s="31"/>
      <c r="T2" s="31"/>
      <c r="U2" s="31"/>
      <c r="V2" s="31"/>
      <c r="W2" s="31"/>
      <c r="X2" s="31"/>
      <c r="Y2" s="31"/>
      <c r="Z2" s="31"/>
      <c r="AA2" s="31"/>
      <c r="AB2" s="31"/>
    </row>
    <row r="3" spans="1:29" ht="27" customHeight="1" x14ac:dyDescent="0.2">
      <c r="C3" s="3"/>
      <c r="D3" s="27"/>
      <c r="E3" s="4"/>
      <c r="F3" s="71"/>
      <c r="G3" s="28"/>
      <c r="H3" s="134" t="s">
        <v>968</v>
      </c>
      <c r="I3" s="36"/>
      <c r="J3" s="148" t="s">
        <v>718</v>
      </c>
      <c r="K3" s="148"/>
      <c r="L3" s="148"/>
      <c r="M3" s="148"/>
      <c r="N3" s="148"/>
      <c r="O3" s="148"/>
      <c r="P3" s="37"/>
      <c r="Q3" s="148" t="s">
        <v>719</v>
      </c>
      <c r="R3" s="148"/>
      <c r="S3" s="146"/>
      <c r="T3" s="30"/>
      <c r="U3" s="32" t="s">
        <v>720</v>
      </c>
      <c r="V3" s="33"/>
      <c r="W3" s="34" t="s">
        <v>721</v>
      </c>
      <c r="X3" s="32"/>
      <c r="Y3" s="32"/>
      <c r="Z3" s="32"/>
      <c r="AA3" s="33"/>
      <c r="AB3" s="34" t="s">
        <v>739</v>
      </c>
    </row>
    <row r="4" spans="1:29" ht="45" customHeight="1" x14ac:dyDescent="0.2">
      <c r="B4" s="31" t="s">
        <v>701</v>
      </c>
      <c r="C4" s="38" t="s">
        <v>760</v>
      </c>
      <c r="D4" s="38" t="s">
        <v>319</v>
      </c>
      <c r="E4" s="38" t="s">
        <v>320</v>
      </c>
      <c r="F4" s="72" t="s">
        <v>969</v>
      </c>
      <c r="G4" s="5"/>
      <c r="H4" s="133" t="s">
        <v>0</v>
      </c>
      <c r="I4" s="133"/>
      <c r="J4" s="133" t="s">
        <v>748</v>
      </c>
      <c r="K4" s="133" t="s">
        <v>740</v>
      </c>
      <c r="L4" s="133" t="s">
        <v>741</v>
      </c>
      <c r="M4" s="133" t="s">
        <v>742</v>
      </c>
      <c r="N4" s="133" t="s">
        <v>743</v>
      </c>
      <c r="O4" s="133" t="s">
        <v>744</v>
      </c>
      <c r="P4" s="133"/>
      <c r="Q4" s="133" t="s">
        <v>747</v>
      </c>
      <c r="R4" s="133" t="s">
        <v>745</v>
      </c>
      <c r="S4" s="133" t="s">
        <v>746</v>
      </c>
      <c r="T4" s="133"/>
      <c r="U4" s="133" t="s">
        <v>749</v>
      </c>
      <c r="V4" s="133"/>
      <c r="W4" s="133" t="s">
        <v>750</v>
      </c>
      <c r="X4" s="32" t="s">
        <v>751</v>
      </c>
      <c r="Y4" s="32" t="s">
        <v>752</v>
      </c>
      <c r="Z4" s="32" t="s">
        <v>753</v>
      </c>
      <c r="AA4" s="32"/>
      <c r="AB4" s="32" t="s">
        <v>0</v>
      </c>
    </row>
    <row r="5" spans="1:29" x14ac:dyDescent="0.2">
      <c r="H5" s="22"/>
      <c r="I5" s="22"/>
      <c r="J5" s="22"/>
      <c r="Q5" s="22"/>
      <c r="U5" s="22"/>
      <c r="V5" s="22"/>
      <c r="W5" s="22"/>
    </row>
    <row r="6" spans="1:29" x14ac:dyDescent="0.2">
      <c r="B6" s="46"/>
      <c r="E6" s="42" t="s">
        <v>970</v>
      </c>
      <c r="F6" s="61"/>
      <c r="G6" s="31"/>
      <c r="H6" s="43"/>
      <c r="I6" s="43"/>
      <c r="J6" s="43"/>
      <c r="K6" s="43"/>
      <c r="L6" s="43"/>
      <c r="M6" s="43"/>
      <c r="N6" s="43"/>
      <c r="O6" s="43"/>
      <c r="P6" s="43"/>
      <c r="Q6" s="43"/>
      <c r="R6" s="43"/>
      <c r="S6" s="43"/>
      <c r="T6" s="43"/>
      <c r="U6" s="43"/>
      <c r="V6" s="43"/>
      <c r="W6" s="43"/>
      <c r="X6" s="43"/>
      <c r="Y6" s="43"/>
      <c r="Z6" s="43"/>
      <c r="AA6" s="43"/>
      <c r="AB6" s="43"/>
    </row>
    <row r="7" spans="1:29" x14ac:dyDescent="0.2">
      <c r="B7" s="46">
        <v>2019</v>
      </c>
      <c r="E7" s="22" t="s">
        <v>756</v>
      </c>
      <c r="F7" s="41">
        <f>SUM(F21,F36,F51,F96,F272,,F332,F342,F349)</f>
        <v>60854953.314199999</v>
      </c>
      <c r="H7" s="69">
        <f>'Tabel 5'!G7/'Tabel 11'!$F7*1</f>
        <v>3.1568703866735603E-2</v>
      </c>
      <c r="I7" s="69"/>
      <c r="J7" s="69">
        <f>'Tabel 5'!I7/'Tabel 11'!$F7*1</f>
        <v>1.7382989261995895E-2</v>
      </c>
      <c r="K7" s="69">
        <f>'Tabel 5'!J7/'Tabel 11'!$F7*1</f>
        <v>8.6379838111024804E-3</v>
      </c>
      <c r="L7" s="69">
        <f>'Tabel 5'!K7/'Tabel 11'!$F7*1</f>
        <v>1.3351605124566884E-3</v>
      </c>
      <c r="M7" s="69">
        <f>'Tabel 5'!L7/'Tabel 11'!$F7*1</f>
        <v>3.3324663522712726E-3</v>
      </c>
      <c r="N7" s="69">
        <f>'Tabel 5'!M7/'Tabel 11'!$F7*1</f>
        <v>3.0522399234490392E-4</v>
      </c>
      <c r="O7" s="69">
        <f>'Tabel 5'!N7/'Tabel 11'!$F7*1</f>
        <v>3.7721545938205476E-3</v>
      </c>
      <c r="P7" s="69"/>
      <c r="Q7" s="69">
        <f>'Tabel 5'!P7/'Tabel 11'!$F7*1</f>
        <v>5.1292291424232337E-3</v>
      </c>
      <c r="R7" s="69">
        <f>'Tabel 5'!Q7/'Tabel 11'!$F7*1</f>
        <v>3.9067159436497077E-3</v>
      </c>
      <c r="S7" s="69">
        <f>'Tabel 5'!R7/'Tabel 11'!$F7*1</f>
        <v>1.222513198773526E-3</v>
      </c>
      <c r="T7" s="69"/>
      <c r="U7" s="69">
        <f>'Tabel 5'!T7/'Tabel 11'!$F7*1</f>
        <v>1.6749499333888359E-3</v>
      </c>
      <c r="V7" s="69"/>
      <c r="W7" s="69">
        <f>'Tabel 5'!V7/'Tabel 11'!$F7*1</f>
        <v>7.3815355289276385E-3</v>
      </c>
      <c r="X7" s="69">
        <f>'Tabel 5'!W7/'Tabel 11'!$F7*1</f>
        <v>6.9358003945885534E-3</v>
      </c>
      <c r="Y7" s="69">
        <f>'Tabel 5'!X7/'Tabel 11'!$F7*1</f>
        <v>3.2650558113100491E-4</v>
      </c>
      <c r="Z7" s="69">
        <f>'Tabel 5'!Y7/'Tabel 11'!$F7*1</f>
        <v>1.1922955320807976E-4</v>
      </c>
      <c r="AA7" s="69"/>
      <c r="AB7" s="69">
        <f>'Tabel 5'!AA7/'Tabel 11'!$F7*1</f>
        <v>1.614195966806837E-4</v>
      </c>
    </row>
    <row r="8" spans="1:29" x14ac:dyDescent="0.2">
      <c r="A8" s="22" t="s">
        <v>702</v>
      </c>
      <c r="B8" s="46">
        <v>2019</v>
      </c>
      <c r="E8" s="22" t="s">
        <v>702</v>
      </c>
      <c r="F8" s="41">
        <f>F7-F9</f>
        <v>55303242.314199999</v>
      </c>
      <c r="H8" s="69">
        <f>'Tabel 5'!G8/'Tabel 11'!$F8*1</f>
        <v>3.1925958155741826E-2</v>
      </c>
      <c r="I8" s="69"/>
      <c r="J8" s="69">
        <f>'Tabel 5'!I8/'Tabel 11'!$F8*1</f>
        <v>1.7616001507923394E-2</v>
      </c>
      <c r="K8" s="69">
        <f>'Tabel 5'!J8/'Tabel 11'!$F8*1</f>
        <v>8.756647526173264E-3</v>
      </c>
      <c r="L8" s="69">
        <f>'Tabel 5'!K8/'Tabel 11'!$F8*1</f>
        <v>1.3350211833971022E-3</v>
      </c>
      <c r="M8" s="69">
        <f>'Tabel 5'!L8/'Tabel 11'!$F8*1</f>
        <v>3.3490983936839236E-3</v>
      </c>
      <c r="N8" s="69">
        <f>'Tabel 5'!M8/'Tabel 11'!$F8*1</f>
        <v>3.046295170956778E-4</v>
      </c>
      <c r="O8" s="69">
        <f>'Tabel 5'!N8/'Tabel 11'!$F8*1</f>
        <v>3.8706048875734255E-3</v>
      </c>
      <c r="P8" s="69"/>
      <c r="Q8" s="69">
        <f>'Tabel 5'!P8/'Tabel 11'!$F8*1</f>
        <v>5.2353530802959451E-3</v>
      </c>
      <c r="R8" s="69">
        <f>'Tabel 5'!Q8/'Tabel 11'!$F8*1</f>
        <v>4.0103073657049154E-3</v>
      </c>
      <c r="S8" s="69">
        <f>'Tabel 5'!R8/'Tabel 11'!$F8*1</f>
        <v>1.2250457145910293E-3</v>
      </c>
      <c r="T8" s="69"/>
      <c r="U8" s="69">
        <f>'Tabel 5'!T8/'Tabel 11'!$F8*1</f>
        <v>1.6141187435782499E-3</v>
      </c>
      <c r="V8" s="69"/>
      <c r="W8" s="69">
        <f>'Tabel 5'!V8/'Tabel 11'!$F8*1</f>
        <v>7.46048482394424E-3</v>
      </c>
      <c r="X8" s="69">
        <f>'Tabel 5'!W8/'Tabel 11'!$F8*1</f>
        <v>7.0114514768772861E-3</v>
      </c>
      <c r="Y8" s="69">
        <f>'Tabel 5'!X8/'Tabel 11'!$F8*1</f>
        <v>3.2972750307115123E-4</v>
      </c>
      <c r="Z8" s="69">
        <f>'Tabel 5'!Y8/'Tabel 11'!$F8*1</f>
        <v>1.1930584399580231E-4</v>
      </c>
      <c r="AA8" s="69"/>
      <c r="AB8" s="69">
        <f>'Tabel 5'!AA8/'Tabel 11'!$F8*1</f>
        <v>1.7762398023954084E-4</v>
      </c>
    </row>
    <row r="9" spans="1:29" x14ac:dyDescent="0.2">
      <c r="B9" s="46">
        <v>2019</v>
      </c>
      <c r="E9" s="22" t="s">
        <v>717</v>
      </c>
      <c r="F9" s="41">
        <f>SUMIFS(F:F,$E:$E,"Bijraming detail",$B:$B,$B9)</f>
        <v>5551711.0000000019</v>
      </c>
      <c r="H9" s="69">
        <f>'Tabel 5'!G9/'Tabel 11'!$F9*1</f>
        <v>2.8009923427210089E-2</v>
      </c>
      <c r="I9" s="69"/>
      <c r="J9" s="69">
        <f>'Tabel 5'!I9/'Tabel 11'!$F9*1</f>
        <v>1.5061843096659746E-2</v>
      </c>
      <c r="K9" s="69">
        <f>'Tabel 5'!J9/'Tabel 11'!$F9*1</f>
        <v>7.4559179239439581E-3</v>
      </c>
      <c r="L9" s="69">
        <f>'Tabel 5'!K9/'Tabel 11'!$F9*1</f>
        <v>1.3365484357011977E-3</v>
      </c>
      <c r="M9" s="69">
        <f>'Tabel 5'!L9/'Tabel 11'!$F9*1</f>
        <v>3.1667866516485958E-3</v>
      </c>
      <c r="N9" s="69">
        <f>'Tabel 5'!M9/'Tabel 11'!$F9*1</f>
        <v>3.1114584396105412E-4</v>
      </c>
      <c r="O9" s="69">
        <f>'Tabel 5'!N9/'Tabel 11'!$F9*1</f>
        <v>2.7914442414049404E-3</v>
      </c>
      <c r="P9" s="69"/>
      <c r="Q9" s="69">
        <f>'Tabel 5'!P9/'Tabel 11'!$F9*1</f>
        <v>4.0720779593894554E-3</v>
      </c>
      <c r="R9" s="69">
        <f>'Tabel 5'!Q9/'Tabel 11'!$F9*1</f>
        <v>2.8747923590842096E-3</v>
      </c>
      <c r="S9" s="69">
        <f>'Tabel 5'!R9/'Tabel 11'!$F9*1</f>
        <v>1.1972856003052456E-3</v>
      </c>
      <c r="T9" s="69"/>
      <c r="U9" s="69">
        <f>'Tabel 5'!T9/'Tabel 11'!$F9*1</f>
        <v>2.2809184411796643E-3</v>
      </c>
      <c r="V9" s="69"/>
      <c r="W9" s="69">
        <f>'Tabel 5'!V9/'Tabel 11'!$F9*1</f>
        <v>6.5950839299812238E-3</v>
      </c>
      <c r="X9" s="69">
        <f>'Tabel 5'!W9/'Tabel 11'!$F9*1</f>
        <v>6.1822038663929589E-3</v>
      </c>
      <c r="Y9" s="69">
        <f>'Tabel 5'!X9/'Tabel 11'!$F9*1</f>
        <v>2.9441047931944643E-4</v>
      </c>
      <c r="Z9" s="69">
        <f>'Tabel 5'!Y9/'Tabel 11'!$F9*1</f>
        <v>1.1846958426881738E-4</v>
      </c>
      <c r="AA9" s="69"/>
      <c r="AB9" s="69">
        <f>'Tabel 5'!AA9/'Tabel 11'!$F9*1</f>
        <v>0</v>
      </c>
    </row>
    <row r="10" spans="1:29" x14ac:dyDescent="0.2">
      <c r="B10" s="46">
        <v>2017</v>
      </c>
      <c r="E10" s="22" t="s">
        <v>756</v>
      </c>
      <c r="F10" s="41">
        <f>SUM(F357,F373,F385,F438,F672,F682,F689,F610)</f>
        <v>57817731.985400006</v>
      </c>
      <c r="H10" s="69">
        <f>'Tabel 5'!G10/'Tabel 11'!$F10*1</f>
        <v>3.1903586264258724E-2</v>
      </c>
      <c r="I10" s="69"/>
      <c r="J10" s="69">
        <f>'Tabel 5'!I10/'Tabel 11'!$F10*1</f>
        <v>1.7300834288217878E-2</v>
      </c>
      <c r="K10" s="69">
        <f>'Tabel 5'!J10/'Tabel 11'!$F10*1</f>
        <v>8.9335396298566259E-3</v>
      </c>
      <c r="L10" s="69">
        <f>'Tabel 5'!K10/'Tabel 11'!$F10*1</f>
        <v>9.7591168076686756E-4</v>
      </c>
      <c r="M10" s="69">
        <f>'Tabel 5'!L10/'Tabel 11'!$F10*1</f>
        <v>3.5296957004735769E-3</v>
      </c>
      <c r="N10" s="69">
        <f>'Tabel 5'!M10/'Tabel 11'!$F10*1</f>
        <v>4.1848753261559821E-4</v>
      </c>
      <c r="O10" s="69">
        <f>'Tabel 5'!N10/'Tabel 11'!$F10*1</f>
        <v>3.4431997445052097E-3</v>
      </c>
      <c r="P10" s="69"/>
      <c r="Q10" s="69">
        <f>'Tabel 5'!P10/'Tabel 11'!$F10*1</f>
        <v>5.3088384732474288E-3</v>
      </c>
      <c r="R10" s="69">
        <f>'Tabel 5'!Q10/'Tabel 11'!$F10*1</f>
        <v>4.3393089176060008E-3</v>
      </c>
      <c r="S10" s="69">
        <f>'Tabel 5'!R10/'Tabel 11'!$F10*1</f>
        <v>9.6952955564142719E-4</v>
      </c>
      <c r="T10" s="69"/>
      <c r="U10" s="69">
        <f>'Tabel 5'!T10/'Tabel 11'!$F10*1</f>
        <v>1.8995902507509981E-3</v>
      </c>
      <c r="V10" s="69"/>
      <c r="W10" s="69">
        <f>'Tabel 5'!V10/'Tabel 11'!$F10*1</f>
        <v>7.3943232520424194E-3</v>
      </c>
      <c r="X10" s="69">
        <f>'Tabel 5'!W10/'Tabel 11'!$F10*1</f>
        <v>6.9207315171242387E-3</v>
      </c>
      <c r="Y10" s="69">
        <f>'Tabel 5'!X10/'Tabel 11'!$F10*1</f>
        <v>3.209914910651714E-4</v>
      </c>
      <c r="Z10" s="69">
        <f>'Tabel 5'!Y10/'Tabel 11'!$F10*1</f>
        <v>1.5260024385300969E-4</v>
      </c>
      <c r="AA10" s="69"/>
      <c r="AB10" s="69">
        <f>'Tabel 5'!AA10/'Tabel 11'!$F10*1</f>
        <v>1.411971677142486E-4</v>
      </c>
    </row>
    <row r="11" spans="1:29" x14ac:dyDescent="0.2">
      <c r="B11" s="46">
        <v>2017</v>
      </c>
      <c r="E11" s="22" t="s">
        <v>702</v>
      </c>
      <c r="F11" s="41">
        <f>F10-F12</f>
        <v>54040200.61500001</v>
      </c>
      <c r="H11" s="69">
        <f>'Tabel 5'!G11/'Tabel 11'!$F11*1</f>
        <v>3.2018367443286733E-2</v>
      </c>
      <c r="I11" s="69"/>
      <c r="J11" s="69">
        <f>'Tabel 5'!I11/'Tabel 11'!$F11*1</f>
        <v>1.7479727855373727E-2</v>
      </c>
      <c r="K11" s="69">
        <f>'Tabel 5'!J11/'Tabel 11'!$F11*1</f>
        <v>9.0046482889060593E-3</v>
      </c>
      <c r="L11" s="69">
        <f>'Tabel 5'!K11/'Tabel 11'!$F11*1</f>
        <v>9.8569212167607333E-4</v>
      </c>
      <c r="M11" s="69">
        <f>'Tabel 5'!L11/'Tabel 11'!$F11*1</f>
        <v>3.5161971613269141E-3</v>
      </c>
      <c r="N11" s="69">
        <f>'Tabel 5'!M11/'Tabel 11'!$F11*1</f>
        <v>4.3493546901222945E-4</v>
      </c>
      <c r="O11" s="69">
        <f>'Tabel 5'!N11/'Tabel 11'!$F11*1</f>
        <v>3.5382548144524493E-3</v>
      </c>
      <c r="P11" s="69"/>
      <c r="Q11" s="69">
        <f>'Tabel 5'!P11/'Tabel 11'!$F11*1</f>
        <v>5.3177263727669077E-3</v>
      </c>
      <c r="R11" s="69">
        <f>'Tabel 5'!Q11/'Tabel 11'!$F11*1</f>
        <v>4.3636403513747377E-3</v>
      </c>
      <c r="S11" s="69">
        <f>'Tabel 5'!R11/'Tabel 11'!$F11*1</f>
        <v>9.5408602139216889E-4</v>
      </c>
      <c r="T11" s="69"/>
      <c r="U11" s="69">
        <f>'Tabel 5'!T11/'Tabel 11'!$F11*1</f>
        <v>1.9376871071595295E-3</v>
      </c>
      <c r="V11" s="69"/>
      <c r="W11" s="69">
        <f>'Tabel 5'!V11/'Tabel 11'!$F11*1</f>
        <v>7.2832261079865705E-3</v>
      </c>
      <c r="X11" s="69">
        <f>'Tabel 5'!W11/'Tabel 11'!$F11*1</f>
        <v>6.8147970549498286E-3</v>
      </c>
      <c r="Y11" s="69">
        <f>'Tabel 5'!X11/'Tabel 11'!$F11*1</f>
        <v>3.1848512411374578E-4</v>
      </c>
      <c r="Z11" s="69">
        <f>'Tabel 5'!Y11/'Tabel 11'!$F11*1</f>
        <v>1.4994392892299588E-4</v>
      </c>
      <c r="AA11" s="69"/>
      <c r="AB11" s="69">
        <f>'Tabel 5'!AA11/'Tabel 11'!$F11*1</f>
        <v>1.5106716679608311E-4</v>
      </c>
    </row>
    <row r="12" spans="1:29" x14ac:dyDescent="0.2">
      <c r="B12" s="46">
        <v>2017</v>
      </c>
      <c r="E12" s="22" t="s">
        <v>717</v>
      </c>
      <c r="F12" s="41">
        <f>SUMIFS(F:F,$E:$E,"Bijraming detail",$B:$B,$B12)</f>
        <v>3777531.3704000004</v>
      </c>
      <c r="H12" s="69">
        <f>'Tabel 5'!G12/'Tabel 11'!$F12*1</f>
        <v>3.0261562060276248E-2</v>
      </c>
      <c r="I12" s="69"/>
      <c r="J12" s="69">
        <f>'Tabel 5'!I12/'Tabel 11'!$F12*1</f>
        <v>1.4741638001037524E-2</v>
      </c>
      <c r="K12" s="69">
        <f>'Tabel 5'!J12/'Tabel 11'!$F12*1</f>
        <v>7.9162810491322233E-3</v>
      </c>
      <c r="L12" s="69">
        <f>'Tabel 5'!K12/'Tabel 11'!$F12*1</f>
        <v>8.3599570469367176E-4</v>
      </c>
      <c r="M12" s="69">
        <f>'Tabel 5'!L12/'Tabel 11'!$F12*1</f>
        <v>3.7228016450624149E-3</v>
      </c>
      <c r="N12" s="69">
        <f>'Tabel 5'!M12/'Tabel 11'!$F12*1</f>
        <v>1.8318841914123524E-4</v>
      </c>
      <c r="O12" s="69">
        <f>'Tabel 5'!N12/'Tabel 11'!$F12*1</f>
        <v>2.0833711830079787E-3</v>
      </c>
      <c r="P12" s="69"/>
      <c r="Q12" s="69">
        <f>'Tabel 5'!P12/'Tabel 11'!$F12*1</f>
        <v>5.1816909194660962E-3</v>
      </c>
      <c r="R12" s="69">
        <f>'Tabel 5'!Q12/'Tabel 11'!$F12*1</f>
        <v>3.9912309181971148E-3</v>
      </c>
      <c r="S12" s="69">
        <f>'Tabel 5'!R12/'Tabel 11'!$F12*1</f>
        <v>1.190460001268981E-3</v>
      </c>
      <c r="T12" s="69"/>
      <c r="U12" s="69">
        <f>'Tabel 5'!T12/'Tabel 11'!$F12*1</f>
        <v>1.3545883536787583E-3</v>
      </c>
      <c r="V12" s="69"/>
      <c r="W12" s="69">
        <f>'Tabel 5'!V12/'Tabel 11'!$F12*1</f>
        <v>8.9836447860938713E-3</v>
      </c>
      <c r="X12" s="69">
        <f>'Tabel 5'!W12/'Tabel 11'!$F12*1</f>
        <v>8.43619731386255E-3</v>
      </c>
      <c r="Y12" s="69">
        <f>'Tabel 5'!X12/'Tabel 11'!$F12*1</f>
        <v>3.5684680491674146E-4</v>
      </c>
      <c r="Z12" s="69">
        <f>'Tabel 5'!Y12/'Tabel 11'!$F12*1</f>
        <v>1.9060066731458E-4</v>
      </c>
      <c r="AA12" s="69"/>
      <c r="AB12" s="69">
        <f>'Tabel 5'!AA12/'Tabel 11'!$F12*1</f>
        <v>0</v>
      </c>
    </row>
    <row r="13" spans="1:29" x14ac:dyDescent="0.2">
      <c r="H13" s="69"/>
      <c r="I13" s="69"/>
      <c r="J13" s="69"/>
      <c r="K13" s="69"/>
      <c r="L13" s="69"/>
      <c r="M13" s="69"/>
      <c r="N13" s="69"/>
      <c r="O13" s="69"/>
      <c r="P13" s="69"/>
      <c r="Q13" s="69"/>
      <c r="R13" s="69"/>
      <c r="S13" s="69"/>
      <c r="T13" s="69"/>
      <c r="U13" s="69"/>
      <c r="V13" s="69"/>
      <c r="W13" s="69"/>
      <c r="X13" s="69"/>
      <c r="Y13" s="69"/>
      <c r="Z13" s="69"/>
      <c r="AA13" s="69"/>
      <c r="AB13" s="69"/>
    </row>
    <row r="14" spans="1:29" x14ac:dyDescent="0.2">
      <c r="E14" s="31"/>
      <c r="F14" s="50"/>
      <c r="G14" s="31"/>
      <c r="H14" s="139"/>
      <c r="I14" s="139"/>
      <c r="J14" s="139"/>
      <c r="K14" s="139"/>
      <c r="L14" s="139"/>
      <c r="M14" s="139"/>
      <c r="N14" s="139"/>
      <c r="O14" s="139"/>
      <c r="P14" s="139"/>
      <c r="Q14" s="139"/>
      <c r="R14" s="139"/>
      <c r="S14" s="139"/>
      <c r="T14" s="139"/>
      <c r="U14" s="139"/>
      <c r="V14" s="139"/>
      <c r="W14" s="139"/>
      <c r="X14" s="139"/>
      <c r="Y14" s="139"/>
      <c r="Z14" s="139"/>
      <c r="AA14" s="139"/>
      <c r="AB14" s="139"/>
    </row>
    <row r="15" spans="1:29" x14ac:dyDescent="0.2">
      <c r="C15" s="42" t="s">
        <v>856</v>
      </c>
      <c r="D15" s="31"/>
      <c r="E15" s="31"/>
      <c r="F15" s="50"/>
      <c r="G15" s="31"/>
      <c r="H15" s="140"/>
      <c r="I15" s="139"/>
      <c r="J15" s="139"/>
      <c r="K15" s="139"/>
      <c r="L15" s="139"/>
      <c r="M15" s="139"/>
      <c r="N15" s="139"/>
      <c r="O15" s="139"/>
      <c r="P15" s="139"/>
      <c r="Q15" s="139"/>
      <c r="R15" s="139"/>
      <c r="S15" s="139"/>
      <c r="T15" s="139"/>
      <c r="U15" s="139"/>
      <c r="V15" s="139"/>
      <c r="W15" s="139"/>
      <c r="X15" s="139"/>
      <c r="Y15" s="139"/>
      <c r="Z15" s="139"/>
      <c r="AA15" s="139"/>
      <c r="AB15" s="139"/>
    </row>
    <row r="16" spans="1:29" outlineLevel="1" x14ac:dyDescent="0.2">
      <c r="A16" s="22">
        <v>1</v>
      </c>
      <c r="B16" s="46">
        <v>2019</v>
      </c>
      <c r="C16" s="46">
        <v>1</v>
      </c>
      <c r="D16" s="22" t="s">
        <v>92</v>
      </c>
      <c r="E16" s="22" t="s">
        <v>419</v>
      </c>
      <c r="F16" s="41">
        <v>1450000.4661999999</v>
      </c>
      <c r="H16" s="69">
        <f>IFERROR('Tabel 5'!G16/'Tabel 11'!$F16*1,0)</f>
        <v>5.3035845017026934E-2</v>
      </c>
      <c r="I16" s="69"/>
      <c r="J16" s="69">
        <f>IFERROR('Tabel 5'!I16/'Tabel 11'!$F16*1,0)</f>
        <v>3.0476541925404246E-2</v>
      </c>
      <c r="K16" s="69">
        <f>IFERROR('Tabel 5'!J16/'Tabel 11'!$F16*1,0)</f>
        <v>1.8256545854343671E-2</v>
      </c>
      <c r="L16" s="69">
        <f>IFERROR('Tabel 5'!K16/'Tabel 11'!$F16*1,0)</f>
        <v>2.9475852591970705E-3</v>
      </c>
      <c r="M16" s="69">
        <f>IFERROR('Tabel 5'!L16/'Tabel 11'!$F16*1,0)</f>
        <v>2.6993094769530495E-3</v>
      </c>
      <c r="N16" s="69">
        <f>IFERROR('Tabel 5'!M16/'Tabel 11'!$F16*1,0)</f>
        <v>7.0068942988868129E-4</v>
      </c>
      <c r="O16" s="69">
        <f>IFERROR('Tabel 5'!N16/'Tabel 11'!$F16*1,0)</f>
        <v>5.8724119050217729E-3</v>
      </c>
      <c r="P16" s="69"/>
      <c r="Q16" s="69">
        <f>IFERROR('Tabel 5'!P16/'Tabel 11'!$F16*1,0)</f>
        <v>8.0910318813523716E-3</v>
      </c>
      <c r="R16" s="69">
        <f>IFERROR('Tabel 5'!Q16/'Tabel 11'!$F16*1,0)</f>
        <v>5.9862049718836154E-3</v>
      </c>
      <c r="S16" s="69">
        <f>IFERROR('Tabel 5'!R16/'Tabel 11'!$F16*1,0)</f>
        <v>2.1048269094687553E-3</v>
      </c>
      <c r="T16" s="69"/>
      <c r="U16" s="69">
        <f>IFERROR('Tabel 5'!T16/'Tabel 11'!$F16*1,0)</f>
        <v>1.7544821945244145E-3</v>
      </c>
      <c r="V16" s="69"/>
      <c r="W16" s="69">
        <f>IFERROR('Tabel 5'!V16/'Tabel 11'!$F16*1,0)</f>
        <v>1.2713789015745904E-2</v>
      </c>
      <c r="X16" s="69">
        <f>IFERROR('Tabel 5'!W16/'Tabel 11'!$F16*1,0)</f>
        <v>1.2197927112638883E-2</v>
      </c>
      <c r="Y16" s="69">
        <f>IFERROR('Tabel 5'!X16/'Tabel 11'!$F16*1,0)</f>
        <v>5.1586190310702129E-4</v>
      </c>
      <c r="Z16" s="69">
        <f>IFERROR('Tabel 5'!Y16/'Tabel 11'!$F16*1,0)</f>
        <v>0</v>
      </c>
      <c r="AA16" s="69"/>
      <c r="AB16" s="69">
        <f>IFERROR('Tabel 5'!AA16/'Tabel 11'!$F16*1,0)</f>
        <v>0</v>
      </c>
      <c r="AC16" s="57"/>
    </row>
    <row r="17" spans="1:29" outlineLevel="1" x14ac:dyDescent="0.2">
      <c r="A17" s="22">
        <v>1</v>
      </c>
      <c r="B17" s="46">
        <v>2019</v>
      </c>
      <c r="C17" s="46">
        <v>1</v>
      </c>
      <c r="D17" s="22" t="s">
        <v>101</v>
      </c>
      <c r="E17" s="22" t="s">
        <v>443</v>
      </c>
      <c r="F17" s="41">
        <v>5428175</v>
      </c>
      <c r="H17" s="69">
        <f>IFERROR('Tabel 5'!G17/'Tabel 11'!$F17*1,0)</f>
        <v>3.7320277993985088E-2</v>
      </c>
      <c r="I17" s="69"/>
      <c r="J17" s="69">
        <f>IFERROR('Tabel 5'!I17/'Tabel 11'!$F17*1,0)</f>
        <v>2.2958176551050768E-2</v>
      </c>
      <c r="K17" s="69">
        <f>IFERROR('Tabel 5'!J17/'Tabel 11'!$F17*1,0)</f>
        <v>9.6581263500163505E-3</v>
      </c>
      <c r="L17" s="69">
        <f>IFERROR('Tabel 5'!K17/'Tabel 11'!$F17*1,0)</f>
        <v>6.8254984410045735E-4</v>
      </c>
      <c r="M17" s="69">
        <f>IFERROR('Tabel 5'!L17/'Tabel 11'!$F17*1,0)</f>
        <v>2.4562583188640751E-3</v>
      </c>
      <c r="N17" s="69">
        <f>IFERROR('Tabel 5'!M17/'Tabel 11'!$F17*1,0)</f>
        <v>1.7648657237469316E-4</v>
      </c>
      <c r="O17" s="69">
        <f>IFERROR('Tabel 5'!N17/'Tabel 11'!$F17*1,0)</f>
        <v>9.9847554656951922E-3</v>
      </c>
      <c r="P17" s="69"/>
      <c r="Q17" s="69">
        <f>IFERROR('Tabel 5'!P17/'Tabel 11'!$F17*1,0)</f>
        <v>7.8741013323999319E-3</v>
      </c>
      <c r="R17" s="69">
        <f>IFERROR('Tabel 5'!Q17/'Tabel 11'!$F17*1,0)</f>
        <v>6.2166381887098334E-3</v>
      </c>
      <c r="S17" s="69">
        <f>IFERROR('Tabel 5'!R17/'Tabel 11'!$F17*1,0)</f>
        <v>1.6574631436900985E-3</v>
      </c>
      <c r="T17" s="69"/>
      <c r="U17" s="69">
        <f>IFERROR('Tabel 5'!T17/'Tabel 11'!$F17*1,0)</f>
        <v>8.1832291700249164E-4</v>
      </c>
      <c r="V17" s="69"/>
      <c r="W17" s="69">
        <f>IFERROR('Tabel 5'!V17/'Tabel 11'!$F17*1,0)</f>
        <v>5.6696771935318959E-3</v>
      </c>
      <c r="X17" s="69">
        <f>IFERROR('Tabel 5'!W17/'Tabel 11'!$F17*1,0)</f>
        <v>4.9381237708806371E-3</v>
      </c>
      <c r="Y17" s="69">
        <f>IFERROR('Tabel 5'!X17/'Tabel 11'!$F17*1,0)</f>
        <v>7.3155342265125939E-4</v>
      </c>
      <c r="Z17" s="69">
        <f>IFERROR('Tabel 5'!Y17/'Tabel 11'!$F17*1,0)</f>
        <v>0</v>
      </c>
      <c r="AA17" s="69"/>
      <c r="AB17" s="69">
        <f>IFERROR('Tabel 5'!AA17/'Tabel 11'!$F17*1,0)</f>
        <v>0</v>
      </c>
      <c r="AC17" s="57"/>
    </row>
    <row r="18" spans="1:29" outlineLevel="1" x14ac:dyDescent="0.2">
      <c r="A18" s="22">
        <v>1</v>
      </c>
      <c r="B18" s="46">
        <v>2019</v>
      </c>
      <c r="C18" s="46">
        <v>1</v>
      </c>
      <c r="D18" s="22" t="s">
        <v>141</v>
      </c>
      <c r="E18" s="22" t="s">
        <v>486</v>
      </c>
      <c r="F18" s="41">
        <v>2473883</v>
      </c>
      <c r="H18" s="69">
        <f>IFERROR('Tabel 5'!G18/'Tabel 11'!$F18*1,0)</f>
        <v>4.348548415587964E-2</v>
      </c>
      <c r="I18" s="69"/>
      <c r="J18" s="69">
        <f>IFERROR('Tabel 5'!I18/'Tabel 11'!$F18*1,0)</f>
        <v>2.3326082923080842E-2</v>
      </c>
      <c r="K18" s="69">
        <f>IFERROR('Tabel 5'!J18/'Tabel 11'!$F18*1,0)</f>
        <v>1.1872024667294289E-2</v>
      </c>
      <c r="L18" s="69">
        <f>IFERROR('Tabel 5'!K18/'Tabel 11'!$F18*1,0)</f>
        <v>1.2999806377261981E-3</v>
      </c>
      <c r="M18" s="69">
        <f>IFERROR('Tabel 5'!L18/'Tabel 11'!$F18*1,0)</f>
        <v>6.8814895449784809E-3</v>
      </c>
      <c r="N18" s="69">
        <f>IFERROR('Tabel 5'!M18/'Tabel 11'!$F18*1,0)</f>
        <v>4.5070846115196234E-4</v>
      </c>
      <c r="O18" s="69">
        <f>IFERROR('Tabel 5'!N18/'Tabel 11'!$F18*1,0)</f>
        <v>2.8218796119299093E-3</v>
      </c>
      <c r="P18" s="69"/>
      <c r="Q18" s="69">
        <f>IFERROR('Tabel 5'!P18/'Tabel 11'!$F18*1,0)</f>
        <v>9.4636650156858671E-3</v>
      </c>
      <c r="R18" s="69">
        <f>IFERROR('Tabel 5'!Q18/'Tabel 11'!$F18*1,0)</f>
        <v>8.5848845721483193E-3</v>
      </c>
      <c r="S18" s="69">
        <f>IFERROR('Tabel 5'!R18/'Tabel 11'!$F18*1,0)</f>
        <v>8.7878044353754806E-4</v>
      </c>
      <c r="T18" s="69"/>
      <c r="U18" s="69">
        <f>IFERROR('Tabel 5'!T18/'Tabel 11'!$F18*1,0)</f>
        <v>9.0748026483063269E-4</v>
      </c>
      <c r="V18" s="69"/>
      <c r="W18" s="69">
        <f>IFERROR('Tabel 5'!V18/'Tabel 11'!$F18*1,0)</f>
        <v>9.7882559522823025E-3</v>
      </c>
      <c r="X18" s="69">
        <f>IFERROR('Tabel 5'!W18/'Tabel 11'!$F18*1,0)</f>
        <v>9.0966306814024758E-3</v>
      </c>
      <c r="Y18" s="69">
        <f>IFERROR('Tabel 5'!X18/'Tabel 11'!$F18*1,0)</f>
        <v>6.9162527087982743E-4</v>
      </c>
      <c r="Z18" s="69">
        <f>IFERROR('Tabel 5'!Y18/'Tabel 11'!$F18*1,0)</f>
        <v>0</v>
      </c>
      <c r="AA18" s="69"/>
      <c r="AB18" s="69">
        <f>IFERROR('Tabel 5'!AA18/'Tabel 11'!$F18*1,0)</f>
        <v>0</v>
      </c>
      <c r="AC18" s="57"/>
    </row>
    <row r="19" spans="1:29" outlineLevel="1" x14ac:dyDescent="0.2">
      <c r="A19" s="22">
        <v>1</v>
      </c>
      <c r="B19" s="46">
        <v>2019</v>
      </c>
      <c r="C19" s="46">
        <v>1</v>
      </c>
      <c r="D19" s="22" t="s">
        <v>157</v>
      </c>
      <c r="E19" s="22" t="s">
        <v>504</v>
      </c>
      <c r="F19" s="41">
        <v>3518993.5869000009</v>
      </c>
      <c r="H19" s="69">
        <f>IFERROR('Tabel 5'!G19/'Tabel 11'!$F19*1,0)</f>
        <v>4.4950636053686856E-2</v>
      </c>
      <c r="I19" s="69"/>
      <c r="J19" s="69">
        <f>IFERROR('Tabel 5'!I19/'Tabel 11'!$F19*1,0)</f>
        <v>2.7521789286725447E-2</v>
      </c>
      <c r="K19" s="69">
        <f>IFERROR('Tabel 5'!J19/'Tabel 11'!$F19*1,0)</f>
        <v>1.1300674189358805E-2</v>
      </c>
      <c r="L19" s="69">
        <f>IFERROR('Tabel 5'!K19/'Tabel 11'!$F19*1,0)</f>
        <v>1.3447026495346862E-3</v>
      </c>
      <c r="M19" s="69">
        <f>IFERROR('Tabel 5'!L19/'Tabel 11'!$F19*1,0)</f>
        <v>3.4896340947349843E-3</v>
      </c>
      <c r="N19" s="69">
        <f>IFERROR('Tabel 5'!M19/'Tabel 11'!$F19*1,0)</f>
        <v>3.8164320759194497E-4</v>
      </c>
      <c r="O19" s="69">
        <f>IFERROR('Tabel 5'!N19/'Tabel 11'!$F19*1,0)</f>
        <v>1.1005135145505027E-2</v>
      </c>
      <c r="P19" s="69"/>
      <c r="Q19" s="69">
        <f>IFERROR('Tabel 5'!P19/'Tabel 11'!$F19*1,0)</f>
        <v>1.0950005746939996E-2</v>
      </c>
      <c r="R19" s="69">
        <f>IFERROR('Tabel 5'!Q19/'Tabel 11'!$F19*1,0)</f>
        <v>1.0950005746939996E-2</v>
      </c>
      <c r="S19" s="69">
        <f>IFERROR('Tabel 5'!R19/'Tabel 11'!$F19*1,0)</f>
        <v>0</v>
      </c>
      <c r="T19" s="69"/>
      <c r="U19" s="69">
        <f>IFERROR('Tabel 5'!T19/'Tabel 11'!$F19*1,0)</f>
        <v>5.0895233417511045E-4</v>
      </c>
      <c r="V19" s="69"/>
      <c r="W19" s="69">
        <f>IFERROR('Tabel 5'!V19/'Tabel 11'!$F19*1,0)</f>
        <v>5.9698886858462986E-3</v>
      </c>
      <c r="X19" s="69">
        <f>IFERROR('Tabel 5'!W19/'Tabel 11'!$F19*1,0)</f>
        <v>5.7635796994637582E-3</v>
      </c>
      <c r="Y19" s="69">
        <f>IFERROR('Tabel 5'!X19/'Tabel 11'!$F19*1,0)</f>
        <v>1.6879826158571504E-4</v>
      </c>
      <c r="Z19" s="69">
        <f>IFERROR('Tabel 5'!Y19/'Tabel 11'!$F19*1,0)</f>
        <v>3.7510724796825563E-5</v>
      </c>
      <c r="AA19" s="69"/>
      <c r="AB19" s="69">
        <f>IFERROR('Tabel 5'!AA19/'Tabel 11'!$F19*1,0)</f>
        <v>4.3876181125983841E-4</v>
      </c>
      <c r="AC19" s="57"/>
    </row>
    <row r="20" spans="1:29" outlineLevel="1" x14ac:dyDescent="0.2">
      <c r="B20" s="46">
        <v>2019</v>
      </c>
      <c r="C20" s="46">
        <v>1</v>
      </c>
      <c r="D20" s="22" t="s">
        <v>767</v>
      </c>
      <c r="E20" s="22" t="s">
        <v>804</v>
      </c>
      <c r="F20" s="41">
        <v>0</v>
      </c>
      <c r="H20" s="69">
        <f>IFERROR('Tabel 5'!G20/'Tabel 11'!$F20*1,0)</f>
        <v>0</v>
      </c>
      <c r="I20" s="69"/>
      <c r="J20" s="69">
        <f>IFERROR('Tabel 5'!I20/'Tabel 11'!$F20*1,0)</f>
        <v>0</v>
      </c>
      <c r="K20" s="69">
        <f>IFERROR('Tabel 5'!J20/'Tabel 11'!$F20*1,0)</f>
        <v>0</v>
      </c>
      <c r="L20" s="69">
        <f>IFERROR('Tabel 5'!K20/'Tabel 11'!$F20*1,0)</f>
        <v>0</v>
      </c>
      <c r="M20" s="69">
        <f>IFERROR('Tabel 5'!L20/'Tabel 11'!$F20*1,0)</f>
        <v>0</v>
      </c>
      <c r="N20" s="69">
        <f>IFERROR('Tabel 5'!M20/'Tabel 11'!$F20*1,0)</f>
        <v>0</v>
      </c>
      <c r="O20" s="69">
        <f>IFERROR('Tabel 5'!N20/'Tabel 11'!$F20*1,0)</f>
        <v>0</v>
      </c>
      <c r="P20" s="69"/>
      <c r="Q20" s="69">
        <f>IFERROR('Tabel 5'!P20/'Tabel 11'!$F20*1,0)</f>
        <v>0</v>
      </c>
      <c r="R20" s="69">
        <f>IFERROR('Tabel 5'!Q20/'Tabel 11'!$F20*1,0)</f>
        <v>0</v>
      </c>
      <c r="S20" s="69">
        <f>IFERROR('Tabel 5'!R20/'Tabel 11'!$F20*1,0)</f>
        <v>0</v>
      </c>
      <c r="T20" s="69"/>
      <c r="U20" s="69">
        <f>IFERROR('Tabel 5'!T20/'Tabel 11'!$F20*1,0)</f>
        <v>0</v>
      </c>
      <c r="V20" s="69"/>
      <c r="W20" s="69">
        <f>IFERROR('Tabel 5'!V20/'Tabel 11'!$F20*1,0)</f>
        <v>0</v>
      </c>
      <c r="X20" s="69">
        <f>IFERROR('Tabel 5'!W20/'Tabel 11'!$F20*1,0)</f>
        <v>0</v>
      </c>
      <c r="Y20" s="69">
        <f>IFERROR('Tabel 5'!X20/'Tabel 11'!$F20*1,0)</f>
        <v>0</v>
      </c>
      <c r="Z20" s="69">
        <f>IFERROR('Tabel 5'!Y20/'Tabel 11'!$F20*1,0)</f>
        <v>0</v>
      </c>
      <c r="AA20" s="69"/>
      <c r="AB20" s="69">
        <f>IFERROR('Tabel 5'!AA20/'Tabel 11'!$F20*1,0)</f>
        <v>0</v>
      </c>
      <c r="AC20" s="57"/>
    </row>
    <row r="21" spans="1:29" x14ac:dyDescent="0.2">
      <c r="B21" s="46">
        <v>2019</v>
      </c>
      <c r="C21" s="46" t="s">
        <v>761</v>
      </c>
      <c r="F21" s="41">
        <v>12871052.053100001</v>
      </c>
      <c r="H21" s="69">
        <f>IFERROR('Tabel 5'!G21/'Tabel 11'!$F21*1,0)</f>
        <v>4.2361882909849477E-2</v>
      </c>
      <c r="I21" s="69"/>
      <c r="J21" s="69">
        <f>IFERROR('Tabel 5'!I21/'Tabel 11'!$F21*1,0)</f>
        <v>2.5123587307854672E-2</v>
      </c>
      <c r="K21" s="69">
        <f>IFERROR('Tabel 5'!J21/'Tabel 11'!$F21*1,0)</f>
        <v>1.1501390825650937E-2</v>
      </c>
      <c r="L21" s="69">
        <f>IFERROR('Tabel 5'!K21/'Tabel 11'!$F21*1,0)</f>
        <v>1.2374279844640961E-3</v>
      </c>
      <c r="M21" s="69">
        <f>IFERROR('Tabel 5'!L21/'Tabel 11'!$F21*1,0)</f>
        <v>3.6167206696043281E-3</v>
      </c>
      <c r="N21" s="69">
        <f>IFERROR('Tabel 5'!M21/'Tabel 11'!$F21*1,0)</f>
        <v>3.4433859654328333E-4</v>
      </c>
      <c r="O21" s="69">
        <f>IFERROR('Tabel 5'!N21/'Tabel 11'!$F21*1,0)</f>
        <v>8.4237092315920283E-3</v>
      </c>
      <c r="P21" s="69"/>
      <c r="Q21" s="69">
        <f>IFERROR('Tabel 5'!P21/'Tabel 11'!$F21*1,0)</f>
        <v>9.0450259636670818E-3</v>
      </c>
      <c r="R21" s="69">
        <f>IFERROR('Tabel 5'!Q21/'Tabel 11'!$F21*1,0)</f>
        <v>7.9399880894263052E-3</v>
      </c>
      <c r="S21" s="69">
        <f>IFERROR('Tabel 5'!R21/'Tabel 11'!$F21*1,0)</f>
        <v>1.105037874240776E-3</v>
      </c>
      <c r="T21" s="69"/>
      <c r="U21" s="69">
        <f>IFERROR('Tabel 5'!T21/'Tabel 11'!$F21*1,0)</f>
        <v>8.563402552121094E-4</v>
      </c>
      <c r="V21" s="69"/>
      <c r="W21" s="69">
        <f>IFERROR('Tabel 5'!V21/'Tabel 11'!$F21*1,0)</f>
        <v>7.3369293831156181E-3</v>
      </c>
      <c r="X21" s="69">
        <f>IFERROR('Tabel 5'!W21/'Tabel 11'!$F21*1,0)</f>
        <v>6.780953075158999E-3</v>
      </c>
      <c r="Y21" s="69">
        <f>IFERROR('Tabel 5'!X21/'Tabel 11'!$F21*1,0)</f>
        <v>5.4572073603791115E-4</v>
      </c>
      <c r="Z21" s="69">
        <f>IFERROR('Tabel 5'!Y21/'Tabel 11'!$F21*1,0)</f>
        <v>1.0255571918707897E-5</v>
      </c>
      <c r="AA21" s="69"/>
      <c r="AB21" s="69">
        <f>IFERROR('Tabel 5'!AA21/'Tabel 11'!$F21*1,0)</f>
        <v>1.1995911395821965E-4</v>
      </c>
      <c r="AC21" s="57"/>
    </row>
    <row r="22" spans="1:29" outlineLevel="1" x14ac:dyDescent="0.2">
      <c r="A22" s="22">
        <v>1</v>
      </c>
      <c r="B22" s="46">
        <v>2019</v>
      </c>
      <c r="C22" s="46">
        <v>2</v>
      </c>
      <c r="D22" s="22" t="s">
        <v>3</v>
      </c>
      <c r="E22" s="22" t="s">
        <v>324</v>
      </c>
      <c r="F22" s="41">
        <v>1063158</v>
      </c>
      <c r="H22" s="69">
        <f>IFERROR('Tabel 5'!G22/'Tabel 11'!$F22*1,0)</f>
        <v>4.4023559997667328E-2</v>
      </c>
      <c r="I22" s="69"/>
      <c r="J22" s="69">
        <f>IFERROR('Tabel 5'!I22/'Tabel 11'!$F22*1,0)</f>
        <v>2.4412175800774674E-2</v>
      </c>
      <c r="K22" s="69">
        <f>IFERROR('Tabel 5'!J22/'Tabel 11'!$F22*1,0)</f>
        <v>1.6104849890608921E-2</v>
      </c>
      <c r="L22" s="69">
        <f>IFERROR('Tabel 5'!K22/'Tabel 11'!$F22*1,0)</f>
        <v>1.4409899563376282E-3</v>
      </c>
      <c r="M22" s="69">
        <f>IFERROR('Tabel 5'!L22/'Tabel 11'!$F22*1,0)</f>
        <v>4.1367322636898752E-3</v>
      </c>
      <c r="N22" s="69">
        <f>IFERROR('Tabel 5'!M22/'Tabel 11'!$F22*1,0)</f>
        <v>5.643563797666951E-4</v>
      </c>
      <c r="O22" s="69">
        <f>IFERROR('Tabel 5'!N22/'Tabel 11'!$F22*1,0)</f>
        <v>2.1652473103715535E-3</v>
      </c>
      <c r="P22" s="69"/>
      <c r="Q22" s="69">
        <f>IFERROR('Tabel 5'!P22/'Tabel 11'!$F22*1,0)</f>
        <v>1.8363216003641981E-2</v>
      </c>
      <c r="R22" s="69">
        <f>IFERROR('Tabel 5'!Q22/'Tabel 11'!$F22*1,0)</f>
        <v>7.8492566485884509E-3</v>
      </c>
      <c r="S22" s="69">
        <f>IFERROR('Tabel 5'!R22/'Tabel 11'!$F22*1,0)</f>
        <v>1.051395935505353E-2</v>
      </c>
      <c r="T22" s="69"/>
      <c r="U22" s="69">
        <f>IFERROR('Tabel 5'!T22/'Tabel 11'!$F22*1,0)</f>
        <v>1.2331186897902287E-3</v>
      </c>
      <c r="V22" s="69"/>
      <c r="W22" s="69">
        <f>IFERROR('Tabel 5'!V22/'Tabel 11'!$F22*1,0)</f>
        <v>1.5049503460445201E-5</v>
      </c>
      <c r="X22" s="69">
        <f>IFERROR('Tabel 5'!W22/'Tabel 11'!$F22*1,0)</f>
        <v>0</v>
      </c>
      <c r="Y22" s="69">
        <f>IFERROR('Tabel 5'!X22/'Tabel 11'!$F22*1,0)</f>
        <v>0</v>
      </c>
      <c r="Z22" s="69">
        <f>IFERROR('Tabel 5'!Y22/'Tabel 11'!$F22*1,0)</f>
        <v>1.5049503460445201E-5</v>
      </c>
      <c r="AA22" s="69"/>
      <c r="AB22" s="69">
        <f>IFERROR('Tabel 5'!AA22/'Tabel 11'!$F22*1,0)</f>
        <v>2.6976234952848024E-3</v>
      </c>
      <c r="AC22" s="57"/>
    </row>
    <row r="23" spans="1:29" outlineLevel="1" x14ac:dyDescent="0.2">
      <c r="A23" s="22">
        <v>1</v>
      </c>
      <c r="B23" s="46">
        <v>2019</v>
      </c>
      <c r="C23" s="46">
        <v>2</v>
      </c>
      <c r="D23" s="22" t="s">
        <v>5</v>
      </c>
      <c r="E23" s="22" t="s">
        <v>327</v>
      </c>
      <c r="F23" s="41">
        <v>819250</v>
      </c>
      <c r="H23" s="69">
        <f>IFERROR('Tabel 5'!G23/'Tabel 11'!$F23*1,0)</f>
        <v>3.2961855355508086E-2</v>
      </c>
      <c r="I23" s="69"/>
      <c r="J23" s="69">
        <f>IFERROR('Tabel 5'!I23/'Tabel 11'!$F23*1,0)</f>
        <v>1.8442477876106193E-2</v>
      </c>
      <c r="K23" s="69">
        <f>IFERROR('Tabel 5'!J23/'Tabel 11'!$F23*1,0)</f>
        <v>1.4585291425083918E-2</v>
      </c>
      <c r="L23" s="69">
        <f>IFERROR('Tabel 5'!K23/'Tabel 11'!$F23*1,0)</f>
        <v>1.0863594751296917E-4</v>
      </c>
      <c r="M23" s="69">
        <f>IFERROR('Tabel 5'!L23/'Tabel 11'!$F23*1,0)</f>
        <v>1.878547451937748E-3</v>
      </c>
      <c r="N23" s="69">
        <f>IFERROR('Tabel 5'!M23/'Tabel 11'!$F23*1,0)</f>
        <v>1.3426914861153495E-5</v>
      </c>
      <c r="O23" s="69">
        <f>IFERROR('Tabel 5'!N23/'Tabel 11'!$F23*1,0)</f>
        <v>1.8565761367104058E-3</v>
      </c>
      <c r="P23" s="69"/>
      <c r="Q23" s="69">
        <f>IFERROR('Tabel 5'!P23/'Tabel 11'!$F23*1,0)</f>
        <v>1.0753738175160207E-3</v>
      </c>
      <c r="R23" s="69">
        <f>IFERROR('Tabel 5'!Q23/'Tabel 11'!$F23*1,0)</f>
        <v>0</v>
      </c>
      <c r="S23" s="69">
        <f>IFERROR('Tabel 5'!R23/'Tabel 11'!$F23*1,0)</f>
        <v>1.0753738175160207E-3</v>
      </c>
      <c r="T23" s="69"/>
      <c r="U23" s="69">
        <f>IFERROR('Tabel 5'!T23/'Tabel 11'!$F23*1,0)</f>
        <v>1.2450411962160513E-4</v>
      </c>
      <c r="V23" s="69"/>
      <c r="W23" s="69">
        <f>IFERROR('Tabel 5'!V23/'Tabel 11'!$F23*1,0)</f>
        <v>1.3319499542264267E-2</v>
      </c>
      <c r="X23" s="69">
        <f>IFERROR('Tabel 5'!W23/'Tabel 11'!$F23*1,0)</f>
        <v>1.3201098565761368E-2</v>
      </c>
      <c r="Y23" s="69">
        <f>IFERROR('Tabel 5'!X23/'Tabel 11'!$F23*1,0)</f>
        <v>1.1840097650289899E-4</v>
      </c>
      <c r="Z23" s="69">
        <f>IFERROR('Tabel 5'!Y23/'Tabel 11'!$F23*1,0)</f>
        <v>0</v>
      </c>
      <c r="AA23" s="69"/>
      <c r="AB23" s="69">
        <f>IFERROR('Tabel 5'!AA23/'Tabel 11'!$F23*1,0)</f>
        <v>0</v>
      </c>
      <c r="AC23" s="57"/>
    </row>
    <row r="24" spans="1:29" outlineLevel="1" x14ac:dyDescent="0.2">
      <c r="A24" s="22">
        <v>1</v>
      </c>
      <c r="B24" s="46">
        <v>2019</v>
      </c>
      <c r="C24" s="46">
        <v>2</v>
      </c>
      <c r="D24" s="22" t="s">
        <v>30</v>
      </c>
      <c r="E24" s="22" t="s">
        <v>356</v>
      </c>
      <c r="F24" s="41">
        <v>749395</v>
      </c>
      <c r="H24" s="69">
        <f>IFERROR('Tabel 5'!G24/'Tabel 11'!$F24*1,0)</f>
        <v>2.959720841478793E-2</v>
      </c>
      <c r="I24" s="69"/>
      <c r="J24" s="69">
        <f>IFERROR('Tabel 5'!I24/'Tabel 11'!$F24*1,0)</f>
        <v>2.3258762068068241E-2</v>
      </c>
      <c r="K24" s="69">
        <f>IFERROR('Tabel 5'!J24/'Tabel 11'!$F24*1,0)</f>
        <v>1.6501311057586454E-2</v>
      </c>
      <c r="L24" s="69">
        <f>IFERROR('Tabel 5'!K24/'Tabel 11'!$F24*1,0)</f>
        <v>1.6079637574309942E-3</v>
      </c>
      <c r="M24" s="69">
        <f>IFERROR('Tabel 5'!L24/'Tabel 11'!$F24*1,0)</f>
        <v>2.6901700705235557E-3</v>
      </c>
      <c r="N24" s="69">
        <f>IFERROR('Tabel 5'!M24/'Tabel 11'!$F24*1,0)</f>
        <v>4.2567671254812217E-4</v>
      </c>
      <c r="O24" s="69">
        <f>IFERROR('Tabel 5'!N24/'Tabel 11'!$F24*1,0)</f>
        <v>2.0336404699791166E-3</v>
      </c>
      <c r="P24" s="69"/>
      <c r="Q24" s="69">
        <f>IFERROR('Tabel 5'!P24/'Tabel 11'!$F24*1,0)</f>
        <v>2.6367936802353898E-3</v>
      </c>
      <c r="R24" s="69">
        <f>IFERROR('Tabel 5'!Q24/'Tabel 11'!$F24*1,0)</f>
        <v>2.1684158554567349E-3</v>
      </c>
      <c r="S24" s="69">
        <f>IFERROR('Tabel 5'!R24/'Tabel 11'!$F24*1,0)</f>
        <v>4.6837782477865479E-4</v>
      </c>
      <c r="T24" s="69"/>
      <c r="U24" s="69">
        <f>IFERROR('Tabel 5'!T24/'Tabel 11'!$F24*1,0)</f>
        <v>0</v>
      </c>
      <c r="V24" s="69"/>
      <c r="W24" s="69">
        <f>IFERROR('Tabel 5'!V24/'Tabel 11'!$F24*1,0)</f>
        <v>3.7016526664842972E-3</v>
      </c>
      <c r="X24" s="69">
        <f>IFERROR('Tabel 5'!W24/'Tabel 11'!$F24*1,0)</f>
        <v>3.7016526664842972E-3</v>
      </c>
      <c r="Y24" s="69">
        <f>IFERROR('Tabel 5'!X24/'Tabel 11'!$F24*1,0)</f>
        <v>0</v>
      </c>
      <c r="Z24" s="69">
        <f>IFERROR('Tabel 5'!Y24/'Tabel 11'!$F24*1,0)</f>
        <v>0</v>
      </c>
      <c r="AA24" s="69"/>
      <c r="AB24" s="69">
        <f>IFERROR('Tabel 5'!AA24/'Tabel 11'!$F24*1,0)</f>
        <v>0</v>
      </c>
      <c r="AC24" s="57"/>
    </row>
    <row r="25" spans="1:29" outlineLevel="1" x14ac:dyDescent="0.2">
      <c r="A25" s="22">
        <v>1</v>
      </c>
      <c r="B25" s="46">
        <v>2019</v>
      </c>
      <c r="C25" s="46">
        <v>2</v>
      </c>
      <c r="D25" s="22" t="s">
        <v>45</v>
      </c>
      <c r="E25" s="22" t="s">
        <v>376</v>
      </c>
      <c r="F25" s="41">
        <v>579273.49129999976</v>
      </c>
      <c r="H25" s="69">
        <f>IFERROR('Tabel 5'!G25/'Tabel 11'!$F25*1,0)</f>
        <v>3.5024906723191543E-2</v>
      </c>
      <c r="I25" s="69"/>
      <c r="J25" s="69">
        <f>IFERROR('Tabel 5'!I25/'Tabel 11'!$F25*1,0)</f>
        <v>1.9821380008659142E-2</v>
      </c>
      <c r="K25" s="69">
        <f>IFERROR('Tabel 5'!J25/'Tabel 11'!$F25*1,0)</f>
        <v>1.1643895502386857E-2</v>
      </c>
      <c r="L25" s="69">
        <f>IFERROR('Tabel 5'!K25/'Tabel 11'!$F25*1,0)</f>
        <v>2.1181704642592551E-3</v>
      </c>
      <c r="M25" s="69">
        <f>IFERROR('Tabel 5'!L25/'Tabel 11'!$F25*1,0)</f>
        <v>2.7931538803353502E-3</v>
      </c>
      <c r="N25" s="69">
        <f>IFERROR('Tabel 5'!M25/'Tabel 11'!$F25*1,0)</f>
        <v>7.7338253299767418E-4</v>
      </c>
      <c r="O25" s="69">
        <f>IFERROR('Tabel 5'!N25/'Tabel 11'!$F25*1,0)</f>
        <v>2.4927776286800033E-3</v>
      </c>
      <c r="P25" s="69"/>
      <c r="Q25" s="69">
        <f>IFERROR('Tabel 5'!P25/'Tabel 11'!$F25*1,0)</f>
        <v>3.4992107017551019E-3</v>
      </c>
      <c r="R25" s="69">
        <f>IFERROR('Tabel 5'!Q25/'Tabel 11'!$F25*1,0)</f>
        <v>3.4992107017551019E-3</v>
      </c>
      <c r="S25" s="69">
        <f>IFERROR('Tabel 5'!R25/'Tabel 11'!$F25*1,0)</f>
        <v>0</v>
      </c>
      <c r="T25" s="69"/>
      <c r="U25" s="69">
        <f>IFERROR('Tabel 5'!T25/'Tabel 11'!$F25*1,0)</f>
        <v>1.9058355277442685E-3</v>
      </c>
      <c r="V25" s="69"/>
      <c r="W25" s="69">
        <f>IFERROR('Tabel 5'!V25/'Tabel 11'!$F25*1,0)</f>
        <v>9.7984804850330329E-3</v>
      </c>
      <c r="X25" s="69">
        <f>IFERROR('Tabel 5'!W25/'Tabel 11'!$F25*1,0)</f>
        <v>9.7605018785018975E-3</v>
      </c>
      <c r="Y25" s="69">
        <f>IFERROR('Tabel 5'!X25/'Tabel 11'!$F25*1,0)</f>
        <v>0</v>
      </c>
      <c r="Z25" s="69">
        <f>IFERROR('Tabel 5'!Y25/'Tabel 11'!$F25*1,0)</f>
        <v>3.7978606531135783E-5</v>
      </c>
      <c r="AA25" s="69"/>
      <c r="AB25" s="69">
        <f>IFERROR('Tabel 5'!AA25/'Tabel 11'!$F25*1,0)</f>
        <v>0</v>
      </c>
      <c r="AC25" s="57"/>
    </row>
    <row r="26" spans="1:29" outlineLevel="1" x14ac:dyDescent="0.2">
      <c r="A26" s="22">
        <v>1</v>
      </c>
      <c r="B26" s="46">
        <v>2019</v>
      </c>
      <c r="C26" s="46">
        <v>2</v>
      </c>
      <c r="D26" s="22" t="s">
        <v>46</v>
      </c>
      <c r="E26" s="22" t="s">
        <v>377</v>
      </c>
      <c r="F26" s="41">
        <v>730127</v>
      </c>
      <c r="H26" s="69">
        <f>IFERROR('Tabel 5'!G26/'Tabel 11'!$F26*1,0)</f>
        <v>4.4327904597419351E-2</v>
      </c>
      <c r="I26" s="69"/>
      <c r="J26" s="69">
        <f>IFERROR('Tabel 5'!I26/'Tabel 11'!$F26*1,0)</f>
        <v>2.6893951326276113E-2</v>
      </c>
      <c r="K26" s="69">
        <f>IFERROR('Tabel 5'!J26/'Tabel 11'!$F26*1,0)</f>
        <v>2.0889516481379267E-2</v>
      </c>
      <c r="L26" s="69">
        <f>IFERROR('Tabel 5'!K26/'Tabel 11'!$F26*1,0)</f>
        <v>5.7113351512819003E-4</v>
      </c>
      <c r="M26" s="69">
        <f>IFERROR('Tabel 5'!L26/'Tabel 11'!$F26*1,0)</f>
        <v>3.376124975517958E-3</v>
      </c>
      <c r="N26" s="69">
        <f>IFERROR('Tabel 5'!M26/'Tabel 11'!$F26*1,0)</f>
        <v>1.9818469937421847E-3</v>
      </c>
      <c r="O26" s="69">
        <f>IFERROR('Tabel 5'!N26/'Tabel 11'!$F26*1,0)</f>
        <v>7.5329360508514273E-5</v>
      </c>
      <c r="P26" s="69"/>
      <c r="Q26" s="69">
        <f>IFERROR('Tabel 5'!P26/'Tabel 11'!$F26*1,0)</f>
        <v>6.0838730796149163E-3</v>
      </c>
      <c r="R26" s="69">
        <f>IFERROR('Tabel 5'!Q26/'Tabel 11'!$F26*1,0)</f>
        <v>4.1842035700638382E-3</v>
      </c>
      <c r="S26" s="69">
        <f>IFERROR('Tabel 5'!R26/'Tabel 11'!$F26*1,0)</f>
        <v>1.8996695095510781E-3</v>
      </c>
      <c r="T26" s="69"/>
      <c r="U26" s="69">
        <f>IFERROR('Tabel 5'!T26/'Tabel 11'!$F26*1,0)</f>
        <v>3.0391972903344214E-3</v>
      </c>
      <c r="V26" s="69"/>
      <c r="W26" s="69">
        <f>IFERROR('Tabel 5'!V26/'Tabel 11'!$F26*1,0)</f>
        <v>8.3108829011939011E-3</v>
      </c>
      <c r="X26" s="69">
        <f>IFERROR('Tabel 5'!W26/'Tabel 11'!$F26*1,0)</f>
        <v>8.1424190586021333E-3</v>
      </c>
      <c r="Y26" s="69">
        <f>IFERROR('Tabel 5'!X26/'Tabel 11'!$F26*1,0)</f>
        <v>1.6846384259176829E-4</v>
      </c>
      <c r="Z26" s="69">
        <f>IFERROR('Tabel 5'!Y26/'Tabel 11'!$F26*1,0)</f>
        <v>0</v>
      </c>
      <c r="AA26" s="69"/>
      <c r="AB26" s="69">
        <f>IFERROR('Tabel 5'!AA26/'Tabel 11'!$F26*1,0)</f>
        <v>0</v>
      </c>
      <c r="AC26" s="57"/>
    </row>
    <row r="27" spans="1:29" outlineLevel="1" x14ac:dyDescent="0.2">
      <c r="A27" s="22">
        <v>1</v>
      </c>
      <c r="B27" s="46">
        <v>2019</v>
      </c>
      <c r="C27" s="46">
        <v>2</v>
      </c>
      <c r="D27" s="22" t="s">
        <v>63</v>
      </c>
      <c r="E27" s="22" t="s">
        <v>400</v>
      </c>
      <c r="F27" s="41">
        <v>805521</v>
      </c>
      <c r="H27" s="69">
        <f>IFERROR('Tabel 5'!G27/'Tabel 11'!$F27*1,0)</f>
        <v>3.5511178479518228E-2</v>
      </c>
      <c r="I27" s="69"/>
      <c r="J27" s="69">
        <f>IFERROR('Tabel 5'!I27/'Tabel 11'!$F27*1,0)</f>
        <v>2.1959700616122981E-2</v>
      </c>
      <c r="K27" s="69">
        <f>IFERROR('Tabel 5'!J27/'Tabel 11'!$F27*1,0)</f>
        <v>9.8780789079366028E-3</v>
      </c>
      <c r="L27" s="69">
        <f>IFERROR('Tabel 5'!K27/'Tabel 11'!$F27*1,0)</f>
        <v>2.8739163845511164E-3</v>
      </c>
      <c r="M27" s="69">
        <f>IFERROR('Tabel 5'!L27/'Tabel 11'!$F27*1,0)</f>
        <v>5.7267284155223764E-3</v>
      </c>
      <c r="N27" s="69">
        <f>IFERROR('Tabel 5'!M27/'Tabel 11'!$F27*1,0)</f>
        <v>1.4611661272642179E-3</v>
      </c>
      <c r="O27" s="69">
        <f>IFERROR('Tabel 5'!N27/'Tabel 11'!$F27*1,0)</f>
        <v>2.0198107808486682E-3</v>
      </c>
      <c r="P27" s="69"/>
      <c r="Q27" s="69">
        <f>IFERROR('Tabel 5'!P27/'Tabel 11'!$F27*1,0)</f>
        <v>2.4692093688432706E-3</v>
      </c>
      <c r="R27" s="69">
        <f>IFERROR('Tabel 5'!Q27/'Tabel 11'!$F27*1,0)</f>
        <v>6.3188917483218937E-4</v>
      </c>
      <c r="S27" s="69">
        <f>IFERROR('Tabel 5'!R27/'Tabel 11'!$F27*1,0)</f>
        <v>1.837320194011081E-3</v>
      </c>
      <c r="T27" s="69"/>
      <c r="U27" s="69">
        <f>IFERROR('Tabel 5'!T27/'Tabel 11'!$F27*1,0)</f>
        <v>3.7007104718561031E-3</v>
      </c>
      <c r="V27" s="69"/>
      <c r="W27" s="69">
        <f>IFERROR('Tabel 5'!V27/'Tabel 11'!$F27*1,0)</f>
        <v>7.3815580226958702E-3</v>
      </c>
      <c r="X27" s="69">
        <f>IFERROR('Tabel 5'!W27/'Tabel 11'!$F27*1,0)</f>
        <v>6.9867824674961915E-3</v>
      </c>
      <c r="Y27" s="69">
        <f>IFERROR('Tabel 5'!X27/'Tabel 11'!$F27*1,0)</f>
        <v>3.9477555519967821E-4</v>
      </c>
      <c r="Z27" s="69">
        <f>IFERROR('Tabel 5'!Y27/'Tabel 11'!$F27*1,0)</f>
        <v>0</v>
      </c>
      <c r="AA27" s="69"/>
      <c r="AB27" s="69">
        <f>IFERROR('Tabel 5'!AA27/'Tabel 11'!$F27*1,0)</f>
        <v>1.0303890277224305E-4</v>
      </c>
      <c r="AC27" s="57"/>
    </row>
    <row r="28" spans="1:29" outlineLevel="1" x14ac:dyDescent="0.2">
      <c r="A28" s="22">
        <v>1</v>
      </c>
      <c r="B28" s="46">
        <v>2019</v>
      </c>
      <c r="C28" s="46">
        <v>2</v>
      </c>
      <c r="D28" s="22" t="s">
        <v>81</v>
      </c>
      <c r="E28" s="22" t="s">
        <v>418</v>
      </c>
      <c r="F28" s="41">
        <v>592187</v>
      </c>
      <c r="H28" s="69">
        <f>IFERROR('Tabel 5'!G28/'Tabel 11'!$F28*1,0)</f>
        <v>4.505671350434913E-2</v>
      </c>
      <c r="I28" s="69"/>
      <c r="J28" s="69">
        <f>IFERROR('Tabel 5'!I28/'Tabel 11'!$F28*1,0)</f>
        <v>2.9264404655961716E-2</v>
      </c>
      <c r="K28" s="69">
        <f>IFERROR('Tabel 5'!J28/'Tabel 11'!$F28*1,0)</f>
        <v>9.5121980050220621E-3</v>
      </c>
      <c r="L28" s="69">
        <f>IFERROR('Tabel 5'!K28/'Tabel 11'!$F28*1,0)</f>
        <v>2.1952525131419635E-4</v>
      </c>
      <c r="M28" s="69">
        <f>IFERROR('Tabel 5'!L28/'Tabel 11'!$F28*1,0)</f>
        <v>6.5722482931911711E-3</v>
      </c>
      <c r="N28" s="69">
        <f>IFERROR('Tabel 5'!M28/'Tabel 11'!$F28*1,0)</f>
        <v>0</v>
      </c>
      <c r="O28" s="69">
        <f>IFERROR('Tabel 5'!N28/'Tabel 11'!$F28*1,0)</f>
        <v>1.2960433106434285E-2</v>
      </c>
      <c r="P28" s="69"/>
      <c r="Q28" s="69">
        <f>IFERROR('Tabel 5'!P28/'Tabel 11'!$F28*1,0)</f>
        <v>8.0059170498508071E-3</v>
      </c>
      <c r="R28" s="69">
        <f>IFERROR('Tabel 5'!Q28/'Tabel 11'!$F28*1,0)</f>
        <v>5.3530388205077113E-3</v>
      </c>
      <c r="S28" s="69">
        <f>IFERROR('Tabel 5'!R28/'Tabel 11'!$F28*1,0)</f>
        <v>2.6528782293430962E-3</v>
      </c>
      <c r="T28" s="69"/>
      <c r="U28" s="69">
        <f>IFERROR('Tabel 5'!T28/'Tabel 11'!$F28*1,0)</f>
        <v>6.0960473634172991E-4</v>
      </c>
      <c r="V28" s="69"/>
      <c r="W28" s="69">
        <f>IFERROR('Tabel 5'!V28/'Tabel 11'!$F28*1,0)</f>
        <v>7.1767870621948808E-3</v>
      </c>
      <c r="X28" s="69">
        <f>IFERROR('Tabel 5'!W28/'Tabel 11'!$F28*1,0)</f>
        <v>6.7900848887260277E-3</v>
      </c>
      <c r="Y28" s="69">
        <f>IFERROR('Tabel 5'!X28/'Tabel 11'!$F28*1,0)</f>
        <v>2.6343030157703563E-4</v>
      </c>
      <c r="Z28" s="69">
        <f>IFERROR('Tabel 5'!Y28/'Tabel 11'!$F28*1,0)</f>
        <v>1.2327187189181796E-4</v>
      </c>
      <c r="AA28" s="69"/>
      <c r="AB28" s="69">
        <f>IFERROR('Tabel 5'!AA28/'Tabel 11'!$F28*1,0)</f>
        <v>0</v>
      </c>
      <c r="AC28" s="57"/>
    </row>
    <row r="29" spans="1:29" outlineLevel="1" x14ac:dyDescent="0.2">
      <c r="A29" s="22">
        <v>1</v>
      </c>
      <c r="B29" s="46">
        <v>2019</v>
      </c>
      <c r="C29" s="46">
        <v>2</v>
      </c>
      <c r="D29" s="22" t="s">
        <v>110</v>
      </c>
      <c r="E29" s="22" t="s">
        <v>452</v>
      </c>
      <c r="F29" s="41">
        <v>569149.30800000031</v>
      </c>
      <c r="H29" s="69">
        <f>IFERROR('Tabel 5'!G29/'Tabel 11'!$F29*1,0)</f>
        <v>5.9125082868413122E-2</v>
      </c>
      <c r="I29" s="69"/>
      <c r="J29" s="69">
        <f>IFERROR('Tabel 5'!I29/'Tabel 11'!$F29*1,0)</f>
        <v>3.4862556663250811E-2</v>
      </c>
      <c r="K29" s="69">
        <f>IFERROR('Tabel 5'!J29/'Tabel 11'!$F29*1,0)</f>
        <v>2.6209291288464488E-2</v>
      </c>
      <c r="L29" s="69">
        <f>IFERROR('Tabel 5'!K29/'Tabel 11'!$F29*1,0)</f>
        <v>1.5883354109252463E-3</v>
      </c>
      <c r="M29" s="69">
        <f>IFERROR('Tabel 5'!L29/'Tabel 11'!$F29*1,0)</f>
        <v>3.3857547974037051E-3</v>
      </c>
      <c r="N29" s="69">
        <f>IFERROR('Tabel 5'!M29/'Tabel 11'!$F29*1,0)</f>
        <v>7.2037336114972445E-5</v>
      </c>
      <c r="O29" s="69">
        <f>IFERROR('Tabel 5'!N29/'Tabel 11'!$F29*1,0)</f>
        <v>3.607137830342401E-3</v>
      </c>
      <c r="P29" s="69"/>
      <c r="Q29" s="69">
        <f>IFERROR('Tabel 5'!P29/'Tabel 11'!$F29*1,0)</f>
        <v>1.431610279670233E-2</v>
      </c>
      <c r="R29" s="69">
        <f>IFERROR('Tabel 5'!Q29/'Tabel 11'!$F29*1,0)</f>
        <v>8.1788731613462624E-3</v>
      </c>
      <c r="S29" s="69">
        <f>IFERROR('Tabel 5'!R29/'Tabel 11'!$F29*1,0)</f>
        <v>6.1372296353560674E-3</v>
      </c>
      <c r="T29" s="69"/>
      <c r="U29" s="69">
        <f>IFERROR('Tabel 5'!T29/'Tabel 11'!$F29*1,0)</f>
        <v>1.0542049187556943E-3</v>
      </c>
      <c r="V29" s="69"/>
      <c r="W29" s="69">
        <f>IFERROR('Tabel 5'!V29/'Tabel 11'!$F29*1,0)</f>
        <v>8.8922184897042827E-3</v>
      </c>
      <c r="X29" s="69">
        <f>IFERROR('Tabel 5'!W29/'Tabel 11'!$F29*1,0)</f>
        <v>8.7077326289220353E-3</v>
      </c>
      <c r="Y29" s="69">
        <f>IFERROR('Tabel 5'!X29/'Tabel 11'!$F29*1,0)</f>
        <v>1.8448586078224653E-4</v>
      </c>
      <c r="Z29" s="69">
        <f>IFERROR('Tabel 5'!Y29/'Tabel 11'!$F29*1,0)</f>
        <v>0</v>
      </c>
      <c r="AA29" s="69"/>
      <c r="AB29" s="69">
        <f>IFERROR('Tabel 5'!AA29/'Tabel 11'!$F29*1,0)</f>
        <v>0</v>
      </c>
      <c r="AC29" s="57"/>
    </row>
    <row r="30" spans="1:29" outlineLevel="1" x14ac:dyDescent="0.2">
      <c r="A30" s="22">
        <v>1</v>
      </c>
      <c r="B30" s="46">
        <v>2019</v>
      </c>
      <c r="C30" s="46">
        <v>2</v>
      </c>
      <c r="D30" s="22" t="s">
        <v>111</v>
      </c>
      <c r="E30" s="22" t="s">
        <v>453</v>
      </c>
      <c r="F30" s="41">
        <v>455515</v>
      </c>
      <c r="H30" s="69">
        <f>IFERROR('Tabel 5'!G30/'Tabel 11'!$F30*1,0)</f>
        <v>4.9669055903757288E-2</v>
      </c>
      <c r="I30" s="69"/>
      <c r="J30" s="69">
        <f>IFERROR('Tabel 5'!I30/'Tabel 11'!$F30*1,0)</f>
        <v>3.3704707858138588E-2</v>
      </c>
      <c r="K30" s="69">
        <f>IFERROR('Tabel 5'!J30/'Tabel 11'!$F30*1,0)</f>
        <v>1.8133321624973931E-2</v>
      </c>
      <c r="L30" s="69">
        <f>IFERROR('Tabel 5'!K30/'Tabel 11'!$F30*1,0)</f>
        <v>1.4159797152673349E-3</v>
      </c>
      <c r="M30" s="69">
        <f>IFERROR('Tabel 5'!L30/'Tabel 11'!$F30*1,0)</f>
        <v>1.3876601209619881E-2</v>
      </c>
      <c r="N30" s="69">
        <f>IFERROR('Tabel 5'!M30/'Tabel 11'!$F30*1,0)</f>
        <v>0</v>
      </c>
      <c r="O30" s="69">
        <f>IFERROR('Tabel 5'!N30/'Tabel 11'!$F30*1,0)</f>
        <v>2.7880530827744423E-4</v>
      </c>
      <c r="P30" s="69"/>
      <c r="Q30" s="69">
        <f>IFERROR('Tabel 5'!P30/'Tabel 11'!$F30*1,0)</f>
        <v>7.3982195975983225E-4</v>
      </c>
      <c r="R30" s="69">
        <f>IFERROR('Tabel 5'!Q30/'Tabel 11'!$F30*1,0)</f>
        <v>7.3982195975983225E-4</v>
      </c>
      <c r="S30" s="69">
        <f>IFERROR('Tabel 5'!R30/'Tabel 11'!$F30*1,0)</f>
        <v>0</v>
      </c>
      <c r="T30" s="69"/>
      <c r="U30" s="69">
        <f>IFERROR('Tabel 5'!T30/'Tabel 11'!$F30*1,0)</f>
        <v>1.0998540113936973E-3</v>
      </c>
      <c r="V30" s="69"/>
      <c r="W30" s="69">
        <f>IFERROR('Tabel 5'!V30/'Tabel 11'!$F30*1,0)</f>
        <v>1.4124672074465166E-2</v>
      </c>
      <c r="X30" s="69">
        <f>IFERROR('Tabel 5'!W30/'Tabel 11'!$F30*1,0)</f>
        <v>1.3900749700888006E-2</v>
      </c>
      <c r="Y30" s="69">
        <f>IFERROR('Tabel 5'!X30/'Tabel 11'!$F30*1,0)</f>
        <v>2.2392237357715992E-4</v>
      </c>
      <c r="Z30" s="69">
        <f>IFERROR('Tabel 5'!Y30/'Tabel 11'!$F30*1,0)</f>
        <v>0</v>
      </c>
      <c r="AA30" s="69"/>
      <c r="AB30" s="69">
        <f>IFERROR('Tabel 5'!AA30/'Tabel 11'!$F30*1,0)</f>
        <v>0</v>
      </c>
      <c r="AC30" s="57"/>
    </row>
    <row r="31" spans="1:29" outlineLevel="1" x14ac:dyDescent="0.2">
      <c r="A31" s="22">
        <v>1</v>
      </c>
      <c r="B31" s="46">
        <v>2019</v>
      </c>
      <c r="C31" s="46">
        <v>2</v>
      </c>
      <c r="D31" s="22" t="s">
        <v>131</v>
      </c>
      <c r="E31" s="22" t="s">
        <v>475</v>
      </c>
      <c r="F31" s="41">
        <v>491011</v>
      </c>
      <c r="H31" s="69">
        <f>IFERROR('Tabel 5'!G31/'Tabel 11'!$F31*1,0)</f>
        <v>2.1579964603644319E-2</v>
      </c>
      <c r="I31" s="69"/>
      <c r="J31" s="69">
        <f>IFERROR('Tabel 5'!I31/'Tabel 11'!$F31*1,0)</f>
        <v>1.238057803185672E-2</v>
      </c>
      <c r="K31" s="69">
        <f>IFERROR('Tabel 5'!J31/'Tabel 11'!$F31*1,0)</f>
        <v>6.6963876573029931E-3</v>
      </c>
      <c r="L31" s="69">
        <f>IFERROR('Tabel 5'!K31/'Tabel 11'!$F31*1,0)</f>
        <v>3.9510316469488463E-4</v>
      </c>
      <c r="M31" s="69">
        <f>IFERROR('Tabel 5'!L31/'Tabel 11'!$F31*1,0)</f>
        <v>3.7779194356134587E-3</v>
      </c>
      <c r="N31" s="69">
        <f>IFERROR('Tabel 5'!M31/'Tabel 11'!$F31*1,0)</f>
        <v>4.4805513522100317E-4</v>
      </c>
      <c r="O31" s="69">
        <f>IFERROR('Tabel 5'!N31/'Tabel 11'!$F31*1,0)</f>
        <v>1.0631126390243802E-3</v>
      </c>
      <c r="P31" s="69"/>
      <c r="Q31" s="69">
        <f>IFERROR('Tabel 5'!P31/'Tabel 11'!$F31*1,0)</f>
        <v>2.8166375091393065E-3</v>
      </c>
      <c r="R31" s="69">
        <f>IFERROR('Tabel 5'!Q31/'Tabel 11'!$F31*1,0)</f>
        <v>2.8166375091393065E-3</v>
      </c>
      <c r="S31" s="69">
        <f>IFERROR('Tabel 5'!R31/'Tabel 11'!$F31*1,0)</f>
        <v>0</v>
      </c>
      <c r="T31" s="69"/>
      <c r="U31" s="69">
        <f>IFERROR('Tabel 5'!T31/'Tabel 11'!$F31*1,0)</f>
        <v>0</v>
      </c>
      <c r="V31" s="69"/>
      <c r="W31" s="69">
        <f>IFERROR('Tabel 5'!V31/'Tabel 11'!$F31*1,0)</f>
        <v>6.3827490626482911E-3</v>
      </c>
      <c r="X31" s="69">
        <f>IFERROR('Tabel 5'!W31/'Tabel 11'!$F31*1,0)</f>
        <v>6.0772569249976068E-3</v>
      </c>
      <c r="Y31" s="69">
        <f>IFERROR('Tabel 5'!X31/'Tabel 11'!$F31*1,0)</f>
        <v>3.0549213765068402E-4</v>
      </c>
      <c r="Z31" s="69">
        <f>IFERROR('Tabel 5'!Y31/'Tabel 11'!$F31*1,0)</f>
        <v>0</v>
      </c>
      <c r="AA31" s="69"/>
      <c r="AB31" s="69">
        <f>IFERROR('Tabel 5'!AA31/'Tabel 11'!$F31*1,0)</f>
        <v>9.3887916971310218E-4</v>
      </c>
      <c r="AC31" s="57"/>
    </row>
    <row r="32" spans="1:29" outlineLevel="1" x14ac:dyDescent="0.2">
      <c r="A32" s="22">
        <v>1</v>
      </c>
      <c r="B32" s="46">
        <v>2019</v>
      </c>
      <c r="C32" s="46">
        <v>2</v>
      </c>
      <c r="D32" s="22" t="s">
        <v>189</v>
      </c>
      <c r="E32" s="22" t="s">
        <v>540</v>
      </c>
      <c r="F32" s="41">
        <v>676982</v>
      </c>
      <c r="H32" s="69">
        <f>IFERROR('Tabel 5'!G32/'Tabel 11'!$F32*1,0)</f>
        <v>4.1552064899805313E-2</v>
      </c>
      <c r="I32" s="69"/>
      <c r="J32" s="69">
        <f>IFERROR('Tabel 5'!I32/'Tabel 11'!$F32*1,0)</f>
        <v>3.1469078941537589E-2</v>
      </c>
      <c r="K32" s="69">
        <f>IFERROR('Tabel 5'!J32/'Tabel 11'!$F32*1,0)</f>
        <v>9.9943573093523898E-3</v>
      </c>
      <c r="L32" s="69">
        <f>IFERROR('Tabel 5'!K32/'Tabel 11'!$F32*1,0)</f>
        <v>1.3826069230791955E-3</v>
      </c>
      <c r="M32" s="69">
        <f>IFERROR('Tabel 5'!L32/'Tabel 11'!$F32*1,0)</f>
        <v>1.702556345663548E-2</v>
      </c>
      <c r="N32" s="69">
        <f>IFERROR('Tabel 5'!M32/'Tabel 11'!$F32*1,0)</f>
        <v>0</v>
      </c>
      <c r="O32" s="69">
        <f>IFERROR('Tabel 5'!N32/'Tabel 11'!$F32*1,0)</f>
        <v>3.0665512524705235E-3</v>
      </c>
      <c r="P32" s="69"/>
      <c r="Q32" s="69">
        <f>IFERROR('Tabel 5'!P32/'Tabel 11'!$F32*1,0)</f>
        <v>6.6028343441923119E-3</v>
      </c>
      <c r="R32" s="69">
        <f>IFERROR('Tabel 5'!Q32/'Tabel 11'!$F32*1,0)</f>
        <v>6.3856941543497464E-3</v>
      </c>
      <c r="S32" s="69">
        <f>IFERROR('Tabel 5'!R32/'Tabel 11'!$F32*1,0)</f>
        <v>2.1714018984256598E-4</v>
      </c>
      <c r="T32" s="69"/>
      <c r="U32" s="69">
        <f>IFERROR('Tabel 5'!T32/'Tabel 11'!$F32*1,0)</f>
        <v>2.2570762590438153E-3</v>
      </c>
      <c r="V32" s="69"/>
      <c r="W32" s="69">
        <f>IFERROR('Tabel 5'!V32/'Tabel 11'!$F32*1,0)</f>
        <v>1.223075355031596E-3</v>
      </c>
      <c r="X32" s="69">
        <f>IFERROR('Tabel 5'!W32/'Tabel 11'!$F32*1,0)</f>
        <v>1.0561580662410521E-3</v>
      </c>
      <c r="Y32" s="69">
        <f>IFERROR('Tabel 5'!X32/'Tabel 11'!$F32*1,0)</f>
        <v>1.669172887905439E-4</v>
      </c>
      <c r="Z32" s="69">
        <f>IFERROR('Tabel 5'!Y32/'Tabel 11'!$F32*1,0)</f>
        <v>0</v>
      </c>
      <c r="AA32" s="69"/>
      <c r="AB32" s="69">
        <f>IFERROR('Tabel 5'!AA32/'Tabel 11'!$F32*1,0)</f>
        <v>0</v>
      </c>
      <c r="AC32" s="57"/>
    </row>
    <row r="33" spans="1:29" outlineLevel="1" x14ac:dyDescent="0.2">
      <c r="A33" s="22">
        <v>1</v>
      </c>
      <c r="B33" s="46">
        <v>2019</v>
      </c>
      <c r="C33" s="46">
        <v>2</v>
      </c>
      <c r="D33" s="22" t="s">
        <v>193</v>
      </c>
      <c r="E33" s="22" t="s">
        <v>544</v>
      </c>
      <c r="F33" s="41">
        <v>882911</v>
      </c>
      <c r="H33" s="69">
        <f>IFERROR('Tabel 5'!G33/'Tabel 11'!$F33*1,0)</f>
        <v>4.4748564691118355E-2</v>
      </c>
      <c r="I33" s="69"/>
      <c r="J33" s="69">
        <f>IFERROR('Tabel 5'!I33/'Tabel 11'!$F33*1,0)</f>
        <v>3.5864317014965265E-2</v>
      </c>
      <c r="K33" s="69">
        <f>IFERROR('Tabel 5'!J33/'Tabel 11'!$F33*1,0)</f>
        <v>1.2618485894954304E-2</v>
      </c>
      <c r="L33" s="69">
        <f>IFERROR('Tabel 5'!K33/'Tabel 11'!$F33*1,0)</f>
        <v>2.7205460119989443E-3</v>
      </c>
      <c r="M33" s="69">
        <f>IFERROR('Tabel 5'!L33/'Tabel 11'!$F33*1,0)</f>
        <v>5.3708697705657765E-3</v>
      </c>
      <c r="N33" s="69">
        <f>IFERROR('Tabel 5'!M33/'Tabel 11'!$F33*1,0)</f>
        <v>1.0805166092618622E-3</v>
      </c>
      <c r="O33" s="69">
        <f>IFERROR('Tabel 5'!N33/'Tabel 11'!$F33*1,0)</f>
        <v>1.407389872818438E-2</v>
      </c>
      <c r="P33" s="69"/>
      <c r="Q33" s="69">
        <f>IFERROR('Tabel 5'!P33/'Tabel 11'!$F33*1,0)</f>
        <v>7.5341682230711813E-3</v>
      </c>
      <c r="R33" s="69">
        <f>IFERROR('Tabel 5'!Q33/'Tabel 11'!$F33*1,0)</f>
        <v>7.5341682230711813E-3</v>
      </c>
      <c r="S33" s="69">
        <f>IFERROR('Tabel 5'!R33/'Tabel 11'!$F33*1,0)</f>
        <v>0</v>
      </c>
      <c r="T33" s="69"/>
      <c r="U33" s="69">
        <f>IFERROR('Tabel 5'!T33/'Tabel 11'!$F33*1,0)</f>
        <v>8.8683910382813212E-4</v>
      </c>
      <c r="V33" s="69"/>
      <c r="W33" s="69">
        <f>IFERROR('Tabel 5'!V33/'Tabel 11'!$F33*1,0)</f>
        <v>4.6324034925377528E-4</v>
      </c>
      <c r="X33" s="69">
        <f>IFERROR('Tabel 5'!W33/'Tabel 11'!$F33*1,0)</f>
        <v>0</v>
      </c>
      <c r="Y33" s="69">
        <f>IFERROR('Tabel 5'!X33/'Tabel 11'!$F33*1,0)</f>
        <v>4.6324034925377528E-4</v>
      </c>
      <c r="Z33" s="69">
        <f>IFERROR('Tabel 5'!Y33/'Tabel 11'!$F33*1,0)</f>
        <v>0</v>
      </c>
      <c r="AA33" s="69"/>
      <c r="AB33" s="69">
        <f>IFERROR('Tabel 5'!AA33/'Tabel 11'!$F33*1,0)</f>
        <v>6.1954149398976797E-4</v>
      </c>
      <c r="AC33" s="57"/>
    </row>
    <row r="34" spans="1:29" outlineLevel="1" x14ac:dyDescent="0.2">
      <c r="A34" s="22">
        <v>1</v>
      </c>
      <c r="B34" s="46">
        <v>2019</v>
      </c>
      <c r="C34" s="46">
        <v>2</v>
      </c>
      <c r="D34" s="22" t="s">
        <v>201</v>
      </c>
      <c r="E34" s="22" t="s">
        <v>552</v>
      </c>
      <c r="F34" s="41">
        <v>790755</v>
      </c>
      <c r="H34" s="69">
        <f>IFERROR('Tabel 5'!G34/'Tabel 11'!$F34*1,0)</f>
        <v>3.5371259113126066E-2</v>
      </c>
      <c r="I34" s="69"/>
      <c r="J34" s="69">
        <f>IFERROR('Tabel 5'!I34/'Tabel 11'!$F34*1,0)</f>
        <v>2.0154156470714696E-2</v>
      </c>
      <c r="K34" s="69">
        <f>IFERROR('Tabel 5'!J34/'Tabel 11'!$F34*1,0)</f>
        <v>9.1153391379125009E-3</v>
      </c>
      <c r="L34" s="69">
        <f>IFERROR('Tabel 5'!K34/'Tabel 11'!$F34*1,0)</f>
        <v>4.1846083805982892E-3</v>
      </c>
      <c r="M34" s="69">
        <f>IFERROR('Tabel 5'!L34/'Tabel 11'!$F34*1,0)</f>
        <v>2.8643511580704515E-3</v>
      </c>
      <c r="N34" s="69">
        <f>IFERROR('Tabel 5'!M34/'Tabel 11'!$F34*1,0)</f>
        <v>0</v>
      </c>
      <c r="O34" s="69">
        <f>IFERROR('Tabel 5'!N34/'Tabel 11'!$F34*1,0)</f>
        <v>3.9898577941334546E-3</v>
      </c>
      <c r="P34" s="69"/>
      <c r="Q34" s="69">
        <f>IFERROR('Tabel 5'!P34/'Tabel 11'!$F34*1,0)</f>
        <v>9.6262432738332352E-3</v>
      </c>
      <c r="R34" s="69">
        <f>IFERROR('Tabel 5'!Q34/'Tabel 11'!$F34*1,0)</f>
        <v>2.6556898154295578E-3</v>
      </c>
      <c r="S34" s="69">
        <f>IFERROR('Tabel 5'!R34/'Tabel 11'!$F34*1,0)</f>
        <v>6.9705534584036779E-3</v>
      </c>
      <c r="T34" s="69"/>
      <c r="U34" s="69">
        <f>IFERROR('Tabel 5'!T34/'Tabel 11'!$F34*1,0)</f>
        <v>9.6995908973070036E-4</v>
      </c>
      <c r="V34" s="69"/>
      <c r="W34" s="69">
        <f>IFERROR('Tabel 5'!V34/'Tabel 11'!$F34*1,0)</f>
        <v>4.6209002788474302E-3</v>
      </c>
      <c r="X34" s="69">
        <f>IFERROR('Tabel 5'!W34/'Tabel 11'!$F34*1,0)</f>
        <v>4.3679774392827112E-3</v>
      </c>
      <c r="Y34" s="69">
        <f>IFERROR('Tabel 5'!X34/'Tabel 11'!$F34*1,0)</f>
        <v>2.1498441363001182E-4</v>
      </c>
      <c r="Z34" s="69">
        <f>IFERROR('Tabel 5'!Y34/'Tabel 11'!$F34*1,0)</f>
        <v>3.793842593470797E-5</v>
      </c>
      <c r="AA34" s="69"/>
      <c r="AB34" s="69">
        <f>IFERROR('Tabel 5'!AA34/'Tabel 11'!$F34*1,0)</f>
        <v>0</v>
      </c>
      <c r="AC34" s="57"/>
    </row>
    <row r="35" spans="1:29" outlineLevel="1" x14ac:dyDescent="0.2">
      <c r="B35" s="46">
        <v>2019</v>
      </c>
      <c r="C35" s="46">
        <v>2</v>
      </c>
      <c r="D35" s="22" t="s">
        <v>767</v>
      </c>
      <c r="E35" s="22" t="s">
        <v>804</v>
      </c>
      <c r="F35" s="41">
        <v>837571</v>
      </c>
      <c r="H35" s="69">
        <f>IFERROR('Tabel 5'!G35/'Tabel 11'!$F35*1,0)</f>
        <v>4.0424035693690442E-2</v>
      </c>
      <c r="I35" s="69"/>
      <c r="J35" s="69">
        <f>IFERROR('Tabel 5'!I35/'Tabel 11'!$F35*1,0)</f>
        <v>2.2275126526586999E-2</v>
      </c>
      <c r="K35" s="69">
        <f>IFERROR('Tabel 5'!J35/'Tabel 11'!$F35*1,0)</f>
        <v>9.9729966676537166E-3</v>
      </c>
      <c r="L35" s="69">
        <f>IFERROR('Tabel 5'!K35/'Tabel 11'!$F35*1,0)</f>
        <v>2.7855161562664282E-3</v>
      </c>
      <c r="M35" s="69">
        <f>IFERROR('Tabel 5'!L35/'Tabel 11'!$F35*1,0)</f>
        <v>5.1214473224672971E-3</v>
      </c>
      <c r="N35" s="69">
        <f>IFERROR('Tabel 5'!M35/'Tabel 11'!$F35*1,0)</f>
        <v>2.8974071488900187E-4</v>
      </c>
      <c r="O35" s="69">
        <f>IFERROR('Tabel 5'!N35/'Tabel 11'!$F35*1,0)</f>
        <v>4.105425665310556E-3</v>
      </c>
      <c r="P35" s="69"/>
      <c r="Q35" s="69">
        <f>IFERROR('Tabel 5'!P35/'Tabel 11'!$F35*1,0)</f>
        <v>9.4487512103451528E-3</v>
      </c>
      <c r="R35" s="69">
        <f>IFERROR('Tabel 5'!Q35/'Tabel 11'!$F35*1,0)</f>
        <v>6.151462856941947E-3</v>
      </c>
      <c r="S35" s="69">
        <f>IFERROR('Tabel 5'!R35/'Tabel 11'!$F35*1,0)</f>
        <v>3.2972883534032049E-3</v>
      </c>
      <c r="T35" s="69"/>
      <c r="U35" s="69">
        <f>IFERROR('Tabel 5'!T35/'Tabel 11'!$F35*1,0)</f>
        <v>4.9070466861913793E-4</v>
      </c>
      <c r="V35" s="69"/>
      <c r="W35" s="69">
        <f>IFERROR('Tabel 5'!V35/'Tabel 11'!$F35*1,0)</f>
        <v>8.2094532881391551E-3</v>
      </c>
      <c r="X35" s="69">
        <f>IFERROR('Tabel 5'!W35/'Tabel 11'!$F35*1,0)</f>
        <v>7.6335030439460168E-3</v>
      </c>
      <c r="Y35" s="69">
        <f>IFERROR('Tabel 5'!X35/'Tabel 11'!$F35*1,0)</f>
        <v>4.3223990216882007E-4</v>
      </c>
      <c r="Z35" s="69">
        <f>IFERROR('Tabel 5'!Y35/'Tabel 11'!$F35*1,0)</f>
        <v>1.4371034202431782E-4</v>
      </c>
      <c r="AA35" s="69"/>
      <c r="AB35" s="69">
        <f>IFERROR('Tabel 5'!AA35/'Tabel 11'!$F35*1,0)</f>
        <v>0</v>
      </c>
      <c r="AC35" s="57"/>
    </row>
    <row r="36" spans="1:29" x14ac:dyDescent="0.2">
      <c r="B36" s="46">
        <v>2019</v>
      </c>
      <c r="C36" s="46" t="s">
        <v>762</v>
      </c>
      <c r="F36" s="41">
        <v>10042805.7993</v>
      </c>
      <c r="H36" s="69">
        <f>IFERROR('Tabel 5'!G36/'Tabel 11'!$F36*1,0)</f>
        <v>3.9856192382799964E-2</v>
      </c>
      <c r="I36" s="69"/>
      <c r="J36" s="69">
        <f>IFERROR('Tabel 5'!I36/'Tabel 11'!$F36*1,0)</f>
        <v>2.5238663881927009E-2</v>
      </c>
      <c r="K36" s="69">
        <f>IFERROR('Tabel 5'!J36/'Tabel 11'!$F36*1,0)</f>
        <v>1.3637333582759264E-2</v>
      </c>
      <c r="L36" s="69">
        <f>IFERROR('Tabel 5'!K36/'Tabel 11'!$F36*1,0)</f>
        <v>1.7562888205753845E-3</v>
      </c>
      <c r="M36" s="69">
        <f>IFERROR('Tabel 5'!L36/'Tabel 11'!$F36*1,0)</f>
        <v>5.323868331602406E-3</v>
      </c>
      <c r="N36" s="69">
        <f>IFERROR('Tabel 5'!M36/'Tabel 11'!$F36*1,0)</f>
        <v>5.4364074437154256E-4</v>
      </c>
      <c r="O36" s="69">
        <f>IFERROR('Tabel 5'!N36/'Tabel 11'!$F36*1,0)</f>
        <v>3.9775324026184097E-3</v>
      </c>
      <c r="P36" s="69"/>
      <c r="Q36" s="69">
        <f>IFERROR('Tabel 5'!P36/'Tabel 11'!$F36*1,0)</f>
        <v>7.1787706982270969E-3</v>
      </c>
      <c r="R36" s="69">
        <f>IFERROR('Tabel 5'!Q36/'Tabel 11'!$F36*1,0)</f>
        <v>4.3148585925630589E-3</v>
      </c>
      <c r="S36" s="69">
        <f>IFERROR('Tabel 5'!R36/'Tabel 11'!$F36*1,0)</f>
        <v>2.863912105664038E-3</v>
      </c>
      <c r="T36" s="69"/>
      <c r="U36" s="69">
        <f>IFERROR('Tabel 5'!T36/'Tabel 11'!$F36*1,0)</f>
        <v>1.2614004744453966E-3</v>
      </c>
      <c r="V36" s="69"/>
      <c r="W36" s="69">
        <f>IFERROR('Tabel 5'!V36/'Tabel 11'!$F36*1,0)</f>
        <v>6.1773573282004664E-3</v>
      </c>
      <c r="X36" s="69">
        <f>IFERROR('Tabel 5'!W36/'Tabel 11'!$F36*1,0)</f>
        <v>5.9417260445462482E-3</v>
      </c>
      <c r="Y36" s="69">
        <f>IFERROR('Tabel 5'!X36/'Tabel 11'!$F36*1,0)</f>
        <v>2.0960592579079493E-4</v>
      </c>
      <c r="Z36" s="69">
        <f>IFERROR('Tabel 5'!Y36/'Tabel 11'!$F36*1,0)</f>
        <v>2.6025357863423745E-5</v>
      </c>
      <c r="AA36" s="69"/>
      <c r="AB36" s="69">
        <f>IFERROR('Tabel 5'!AA36/'Tabel 11'!$F36*1,0)</f>
        <v>3.9421254170581975E-4</v>
      </c>
      <c r="AC36" s="57"/>
    </row>
    <row r="37" spans="1:29" outlineLevel="1" x14ac:dyDescent="0.2">
      <c r="A37" s="22">
        <v>1</v>
      </c>
      <c r="B37" s="46">
        <v>2019</v>
      </c>
      <c r="C37" s="46">
        <v>3</v>
      </c>
      <c r="D37" s="22" t="s">
        <v>13</v>
      </c>
      <c r="E37" s="22" t="s">
        <v>337</v>
      </c>
      <c r="F37" s="41">
        <v>599010</v>
      </c>
      <c r="H37" s="69">
        <f>IFERROR('Tabel 5'!G37/'Tabel 11'!$F37*1,0)</f>
        <v>1.9208360461428022E-2</v>
      </c>
      <c r="I37" s="69"/>
      <c r="J37" s="69">
        <f>IFERROR('Tabel 5'!I37/'Tabel 11'!$F37*1,0)</f>
        <v>1.1669254269544748E-2</v>
      </c>
      <c r="K37" s="69">
        <f>IFERROR('Tabel 5'!J37/'Tabel 11'!$F37*1,0)</f>
        <v>6.9948748768801855E-3</v>
      </c>
      <c r="L37" s="69">
        <f>IFERROR('Tabel 5'!K37/'Tabel 11'!$F37*1,0)</f>
        <v>3.2553713627485353E-4</v>
      </c>
      <c r="M37" s="69">
        <f>IFERROR('Tabel 5'!L37/'Tabel 11'!$F37*1,0)</f>
        <v>2.1568922054723627E-3</v>
      </c>
      <c r="N37" s="69">
        <f>IFERROR('Tabel 5'!M37/'Tabel 11'!$F37*1,0)</f>
        <v>2.0199996661157576E-4</v>
      </c>
      <c r="O37" s="69">
        <f>IFERROR('Tabel 5'!N37/'Tabel 11'!$F37*1,0)</f>
        <v>1.989950084305771E-3</v>
      </c>
      <c r="P37" s="69"/>
      <c r="Q37" s="69">
        <f>IFERROR('Tabel 5'!P37/'Tabel 11'!$F37*1,0)</f>
        <v>3.3989415869518039E-3</v>
      </c>
      <c r="R37" s="69">
        <f>IFERROR('Tabel 5'!Q37/'Tabel 11'!$F37*1,0)</f>
        <v>2.6093053538338257E-3</v>
      </c>
      <c r="S37" s="69">
        <f>IFERROR('Tabel 5'!R37/'Tabel 11'!$F37*1,0)</f>
        <v>7.8963623311797796E-4</v>
      </c>
      <c r="T37" s="69"/>
      <c r="U37" s="69">
        <f>IFERROR('Tabel 5'!T37/'Tabel 11'!$F37*1,0)</f>
        <v>0</v>
      </c>
      <c r="V37" s="69"/>
      <c r="W37" s="69">
        <f>IFERROR('Tabel 5'!V37/'Tabel 11'!$F37*1,0)</f>
        <v>4.1401646049314704E-3</v>
      </c>
      <c r="X37" s="69">
        <f>IFERROR('Tabel 5'!W37/'Tabel 11'!$F37*1,0)</f>
        <v>3.8864125807582511E-3</v>
      </c>
      <c r="Y37" s="69">
        <f>IFERROR('Tabel 5'!X37/'Tabel 11'!$F37*1,0)</f>
        <v>2.2704128478656449E-4</v>
      </c>
      <c r="Z37" s="69">
        <f>IFERROR('Tabel 5'!Y37/'Tabel 11'!$F37*1,0)</f>
        <v>2.6710739386654648E-5</v>
      </c>
      <c r="AA37" s="69"/>
      <c r="AB37" s="69">
        <f>IFERROR('Tabel 5'!AA37/'Tabel 11'!$F37*1,0)</f>
        <v>0</v>
      </c>
      <c r="AC37" s="57"/>
    </row>
    <row r="38" spans="1:29" outlineLevel="1" x14ac:dyDescent="0.2">
      <c r="A38" s="22">
        <v>1</v>
      </c>
      <c r="B38" s="46">
        <v>2019</v>
      </c>
      <c r="C38" s="46">
        <v>3</v>
      </c>
      <c r="D38" s="22" t="s">
        <v>23</v>
      </c>
      <c r="E38" s="22" t="s">
        <v>348</v>
      </c>
      <c r="F38" s="41">
        <v>444418</v>
      </c>
      <c r="H38" s="69">
        <f>IFERROR('Tabel 5'!G38/'Tabel 11'!$F38*1,0)</f>
        <v>1.9681921074303922E-2</v>
      </c>
      <c r="I38" s="69"/>
      <c r="J38" s="69">
        <f>IFERROR('Tabel 5'!I38/'Tabel 11'!$F38*1,0)</f>
        <v>1.2996773308011828E-2</v>
      </c>
      <c r="K38" s="69">
        <f>IFERROR('Tabel 5'!J38/'Tabel 11'!$F38*1,0)</f>
        <v>9.7430797132429386E-3</v>
      </c>
      <c r="L38" s="69">
        <f>IFERROR('Tabel 5'!K38/'Tabel 11'!$F38*1,0)</f>
        <v>2.6889099901444137E-3</v>
      </c>
      <c r="M38" s="69">
        <f>IFERROR('Tabel 5'!L38/'Tabel 11'!$F38*1,0)</f>
        <v>3.9377342951905638E-4</v>
      </c>
      <c r="N38" s="69">
        <f>IFERROR('Tabel 5'!M38/'Tabel 11'!$F38*1,0)</f>
        <v>6.5253882606015055E-5</v>
      </c>
      <c r="O38" s="69">
        <f>IFERROR('Tabel 5'!N38/'Tabel 11'!$F38*1,0)</f>
        <v>1.0575629249940372E-4</v>
      </c>
      <c r="P38" s="69"/>
      <c r="Q38" s="69">
        <f>IFERROR('Tabel 5'!P38/'Tabel 11'!$F38*1,0)</f>
        <v>2.5201499489219608E-4</v>
      </c>
      <c r="R38" s="69">
        <f>IFERROR('Tabel 5'!Q38/'Tabel 11'!$F38*1,0)</f>
        <v>0</v>
      </c>
      <c r="S38" s="69">
        <f>IFERROR('Tabel 5'!R38/'Tabel 11'!$F38*1,0)</f>
        <v>2.5201499489219608E-4</v>
      </c>
      <c r="T38" s="69"/>
      <c r="U38" s="69">
        <f>IFERROR('Tabel 5'!T38/'Tabel 11'!$F38*1,0)</f>
        <v>3.127686097322791E-4</v>
      </c>
      <c r="V38" s="69"/>
      <c r="W38" s="69">
        <f>IFERROR('Tabel 5'!V38/'Tabel 11'!$F38*1,0)</f>
        <v>6.1203641616676191E-3</v>
      </c>
      <c r="X38" s="69">
        <f>IFERROR('Tabel 5'!W38/'Tabel 11'!$F38*1,0)</f>
        <v>5.9831059948066909E-3</v>
      </c>
      <c r="Y38" s="69">
        <f>IFERROR('Tabel 5'!X38/'Tabel 11'!$F38*1,0)</f>
        <v>1.2150722968016597E-4</v>
      </c>
      <c r="Z38" s="69">
        <f>IFERROR('Tabel 5'!Y38/'Tabel 11'!$F38*1,0)</f>
        <v>1.5750937180762255E-5</v>
      </c>
      <c r="AA38" s="69"/>
      <c r="AB38" s="69">
        <f>IFERROR('Tabel 5'!AA38/'Tabel 11'!$F38*1,0)</f>
        <v>5.8503480957116946E-5</v>
      </c>
      <c r="AC38" s="57"/>
    </row>
    <row r="39" spans="1:29" outlineLevel="1" x14ac:dyDescent="0.2">
      <c r="A39" s="22">
        <v>1</v>
      </c>
      <c r="B39" s="46">
        <v>2019</v>
      </c>
      <c r="C39" s="46">
        <v>3</v>
      </c>
      <c r="D39" s="22" t="s">
        <v>43</v>
      </c>
      <c r="E39" s="22" t="s">
        <v>373</v>
      </c>
      <c r="F39" s="41">
        <v>595705</v>
      </c>
      <c r="H39" s="69">
        <f>IFERROR('Tabel 5'!G39/'Tabel 11'!$F39*1,0)</f>
        <v>3.100695814203339E-2</v>
      </c>
      <c r="I39" s="69"/>
      <c r="J39" s="69">
        <f>IFERROR('Tabel 5'!I39/'Tabel 11'!$F39*1,0)</f>
        <v>1.647291864261673E-2</v>
      </c>
      <c r="K39" s="69">
        <f>IFERROR('Tabel 5'!J39/'Tabel 11'!$F39*1,0)</f>
        <v>1.1240462980837831E-2</v>
      </c>
      <c r="L39" s="69">
        <f>IFERROR('Tabel 5'!K39/'Tabel 11'!$F39*1,0)</f>
        <v>1.0273541434099092E-3</v>
      </c>
      <c r="M39" s="69">
        <f>IFERROR('Tabel 5'!L39/'Tabel 11'!$F39*1,0)</f>
        <v>2.9141941061431413E-3</v>
      </c>
      <c r="N39" s="69">
        <f>IFERROR('Tabel 5'!M39/'Tabel 11'!$F39*1,0)</f>
        <v>0</v>
      </c>
      <c r="O39" s="69">
        <f>IFERROR('Tabel 5'!N39/'Tabel 11'!$F39*1,0)</f>
        <v>1.29090741222585E-3</v>
      </c>
      <c r="P39" s="69"/>
      <c r="Q39" s="69">
        <f>IFERROR('Tabel 5'!P39/'Tabel 11'!$F39*1,0)</f>
        <v>6.1641248604594554E-3</v>
      </c>
      <c r="R39" s="69">
        <f>IFERROR('Tabel 5'!Q39/'Tabel 11'!$F39*1,0)</f>
        <v>5.7763490318194412E-3</v>
      </c>
      <c r="S39" s="69">
        <f>IFERROR('Tabel 5'!R39/'Tabel 11'!$F39*1,0)</f>
        <v>3.8777582864001477E-4</v>
      </c>
      <c r="T39" s="69"/>
      <c r="U39" s="69">
        <f>IFERROR('Tabel 5'!T39/'Tabel 11'!$F39*1,0)</f>
        <v>9.0648895006756704E-4</v>
      </c>
      <c r="V39" s="69"/>
      <c r="W39" s="69">
        <f>IFERROR('Tabel 5'!V39/'Tabel 11'!$F39*1,0)</f>
        <v>7.4634256888896347E-3</v>
      </c>
      <c r="X39" s="69">
        <f>IFERROR('Tabel 5'!W39/'Tabel 11'!$F39*1,0)</f>
        <v>7.4634256888896347E-3</v>
      </c>
      <c r="Y39" s="69">
        <f>IFERROR('Tabel 5'!X39/'Tabel 11'!$F39*1,0)</f>
        <v>0</v>
      </c>
      <c r="Z39" s="69">
        <f>IFERROR('Tabel 5'!Y39/'Tabel 11'!$F39*1,0)</f>
        <v>0</v>
      </c>
      <c r="AA39" s="69"/>
      <c r="AB39" s="69">
        <f>IFERROR('Tabel 5'!AA39/'Tabel 11'!$F39*1,0)</f>
        <v>0</v>
      </c>
      <c r="AC39" s="57"/>
    </row>
    <row r="40" spans="1:29" outlineLevel="1" x14ac:dyDescent="0.2">
      <c r="A40" s="22">
        <v>1</v>
      </c>
      <c r="B40" s="46">
        <v>2019</v>
      </c>
      <c r="C40" s="46">
        <v>3</v>
      </c>
      <c r="D40" s="22" t="s">
        <v>54</v>
      </c>
      <c r="E40" s="22" t="s">
        <v>389</v>
      </c>
      <c r="F40" s="41">
        <v>368315</v>
      </c>
      <c r="H40" s="69">
        <f>IFERROR('Tabel 5'!G40/'Tabel 11'!$F40*1,0)</f>
        <v>2.8437614541900275E-2</v>
      </c>
      <c r="I40" s="69"/>
      <c r="J40" s="69">
        <f>IFERROR('Tabel 5'!I40/'Tabel 11'!$F40*1,0)</f>
        <v>1.5226097226558788E-2</v>
      </c>
      <c r="K40" s="69">
        <f>IFERROR('Tabel 5'!J40/'Tabel 11'!$F40*1,0)</f>
        <v>3.418269687631511E-3</v>
      </c>
      <c r="L40" s="69">
        <f>IFERROR('Tabel 5'!K40/'Tabel 11'!$F40*1,0)</f>
        <v>1.3765391037562956E-3</v>
      </c>
      <c r="M40" s="69">
        <f>IFERROR('Tabel 5'!L40/'Tabel 11'!$F40*1,0)</f>
        <v>4.3495377597979994E-3</v>
      </c>
      <c r="N40" s="69">
        <f>IFERROR('Tabel 5'!M40/'Tabel 11'!$F40*1,0)</f>
        <v>0</v>
      </c>
      <c r="O40" s="69">
        <f>IFERROR('Tabel 5'!N40/'Tabel 11'!$F40*1,0)</f>
        <v>6.0817506753729827E-3</v>
      </c>
      <c r="P40" s="69"/>
      <c r="Q40" s="69">
        <f>IFERROR('Tabel 5'!P40/'Tabel 11'!$F40*1,0)</f>
        <v>3.4780011674789245E-3</v>
      </c>
      <c r="R40" s="69">
        <f>IFERROR('Tabel 5'!Q40/'Tabel 11'!$F40*1,0)</f>
        <v>1.9874292385593851E-3</v>
      </c>
      <c r="S40" s="69">
        <f>IFERROR('Tabel 5'!R40/'Tabel 11'!$F40*1,0)</f>
        <v>1.4905719289195389E-3</v>
      </c>
      <c r="T40" s="69"/>
      <c r="U40" s="69">
        <f>IFERROR('Tabel 5'!T40/'Tabel 11'!$F40*1,0)</f>
        <v>1.7050622429170682E-3</v>
      </c>
      <c r="V40" s="69"/>
      <c r="W40" s="69">
        <f>IFERROR('Tabel 5'!V40/'Tabel 11'!$F40*1,0)</f>
        <v>8.0284539049454949E-3</v>
      </c>
      <c r="X40" s="69">
        <f>IFERROR('Tabel 5'!W40/'Tabel 11'!$F40*1,0)</f>
        <v>7.4501445773319033E-3</v>
      </c>
      <c r="Y40" s="69">
        <f>IFERROR('Tabel 5'!X40/'Tabel 11'!$F40*1,0)</f>
        <v>5.7830932761359158E-4</v>
      </c>
      <c r="Z40" s="69">
        <f>IFERROR('Tabel 5'!Y40/'Tabel 11'!$F40*1,0)</f>
        <v>0</v>
      </c>
      <c r="AA40" s="69"/>
      <c r="AB40" s="69">
        <f>IFERROR('Tabel 5'!AA40/'Tabel 11'!$F40*1,0)</f>
        <v>6.6519148011891997E-4</v>
      </c>
      <c r="AC40" s="57"/>
    </row>
    <row r="41" spans="1:29" outlineLevel="1" x14ac:dyDescent="0.2">
      <c r="A41" s="22">
        <v>1</v>
      </c>
      <c r="B41" s="46">
        <v>2019</v>
      </c>
      <c r="C41" s="46">
        <v>3</v>
      </c>
      <c r="D41" s="22" t="s">
        <v>99</v>
      </c>
      <c r="E41" s="22" t="s">
        <v>441</v>
      </c>
      <c r="F41" s="41">
        <v>394530.83530000015</v>
      </c>
      <c r="H41" s="69">
        <f>IFERROR('Tabel 5'!G41/'Tabel 11'!$F41*1,0)</f>
        <v>4.4014303690092314E-2</v>
      </c>
      <c r="I41" s="69"/>
      <c r="J41" s="69">
        <f>IFERROR('Tabel 5'!I41/'Tabel 11'!$F41*1,0)</f>
        <v>2.2801766541668326E-2</v>
      </c>
      <c r="K41" s="69">
        <f>IFERROR('Tabel 5'!J41/'Tabel 11'!$F41*1,0)</f>
        <v>3.5941423917391826E-3</v>
      </c>
      <c r="L41" s="69">
        <f>IFERROR('Tabel 5'!K41/'Tabel 11'!$F41*1,0)</f>
        <v>6.2606006400534422E-4</v>
      </c>
      <c r="M41" s="69">
        <f>IFERROR('Tabel 5'!L41/'Tabel 11'!$F41*1,0)</f>
        <v>3.4167164626688418E-3</v>
      </c>
      <c r="N41" s="69">
        <f>IFERROR('Tabel 5'!M41/'Tabel 11'!$F41*1,0)</f>
        <v>3.6499048265898606E-4</v>
      </c>
      <c r="O41" s="69">
        <f>IFERROR('Tabel 5'!N41/'Tabel 11'!$F41*1,0)</f>
        <v>1.479985714059597E-2</v>
      </c>
      <c r="P41" s="69"/>
      <c r="Q41" s="69">
        <f>IFERROR('Tabel 5'!P41/'Tabel 11'!$F41*1,0)</f>
        <v>1.3841757123616133E-2</v>
      </c>
      <c r="R41" s="69">
        <f>IFERROR('Tabel 5'!Q41/'Tabel 11'!$F41*1,0)</f>
        <v>7.7028199777823521E-3</v>
      </c>
      <c r="S41" s="69">
        <f>IFERROR('Tabel 5'!R41/'Tabel 11'!$F41*1,0)</f>
        <v>6.1389371458337796E-3</v>
      </c>
      <c r="T41" s="69"/>
      <c r="U41" s="69">
        <f>IFERROR('Tabel 5'!T41/'Tabel 11'!$F41*1,0)</f>
        <v>0</v>
      </c>
      <c r="V41" s="69"/>
      <c r="W41" s="69">
        <f>IFERROR('Tabel 5'!V41/'Tabel 11'!$F41*1,0)</f>
        <v>7.3707800248078575E-3</v>
      </c>
      <c r="X41" s="69">
        <f>IFERROR('Tabel 5'!W41/'Tabel 11'!$F41*1,0)</f>
        <v>7.3707800248078575E-3</v>
      </c>
      <c r="Y41" s="69">
        <f>IFERROR('Tabel 5'!X41/'Tabel 11'!$F41*1,0)</f>
        <v>0</v>
      </c>
      <c r="Z41" s="69">
        <f>IFERROR('Tabel 5'!Y41/'Tabel 11'!$F41*1,0)</f>
        <v>0</v>
      </c>
      <c r="AA41" s="69"/>
      <c r="AB41" s="69">
        <f>IFERROR('Tabel 5'!AA41/'Tabel 11'!$F41*1,0)</f>
        <v>0</v>
      </c>
      <c r="AC41" s="57"/>
    </row>
    <row r="42" spans="1:29" outlineLevel="1" x14ac:dyDescent="0.2">
      <c r="A42" s="22">
        <v>1</v>
      </c>
      <c r="B42" s="46">
        <v>2019</v>
      </c>
      <c r="C42" s="46">
        <v>3</v>
      </c>
      <c r="D42" s="22" t="s">
        <v>133</v>
      </c>
      <c r="E42" s="22" t="s">
        <v>478</v>
      </c>
      <c r="F42" s="41">
        <v>295688</v>
      </c>
      <c r="H42" s="69">
        <f>IFERROR('Tabel 5'!G42/'Tabel 11'!$F42*1,0)</f>
        <v>1.833351370363356E-2</v>
      </c>
      <c r="I42" s="69"/>
      <c r="J42" s="69">
        <f>IFERROR('Tabel 5'!I42/'Tabel 11'!$F42*1,0)</f>
        <v>1.1387002516165689E-2</v>
      </c>
      <c r="K42" s="69">
        <f>IFERROR('Tabel 5'!J42/'Tabel 11'!$F42*1,0)</f>
        <v>5.0526230350910421E-3</v>
      </c>
      <c r="L42" s="69">
        <f>IFERROR('Tabel 5'!K42/'Tabel 11'!$F42*1,0)</f>
        <v>0</v>
      </c>
      <c r="M42" s="69">
        <f>IFERROR('Tabel 5'!L42/'Tabel 11'!$F42*1,0)</f>
        <v>1.8025756878872325E-3</v>
      </c>
      <c r="N42" s="69">
        <f>IFERROR('Tabel 5'!M42/'Tabel 11'!$F42*1,0)</f>
        <v>0</v>
      </c>
      <c r="O42" s="69">
        <f>IFERROR('Tabel 5'!N42/'Tabel 11'!$F42*1,0)</f>
        <v>4.5318037931874134E-3</v>
      </c>
      <c r="P42" s="69"/>
      <c r="Q42" s="69">
        <f>IFERROR('Tabel 5'!P42/'Tabel 11'!$F42*1,0)</f>
        <v>1.5895132707448392E-3</v>
      </c>
      <c r="R42" s="69">
        <f>IFERROR('Tabel 5'!Q42/'Tabel 11'!$F42*1,0)</f>
        <v>6.4256919455642431E-5</v>
      </c>
      <c r="S42" s="69">
        <f>IFERROR('Tabel 5'!R42/'Tabel 11'!$F42*1,0)</f>
        <v>1.5252563512891967E-3</v>
      </c>
      <c r="T42" s="69"/>
      <c r="U42" s="69">
        <f>IFERROR('Tabel 5'!T42/'Tabel 11'!$F42*1,0)</f>
        <v>1.8025756878872325E-3</v>
      </c>
      <c r="V42" s="69"/>
      <c r="W42" s="69">
        <f>IFERROR('Tabel 5'!V42/'Tabel 11'!$F42*1,0)</f>
        <v>3.5544222288357999E-3</v>
      </c>
      <c r="X42" s="69">
        <f>IFERROR('Tabel 5'!W42/'Tabel 11'!$F42*1,0)</f>
        <v>2.9355266361840858E-3</v>
      </c>
      <c r="Y42" s="69">
        <f>IFERROR('Tabel 5'!X42/'Tabel 11'!$F42*1,0)</f>
        <v>4.4979843618949702E-4</v>
      </c>
      <c r="Z42" s="69">
        <f>IFERROR('Tabel 5'!Y42/'Tabel 11'!$F42*1,0)</f>
        <v>1.6909715646221693E-4</v>
      </c>
      <c r="AA42" s="69"/>
      <c r="AB42" s="69">
        <f>IFERROR('Tabel 5'!AA42/'Tabel 11'!$F42*1,0)</f>
        <v>0</v>
      </c>
      <c r="AC42" s="57"/>
    </row>
    <row r="43" spans="1:29" outlineLevel="1" x14ac:dyDescent="0.2">
      <c r="A43" s="22">
        <v>1</v>
      </c>
      <c r="B43" s="46">
        <v>2019</v>
      </c>
      <c r="C43" s="46">
        <v>3</v>
      </c>
      <c r="D43" s="22" t="s">
        <v>138</v>
      </c>
      <c r="E43" s="22" t="s">
        <v>483</v>
      </c>
      <c r="F43" s="41">
        <v>404665</v>
      </c>
      <c r="H43" s="69">
        <f>IFERROR('Tabel 5'!G43/'Tabel 11'!$F43*1,0)</f>
        <v>4.3191281677436889E-2</v>
      </c>
      <c r="I43" s="69"/>
      <c r="J43" s="69">
        <f>IFERROR('Tabel 5'!I43/'Tabel 11'!$F43*1,0)</f>
        <v>7.6384169621785923E-3</v>
      </c>
      <c r="K43" s="69">
        <f>IFERROR('Tabel 5'!J43/'Tabel 11'!$F43*1,0)</f>
        <v>4.339391842635266E-3</v>
      </c>
      <c r="L43" s="69">
        <f>IFERROR('Tabel 5'!K43/'Tabel 11'!$F43*1,0)</f>
        <v>6.4744912458453293E-4</v>
      </c>
      <c r="M43" s="69">
        <f>IFERROR('Tabel 5'!L43/'Tabel 11'!$F43*1,0)</f>
        <v>1.1985222344408338E-3</v>
      </c>
      <c r="N43" s="69">
        <f>IFERROR('Tabel 5'!M43/'Tabel 11'!$F43*1,0)</f>
        <v>0</v>
      </c>
      <c r="O43" s="69">
        <f>IFERROR('Tabel 5'!N43/'Tabel 11'!$F43*1,0)</f>
        <v>1.4530537605179593E-3</v>
      </c>
      <c r="P43" s="69"/>
      <c r="Q43" s="69">
        <f>IFERROR('Tabel 5'!P43/'Tabel 11'!$F43*1,0)</f>
        <v>2.3688730184226459E-2</v>
      </c>
      <c r="R43" s="69">
        <f>IFERROR('Tabel 5'!Q43/'Tabel 11'!$F43*1,0)</f>
        <v>1.7078324045815673E-2</v>
      </c>
      <c r="S43" s="69">
        <f>IFERROR('Tabel 5'!R43/'Tabel 11'!$F43*1,0)</f>
        <v>6.6104061384107838E-3</v>
      </c>
      <c r="T43" s="69"/>
      <c r="U43" s="69">
        <f>IFERROR('Tabel 5'!T43/'Tabel 11'!$F43*1,0)</f>
        <v>1.3418506666007686E-3</v>
      </c>
      <c r="V43" s="69"/>
      <c r="W43" s="69">
        <f>IFERROR('Tabel 5'!V43/'Tabel 11'!$F43*1,0)</f>
        <v>1.0522283864431072E-2</v>
      </c>
      <c r="X43" s="69">
        <f>IFERROR('Tabel 5'!W43/'Tabel 11'!$F43*1,0)</f>
        <v>1.0413551950378708E-2</v>
      </c>
      <c r="Y43" s="69">
        <f>IFERROR('Tabel 5'!X43/'Tabel 11'!$F43*1,0)</f>
        <v>1.087319140523643E-4</v>
      </c>
      <c r="Z43" s="69">
        <f>IFERROR('Tabel 5'!Y43/'Tabel 11'!$F43*1,0)</f>
        <v>0</v>
      </c>
      <c r="AA43" s="69"/>
      <c r="AB43" s="69">
        <f>IFERROR('Tabel 5'!AA43/'Tabel 11'!$F43*1,0)</f>
        <v>0</v>
      </c>
      <c r="AC43" s="57"/>
    </row>
    <row r="44" spans="1:29" outlineLevel="1" x14ac:dyDescent="0.2">
      <c r="A44" s="22">
        <v>1</v>
      </c>
      <c r="B44" s="46">
        <v>2019</v>
      </c>
      <c r="C44" s="46">
        <v>3</v>
      </c>
      <c r="D44" s="22" t="s">
        <v>139</v>
      </c>
      <c r="E44" s="22" t="s">
        <v>484</v>
      </c>
      <c r="F44" s="41">
        <v>501986</v>
      </c>
      <c r="H44" s="69">
        <f>IFERROR('Tabel 5'!G44/'Tabel 11'!$F44*1,0)</f>
        <v>3.9959281732956695E-2</v>
      </c>
      <c r="I44" s="69"/>
      <c r="J44" s="69">
        <f>IFERROR('Tabel 5'!I44/'Tabel 11'!$F44*1,0)</f>
        <v>3.215428318718052E-2</v>
      </c>
      <c r="K44" s="69">
        <f>IFERROR('Tabel 5'!J44/'Tabel 11'!$F44*1,0)</f>
        <v>6.749192208547649E-3</v>
      </c>
      <c r="L44" s="69">
        <f>IFERROR('Tabel 5'!K44/'Tabel 11'!$F44*1,0)</f>
        <v>2.0369093958795662E-2</v>
      </c>
      <c r="M44" s="69">
        <f>IFERROR('Tabel 5'!L44/'Tabel 11'!$F44*1,0)</f>
        <v>4.09772384090393E-3</v>
      </c>
      <c r="N44" s="69">
        <f>IFERROR('Tabel 5'!M44/'Tabel 11'!$F44*1,0)</f>
        <v>0</v>
      </c>
      <c r="O44" s="69">
        <f>IFERROR('Tabel 5'!N44/'Tabel 11'!$F44*1,0)</f>
        <v>9.3827317893327704E-4</v>
      </c>
      <c r="P44" s="69"/>
      <c r="Q44" s="69">
        <f>IFERROR('Tabel 5'!P44/'Tabel 11'!$F44*1,0)</f>
        <v>6.7531763834051146E-4</v>
      </c>
      <c r="R44" s="69">
        <f>IFERROR('Tabel 5'!Q44/'Tabel 11'!$F44*1,0)</f>
        <v>6.7531763834051146E-4</v>
      </c>
      <c r="S44" s="69">
        <f>IFERROR('Tabel 5'!R44/'Tabel 11'!$F44*1,0)</f>
        <v>0</v>
      </c>
      <c r="T44" s="69"/>
      <c r="U44" s="69">
        <f>IFERROR('Tabel 5'!T44/'Tabel 11'!$F44*1,0)</f>
        <v>1.127521484662919E-3</v>
      </c>
      <c r="V44" s="69"/>
      <c r="W44" s="69">
        <f>IFERROR('Tabel 5'!V44/'Tabel 11'!$F44*1,0)</f>
        <v>6.0021594227727465E-3</v>
      </c>
      <c r="X44" s="69">
        <f>IFERROR('Tabel 5'!W44/'Tabel 11'!$F44*1,0)</f>
        <v>5.4025411067240917E-3</v>
      </c>
      <c r="Y44" s="69">
        <f>IFERROR('Tabel 5'!X44/'Tabel 11'!$F44*1,0)</f>
        <v>5.996183160486547E-4</v>
      </c>
      <c r="Z44" s="69">
        <f>IFERROR('Tabel 5'!Y44/'Tabel 11'!$F44*1,0)</f>
        <v>0</v>
      </c>
      <c r="AA44" s="69"/>
      <c r="AB44" s="69">
        <f>IFERROR('Tabel 5'!AA44/'Tabel 11'!$F44*1,0)</f>
        <v>3.3467068802715617E-5</v>
      </c>
      <c r="AC44" s="57"/>
    </row>
    <row r="45" spans="1:29" outlineLevel="1" x14ac:dyDescent="0.2">
      <c r="A45" s="22">
        <v>1</v>
      </c>
      <c r="B45" s="46">
        <v>2019</v>
      </c>
      <c r="C45" s="46">
        <v>3</v>
      </c>
      <c r="D45" s="22" t="s">
        <v>148</v>
      </c>
      <c r="E45" s="22" t="s">
        <v>493</v>
      </c>
      <c r="F45" s="41">
        <v>522698</v>
      </c>
      <c r="H45" s="69">
        <f>IFERROR('Tabel 5'!G45/'Tabel 11'!$F45*1,0)</f>
        <v>4.7367696069240746E-2</v>
      </c>
      <c r="I45" s="69"/>
      <c r="J45" s="69">
        <f>IFERROR('Tabel 5'!I45/'Tabel 11'!$F45*1,0)</f>
        <v>1.4976143011834749E-2</v>
      </c>
      <c r="K45" s="69">
        <f>IFERROR('Tabel 5'!J45/'Tabel 11'!$F45*1,0)</f>
        <v>6.6328931811485787E-3</v>
      </c>
      <c r="L45" s="69">
        <f>IFERROR('Tabel 5'!K45/'Tabel 11'!$F45*1,0)</f>
        <v>9.5657530734764623E-4</v>
      </c>
      <c r="M45" s="69">
        <f>IFERROR('Tabel 5'!L45/'Tabel 11'!$F45*1,0)</f>
        <v>5.6495337651951989E-3</v>
      </c>
      <c r="N45" s="69">
        <f>IFERROR('Tabel 5'!M45/'Tabel 11'!$F45*1,0)</f>
        <v>5.5481367826163482E-5</v>
      </c>
      <c r="O45" s="69">
        <f>IFERROR('Tabel 5'!N45/'Tabel 11'!$F45*1,0)</f>
        <v>1.6816593903171621E-3</v>
      </c>
      <c r="P45" s="69"/>
      <c r="Q45" s="69">
        <f>IFERROR('Tabel 5'!P45/'Tabel 11'!$F45*1,0)</f>
        <v>2.0493669384615974E-2</v>
      </c>
      <c r="R45" s="69">
        <f>IFERROR('Tabel 5'!Q45/'Tabel 11'!$F45*1,0)</f>
        <v>1.5022058626587436E-2</v>
      </c>
      <c r="S45" s="69">
        <f>IFERROR('Tabel 5'!R45/'Tabel 11'!$F45*1,0)</f>
        <v>5.4716107580285367E-3</v>
      </c>
      <c r="T45" s="69"/>
      <c r="U45" s="69">
        <f>IFERROR('Tabel 5'!T45/'Tabel 11'!$F45*1,0)</f>
        <v>4.0348346463923721E-3</v>
      </c>
      <c r="V45" s="69"/>
      <c r="W45" s="69">
        <f>IFERROR('Tabel 5'!V45/'Tabel 11'!$F45*1,0)</f>
        <v>7.8630490263976519E-3</v>
      </c>
      <c r="X45" s="69">
        <f>IFERROR('Tabel 5'!W45/'Tabel 11'!$F45*1,0)</f>
        <v>7.1303123409693549E-3</v>
      </c>
      <c r="Y45" s="69">
        <f>IFERROR('Tabel 5'!X45/'Tabel 11'!$F45*1,0)</f>
        <v>7.3273668542829702E-4</v>
      </c>
      <c r="Z45" s="69">
        <f>IFERROR('Tabel 5'!Y45/'Tabel 11'!$F45*1,0)</f>
        <v>0</v>
      </c>
      <c r="AA45" s="69"/>
      <c r="AB45" s="69">
        <f>IFERROR('Tabel 5'!AA45/'Tabel 11'!$F45*1,0)</f>
        <v>0</v>
      </c>
      <c r="AC45" s="57"/>
    </row>
    <row r="46" spans="1:29" outlineLevel="1" x14ac:dyDescent="0.2">
      <c r="A46" s="22">
        <v>1</v>
      </c>
      <c r="B46" s="46">
        <v>2019</v>
      </c>
      <c r="C46" s="46">
        <v>3</v>
      </c>
      <c r="D46" s="22" t="s">
        <v>168</v>
      </c>
      <c r="E46" s="22" t="s">
        <v>515</v>
      </c>
      <c r="F46" s="41">
        <v>366219</v>
      </c>
      <c r="H46" s="69">
        <f>IFERROR('Tabel 5'!G46/'Tabel 11'!$F46*1,0)</f>
        <v>3.3660186937324386E-2</v>
      </c>
      <c r="I46" s="69"/>
      <c r="J46" s="69">
        <f>IFERROR('Tabel 5'!I46/'Tabel 11'!$F46*1,0)</f>
        <v>1.824864357119647E-2</v>
      </c>
      <c r="K46" s="69">
        <f>IFERROR('Tabel 5'!J46/'Tabel 11'!$F46*1,0)</f>
        <v>7.3890213233065464E-3</v>
      </c>
      <c r="L46" s="69">
        <f>IFERROR('Tabel 5'!K46/'Tabel 11'!$F46*1,0)</f>
        <v>3.1702342041237618E-3</v>
      </c>
      <c r="M46" s="69">
        <f>IFERROR('Tabel 5'!L46/'Tabel 11'!$F46*1,0)</f>
        <v>6.8128633413340103E-3</v>
      </c>
      <c r="N46" s="69">
        <f>IFERROR('Tabel 5'!M46/'Tabel 11'!$F46*1,0)</f>
        <v>0</v>
      </c>
      <c r="O46" s="69">
        <f>IFERROR('Tabel 5'!N46/'Tabel 11'!$F46*1,0)</f>
        <v>8.7652470243215124E-4</v>
      </c>
      <c r="P46" s="69"/>
      <c r="Q46" s="69">
        <f>IFERROR('Tabel 5'!P46/'Tabel 11'!$F46*1,0)</f>
        <v>2.5230804518607719E-3</v>
      </c>
      <c r="R46" s="69">
        <f>IFERROR('Tabel 5'!Q46/'Tabel 11'!$F46*1,0)</f>
        <v>2.5230804518607719E-3</v>
      </c>
      <c r="S46" s="69">
        <f>IFERROR('Tabel 5'!R46/'Tabel 11'!$F46*1,0)</f>
        <v>0</v>
      </c>
      <c r="T46" s="69"/>
      <c r="U46" s="69">
        <f>IFERROR('Tabel 5'!T46/'Tabel 11'!$F46*1,0)</f>
        <v>7.3999437495050771E-4</v>
      </c>
      <c r="V46" s="69"/>
      <c r="W46" s="69">
        <f>IFERROR('Tabel 5'!V46/'Tabel 11'!$F46*1,0)</f>
        <v>1.2148468539316639E-2</v>
      </c>
      <c r="X46" s="69">
        <f>IFERROR('Tabel 5'!W46/'Tabel 11'!$F46*1,0)</f>
        <v>1.1957326080842337E-2</v>
      </c>
      <c r="Y46" s="69">
        <f>IFERROR('Tabel 5'!X46/'Tabel 11'!$F46*1,0)</f>
        <v>1.9114245847430089E-4</v>
      </c>
      <c r="Z46" s="69">
        <f>IFERROR('Tabel 5'!Y46/'Tabel 11'!$F46*1,0)</f>
        <v>0</v>
      </c>
      <c r="AA46" s="69"/>
      <c r="AB46" s="69">
        <f>IFERROR('Tabel 5'!AA46/'Tabel 11'!$F46*1,0)</f>
        <v>0</v>
      </c>
      <c r="AC46" s="57"/>
    </row>
    <row r="47" spans="1:29" outlineLevel="1" x14ac:dyDescent="0.2">
      <c r="A47" s="22">
        <v>1</v>
      </c>
      <c r="B47" s="46">
        <v>2019</v>
      </c>
      <c r="C47" s="46">
        <v>3</v>
      </c>
      <c r="D47" s="22" t="s">
        <v>228</v>
      </c>
      <c r="E47" s="22" t="s">
        <v>592</v>
      </c>
      <c r="F47" s="41">
        <v>655697</v>
      </c>
      <c r="H47" s="69">
        <f>IFERROR('Tabel 5'!G47/'Tabel 11'!$F47*1,0)</f>
        <v>3.8569644210664375E-2</v>
      </c>
      <c r="I47" s="69"/>
      <c r="J47" s="69">
        <f>IFERROR('Tabel 5'!I47/'Tabel 11'!$F47*1,0)</f>
        <v>2.6346010428597355E-2</v>
      </c>
      <c r="K47" s="69">
        <f>IFERROR('Tabel 5'!J47/'Tabel 11'!$F47*1,0)</f>
        <v>1.5493436755086572E-2</v>
      </c>
      <c r="L47" s="69">
        <f>IFERROR('Tabel 5'!K47/'Tabel 11'!$F47*1,0)</f>
        <v>1.0157130503876028E-3</v>
      </c>
      <c r="M47" s="69">
        <f>IFERROR('Tabel 5'!L47/'Tabel 11'!$F47*1,0)</f>
        <v>5.9707456340352327E-3</v>
      </c>
      <c r="N47" s="69">
        <f>IFERROR('Tabel 5'!M47/'Tabel 11'!$F47*1,0)</f>
        <v>2.2479895439509409E-3</v>
      </c>
      <c r="O47" s="69">
        <f>IFERROR('Tabel 5'!N47/'Tabel 11'!$F47*1,0)</f>
        <v>1.6181254451370069E-3</v>
      </c>
      <c r="P47" s="69"/>
      <c r="Q47" s="69">
        <f>IFERROR('Tabel 5'!P47/'Tabel 11'!$F47*1,0)</f>
        <v>7.1069411633727163E-4</v>
      </c>
      <c r="R47" s="69">
        <f>IFERROR('Tabel 5'!Q47/'Tabel 11'!$F47*1,0)</f>
        <v>7.1069411633727163E-4</v>
      </c>
      <c r="S47" s="69">
        <f>IFERROR('Tabel 5'!R47/'Tabel 11'!$F47*1,0)</f>
        <v>0</v>
      </c>
      <c r="T47" s="69"/>
      <c r="U47" s="69">
        <f>IFERROR('Tabel 5'!T47/'Tabel 11'!$F47*1,0)</f>
        <v>1.4915425875061195E-3</v>
      </c>
      <c r="V47" s="69"/>
      <c r="W47" s="69">
        <f>IFERROR('Tabel 5'!V47/'Tabel 11'!$F47*1,0)</f>
        <v>1.002139707822363E-2</v>
      </c>
      <c r="X47" s="69">
        <f>IFERROR('Tabel 5'!W47/'Tabel 11'!$F47*1,0)</f>
        <v>9.4220348728147295E-3</v>
      </c>
      <c r="Y47" s="69">
        <f>IFERROR('Tabel 5'!X47/'Tabel 11'!$F47*1,0)</f>
        <v>5.9936220540890081E-4</v>
      </c>
      <c r="Z47" s="69">
        <f>IFERROR('Tabel 5'!Y47/'Tabel 11'!$F47*1,0)</f>
        <v>0</v>
      </c>
      <c r="AA47" s="69"/>
      <c r="AB47" s="69">
        <f>IFERROR('Tabel 5'!AA47/'Tabel 11'!$F47*1,0)</f>
        <v>0</v>
      </c>
      <c r="AC47" s="57"/>
    </row>
    <row r="48" spans="1:29" outlineLevel="1" x14ac:dyDescent="0.2">
      <c r="A48" s="22">
        <v>1</v>
      </c>
      <c r="B48" s="46">
        <v>2019</v>
      </c>
      <c r="C48" s="46">
        <v>3</v>
      </c>
      <c r="D48" s="22" t="s">
        <v>236</v>
      </c>
      <c r="E48" s="22" t="s">
        <v>600</v>
      </c>
      <c r="F48" s="41">
        <v>405490</v>
      </c>
      <c r="H48" s="69">
        <f>IFERROR('Tabel 5'!G48/'Tabel 11'!$F48*1,0)</f>
        <v>2.8730671533206738E-2</v>
      </c>
      <c r="I48" s="69"/>
      <c r="J48" s="69">
        <f>IFERROR('Tabel 5'!I48/'Tabel 11'!$F48*1,0)</f>
        <v>1.8084293077511158E-2</v>
      </c>
      <c r="K48" s="69">
        <f>IFERROR('Tabel 5'!J48/'Tabel 11'!$F48*1,0)</f>
        <v>1.1953439049051764E-2</v>
      </c>
      <c r="L48" s="69">
        <f>IFERROR('Tabel 5'!K48/'Tabel 11'!$F48*1,0)</f>
        <v>0</v>
      </c>
      <c r="M48" s="69">
        <f>IFERROR('Tabel 5'!L48/'Tabel 11'!$F48*1,0)</f>
        <v>3.3638314138449777E-3</v>
      </c>
      <c r="N48" s="69">
        <f>IFERROR('Tabel 5'!M48/'Tabel 11'!$F48*1,0)</f>
        <v>1.8496140472021506E-4</v>
      </c>
      <c r="O48" s="69">
        <f>IFERROR('Tabel 5'!N48/'Tabel 11'!$F48*1,0)</f>
        <v>2.5820612098942019E-3</v>
      </c>
      <c r="P48" s="69"/>
      <c r="Q48" s="69">
        <f>IFERROR('Tabel 5'!P48/'Tabel 11'!$F48*1,0)</f>
        <v>4.8114626747885279E-3</v>
      </c>
      <c r="R48" s="69">
        <f>IFERROR('Tabel 5'!Q48/'Tabel 11'!$F48*1,0)</f>
        <v>2.6215196429011812E-3</v>
      </c>
      <c r="S48" s="69">
        <f>IFERROR('Tabel 5'!R48/'Tabel 11'!$F48*1,0)</f>
        <v>2.1899430318873462E-3</v>
      </c>
      <c r="T48" s="69"/>
      <c r="U48" s="69">
        <f>IFERROR('Tabel 5'!T48/'Tabel 11'!$F48*1,0)</f>
        <v>1.3119928974820588E-3</v>
      </c>
      <c r="V48" s="69"/>
      <c r="W48" s="69">
        <f>IFERROR('Tabel 5'!V48/'Tabel 11'!$F48*1,0)</f>
        <v>4.5229228834249924E-3</v>
      </c>
      <c r="X48" s="69">
        <f>IFERROR('Tabel 5'!W48/'Tabel 11'!$F48*1,0)</f>
        <v>3.8521295223063455E-3</v>
      </c>
      <c r="Y48" s="69">
        <f>IFERROR('Tabel 5'!X48/'Tabel 11'!$F48*1,0)</f>
        <v>6.7079336111864653E-4</v>
      </c>
      <c r="Z48" s="69">
        <f>IFERROR('Tabel 5'!Y48/'Tabel 11'!$F48*1,0)</f>
        <v>0</v>
      </c>
      <c r="AA48" s="69"/>
      <c r="AB48" s="69">
        <f>IFERROR('Tabel 5'!AA48/'Tabel 11'!$F48*1,0)</f>
        <v>1.9729216503489606E-5</v>
      </c>
      <c r="AC48" s="57"/>
    </row>
    <row r="49" spans="1:29" outlineLevel="1" x14ac:dyDescent="0.2">
      <c r="A49" s="22">
        <v>1</v>
      </c>
      <c r="B49" s="46">
        <v>2019</v>
      </c>
      <c r="C49" s="46">
        <v>3</v>
      </c>
      <c r="D49" s="22" t="s">
        <v>285</v>
      </c>
      <c r="E49" s="22" t="s">
        <v>659</v>
      </c>
      <c r="F49" s="41">
        <v>280896</v>
      </c>
      <c r="H49" s="69">
        <f>IFERROR('Tabel 5'!G49/'Tabel 11'!$F49*1,0)</f>
        <v>2.1972544998860789E-2</v>
      </c>
      <c r="I49" s="69"/>
      <c r="J49" s="69">
        <f>IFERROR('Tabel 5'!I49/'Tabel 11'!$F49*1,0)</f>
        <v>1.001082251082251E-2</v>
      </c>
      <c r="K49" s="69">
        <f>IFERROR('Tabel 5'!J49/'Tabel 11'!$F49*1,0)</f>
        <v>0</v>
      </c>
      <c r="L49" s="69">
        <f>IFERROR('Tabel 5'!K49/'Tabel 11'!$F49*1,0)</f>
        <v>7.034632034632035E-3</v>
      </c>
      <c r="M49" s="69">
        <f>IFERROR('Tabel 5'!L49/'Tabel 11'!$F49*1,0)</f>
        <v>2.0648211437685122E-4</v>
      </c>
      <c r="N49" s="69">
        <f>IFERROR('Tabel 5'!M49/'Tabel 11'!$F49*1,0)</f>
        <v>0</v>
      </c>
      <c r="O49" s="69">
        <f>IFERROR('Tabel 5'!N49/'Tabel 11'!$F49*1,0)</f>
        <v>2.7697083618136251E-3</v>
      </c>
      <c r="P49" s="69"/>
      <c r="Q49" s="69">
        <f>IFERROR('Tabel 5'!P49/'Tabel 11'!$F49*1,0)</f>
        <v>2.5383059922533609E-3</v>
      </c>
      <c r="R49" s="69">
        <f>IFERROR('Tabel 5'!Q49/'Tabel 11'!$F49*1,0)</f>
        <v>8.8644907723855093E-4</v>
      </c>
      <c r="S49" s="69">
        <f>IFERROR('Tabel 5'!R49/'Tabel 11'!$F49*1,0)</f>
        <v>1.6518569150148097E-3</v>
      </c>
      <c r="T49" s="69"/>
      <c r="U49" s="69">
        <f>IFERROR('Tabel 5'!T49/'Tabel 11'!$F49*1,0)</f>
        <v>1.342133743449533E-3</v>
      </c>
      <c r="V49" s="69"/>
      <c r="W49" s="69">
        <f>IFERROR('Tabel 5'!V49/'Tabel 11'!$F49*1,0)</f>
        <v>8.0812827523353836E-3</v>
      </c>
      <c r="X49" s="69">
        <f>IFERROR('Tabel 5'!W49/'Tabel 11'!$F49*1,0)</f>
        <v>7.4618364092048301E-3</v>
      </c>
      <c r="Y49" s="69">
        <f>IFERROR('Tabel 5'!X49/'Tabel 11'!$F49*1,0)</f>
        <v>6.1944634313055365E-4</v>
      </c>
      <c r="Z49" s="69">
        <f>IFERROR('Tabel 5'!Y49/'Tabel 11'!$F49*1,0)</f>
        <v>0</v>
      </c>
      <c r="AA49" s="69"/>
      <c r="AB49" s="69">
        <f>IFERROR('Tabel 5'!AA49/'Tabel 11'!$F49*1,0)</f>
        <v>0</v>
      </c>
      <c r="AC49" s="57"/>
    </row>
    <row r="50" spans="1:29" outlineLevel="1" x14ac:dyDescent="0.2">
      <c r="B50" s="46">
        <v>2019</v>
      </c>
      <c r="C50" s="46">
        <v>3</v>
      </c>
      <c r="D50" s="22" t="s">
        <v>767</v>
      </c>
      <c r="E50" s="22" t="s">
        <v>804</v>
      </c>
      <c r="F50" s="41">
        <v>0</v>
      </c>
      <c r="H50" s="69">
        <f>IFERROR('Tabel 5'!G50/'Tabel 11'!$F50*1,0)</f>
        <v>0</v>
      </c>
      <c r="I50" s="69"/>
      <c r="J50" s="69">
        <f>IFERROR('Tabel 5'!I50/'Tabel 11'!$F50*1,0)</f>
        <v>0</v>
      </c>
      <c r="K50" s="69">
        <f>IFERROR('Tabel 5'!J50/'Tabel 11'!$F50*1,0)</f>
        <v>0</v>
      </c>
      <c r="L50" s="69">
        <f>IFERROR('Tabel 5'!K50/'Tabel 11'!$F50*1,0)</f>
        <v>0</v>
      </c>
      <c r="M50" s="69">
        <f>IFERROR('Tabel 5'!L50/'Tabel 11'!$F50*1,0)</f>
        <v>0</v>
      </c>
      <c r="N50" s="69">
        <f>IFERROR('Tabel 5'!M50/'Tabel 11'!$F50*1,0)</f>
        <v>0</v>
      </c>
      <c r="O50" s="69">
        <f>IFERROR('Tabel 5'!N50/'Tabel 11'!$F50*1,0)</f>
        <v>0</v>
      </c>
      <c r="P50" s="69"/>
      <c r="Q50" s="69">
        <f>IFERROR('Tabel 5'!P50/'Tabel 11'!$F50*1,0)</f>
        <v>0</v>
      </c>
      <c r="R50" s="69">
        <f>IFERROR('Tabel 5'!Q50/'Tabel 11'!$F50*1,0)</f>
        <v>0</v>
      </c>
      <c r="S50" s="69">
        <f>IFERROR('Tabel 5'!R50/'Tabel 11'!$F50*1,0)</f>
        <v>0</v>
      </c>
      <c r="T50" s="69"/>
      <c r="U50" s="69">
        <f>IFERROR('Tabel 5'!T50/'Tabel 11'!$F50*1,0)</f>
        <v>0</v>
      </c>
      <c r="V50" s="69"/>
      <c r="W50" s="69">
        <f>IFERROR('Tabel 5'!V50/'Tabel 11'!$F50*1,0)</f>
        <v>0</v>
      </c>
      <c r="X50" s="69">
        <f>IFERROR('Tabel 5'!W50/'Tabel 11'!$F50*1,0)</f>
        <v>0</v>
      </c>
      <c r="Y50" s="69">
        <f>IFERROR('Tabel 5'!X50/'Tabel 11'!$F50*1,0)</f>
        <v>0</v>
      </c>
      <c r="Z50" s="69">
        <f>IFERROR('Tabel 5'!Y50/'Tabel 11'!$F50*1,0)</f>
        <v>0</v>
      </c>
      <c r="AA50" s="69"/>
      <c r="AB50" s="69">
        <f>IFERROR('Tabel 5'!AA50/'Tabel 11'!$F50*1,0)</f>
        <v>0</v>
      </c>
      <c r="AC50" s="57"/>
    </row>
    <row r="51" spans="1:29" x14ac:dyDescent="0.2">
      <c r="B51" s="46">
        <v>2019</v>
      </c>
      <c r="C51" s="46" t="s">
        <v>763</v>
      </c>
      <c r="F51" s="41">
        <v>5835317.8353000004</v>
      </c>
      <c r="H51" s="69">
        <f>IFERROR('Tabel 5'!G51/'Tabel 11'!$F51*1,0)</f>
        <v>3.2512196482652488E-2</v>
      </c>
      <c r="I51" s="69"/>
      <c r="J51" s="69">
        <f>IFERROR('Tabel 5'!I51/'Tabel 11'!$F51*1,0)</f>
        <v>1.74305843950265E-2</v>
      </c>
      <c r="K51" s="69">
        <f>IFERROR('Tabel 5'!J51/'Tabel 11'!$F51*1,0)</f>
        <v>7.8333350967591288E-3</v>
      </c>
      <c r="L51" s="69">
        <f>IFERROR('Tabel 5'!K51/'Tabel 11'!$F51*1,0)</f>
        <v>3.0068627785547076E-3</v>
      </c>
      <c r="M51" s="69">
        <f>IFERROR('Tabel 5'!L51/'Tabel 11'!$F51*1,0)</f>
        <v>3.4296332376162865E-3</v>
      </c>
      <c r="N51" s="69">
        <f>IFERROR('Tabel 5'!M51/'Tabel 11'!$F51*1,0)</f>
        <v>3.2080514769488271E-4</v>
      </c>
      <c r="O51" s="69">
        <f>IFERROR('Tabel 5'!N51/'Tabel 11'!$F51*1,0)</f>
        <v>2.839948134401494E-3</v>
      </c>
      <c r="P51" s="69"/>
      <c r="Q51" s="69">
        <f>IFERROR('Tabel 5'!P51/'Tabel 11'!$F51*1,0)</f>
        <v>6.4646007406485373E-3</v>
      </c>
      <c r="R51" s="69">
        <f>IFERROR('Tabel 5'!Q51/'Tabel 11'!$F51*1,0)</f>
        <v>4.5581064734981254E-3</v>
      </c>
      <c r="S51" s="69">
        <f>IFERROR('Tabel 5'!R51/'Tabel 11'!$F51*1,0)</f>
        <v>1.9064942671504115E-3</v>
      </c>
      <c r="T51" s="69"/>
      <c r="U51" s="69">
        <f>IFERROR('Tabel 5'!T51/'Tabel 11'!$F51*1,0)</f>
        <v>1.2366078770118985E-3</v>
      </c>
      <c r="V51" s="69"/>
      <c r="W51" s="69">
        <f>IFERROR('Tabel 5'!V51/'Tabel 11'!$F51*1,0)</f>
        <v>7.3804034699655524E-3</v>
      </c>
      <c r="X51" s="69">
        <f>IFERROR('Tabel 5'!W51/'Tabel 11'!$F51*1,0)</f>
        <v>6.9955058408401752E-3</v>
      </c>
      <c r="Y51" s="69">
        <f>IFERROR('Tabel 5'!X51/'Tabel 11'!$F51*1,0)</f>
        <v>3.7238759932744668E-4</v>
      </c>
      <c r="Z51" s="69">
        <f>IFERROR('Tabel 5'!Y51/'Tabel 11'!$F51*1,0)</f>
        <v>1.2510029797930791E-5</v>
      </c>
      <c r="AA51" s="69"/>
      <c r="AB51" s="69">
        <f>IFERROR('Tabel 5'!AA51/'Tabel 11'!$F51*1,0)</f>
        <v>5.069132622230038E-5</v>
      </c>
      <c r="AC51" s="57"/>
    </row>
    <row r="52" spans="1:29" outlineLevel="1" x14ac:dyDescent="0.2">
      <c r="A52" s="22">
        <v>1</v>
      </c>
      <c r="B52" s="46">
        <v>2019</v>
      </c>
      <c r="C52" s="46">
        <v>4</v>
      </c>
      <c r="D52" s="22" t="s">
        <v>12</v>
      </c>
      <c r="E52" s="22" t="s">
        <v>336</v>
      </c>
      <c r="F52" s="41">
        <v>161816</v>
      </c>
      <c r="H52" s="69">
        <f>IFERROR('Tabel 5'!G52/'Tabel 11'!$F52*1,0)</f>
        <v>2.6554852424976516E-2</v>
      </c>
      <c r="I52" s="69"/>
      <c r="J52" s="69">
        <f>IFERROR('Tabel 5'!I52/'Tabel 11'!$F52*1,0)</f>
        <v>1.6815395263756364E-2</v>
      </c>
      <c r="K52" s="69">
        <f>IFERROR('Tabel 5'!J52/'Tabel 11'!$F52*1,0)</f>
        <v>1.6815395263756364E-2</v>
      </c>
      <c r="L52" s="69">
        <f>IFERROR('Tabel 5'!K52/'Tabel 11'!$F52*1,0)</f>
        <v>0</v>
      </c>
      <c r="M52" s="69">
        <f>IFERROR('Tabel 5'!L52/'Tabel 11'!$F52*1,0)</f>
        <v>0</v>
      </c>
      <c r="N52" s="69">
        <f>IFERROR('Tabel 5'!M52/'Tabel 11'!$F52*1,0)</f>
        <v>0</v>
      </c>
      <c r="O52" s="69">
        <f>IFERROR('Tabel 5'!N52/'Tabel 11'!$F52*1,0)</f>
        <v>0</v>
      </c>
      <c r="P52" s="69"/>
      <c r="Q52" s="69">
        <f>IFERROR('Tabel 5'!P52/'Tabel 11'!$F52*1,0)</f>
        <v>2.8612745340386614E-3</v>
      </c>
      <c r="R52" s="69">
        <f>IFERROR('Tabel 5'!Q52/'Tabel 11'!$F52*1,0)</f>
        <v>2.8612745340386614E-3</v>
      </c>
      <c r="S52" s="69">
        <f>IFERROR('Tabel 5'!R52/'Tabel 11'!$F52*1,0)</f>
        <v>0</v>
      </c>
      <c r="T52" s="69"/>
      <c r="U52" s="69">
        <f>IFERROR('Tabel 5'!T52/'Tabel 11'!$F52*1,0)</f>
        <v>4.4494981954812873E-4</v>
      </c>
      <c r="V52" s="69"/>
      <c r="W52" s="69">
        <f>IFERROR('Tabel 5'!V52/'Tabel 11'!$F52*1,0)</f>
        <v>6.4332328076333618E-3</v>
      </c>
      <c r="X52" s="69">
        <f>IFERROR('Tabel 5'!W52/'Tabel 11'!$F52*1,0)</f>
        <v>6.4332328076333618E-3</v>
      </c>
      <c r="Y52" s="69">
        <f>IFERROR('Tabel 5'!X52/'Tabel 11'!$F52*1,0)</f>
        <v>0</v>
      </c>
      <c r="Z52" s="69">
        <f>IFERROR('Tabel 5'!Y52/'Tabel 11'!$F52*1,0)</f>
        <v>0</v>
      </c>
      <c r="AA52" s="69"/>
      <c r="AB52" s="69">
        <f>IFERROR('Tabel 5'!AA52/'Tabel 11'!$F52*1,0)</f>
        <v>1.8539575814505364E-4</v>
      </c>
      <c r="AC52" s="57"/>
    </row>
    <row r="53" spans="1:29" outlineLevel="1" x14ac:dyDescent="0.2">
      <c r="A53" s="22">
        <v>1</v>
      </c>
      <c r="B53" s="46">
        <v>2019</v>
      </c>
      <c r="C53" s="46">
        <v>4</v>
      </c>
      <c r="D53" s="22" t="s">
        <v>17</v>
      </c>
      <c r="E53" s="22" t="s">
        <v>341</v>
      </c>
      <c r="F53" s="41">
        <v>198576</v>
      </c>
      <c r="H53" s="69">
        <f>IFERROR('Tabel 5'!G53/'Tabel 11'!$F53*1,0)</f>
        <v>2.9535291273869953E-2</v>
      </c>
      <c r="I53" s="69"/>
      <c r="J53" s="69">
        <f>IFERROR('Tabel 5'!I53/'Tabel 11'!$F53*1,0)</f>
        <v>1.8773668519861415E-2</v>
      </c>
      <c r="K53" s="69">
        <f>IFERROR('Tabel 5'!J53/'Tabel 11'!$F53*1,0)</f>
        <v>1.5570864555636129E-2</v>
      </c>
      <c r="L53" s="69">
        <f>IFERROR('Tabel 5'!K53/'Tabel 11'!$F53*1,0)</f>
        <v>2.9207960680041899E-4</v>
      </c>
      <c r="M53" s="69">
        <f>IFERROR('Tabel 5'!L53/'Tabel 11'!$F53*1,0)</f>
        <v>2.7395052775763436E-3</v>
      </c>
      <c r="N53" s="69">
        <f>IFERROR('Tabel 5'!M53/'Tabel 11'!$F53*1,0)</f>
        <v>1.7121907984852147E-4</v>
      </c>
      <c r="O53" s="69">
        <f>IFERROR('Tabel 5'!N53/'Tabel 11'!$F53*1,0)</f>
        <v>0</v>
      </c>
      <c r="P53" s="69"/>
      <c r="Q53" s="69">
        <f>IFERROR('Tabel 5'!P53/'Tabel 11'!$F53*1,0)</f>
        <v>2.8251148175006042E-3</v>
      </c>
      <c r="R53" s="69">
        <f>IFERROR('Tabel 5'!Q53/'Tabel 11'!$F53*1,0)</f>
        <v>2.8251148175006042E-3</v>
      </c>
      <c r="S53" s="69">
        <f>IFERROR('Tabel 5'!R53/'Tabel 11'!$F53*1,0)</f>
        <v>0</v>
      </c>
      <c r="T53" s="69"/>
      <c r="U53" s="69">
        <f>IFERROR('Tabel 5'!T53/'Tabel 11'!$F53*1,0)</f>
        <v>8.6113125453226972E-4</v>
      </c>
      <c r="V53" s="69"/>
      <c r="W53" s="69">
        <f>IFERROR('Tabel 5'!V53/'Tabel 11'!$F53*1,0)</f>
        <v>7.0753766819756665E-3</v>
      </c>
      <c r="X53" s="69">
        <f>IFERROR('Tabel 5'!W53/'Tabel 11'!$F53*1,0)</f>
        <v>6.8437273386511965E-3</v>
      </c>
      <c r="Y53" s="69">
        <f>IFERROR('Tabel 5'!X53/'Tabel 11'!$F53*1,0)</f>
        <v>2.3164934332447023E-4</v>
      </c>
      <c r="Z53" s="69">
        <f>IFERROR('Tabel 5'!Y53/'Tabel 11'!$F53*1,0)</f>
        <v>0</v>
      </c>
      <c r="AA53" s="69"/>
      <c r="AB53" s="69">
        <f>IFERROR('Tabel 5'!AA53/'Tabel 11'!$F53*1,0)</f>
        <v>0</v>
      </c>
      <c r="AC53" s="57"/>
    </row>
    <row r="54" spans="1:29" outlineLevel="1" x14ac:dyDescent="0.2">
      <c r="A54" s="22">
        <v>1</v>
      </c>
      <c r="B54" s="46">
        <v>2019</v>
      </c>
      <c r="C54" s="46">
        <v>4</v>
      </c>
      <c r="D54" s="22" t="s">
        <v>21</v>
      </c>
      <c r="E54" s="22" t="s">
        <v>345</v>
      </c>
      <c r="F54" s="41">
        <v>326191.61509999988</v>
      </c>
      <c r="H54" s="69">
        <f>IFERROR('Tabel 5'!G54/'Tabel 11'!$F54*1,0)</f>
        <v>4.4706851203177987E-2</v>
      </c>
      <c r="I54" s="69"/>
      <c r="J54" s="69">
        <f>IFERROR('Tabel 5'!I54/'Tabel 11'!$F54*1,0)</f>
        <v>3.2772148348211801E-2</v>
      </c>
      <c r="K54" s="69">
        <f>IFERROR('Tabel 5'!J54/'Tabel 11'!$F54*1,0)</f>
        <v>1.8952050616337264E-2</v>
      </c>
      <c r="L54" s="69">
        <f>IFERROR('Tabel 5'!K54/'Tabel 11'!$F54*1,0)</f>
        <v>2.860281983992667E-3</v>
      </c>
      <c r="M54" s="69">
        <f>IFERROR('Tabel 5'!L54/'Tabel 11'!$F54*1,0)</f>
        <v>7.048004588637879E-3</v>
      </c>
      <c r="N54" s="69">
        <f>IFERROR('Tabel 5'!M54/'Tabel 11'!$F54*1,0)</f>
        <v>3.9179425246973505E-3</v>
      </c>
      <c r="O54" s="69">
        <f>IFERROR('Tabel 5'!N54/'Tabel 11'!$F54*1,0)</f>
        <v>-6.1313654533604864E-6</v>
      </c>
      <c r="P54" s="69"/>
      <c r="Q54" s="69">
        <f>IFERROR('Tabel 5'!P54/'Tabel 11'!$F54*1,0)</f>
        <v>1.0484634925246432E-3</v>
      </c>
      <c r="R54" s="69">
        <f>IFERROR('Tabel 5'!Q54/'Tabel 11'!$F54*1,0)</f>
        <v>7.5415795076333979E-4</v>
      </c>
      <c r="S54" s="69">
        <f>IFERROR('Tabel 5'!R54/'Tabel 11'!$F54*1,0)</f>
        <v>2.9430554176130332E-4</v>
      </c>
      <c r="T54" s="69"/>
      <c r="U54" s="69">
        <f>IFERROR('Tabel 5'!T54/'Tabel 11'!$F54*1,0)</f>
        <v>4.2919558173523407E-5</v>
      </c>
      <c r="V54" s="69"/>
      <c r="W54" s="69">
        <f>IFERROR('Tabel 5'!V54/'Tabel 11'!$F54*1,0)</f>
        <v>1.0843319804268021E-2</v>
      </c>
      <c r="X54" s="69">
        <f>IFERROR('Tabel 5'!W54/'Tabel 11'!$F54*1,0)</f>
        <v>1.072375817792749E-2</v>
      </c>
      <c r="Y54" s="69">
        <f>IFERROR('Tabel 5'!X54/'Tabel 11'!$F54*1,0)</f>
        <v>1.1956162634052948E-4</v>
      </c>
      <c r="Z54" s="69">
        <f>IFERROR('Tabel 5'!Y54/'Tabel 11'!$F54*1,0)</f>
        <v>0</v>
      </c>
      <c r="AA54" s="69"/>
      <c r="AB54" s="69">
        <f>IFERROR('Tabel 5'!AA54/'Tabel 11'!$F54*1,0)</f>
        <v>0</v>
      </c>
      <c r="AC54" s="57"/>
    </row>
    <row r="55" spans="1:29" outlineLevel="1" x14ac:dyDescent="0.2">
      <c r="A55" s="22">
        <v>1</v>
      </c>
      <c r="B55" s="46">
        <v>2019</v>
      </c>
      <c r="C55" s="46">
        <v>4</v>
      </c>
      <c r="D55" s="22" t="s">
        <v>24</v>
      </c>
      <c r="E55" s="22" t="s">
        <v>349</v>
      </c>
      <c r="F55" s="41">
        <v>190756</v>
      </c>
      <c r="H55" s="69">
        <f>IFERROR('Tabel 5'!G55/'Tabel 11'!$F55*1,0)</f>
        <v>2.3983518211746945E-2</v>
      </c>
      <c r="I55" s="69"/>
      <c r="J55" s="69">
        <f>IFERROR('Tabel 5'!I55/'Tabel 11'!$F55*1,0)</f>
        <v>1.4285264945794627E-2</v>
      </c>
      <c r="K55" s="69">
        <f>IFERROR('Tabel 5'!J55/'Tabel 11'!$F55*1,0)</f>
        <v>1.1365304367883579E-2</v>
      </c>
      <c r="L55" s="69">
        <f>IFERROR('Tabel 5'!K55/'Tabel 11'!$F55*1,0)</f>
        <v>4.7180691564092348E-5</v>
      </c>
      <c r="M55" s="69">
        <f>IFERROR('Tabel 5'!L55/'Tabel 11'!$F55*1,0)</f>
        <v>2.8727798863469561E-3</v>
      </c>
      <c r="N55" s="69">
        <f>IFERROR('Tabel 5'!M55/'Tabel 11'!$F55*1,0)</f>
        <v>0</v>
      </c>
      <c r="O55" s="69">
        <f>IFERROR('Tabel 5'!N55/'Tabel 11'!$F55*1,0)</f>
        <v>0</v>
      </c>
      <c r="P55" s="69"/>
      <c r="Q55" s="69">
        <f>IFERROR('Tabel 5'!P55/'Tabel 11'!$F55*1,0)</f>
        <v>3.9841472876344649E-4</v>
      </c>
      <c r="R55" s="69">
        <f>IFERROR('Tabel 5'!Q55/'Tabel 11'!$F55*1,0)</f>
        <v>3.9841472876344649E-4</v>
      </c>
      <c r="S55" s="69">
        <f>IFERROR('Tabel 5'!R55/'Tabel 11'!$F55*1,0)</f>
        <v>0</v>
      </c>
      <c r="T55" s="69"/>
      <c r="U55" s="69">
        <f>IFERROR('Tabel 5'!T55/'Tabel 11'!$F55*1,0)</f>
        <v>3.2502254188596953E-4</v>
      </c>
      <c r="V55" s="69"/>
      <c r="W55" s="69">
        <f>IFERROR('Tabel 5'!V55/'Tabel 11'!$F55*1,0)</f>
        <v>8.9748159953028997E-3</v>
      </c>
      <c r="X55" s="69">
        <f>IFERROR('Tabel 5'!W55/'Tabel 11'!$F55*1,0)</f>
        <v>8.7965778271718847E-3</v>
      </c>
      <c r="Y55" s="69">
        <f>IFERROR('Tabel 5'!X55/'Tabel 11'!$F55*1,0)</f>
        <v>1.7823816813101554E-4</v>
      </c>
      <c r="Z55" s="69">
        <f>IFERROR('Tabel 5'!Y55/'Tabel 11'!$F55*1,0)</f>
        <v>0</v>
      </c>
      <c r="AA55" s="69"/>
      <c r="AB55" s="69">
        <f>IFERROR('Tabel 5'!AA55/'Tabel 11'!$F55*1,0)</f>
        <v>0</v>
      </c>
      <c r="AC55" s="57"/>
    </row>
    <row r="56" spans="1:29" outlineLevel="1" x14ac:dyDescent="0.2">
      <c r="A56" s="22">
        <v>1</v>
      </c>
      <c r="B56" s="46">
        <v>2019</v>
      </c>
      <c r="C56" s="46">
        <v>4</v>
      </c>
      <c r="D56" s="22" t="s">
        <v>26</v>
      </c>
      <c r="E56" s="22" t="s">
        <v>351</v>
      </c>
      <c r="F56" s="41">
        <v>284339</v>
      </c>
      <c r="H56" s="69">
        <f>IFERROR('Tabel 5'!G56/'Tabel 11'!$F56*1,0)</f>
        <v>1.9958570579484348E-2</v>
      </c>
      <c r="I56" s="69"/>
      <c r="J56" s="69">
        <f>IFERROR('Tabel 5'!I56/'Tabel 11'!$F56*1,0)</f>
        <v>1.1827431340758742E-2</v>
      </c>
      <c r="K56" s="69">
        <f>IFERROR('Tabel 5'!J56/'Tabel 11'!$F56*1,0)</f>
        <v>1.0406592131223646E-2</v>
      </c>
      <c r="L56" s="69">
        <f>IFERROR('Tabel 5'!K56/'Tabel 11'!$F56*1,0)</f>
        <v>6.6821645992987241E-5</v>
      </c>
      <c r="M56" s="69">
        <f>IFERROR('Tabel 5'!L56/'Tabel 11'!$F56*1,0)</f>
        <v>1.35401756354211E-3</v>
      </c>
      <c r="N56" s="69">
        <f>IFERROR('Tabel 5'!M56/'Tabel 11'!$F56*1,0)</f>
        <v>0</v>
      </c>
      <c r="O56" s="69">
        <f>IFERROR('Tabel 5'!N56/'Tabel 11'!$F56*1,0)</f>
        <v>0</v>
      </c>
      <c r="P56" s="69"/>
      <c r="Q56" s="69">
        <f>IFERROR('Tabel 5'!P56/'Tabel 11'!$F56*1,0)</f>
        <v>3.7982830353908538E-4</v>
      </c>
      <c r="R56" s="69">
        <f>IFERROR('Tabel 5'!Q56/'Tabel 11'!$F56*1,0)</f>
        <v>3.7982830353908538E-4</v>
      </c>
      <c r="S56" s="69">
        <f>IFERROR('Tabel 5'!R56/'Tabel 11'!$F56*1,0)</f>
        <v>0</v>
      </c>
      <c r="T56" s="69"/>
      <c r="U56" s="69">
        <f>IFERROR('Tabel 5'!T56/'Tabel 11'!$F56*1,0)</f>
        <v>2.0046493797896172E-4</v>
      </c>
      <c r="V56" s="69"/>
      <c r="W56" s="69">
        <f>IFERROR('Tabel 5'!V56/'Tabel 11'!$F56*1,0)</f>
        <v>7.5508459972075583E-3</v>
      </c>
      <c r="X56" s="69">
        <f>IFERROR('Tabel 5'!W56/'Tabel 11'!$F56*1,0)</f>
        <v>7.4066519190121652E-3</v>
      </c>
      <c r="Y56" s="69">
        <f>IFERROR('Tabel 5'!X56/'Tabel 11'!$F56*1,0)</f>
        <v>1.4419407819539352E-4</v>
      </c>
      <c r="Z56" s="69">
        <f>IFERROR('Tabel 5'!Y56/'Tabel 11'!$F56*1,0)</f>
        <v>0</v>
      </c>
      <c r="AA56" s="69"/>
      <c r="AB56" s="69">
        <f>IFERROR('Tabel 5'!AA56/'Tabel 11'!$F56*1,0)</f>
        <v>0</v>
      </c>
      <c r="AC56" s="57"/>
    </row>
    <row r="57" spans="1:29" outlineLevel="1" x14ac:dyDescent="0.2">
      <c r="A57" s="22">
        <v>1</v>
      </c>
      <c r="B57" s="46">
        <v>2019</v>
      </c>
      <c r="C57" s="46">
        <v>4</v>
      </c>
      <c r="D57" s="22" t="s">
        <v>29</v>
      </c>
      <c r="E57" s="22" t="s">
        <v>355</v>
      </c>
      <c r="F57" s="41">
        <v>365153</v>
      </c>
      <c r="H57" s="69">
        <f>IFERROR('Tabel 5'!G57/'Tabel 11'!$F57*1,0)</f>
        <v>4.6032758870939029E-2</v>
      </c>
      <c r="I57" s="69"/>
      <c r="J57" s="69">
        <f>IFERROR('Tabel 5'!I57/'Tabel 11'!$F57*1,0)</f>
        <v>1.534973011313066E-2</v>
      </c>
      <c r="K57" s="69">
        <f>IFERROR('Tabel 5'!J57/'Tabel 11'!$F57*1,0)</f>
        <v>7.6296785183197179E-3</v>
      </c>
      <c r="L57" s="69">
        <f>IFERROR('Tabel 5'!K57/'Tabel 11'!$F57*1,0)</f>
        <v>1.4076291308027047E-3</v>
      </c>
      <c r="M57" s="69">
        <f>IFERROR('Tabel 5'!L57/'Tabel 11'!$F57*1,0)</f>
        <v>3.9353366944814916E-3</v>
      </c>
      <c r="N57" s="69">
        <f>IFERROR('Tabel 5'!M57/'Tabel 11'!$F57*1,0)</f>
        <v>2.6838065139818103E-4</v>
      </c>
      <c r="O57" s="69">
        <f>IFERROR('Tabel 5'!N57/'Tabel 11'!$F57*1,0)</f>
        <v>2.1087051181285653E-3</v>
      </c>
      <c r="P57" s="69"/>
      <c r="Q57" s="69">
        <f>IFERROR('Tabel 5'!P57/'Tabel 11'!$F57*1,0)</f>
        <v>4.1106056913129563E-3</v>
      </c>
      <c r="R57" s="69">
        <f>IFERROR('Tabel 5'!Q57/'Tabel 11'!$F57*1,0)</f>
        <v>4.1106056913129563E-3</v>
      </c>
      <c r="S57" s="69">
        <f>IFERROR('Tabel 5'!R57/'Tabel 11'!$F57*1,0)</f>
        <v>0</v>
      </c>
      <c r="T57" s="69"/>
      <c r="U57" s="69">
        <f>IFERROR('Tabel 5'!T57/'Tabel 11'!$F57*1,0)</f>
        <v>7.7310059071129091E-3</v>
      </c>
      <c r="V57" s="69"/>
      <c r="W57" s="69">
        <f>IFERROR('Tabel 5'!V57/'Tabel 11'!$F57*1,0)</f>
        <v>1.8841417159382506E-2</v>
      </c>
      <c r="X57" s="69">
        <f>IFERROR('Tabel 5'!W57/'Tabel 11'!$F57*1,0)</f>
        <v>1.4114631401083929E-2</v>
      </c>
      <c r="Y57" s="69">
        <f>IFERROR('Tabel 5'!X57/'Tabel 11'!$F57*1,0)</f>
        <v>2.8755069792662255E-4</v>
      </c>
      <c r="Z57" s="69">
        <f>IFERROR('Tabel 5'!Y57/'Tabel 11'!$F57*1,0)</f>
        <v>4.4392350603719537E-3</v>
      </c>
      <c r="AA57" s="69"/>
      <c r="AB57" s="69">
        <f>IFERROR('Tabel 5'!AA57/'Tabel 11'!$F57*1,0)</f>
        <v>0</v>
      </c>
      <c r="AC57" s="57"/>
    </row>
    <row r="58" spans="1:29" outlineLevel="1" x14ac:dyDescent="0.2">
      <c r="A58" s="22">
        <v>1</v>
      </c>
      <c r="B58" s="46">
        <v>2019</v>
      </c>
      <c r="C58" s="46">
        <v>4</v>
      </c>
      <c r="D58" s="22" t="s">
        <v>32</v>
      </c>
      <c r="E58" s="22" t="s">
        <v>358</v>
      </c>
      <c r="F58" s="41">
        <v>186205</v>
      </c>
      <c r="H58" s="69">
        <f>IFERROR('Tabel 5'!G58/'Tabel 11'!$F58*1,0)</f>
        <v>2.438172981391477E-2</v>
      </c>
      <c r="I58" s="69"/>
      <c r="J58" s="69">
        <f>IFERROR('Tabel 5'!I58/'Tabel 11'!$F58*1,0)</f>
        <v>1.4838484466045488E-2</v>
      </c>
      <c r="K58" s="69">
        <f>IFERROR('Tabel 5'!J58/'Tabel 11'!$F58*1,0)</f>
        <v>1.0429365484278081E-2</v>
      </c>
      <c r="L58" s="69">
        <f>IFERROR('Tabel 5'!K58/'Tabel 11'!$F58*1,0)</f>
        <v>1.2566794661797481E-3</v>
      </c>
      <c r="M58" s="69">
        <f>IFERROR('Tabel 5'!L58/'Tabel 11'!$F58*1,0)</f>
        <v>3.1524395155876589E-3</v>
      </c>
      <c r="N58" s="69">
        <f>IFERROR('Tabel 5'!M58/'Tabel 11'!$F58*1,0)</f>
        <v>0</v>
      </c>
      <c r="O58" s="69">
        <f>IFERROR('Tabel 5'!N58/'Tabel 11'!$F58*1,0)</f>
        <v>0</v>
      </c>
      <c r="P58" s="69"/>
      <c r="Q58" s="69">
        <f>IFERROR('Tabel 5'!P58/'Tabel 11'!$F58*1,0)</f>
        <v>3.8667060497838405E-4</v>
      </c>
      <c r="R58" s="69">
        <f>IFERROR('Tabel 5'!Q58/'Tabel 11'!$F58*1,0)</f>
        <v>3.5981847963266294E-4</v>
      </c>
      <c r="S58" s="69">
        <f>IFERROR('Tabel 5'!R58/'Tabel 11'!$F58*1,0)</f>
        <v>2.6852125345721114E-5</v>
      </c>
      <c r="T58" s="69"/>
      <c r="U58" s="69">
        <f>IFERROR('Tabel 5'!T58/'Tabel 11'!$F58*1,0)</f>
        <v>1.1761230901425849E-3</v>
      </c>
      <c r="V58" s="69"/>
      <c r="W58" s="69">
        <f>IFERROR('Tabel 5'!V58/'Tabel 11'!$F58*1,0)</f>
        <v>7.980451652748315E-3</v>
      </c>
      <c r="X58" s="69">
        <f>IFERROR('Tabel 5'!W58/'Tabel 11'!$F58*1,0)</f>
        <v>7.7602642249134015E-3</v>
      </c>
      <c r="Y58" s="69">
        <f>IFERROR('Tabel 5'!X58/'Tabel 11'!$F58*1,0)</f>
        <v>2.2018742783491314E-4</v>
      </c>
      <c r="Z58" s="69">
        <f>IFERROR('Tabel 5'!Y58/'Tabel 11'!$F58*1,0)</f>
        <v>0</v>
      </c>
      <c r="AA58" s="69"/>
      <c r="AB58" s="69">
        <f>IFERROR('Tabel 5'!AA58/'Tabel 11'!$F58*1,0)</f>
        <v>1.2351977659031711E-4</v>
      </c>
      <c r="AC58" s="57"/>
    </row>
    <row r="59" spans="1:29" outlineLevel="1" x14ac:dyDescent="0.2">
      <c r="A59" s="22">
        <v>1</v>
      </c>
      <c r="B59" s="46">
        <v>2019</v>
      </c>
      <c r="C59" s="46">
        <v>4</v>
      </c>
      <c r="D59" s="22" t="s">
        <v>34</v>
      </c>
      <c r="E59" s="22" t="s">
        <v>360</v>
      </c>
      <c r="F59" s="41">
        <v>296420</v>
      </c>
      <c r="H59" s="69">
        <f>IFERROR('Tabel 5'!G59/'Tabel 11'!$F59*1,0)</f>
        <v>3.4194723702854056E-2</v>
      </c>
      <c r="I59" s="69"/>
      <c r="J59" s="69">
        <f>IFERROR('Tabel 5'!I59/'Tabel 11'!$F59*1,0)</f>
        <v>1.8723432966736387E-2</v>
      </c>
      <c r="K59" s="69">
        <f>IFERROR('Tabel 5'!J59/'Tabel 11'!$F59*1,0)</f>
        <v>1.0795492881721882E-2</v>
      </c>
      <c r="L59" s="69">
        <f>IFERROR('Tabel 5'!K59/'Tabel 11'!$F59*1,0)</f>
        <v>3.7109506780918968E-4</v>
      </c>
      <c r="M59" s="69">
        <f>IFERROR('Tabel 5'!L59/'Tabel 11'!$F59*1,0)</f>
        <v>6.4233182646245193E-3</v>
      </c>
      <c r="N59" s="69">
        <f>IFERROR('Tabel 5'!M59/'Tabel 11'!$F59*1,0)</f>
        <v>0</v>
      </c>
      <c r="O59" s="69">
        <f>IFERROR('Tabel 5'!N59/'Tabel 11'!$F59*1,0)</f>
        <v>1.1335267525807975E-3</v>
      </c>
      <c r="P59" s="69"/>
      <c r="Q59" s="69">
        <f>IFERROR('Tabel 5'!P59/'Tabel 11'!$F59*1,0)</f>
        <v>5.8228189730787396E-3</v>
      </c>
      <c r="R59" s="69">
        <f>IFERROR('Tabel 5'!Q59/'Tabel 11'!$F59*1,0)</f>
        <v>5.6811281290061397E-3</v>
      </c>
      <c r="S59" s="69">
        <f>IFERROR('Tabel 5'!R59/'Tabel 11'!$F59*1,0)</f>
        <v>1.4169084407259969E-4</v>
      </c>
      <c r="T59" s="69"/>
      <c r="U59" s="69">
        <f>IFERROR('Tabel 5'!T59/'Tabel 11'!$F59*1,0)</f>
        <v>1.0626813305444976E-3</v>
      </c>
      <c r="V59" s="69"/>
      <c r="W59" s="69">
        <f>IFERROR('Tabel 5'!V59/'Tabel 11'!$F59*1,0)</f>
        <v>8.5857904324944338E-3</v>
      </c>
      <c r="X59" s="69">
        <f>IFERROR('Tabel 5'!W59/'Tabel 11'!$F59*1,0)</f>
        <v>8.2551784629917007E-3</v>
      </c>
      <c r="Y59" s="69">
        <f>IFERROR('Tabel 5'!X59/'Tabel 11'!$F59*1,0)</f>
        <v>3.3061196950273262E-4</v>
      </c>
      <c r="Z59" s="69">
        <f>IFERROR('Tabel 5'!Y59/'Tabel 11'!$F59*1,0)</f>
        <v>0</v>
      </c>
      <c r="AA59" s="69"/>
      <c r="AB59" s="69">
        <f>IFERROR('Tabel 5'!AA59/'Tabel 11'!$F59*1,0)</f>
        <v>1.9566830848120911E-4</v>
      </c>
      <c r="AC59" s="57"/>
    </row>
    <row r="60" spans="1:29" outlineLevel="1" x14ac:dyDescent="0.2">
      <c r="A60" s="22">
        <v>1</v>
      </c>
      <c r="B60" s="46">
        <v>2019</v>
      </c>
      <c r="C60" s="46">
        <v>4</v>
      </c>
      <c r="D60" s="22" t="s">
        <v>35</v>
      </c>
      <c r="E60" s="22" t="s">
        <v>361</v>
      </c>
      <c r="F60" s="41">
        <v>187582</v>
      </c>
      <c r="H60" s="69">
        <f>IFERROR('Tabel 5'!G60/'Tabel 11'!$F60*1,0)</f>
        <v>5.555437088846478E-2</v>
      </c>
      <c r="I60" s="69"/>
      <c r="J60" s="69">
        <f>IFERROR('Tabel 5'!I60/'Tabel 11'!$F60*1,0)</f>
        <v>2.5988634303931082E-2</v>
      </c>
      <c r="K60" s="69">
        <f>IFERROR('Tabel 5'!J60/'Tabel 11'!$F60*1,0)</f>
        <v>7.319465620368692E-3</v>
      </c>
      <c r="L60" s="69">
        <f>IFERROR('Tabel 5'!K60/'Tabel 11'!$F60*1,0)</f>
        <v>2.18571078248446E-4</v>
      </c>
      <c r="M60" s="69">
        <f>IFERROR('Tabel 5'!L60/'Tabel 11'!$F60*1,0)</f>
        <v>1.5347954494567708E-2</v>
      </c>
      <c r="N60" s="69">
        <f>IFERROR('Tabel 5'!M60/'Tabel 11'!$F60*1,0)</f>
        <v>0</v>
      </c>
      <c r="O60" s="69">
        <f>IFERROR('Tabel 5'!N60/'Tabel 11'!$F60*1,0)</f>
        <v>3.1026431107462338E-3</v>
      </c>
      <c r="P60" s="69"/>
      <c r="Q60" s="69">
        <f>IFERROR('Tabel 5'!P60/'Tabel 11'!$F60*1,0)</f>
        <v>1.1088483969677262E-2</v>
      </c>
      <c r="R60" s="69">
        <f>IFERROR('Tabel 5'!Q60/'Tabel 11'!$F60*1,0)</f>
        <v>7.1435425573882355E-3</v>
      </c>
      <c r="S60" s="69">
        <f>IFERROR('Tabel 5'!R60/'Tabel 11'!$F60*1,0)</f>
        <v>3.9449414122890254E-3</v>
      </c>
      <c r="T60" s="69"/>
      <c r="U60" s="69">
        <f>IFERROR('Tabel 5'!T60/'Tabel 11'!$F60*1,0)</f>
        <v>9.4198803723171739E-3</v>
      </c>
      <c r="V60" s="69"/>
      <c r="W60" s="69">
        <f>IFERROR('Tabel 5'!V60/'Tabel 11'!$F60*1,0)</f>
        <v>9.0573722425392623E-3</v>
      </c>
      <c r="X60" s="69">
        <f>IFERROR('Tabel 5'!W60/'Tabel 11'!$F60*1,0)</f>
        <v>8.4869550383299044E-3</v>
      </c>
      <c r="Y60" s="69">
        <f>IFERROR('Tabel 5'!X60/'Tabel 11'!$F60*1,0)</f>
        <v>3.4651512405241443E-4</v>
      </c>
      <c r="Z60" s="69">
        <f>IFERROR('Tabel 5'!Y60/'Tabel 11'!$F60*1,0)</f>
        <v>2.2390208015694469E-4</v>
      </c>
      <c r="AA60" s="69"/>
      <c r="AB60" s="69">
        <f>IFERROR('Tabel 5'!AA60/'Tabel 11'!$F60*1,0)</f>
        <v>0</v>
      </c>
      <c r="AC60" s="57"/>
    </row>
    <row r="61" spans="1:29" outlineLevel="1" x14ac:dyDescent="0.2">
      <c r="A61" s="22">
        <v>1</v>
      </c>
      <c r="B61" s="46">
        <v>2019</v>
      </c>
      <c r="C61" s="46">
        <v>4</v>
      </c>
      <c r="D61" s="22" t="s">
        <v>93</v>
      </c>
      <c r="E61" s="22" t="s">
        <v>432</v>
      </c>
      <c r="F61" s="41">
        <v>205872</v>
      </c>
      <c r="H61" s="69">
        <f>IFERROR('Tabel 5'!G61/'Tabel 11'!$F61*1,0)</f>
        <v>3.2102471438563769E-2</v>
      </c>
      <c r="I61" s="69"/>
      <c r="J61" s="69">
        <f>IFERROR('Tabel 5'!I61/'Tabel 11'!$F61*1,0)</f>
        <v>1.6874562835159711E-2</v>
      </c>
      <c r="K61" s="69">
        <f>IFERROR('Tabel 5'!J61/'Tabel 11'!$F61*1,0)</f>
        <v>6.8537732183104067E-3</v>
      </c>
      <c r="L61" s="69">
        <f>IFERROR('Tabel 5'!K61/'Tabel 11'!$F61*1,0)</f>
        <v>0</v>
      </c>
      <c r="M61" s="69">
        <f>IFERROR('Tabel 5'!L61/'Tabel 11'!$F61*1,0)</f>
        <v>7.7475324473459239E-3</v>
      </c>
      <c r="N61" s="69">
        <f>IFERROR('Tabel 5'!M61/'Tabel 11'!$F61*1,0)</f>
        <v>0</v>
      </c>
      <c r="O61" s="69">
        <f>IFERROR('Tabel 5'!N61/'Tabel 11'!$F61*1,0)</f>
        <v>2.2732571695033808E-3</v>
      </c>
      <c r="P61" s="69"/>
      <c r="Q61" s="69">
        <f>IFERROR('Tabel 5'!P61/'Tabel 11'!$F61*1,0)</f>
        <v>2.1421077174166472E-3</v>
      </c>
      <c r="R61" s="69">
        <f>IFERROR('Tabel 5'!Q61/'Tabel 11'!$F61*1,0)</f>
        <v>2.1421077174166472E-3</v>
      </c>
      <c r="S61" s="69">
        <f>IFERROR('Tabel 5'!R61/'Tabel 11'!$F61*1,0)</f>
        <v>0</v>
      </c>
      <c r="T61" s="69"/>
      <c r="U61" s="69">
        <f>IFERROR('Tabel 5'!T61/'Tabel 11'!$F61*1,0)</f>
        <v>8.5975751923525294E-4</v>
      </c>
      <c r="V61" s="69"/>
      <c r="W61" s="69">
        <f>IFERROR('Tabel 5'!V61/'Tabel 11'!$F61*1,0)</f>
        <v>1.2226043366752157E-2</v>
      </c>
      <c r="X61" s="69">
        <f>IFERROR('Tabel 5'!W61/'Tabel 11'!$F61*1,0)</f>
        <v>1.2056034817750836E-2</v>
      </c>
      <c r="Y61" s="69">
        <f>IFERROR('Tabel 5'!X61/'Tabel 11'!$F61*1,0)</f>
        <v>1.7000854900132121E-4</v>
      </c>
      <c r="Z61" s="69">
        <f>IFERROR('Tabel 5'!Y61/'Tabel 11'!$F61*1,0)</f>
        <v>0</v>
      </c>
      <c r="AA61" s="69"/>
      <c r="AB61" s="69">
        <f>IFERROR('Tabel 5'!AA61/'Tabel 11'!$F61*1,0)</f>
        <v>1.311494520867335E-4</v>
      </c>
      <c r="AC61" s="57"/>
    </row>
    <row r="62" spans="1:29" outlineLevel="1" x14ac:dyDescent="0.2">
      <c r="A62" s="22">
        <v>1</v>
      </c>
      <c r="B62" s="46">
        <v>2019</v>
      </c>
      <c r="C62" s="46">
        <v>4</v>
      </c>
      <c r="D62" s="22" t="s">
        <v>97</v>
      </c>
      <c r="E62" s="22" t="s">
        <v>438</v>
      </c>
      <c r="F62" s="41">
        <v>244664</v>
      </c>
      <c r="H62" s="69">
        <f>IFERROR('Tabel 5'!G62/'Tabel 11'!$F62*1,0)</f>
        <v>2.8925383382925156E-2</v>
      </c>
      <c r="I62" s="69"/>
      <c r="J62" s="69">
        <f>IFERROR('Tabel 5'!I62/'Tabel 11'!$F62*1,0)</f>
        <v>1.960239348657751E-2</v>
      </c>
      <c r="K62" s="69">
        <f>IFERROR('Tabel 5'!J62/'Tabel 11'!$F62*1,0)</f>
        <v>1.2249452310106922E-2</v>
      </c>
      <c r="L62" s="69">
        <f>IFERROR('Tabel 5'!K62/'Tabel 11'!$F62*1,0)</f>
        <v>0</v>
      </c>
      <c r="M62" s="69">
        <f>IFERROR('Tabel 5'!L62/'Tabel 11'!$F62*1,0)</f>
        <v>4.9455579897328579E-4</v>
      </c>
      <c r="N62" s="69">
        <f>IFERROR('Tabel 5'!M62/'Tabel 11'!$F62*1,0)</f>
        <v>2.3297256645849002E-4</v>
      </c>
      <c r="O62" s="69">
        <f>IFERROR('Tabel 5'!N62/'Tabel 11'!$F62*1,0)</f>
        <v>6.6254128110388123E-3</v>
      </c>
      <c r="P62" s="69"/>
      <c r="Q62" s="69">
        <f>IFERROR('Tabel 5'!P62/'Tabel 11'!$F62*1,0)</f>
        <v>6.907432233593827E-4</v>
      </c>
      <c r="R62" s="69">
        <f>IFERROR('Tabel 5'!Q62/'Tabel 11'!$F62*1,0)</f>
        <v>6.907432233593827E-4</v>
      </c>
      <c r="S62" s="69">
        <f>IFERROR('Tabel 5'!R62/'Tabel 11'!$F62*1,0)</f>
        <v>0</v>
      </c>
      <c r="T62" s="69"/>
      <c r="U62" s="69">
        <f>IFERROR('Tabel 5'!T62/'Tabel 11'!$F62*1,0)</f>
        <v>8.6649445770526105E-4</v>
      </c>
      <c r="V62" s="69"/>
      <c r="W62" s="69">
        <f>IFERROR('Tabel 5'!V62/'Tabel 11'!$F62*1,0)</f>
        <v>7.7657522152830005E-3</v>
      </c>
      <c r="X62" s="69">
        <f>IFERROR('Tabel 5'!W62/'Tabel 11'!$F62*1,0)</f>
        <v>7.7657522152830005E-3</v>
      </c>
      <c r="Y62" s="69">
        <f>IFERROR('Tabel 5'!X62/'Tabel 11'!$F62*1,0)</f>
        <v>0</v>
      </c>
      <c r="Z62" s="69">
        <f>IFERROR('Tabel 5'!Y62/'Tabel 11'!$F62*1,0)</f>
        <v>0</v>
      </c>
      <c r="AA62" s="69"/>
      <c r="AB62" s="69">
        <f>IFERROR('Tabel 5'!AA62/'Tabel 11'!$F62*1,0)</f>
        <v>6.8256874734329526E-4</v>
      </c>
      <c r="AC62" s="57"/>
    </row>
    <row r="63" spans="1:29" outlineLevel="1" x14ac:dyDescent="0.2">
      <c r="A63" s="22">
        <v>1</v>
      </c>
      <c r="B63" s="46">
        <v>2019</v>
      </c>
      <c r="C63" s="46">
        <v>4</v>
      </c>
      <c r="D63" s="22" t="s">
        <v>100</v>
      </c>
      <c r="E63" s="22" t="s">
        <v>442</v>
      </c>
      <c r="F63" s="41">
        <v>246829</v>
      </c>
      <c r="H63" s="69">
        <f>IFERROR('Tabel 5'!G63/'Tabel 11'!$F63*1,0)</f>
        <v>3.1629184577176915E-2</v>
      </c>
      <c r="I63" s="69"/>
      <c r="J63" s="69">
        <f>IFERROR('Tabel 5'!I63/'Tabel 11'!$F63*1,0)</f>
        <v>1.6513456684587306E-2</v>
      </c>
      <c r="K63" s="69">
        <f>IFERROR('Tabel 5'!J63/'Tabel 11'!$F63*1,0)</f>
        <v>9.4842988465698927E-3</v>
      </c>
      <c r="L63" s="69">
        <f>IFERROR('Tabel 5'!K63/'Tabel 11'!$F63*1,0)</f>
        <v>9.0345948004488938E-4</v>
      </c>
      <c r="M63" s="69">
        <f>IFERROR('Tabel 5'!L63/'Tabel 11'!$F63*1,0)</f>
        <v>4.6996098513545819E-3</v>
      </c>
      <c r="N63" s="69">
        <f>IFERROR('Tabel 5'!M63/'Tabel 11'!$F63*1,0)</f>
        <v>4.4565265831810684E-5</v>
      </c>
      <c r="O63" s="69">
        <f>IFERROR('Tabel 5'!N63/'Tabel 11'!$F63*1,0)</f>
        <v>1.3815232407861312E-3</v>
      </c>
      <c r="P63" s="69"/>
      <c r="Q63" s="69">
        <f>IFERROR('Tabel 5'!P63/'Tabel 11'!$F63*1,0)</f>
        <v>5.663840148442849E-3</v>
      </c>
      <c r="R63" s="69">
        <f>IFERROR('Tabel 5'!Q63/'Tabel 11'!$F63*1,0)</f>
        <v>5.663840148442849E-3</v>
      </c>
      <c r="S63" s="69">
        <f>IFERROR('Tabel 5'!R63/'Tabel 11'!$F63*1,0)</f>
        <v>0</v>
      </c>
      <c r="T63" s="69"/>
      <c r="U63" s="69">
        <f>IFERROR('Tabel 5'!T63/'Tabel 11'!$F63*1,0)</f>
        <v>1.0128469507229702E-3</v>
      </c>
      <c r="V63" s="69"/>
      <c r="W63" s="69">
        <f>IFERROR('Tabel 5'!V63/'Tabel 11'!$F63*1,0)</f>
        <v>8.4390407934237868E-3</v>
      </c>
      <c r="X63" s="69">
        <f>IFERROR('Tabel 5'!W63/'Tabel 11'!$F63*1,0)</f>
        <v>7.9245145424565178E-3</v>
      </c>
      <c r="Y63" s="69">
        <f>IFERROR('Tabel 5'!X63/'Tabel 11'!$F63*1,0)</f>
        <v>5.9150261922221456E-4</v>
      </c>
      <c r="Z63" s="69">
        <f>IFERROR('Tabel 5'!Y63/'Tabel 11'!$F63*1,0)</f>
        <v>-7.6976368254945732E-5</v>
      </c>
      <c r="AA63" s="69"/>
      <c r="AB63" s="69">
        <f>IFERROR('Tabel 5'!AA63/'Tabel 11'!$F63*1,0)</f>
        <v>0</v>
      </c>
      <c r="AC63" s="57"/>
    </row>
    <row r="64" spans="1:29" outlineLevel="1" x14ac:dyDescent="0.2">
      <c r="A64" s="22">
        <v>1</v>
      </c>
      <c r="B64" s="46">
        <v>2019</v>
      </c>
      <c r="C64" s="46">
        <v>4</v>
      </c>
      <c r="D64" s="22" t="s">
        <v>114</v>
      </c>
      <c r="E64" s="22" t="s">
        <v>456</v>
      </c>
      <c r="F64" s="41">
        <v>169927</v>
      </c>
      <c r="H64" s="69">
        <f>IFERROR('Tabel 5'!G64/'Tabel 11'!$F64*1,0)</f>
        <v>3.0854425723987361E-2</v>
      </c>
      <c r="I64" s="69"/>
      <c r="J64" s="69">
        <f>IFERROR('Tabel 5'!I64/'Tabel 11'!$F64*1,0)</f>
        <v>1.6854296256627845E-2</v>
      </c>
      <c r="K64" s="69">
        <f>IFERROR('Tabel 5'!J64/'Tabel 11'!$F64*1,0)</f>
        <v>0</v>
      </c>
      <c r="L64" s="69">
        <f>IFERROR('Tabel 5'!K64/'Tabel 11'!$F64*1,0)</f>
        <v>2.0008591924767696E-3</v>
      </c>
      <c r="M64" s="69">
        <f>IFERROR('Tabel 5'!L64/'Tabel 11'!$F64*1,0)</f>
        <v>0</v>
      </c>
      <c r="N64" s="69">
        <f>IFERROR('Tabel 5'!M64/'Tabel 11'!$F64*1,0)</f>
        <v>0</v>
      </c>
      <c r="O64" s="69">
        <f>IFERROR('Tabel 5'!N64/'Tabel 11'!$F64*1,0)</f>
        <v>1.4853437064151077E-2</v>
      </c>
      <c r="P64" s="69"/>
      <c r="Q64" s="69">
        <f>IFERROR('Tabel 5'!P64/'Tabel 11'!$F64*1,0)</f>
        <v>1.4064863147116113E-3</v>
      </c>
      <c r="R64" s="69">
        <f>IFERROR('Tabel 5'!Q64/'Tabel 11'!$F64*1,0)</f>
        <v>1.4064863147116113E-3</v>
      </c>
      <c r="S64" s="69">
        <f>IFERROR('Tabel 5'!R64/'Tabel 11'!$F64*1,0)</f>
        <v>0</v>
      </c>
      <c r="T64" s="69"/>
      <c r="U64" s="69">
        <f>IFERROR('Tabel 5'!T64/'Tabel 11'!$F64*1,0)</f>
        <v>1.7066151935831269E-4</v>
      </c>
      <c r="V64" s="69"/>
      <c r="W64" s="69">
        <f>IFERROR('Tabel 5'!V64/'Tabel 11'!$F64*1,0)</f>
        <v>1.2422981633289589E-2</v>
      </c>
      <c r="X64" s="69">
        <f>IFERROR('Tabel 5'!W64/'Tabel 11'!$F64*1,0)</f>
        <v>1.2234665473997658E-2</v>
      </c>
      <c r="Y64" s="69">
        <f>IFERROR('Tabel 5'!X64/'Tabel 11'!$F64*1,0)</f>
        <v>0</v>
      </c>
      <c r="Z64" s="69">
        <f>IFERROR('Tabel 5'!Y64/'Tabel 11'!$F64*1,0)</f>
        <v>1.8831615929193124E-4</v>
      </c>
      <c r="AA64" s="69"/>
      <c r="AB64" s="69">
        <f>IFERROR('Tabel 5'!AA64/'Tabel 11'!$F64*1,0)</f>
        <v>0</v>
      </c>
      <c r="AC64" s="57"/>
    </row>
    <row r="65" spans="1:29" outlineLevel="1" x14ac:dyDescent="0.2">
      <c r="A65" s="22">
        <v>1</v>
      </c>
      <c r="B65" s="46">
        <v>2019</v>
      </c>
      <c r="C65" s="46">
        <v>4</v>
      </c>
      <c r="D65" s="22" t="s">
        <v>116</v>
      </c>
      <c r="E65" s="22" t="s">
        <v>458</v>
      </c>
      <c r="F65" s="41">
        <v>199729</v>
      </c>
      <c r="H65" s="69">
        <f>IFERROR('Tabel 5'!G65/'Tabel 11'!$F65*1,0)</f>
        <v>3.2228669847643554E-2</v>
      </c>
      <c r="I65" s="69"/>
      <c r="J65" s="69">
        <f>IFERROR('Tabel 5'!I65/'Tabel 11'!$F65*1,0)</f>
        <v>1.8224694460994648E-2</v>
      </c>
      <c r="K65" s="69">
        <f>IFERROR('Tabel 5'!J65/'Tabel 11'!$F65*1,0)</f>
        <v>1.0018575169354475E-2</v>
      </c>
      <c r="L65" s="69">
        <f>IFERROR('Tabel 5'!K65/'Tabel 11'!$F65*1,0)</f>
        <v>3.8051559863615199E-4</v>
      </c>
      <c r="M65" s="69">
        <f>IFERROR('Tabel 5'!L65/'Tabel 11'!$F65*1,0)</f>
        <v>5.5775575905351749E-3</v>
      </c>
      <c r="N65" s="69">
        <f>IFERROR('Tabel 5'!M65/'Tabel 11'!$F65*1,0)</f>
        <v>0</v>
      </c>
      <c r="O65" s="69">
        <f>IFERROR('Tabel 5'!N65/'Tabel 11'!$F65*1,0)</f>
        <v>2.2480461024688451E-3</v>
      </c>
      <c r="P65" s="69"/>
      <c r="Q65" s="69">
        <f>IFERROR('Tabel 5'!P65/'Tabel 11'!$F65*1,0)</f>
        <v>8.7118044950908484E-4</v>
      </c>
      <c r="R65" s="69">
        <f>IFERROR('Tabel 5'!Q65/'Tabel 11'!$F65*1,0)</f>
        <v>8.7118044950908484E-4</v>
      </c>
      <c r="S65" s="69">
        <f>IFERROR('Tabel 5'!R65/'Tabel 11'!$F65*1,0)</f>
        <v>0</v>
      </c>
      <c r="T65" s="69"/>
      <c r="U65" s="69">
        <f>IFERROR('Tabel 5'!T65/'Tabel 11'!$F65*1,0)</f>
        <v>4.1656444482273481E-3</v>
      </c>
      <c r="V65" s="69"/>
      <c r="W65" s="69">
        <f>IFERROR('Tabel 5'!V65/'Tabel 11'!$F65*1,0)</f>
        <v>8.9671504889124766E-3</v>
      </c>
      <c r="X65" s="69">
        <f>IFERROR('Tabel 5'!W65/'Tabel 11'!$F65*1,0)</f>
        <v>8.4013838751508287E-3</v>
      </c>
      <c r="Y65" s="69">
        <f>IFERROR('Tabel 5'!X65/'Tabel 11'!$F65*1,0)</f>
        <v>5.6576661376164707E-4</v>
      </c>
      <c r="Z65" s="69">
        <f>IFERROR('Tabel 5'!Y65/'Tabel 11'!$F65*1,0)</f>
        <v>0</v>
      </c>
      <c r="AA65" s="69"/>
      <c r="AB65" s="69">
        <f>IFERROR('Tabel 5'!AA65/'Tabel 11'!$F65*1,0)</f>
        <v>0</v>
      </c>
      <c r="AC65" s="57"/>
    </row>
    <row r="66" spans="1:29" outlineLevel="1" x14ac:dyDescent="0.2">
      <c r="A66" s="22">
        <v>1</v>
      </c>
      <c r="B66" s="46">
        <v>2019</v>
      </c>
      <c r="C66" s="46">
        <v>4</v>
      </c>
      <c r="D66" s="22" t="s">
        <v>117</v>
      </c>
      <c r="E66" s="22" t="s">
        <v>461</v>
      </c>
      <c r="F66" s="41">
        <v>245065</v>
      </c>
      <c r="H66" s="69">
        <f>IFERROR('Tabel 5'!G66/'Tabel 11'!$F66*1,0)</f>
        <v>5.0145879664578785E-2</v>
      </c>
      <c r="I66" s="69"/>
      <c r="J66" s="69">
        <f>IFERROR('Tabel 5'!I66/'Tabel 11'!$F66*1,0)</f>
        <v>1.9349968375737048E-2</v>
      </c>
      <c r="K66" s="69">
        <f>IFERROR('Tabel 5'!J66/'Tabel 11'!$F66*1,0)</f>
        <v>1.1409217962581356E-2</v>
      </c>
      <c r="L66" s="69">
        <f>IFERROR('Tabel 5'!K66/'Tabel 11'!$F66*1,0)</f>
        <v>6.8961295982698464E-4</v>
      </c>
      <c r="M66" s="69">
        <f>IFERROR('Tabel 5'!L66/'Tabel 11'!$F66*1,0)</f>
        <v>3.8112337543100808E-3</v>
      </c>
      <c r="N66" s="69">
        <f>IFERROR('Tabel 5'!M66/'Tabel 11'!$F66*1,0)</f>
        <v>0</v>
      </c>
      <c r="O66" s="69">
        <f>IFERROR('Tabel 5'!N66/'Tabel 11'!$F66*1,0)</f>
        <v>3.4399036990186275E-3</v>
      </c>
      <c r="P66" s="69"/>
      <c r="Q66" s="69">
        <f>IFERROR('Tabel 5'!P66/'Tabel 11'!$F66*1,0)</f>
        <v>2.1937037112602777E-2</v>
      </c>
      <c r="R66" s="69">
        <f>IFERROR('Tabel 5'!Q66/'Tabel 11'!$F66*1,0)</f>
        <v>1.5147001815844776E-2</v>
      </c>
      <c r="S66" s="69">
        <f>IFERROR('Tabel 5'!R66/'Tabel 11'!$F66*1,0)</f>
        <v>6.7900352967580034E-3</v>
      </c>
      <c r="T66" s="69"/>
      <c r="U66" s="69">
        <f>IFERROR('Tabel 5'!T66/'Tabel 11'!$F66*1,0)</f>
        <v>1.8974557770387449E-3</v>
      </c>
      <c r="V66" s="69"/>
      <c r="W66" s="69">
        <f>IFERROR('Tabel 5'!V66/'Tabel 11'!$F66*1,0)</f>
        <v>6.9614183992002124E-3</v>
      </c>
      <c r="X66" s="69">
        <f>IFERROR('Tabel 5'!W66/'Tabel 11'!$F66*1,0)</f>
        <v>6.6349743945483854E-3</v>
      </c>
      <c r="Y66" s="69">
        <f>IFERROR('Tabel 5'!X66/'Tabel 11'!$F66*1,0)</f>
        <v>3.2644400465182705E-4</v>
      </c>
      <c r="Z66" s="69">
        <f>IFERROR('Tabel 5'!Y66/'Tabel 11'!$F66*1,0)</f>
        <v>0</v>
      </c>
      <c r="AA66" s="69"/>
      <c r="AB66" s="69">
        <f>IFERROR('Tabel 5'!AA66/'Tabel 11'!$F66*1,0)</f>
        <v>0</v>
      </c>
      <c r="AC66" s="57"/>
    </row>
    <row r="67" spans="1:29" outlineLevel="1" x14ac:dyDescent="0.2">
      <c r="A67" s="22">
        <v>1</v>
      </c>
      <c r="B67" s="46">
        <v>2019</v>
      </c>
      <c r="C67" s="46">
        <v>4</v>
      </c>
      <c r="D67" s="22" t="s">
        <v>125</v>
      </c>
      <c r="E67" s="22" t="s">
        <v>469</v>
      </c>
      <c r="F67" s="41">
        <v>238348</v>
      </c>
      <c r="H67" s="69">
        <f>IFERROR('Tabel 5'!G67/'Tabel 11'!$F67*1,0)</f>
        <v>3.7726349707150886E-2</v>
      </c>
      <c r="I67" s="69"/>
      <c r="J67" s="69">
        <f>IFERROR('Tabel 5'!I67/'Tabel 11'!$F67*1,0)</f>
        <v>2.4006914259821772E-2</v>
      </c>
      <c r="K67" s="69">
        <f>IFERROR('Tabel 5'!J67/'Tabel 11'!$F67*1,0)</f>
        <v>1.702133015590649E-2</v>
      </c>
      <c r="L67" s="69">
        <f>IFERROR('Tabel 5'!K67/'Tabel 11'!$F67*1,0)</f>
        <v>2.8487757396747611E-3</v>
      </c>
      <c r="M67" s="69">
        <f>IFERROR('Tabel 5'!L67/'Tabel 11'!$F67*1,0)</f>
        <v>2.9326866598419119E-3</v>
      </c>
      <c r="N67" s="69">
        <f>IFERROR('Tabel 5'!M67/'Tabel 11'!$F67*1,0)</f>
        <v>8.8106466175508081E-5</v>
      </c>
      <c r="O67" s="69">
        <f>IFERROR('Tabel 5'!N67/'Tabel 11'!$F67*1,0)</f>
        <v>1.1160152382231024E-3</v>
      </c>
      <c r="P67" s="69"/>
      <c r="Q67" s="69">
        <f>IFERROR('Tabel 5'!P67/'Tabel 11'!$F67*1,0)</f>
        <v>4.4095188547837614E-3</v>
      </c>
      <c r="R67" s="69">
        <f>IFERROR('Tabel 5'!Q67/'Tabel 11'!$F67*1,0)</f>
        <v>4.4095188547837614E-3</v>
      </c>
      <c r="S67" s="69">
        <f>IFERROR('Tabel 5'!R67/'Tabel 11'!$F67*1,0)</f>
        <v>0</v>
      </c>
      <c r="T67" s="69"/>
      <c r="U67" s="69">
        <f>IFERROR('Tabel 5'!T67/'Tabel 11'!$F67*1,0)</f>
        <v>3.0627485861009951E-4</v>
      </c>
      <c r="V67" s="69"/>
      <c r="W67" s="69">
        <f>IFERROR('Tabel 5'!V67/'Tabel 11'!$F67*1,0)</f>
        <v>9.0036417339352543E-3</v>
      </c>
      <c r="X67" s="69">
        <f>IFERROR('Tabel 5'!W67/'Tabel 11'!$F67*1,0)</f>
        <v>8.4750029368822061E-3</v>
      </c>
      <c r="Y67" s="69">
        <f>IFERROR('Tabel 5'!X67/'Tabel 11'!$F67*1,0)</f>
        <v>5.2863879705304846E-4</v>
      </c>
      <c r="Z67" s="69">
        <f>IFERROR('Tabel 5'!Y67/'Tabel 11'!$F67*1,0)</f>
        <v>0</v>
      </c>
      <c r="AA67" s="69"/>
      <c r="AB67" s="69">
        <f>IFERROR('Tabel 5'!AA67/'Tabel 11'!$F67*1,0)</f>
        <v>0</v>
      </c>
      <c r="AC67" s="57"/>
    </row>
    <row r="68" spans="1:29" outlineLevel="1" x14ac:dyDescent="0.2">
      <c r="A68" s="22">
        <v>1</v>
      </c>
      <c r="B68" s="46">
        <v>2019</v>
      </c>
      <c r="C68" s="46">
        <v>4</v>
      </c>
      <c r="D68" s="22" t="s">
        <v>128</v>
      </c>
      <c r="E68" s="22" t="s">
        <v>472</v>
      </c>
      <c r="F68" s="41">
        <v>192188</v>
      </c>
      <c r="H68" s="69">
        <f>IFERROR('Tabel 5'!G68/'Tabel 11'!$F68*1,0)</f>
        <v>2.5693591691468769E-2</v>
      </c>
      <c r="I68" s="69"/>
      <c r="J68" s="69">
        <f>IFERROR('Tabel 5'!I68/'Tabel 11'!$F68*1,0)</f>
        <v>9.9069660956979631E-3</v>
      </c>
      <c r="K68" s="69">
        <f>IFERROR('Tabel 5'!J68/'Tabel 11'!$F68*1,0)</f>
        <v>5.0211251482922973E-3</v>
      </c>
      <c r="L68" s="69">
        <f>IFERROR('Tabel 5'!K68/'Tabel 11'!$F68*1,0)</f>
        <v>1.4569067787791122E-4</v>
      </c>
      <c r="M68" s="69">
        <f>IFERROR('Tabel 5'!L68/'Tabel 11'!$F68*1,0)</f>
        <v>4.7401502695277537E-3</v>
      </c>
      <c r="N68" s="69">
        <f>IFERROR('Tabel 5'!M68/'Tabel 11'!$F68*1,0)</f>
        <v>0</v>
      </c>
      <c r="O68" s="69">
        <f>IFERROR('Tabel 5'!N68/'Tabel 11'!$F68*1,0)</f>
        <v>0</v>
      </c>
      <c r="P68" s="69"/>
      <c r="Q68" s="69">
        <f>IFERROR('Tabel 5'!P68/'Tabel 11'!$F68*1,0)</f>
        <v>2.357067038524778E-3</v>
      </c>
      <c r="R68" s="69">
        <f>IFERROR('Tabel 5'!Q68/'Tabel 11'!$F68*1,0)</f>
        <v>2.357067038524778E-3</v>
      </c>
      <c r="S68" s="69">
        <f>IFERROR('Tabel 5'!R68/'Tabel 11'!$F68*1,0)</f>
        <v>0</v>
      </c>
      <c r="T68" s="69"/>
      <c r="U68" s="69">
        <f>IFERROR('Tabel 5'!T68/'Tabel 11'!$F68*1,0)</f>
        <v>1.0978833225799738E-3</v>
      </c>
      <c r="V68" s="69"/>
      <c r="W68" s="69">
        <f>IFERROR('Tabel 5'!V68/'Tabel 11'!$F68*1,0)</f>
        <v>1.2331675234666056E-2</v>
      </c>
      <c r="X68" s="69">
        <f>IFERROR('Tabel 5'!W68/'Tabel 11'!$F68*1,0)</f>
        <v>1.0682248631548276E-2</v>
      </c>
      <c r="Y68" s="69">
        <f>IFERROR('Tabel 5'!X68/'Tabel 11'!$F68*1,0)</f>
        <v>0</v>
      </c>
      <c r="Z68" s="69">
        <f>IFERROR('Tabel 5'!Y68/'Tabel 11'!$F68*1,0)</f>
        <v>1.6494266031177806E-3</v>
      </c>
      <c r="AA68" s="69"/>
      <c r="AB68" s="69">
        <f>IFERROR('Tabel 5'!AA68/'Tabel 11'!$F68*1,0)</f>
        <v>0</v>
      </c>
      <c r="AC68" s="57"/>
    </row>
    <row r="69" spans="1:29" outlineLevel="1" x14ac:dyDescent="0.2">
      <c r="A69" s="22">
        <v>1</v>
      </c>
      <c r="B69" s="46">
        <v>2019</v>
      </c>
      <c r="C69" s="46">
        <v>4</v>
      </c>
      <c r="D69" s="22" t="s">
        <v>137</v>
      </c>
      <c r="E69" s="22" t="s">
        <v>482</v>
      </c>
      <c r="F69" s="41">
        <v>203095</v>
      </c>
      <c r="H69" s="69">
        <f>IFERROR('Tabel 5'!G69/'Tabel 11'!$F69*1,0)</f>
        <v>1.773061867598907E-2</v>
      </c>
      <c r="I69" s="69"/>
      <c r="J69" s="69">
        <f>IFERROR('Tabel 5'!I69/'Tabel 11'!$F69*1,0)</f>
        <v>1.1319825697333761E-2</v>
      </c>
      <c r="K69" s="69">
        <f>IFERROR('Tabel 5'!J69/'Tabel 11'!$F69*1,0)</f>
        <v>5.7657746374849212E-3</v>
      </c>
      <c r="L69" s="69">
        <f>IFERROR('Tabel 5'!K69/'Tabel 11'!$F69*1,0)</f>
        <v>5.9085649572859993E-5</v>
      </c>
      <c r="M69" s="69">
        <f>IFERROR('Tabel 5'!L69/'Tabel 11'!$F69*1,0)</f>
        <v>2.2452546837686796E-3</v>
      </c>
      <c r="N69" s="69">
        <f>IFERROR('Tabel 5'!M69/'Tabel 11'!$F69*1,0)</f>
        <v>0</v>
      </c>
      <c r="O69" s="69">
        <f>IFERROR('Tabel 5'!N69/'Tabel 11'!$F69*1,0)</f>
        <v>3.2497107265072995E-3</v>
      </c>
      <c r="P69" s="69"/>
      <c r="Q69" s="69">
        <f>IFERROR('Tabel 5'!P69/'Tabel 11'!$F69*1,0)</f>
        <v>2.461902065535833E-5</v>
      </c>
      <c r="R69" s="69">
        <f>IFERROR('Tabel 5'!Q69/'Tabel 11'!$F69*1,0)</f>
        <v>2.461902065535833E-5</v>
      </c>
      <c r="S69" s="69">
        <f>IFERROR('Tabel 5'!R69/'Tabel 11'!$F69*1,0)</f>
        <v>0</v>
      </c>
      <c r="T69" s="69"/>
      <c r="U69" s="69">
        <f>IFERROR('Tabel 5'!T69/'Tabel 11'!$F69*1,0)</f>
        <v>6.5486594943253154E-4</v>
      </c>
      <c r="V69" s="69"/>
      <c r="W69" s="69">
        <f>IFERROR('Tabel 5'!V69/'Tabel 11'!$F69*1,0)</f>
        <v>5.7313080085674194E-3</v>
      </c>
      <c r="X69" s="69">
        <f>IFERROR('Tabel 5'!W69/'Tabel 11'!$F69*1,0)</f>
        <v>5.4752701937516926E-3</v>
      </c>
      <c r="Y69" s="69">
        <f>IFERROR('Tabel 5'!X69/'Tabel 11'!$F69*1,0)</f>
        <v>2.5603781481572664E-4</v>
      </c>
      <c r="Z69" s="69">
        <f>IFERROR('Tabel 5'!Y69/'Tabel 11'!$F69*1,0)</f>
        <v>0</v>
      </c>
      <c r="AA69" s="69"/>
      <c r="AB69" s="69">
        <f>IFERROR('Tabel 5'!AA69/'Tabel 11'!$F69*1,0)</f>
        <v>0</v>
      </c>
      <c r="AC69" s="57"/>
    </row>
    <row r="70" spans="1:29" outlineLevel="1" x14ac:dyDescent="0.2">
      <c r="A70" s="22">
        <v>1</v>
      </c>
      <c r="B70" s="46">
        <v>2019</v>
      </c>
      <c r="C70" s="46">
        <v>4</v>
      </c>
      <c r="D70" s="22" t="s">
        <v>146</v>
      </c>
      <c r="E70" s="22" t="s">
        <v>491</v>
      </c>
      <c r="F70" s="41">
        <v>178232</v>
      </c>
      <c r="H70" s="69">
        <f>IFERROR('Tabel 5'!G70/'Tabel 11'!$F70*1,0)</f>
        <v>2.144957134521298E-2</v>
      </c>
      <c r="I70" s="69"/>
      <c r="J70" s="69">
        <f>IFERROR('Tabel 5'!I70/'Tabel 11'!$F70*1,0)</f>
        <v>8.3430584855693699E-3</v>
      </c>
      <c r="K70" s="69">
        <f>IFERROR('Tabel 5'!J70/'Tabel 11'!$F70*1,0)</f>
        <v>4.4043718299744154E-3</v>
      </c>
      <c r="L70" s="69">
        <f>IFERROR('Tabel 5'!K70/'Tabel 11'!$F70*1,0)</f>
        <v>0</v>
      </c>
      <c r="M70" s="69">
        <f>IFERROR('Tabel 5'!L70/'Tabel 11'!$F70*1,0)</f>
        <v>2.9736523183266752E-3</v>
      </c>
      <c r="N70" s="69">
        <f>IFERROR('Tabel 5'!M70/'Tabel 11'!$F70*1,0)</f>
        <v>0</v>
      </c>
      <c r="O70" s="69">
        <f>IFERROR('Tabel 5'!N70/'Tabel 11'!$F70*1,0)</f>
        <v>9.6503433726827952E-4</v>
      </c>
      <c r="P70" s="69"/>
      <c r="Q70" s="69">
        <f>IFERROR('Tabel 5'!P70/'Tabel 11'!$F70*1,0)</f>
        <v>1.9188473450334395E-3</v>
      </c>
      <c r="R70" s="69">
        <f>IFERROR('Tabel 5'!Q70/'Tabel 11'!$F70*1,0)</f>
        <v>1.9188473450334395E-3</v>
      </c>
      <c r="S70" s="69">
        <f>IFERROR('Tabel 5'!R70/'Tabel 11'!$F70*1,0)</f>
        <v>0</v>
      </c>
      <c r="T70" s="69"/>
      <c r="U70" s="69">
        <f>IFERROR('Tabel 5'!T70/'Tabel 11'!$F70*1,0)</f>
        <v>2.2723192243817047E-3</v>
      </c>
      <c r="V70" s="69"/>
      <c r="W70" s="69">
        <f>IFERROR('Tabel 5'!V70/'Tabel 11'!$F70*1,0)</f>
        <v>8.9153462902284656E-3</v>
      </c>
      <c r="X70" s="69">
        <f>IFERROR('Tabel 5'!W70/'Tabel 11'!$F70*1,0)</f>
        <v>8.2757305085506532E-3</v>
      </c>
      <c r="Y70" s="69">
        <f>IFERROR('Tabel 5'!X70/'Tabel 11'!$F70*1,0)</f>
        <v>6.3961578167781314E-4</v>
      </c>
      <c r="Z70" s="69">
        <f>IFERROR('Tabel 5'!Y70/'Tabel 11'!$F70*1,0)</f>
        <v>0</v>
      </c>
      <c r="AA70" s="69"/>
      <c r="AB70" s="69">
        <f>IFERROR('Tabel 5'!AA70/'Tabel 11'!$F70*1,0)</f>
        <v>0</v>
      </c>
      <c r="AC70" s="57"/>
    </row>
    <row r="71" spans="1:29" outlineLevel="1" x14ac:dyDescent="0.2">
      <c r="A71" s="22">
        <v>1</v>
      </c>
      <c r="B71" s="46">
        <v>2019</v>
      </c>
      <c r="C71" s="46">
        <v>4</v>
      </c>
      <c r="D71" s="22" t="s">
        <v>158</v>
      </c>
      <c r="E71" s="22" t="s">
        <v>505</v>
      </c>
      <c r="F71" s="41">
        <v>174270</v>
      </c>
      <c r="H71" s="69">
        <f>IFERROR('Tabel 5'!G71/'Tabel 11'!$F71*1,0)</f>
        <v>3.3029207551500545E-2</v>
      </c>
      <c r="I71" s="69"/>
      <c r="J71" s="69">
        <f>IFERROR('Tabel 5'!I71/'Tabel 11'!$F71*1,0)</f>
        <v>1.4156194410971481E-2</v>
      </c>
      <c r="K71" s="69">
        <f>IFERROR('Tabel 5'!J71/'Tabel 11'!$F71*1,0)</f>
        <v>6.8973432030756876E-3</v>
      </c>
      <c r="L71" s="69">
        <f>IFERROR('Tabel 5'!K71/'Tabel 11'!$F71*1,0)</f>
        <v>4.7512480633499742E-3</v>
      </c>
      <c r="M71" s="69">
        <f>IFERROR('Tabel 5'!L71/'Tabel 11'!$F71*1,0)</f>
        <v>1.3197911287083261E-4</v>
      </c>
      <c r="N71" s="69">
        <f>IFERROR('Tabel 5'!M71/'Tabel 11'!$F71*1,0)</f>
        <v>0</v>
      </c>
      <c r="O71" s="69">
        <f>IFERROR('Tabel 5'!N71/'Tabel 11'!$F71*1,0)</f>
        <v>2.3756240316749871E-3</v>
      </c>
      <c r="P71" s="69"/>
      <c r="Q71" s="69">
        <f>IFERROR('Tabel 5'!P71/'Tabel 11'!$F71*1,0)</f>
        <v>5.2389969587421821E-3</v>
      </c>
      <c r="R71" s="69">
        <f>IFERROR('Tabel 5'!Q71/'Tabel 11'!$F71*1,0)</f>
        <v>2.6338440351179205E-3</v>
      </c>
      <c r="S71" s="69">
        <f>IFERROR('Tabel 5'!R71/'Tabel 11'!$F71*1,0)</f>
        <v>2.6051529236242612E-3</v>
      </c>
      <c r="T71" s="69"/>
      <c r="U71" s="69">
        <f>IFERROR('Tabel 5'!T71/'Tabel 11'!$F71*1,0)</f>
        <v>5.0496356228840302E-3</v>
      </c>
      <c r="V71" s="69"/>
      <c r="W71" s="69">
        <f>IFERROR('Tabel 5'!V71/'Tabel 11'!$F71*1,0)</f>
        <v>8.5843805589028519E-3</v>
      </c>
      <c r="X71" s="69">
        <f>IFERROR('Tabel 5'!W71/'Tabel 11'!$F71*1,0)</f>
        <v>8.285992999368795E-3</v>
      </c>
      <c r="Y71" s="69">
        <f>IFERROR('Tabel 5'!X71/'Tabel 11'!$F71*1,0)</f>
        <v>2.0083778045561486E-4</v>
      </c>
      <c r="Z71" s="69">
        <f>IFERROR('Tabel 5'!Y71/'Tabel 11'!$F71*1,0)</f>
        <v>9.75497790784415E-5</v>
      </c>
      <c r="AA71" s="69"/>
      <c r="AB71" s="69">
        <f>IFERROR('Tabel 5'!AA71/'Tabel 11'!$F71*1,0)</f>
        <v>0</v>
      </c>
      <c r="AC71" s="57"/>
    </row>
    <row r="72" spans="1:29" outlineLevel="1" x14ac:dyDescent="0.2">
      <c r="A72" s="22">
        <v>1</v>
      </c>
      <c r="B72" s="46">
        <v>2019</v>
      </c>
      <c r="C72" s="46">
        <v>4</v>
      </c>
      <c r="D72" s="22" t="s">
        <v>159</v>
      </c>
      <c r="E72" s="22" t="s">
        <v>506</v>
      </c>
      <c r="F72" s="41">
        <v>302270</v>
      </c>
      <c r="H72" s="69">
        <f>IFERROR('Tabel 5'!G72/'Tabel 11'!$F72*1,0)</f>
        <v>4.3100539252985744E-2</v>
      </c>
      <c r="I72" s="69"/>
      <c r="J72" s="69">
        <f>IFERROR('Tabel 5'!I72/'Tabel 11'!$F72*1,0)</f>
        <v>1.5783901809640389E-2</v>
      </c>
      <c r="K72" s="69">
        <f>IFERROR('Tabel 5'!J72/'Tabel 11'!$F72*1,0)</f>
        <v>7.4701425877526711E-3</v>
      </c>
      <c r="L72" s="69">
        <f>IFERROR('Tabel 5'!K72/'Tabel 11'!$F72*1,0)</f>
        <v>5.9020081384192936E-3</v>
      </c>
      <c r="M72" s="69">
        <f>IFERROR('Tabel 5'!L72/'Tabel 11'!$F72*1,0)</f>
        <v>9.6602375359777684E-4</v>
      </c>
      <c r="N72" s="69">
        <f>IFERROR('Tabel 5'!M72/'Tabel 11'!$F72*1,0)</f>
        <v>3.2090515102391903E-4</v>
      </c>
      <c r="O72" s="69">
        <f>IFERROR('Tabel 5'!N72/'Tabel 11'!$F72*1,0)</f>
        <v>1.1248221788467264E-3</v>
      </c>
      <c r="P72" s="69"/>
      <c r="Q72" s="69">
        <f>IFERROR('Tabel 5'!P72/'Tabel 11'!$F72*1,0)</f>
        <v>1.5502696264928706E-2</v>
      </c>
      <c r="R72" s="69">
        <f>IFERROR('Tabel 5'!Q72/'Tabel 11'!$F72*1,0)</f>
        <v>1.1029873953749958E-2</v>
      </c>
      <c r="S72" s="69">
        <f>IFERROR('Tabel 5'!R72/'Tabel 11'!$F72*1,0)</f>
        <v>4.4728223111787473E-3</v>
      </c>
      <c r="T72" s="69"/>
      <c r="U72" s="69">
        <f>IFERROR('Tabel 5'!T72/'Tabel 11'!$F72*1,0)</f>
        <v>2.4845336950408575E-3</v>
      </c>
      <c r="V72" s="69"/>
      <c r="W72" s="69">
        <f>IFERROR('Tabel 5'!V72/'Tabel 11'!$F72*1,0)</f>
        <v>9.3294074833757904E-3</v>
      </c>
      <c r="X72" s="69">
        <f>IFERROR('Tabel 5'!W72/'Tabel 11'!$F72*1,0)</f>
        <v>8.2707513150494585E-3</v>
      </c>
      <c r="Y72" s="69">
        <f>IFERROR('Tabel 5'!X72/'Tabel 11'!$F72*1,0)</f>
        <v>5.7895259205346212E-4</v>
      </c>
      <c r="Z72" s="69">
        <f>IFERROR('Tabel 5'!Y72/'Tabel 11'!$F72*1,0)</f>
        <v>4.7970357627286861E-4</v>
      </c>
      <c r="AA72" s="69"/>
      <c r="AB72" s="69">
        <f>IFERROR('Tabel 5'!AA72/'Tabel 11'!$F72*1,0)</f>
        <v>6.6166010520395674E-5</v>
      </c>
      <c r="AC72" s="57"/>
    </row>
    <row r="73" spans="1:29" outlineLevel="1" x14ac:dyDescent="0.2">
      <c r="A73" s="22">
        <v>1</v>
      </c>
      <c r="B73" s="46">
        <v>2019</v>
      </c>
      <c r="C73" s="46">
        <v>4</v>
      </c>
      <c r="D73" s="22" t="s">
        <v>163</v>
      </c>
      <c r="E73" s="22" t="s">
        <v>510</v>
      </c>
      <c r="F73" s="41">
        <v>276305</v>
      </c>
      <c r="H73" s="69">
        <f>IFERROR('Tabel 5'!G73/'Tabel 11'!$F73*1,0)</f>
        <v>2.8074048605707461E-2</v>
      </c>
      <c r="I73" s="69"/>
      <c r="J73" s="69">
        <f>IFERROR('Tabel 5'!I73/'Tabel 11'!$F73*1,0)</f>
        <v>1.3434429344383924E-2</v>
      </c>
      <c r="K73" s="69">
        <f>IFERROR('Tabel 5'!J73/'Tabel 11'!$F73*1,0)</f>
        <v>6.6882611606738926E-3</v>
      </c>
      <c r="L73" s="69">
        <f>IFERROR('Tabel 5'!K73/'Tabel 11'!$F73*1,0)</f>
        <v>0</v>
      </c>
      <c r="M73" s="69">
        <f>IFERROR('Tabel 5'!L73/'Tabel 11'!$F73*1,0)</f>
        <v>3.7350029858308751E-3</v>
      </c>
      <c r="N73" s="69">
        <f>IFERROR('Tabel 5'!M73/'Tabel 11'!$F73*1,0)</f>
        <v>0</v>
      </c>
      <c r="O73" s="69">
        <f>IFERROR('Tabel 5'!N73/'Tabel 11'!$F73*1,0)</f>
        <v>3.0111651978791554E-3</v>
      </c>
      <c r="P73" s="69"/>
      <c r="Q73" s="69">
        <f>IFERROR('Tabel 5'!P73/'Tabel 11'!$F73*1,0)</f>
        <v>5.8087982483125532E-3</v>
      </c>
      <c r="R73" s="69">
        <f>IFERROR('Tabel 5'!Q73/'Tabel 11'!$F73*1,0)</f>
        <v>5.2405855847704533E-3</v>
      </c>
      <c r="S73" s="69">
        <f>IFERROR('Tabel 5'!R73/'Tabel 11'!$F73*1,0)</f>
        <v>5.6821266354210019E-4</v>
      </c>
      <c r="T73" s="69"/>
      <c r="U73" s="69">
        <f>IFERROR('Tabel 5'!T73/'Tabel 11'!$F73*1,0)</f>
        <v>8.86701290240857E-4</v>
      </c>
      <c r="V73" s="69"/>
      <c r="W73" s="69">
        <f>IFERROR('Tabel 5'!V73/'Tabel 11'!$F73*1,0)</f>
        <v>7.944119722770128E-3</v>
      </c>
      <c r="X73" s="69">
        <f>IFERROR('Tabel 5'!W73/'Tabel 11'!$F73*1,0)</f>
        <v>7.7812562204809905E-3</v>
      </c>
      <c r="Y73" s="69">
        <f>IFERROR('Tabel 5'!X73/'Tabel 11'!$F73*1,0)</f>
        <v>1.62863502289137E-4</v>
      </c>
      <c r="Z73" s="69">
        <f>IFERROR('Tabel 5'!Y73/'Tabel 11'!$F73*1,0)</f>
        <v>0</v>
      </c>
      <c r="AA73" s="69"/>
      <c r="AB73" s="69">
        <f>IFERROR('Tabel 5'!AA73/'Tabel 11'!$F73*1,0)</f>
        <v>0</v>
      </c>
      <c r="AC73" s="57"/>
    </row>
    <row r="74" spans="1:29" outlineLevel="1" x14ac:dyDescent="0.2">
      <c r="A74" s="22">
        <v>1</v>
      </c>
      <c r="B74" s="46">
        <v>2019</v>
      </c>
      <c r="C74" s="46">
        <v>4</v>
      </c>
      <c r="D74" s="22" t="s">
        <v>167</v>
      </c>
      <c r="E74" s="22" t="s">
        <v>514</v>
      </c>
      <c r="F74" s="41">
        <v>134511</v>
      </c>
      <c r="H74" s="69">
        <f>IFERROR('Tabel 5'!G74/'Tabel 11'!$F74*1,0)</f>
        <v>2.4109552378615874E-2</v>
      </c>
      <c r="I74" s="69"/>
      <c r="J74" s="69">
        <f>IFERROR('Tabel 5'!I74/'Tabel 11'!$F74*1,0)</f>
        <v>9.4341726698931681E-3</v>
      </c>
      <c r="K74" s="69">
        <f>IFERROR('Tabel 5'!J74/'Tabel 11'!$F74*1,0)</f>
        <v>8.6312643575618356E-3</v>
      </c>
      <c r="L74" s="69">
        <f>IFERROR('Tabel 5'!K74/'Tabel 11'!$F74*1,0)</f>
        <v>0</v>
      </c>
      <c r="M74" s="69">
        <f>IFERROR('Tabel 5'!L74/'Tabel 11'!$F74*1,0)</f>
        <v>0</v>
      </c>
      <c r="N74" s="69">
        <f>IFERROR('Tabel 5'!M74/'Tabel 11'!$F74*1,0)</f>
        <v>0</v>
      </c>
      <c r="O74" s="69">
        <f>IFERROR('Tabel 5'!N74/'Tabel 11'!$F74*1,0)</f>
        <v>8.029083123313335E-4</v>
      </c>
      <c r="P74" s="69"/>
      <c r="Q74" s="69">
        <f>IFERROR('Tabel 5'!P74/'Tabel 11'!$F74*1,0)</f>
        <v>4.0071072254313778E-3</v>
      </c>
      <c r="R74" s="69">
        <f>IFERROR('Tabel 5'!Q74/'Tabel 11'!$F74*1,0)</f>
        <v>1.9998364446030437E-3</v>
      </c>
      <c r="S74" s="69">
        <f>IFERROR('Tabel 5'!R74/'Tabel 11'!$F74*1,0)</f>
        <v>2.0072707808283336E-3</v>
      </c>
      <c r="T74" s="69"/>
      <c r="U74" s="69">
        <f>IFERROR('Tabel 5'!T74/'Tabel 11'!$F74*1,0)</f>
        <v>2.4533309543457414E-3</v>
      </c>
      <c r="V74" s="69"/>
      <c r="W74" s="69">
        <f>IFERROR('Tabel 5'!V74/'Tabel 11'!$F74*1,0)</f>
        <v>8.2149415289455886E-3</v>
      </c>
      <c r="X74" s="69">
        <f>IFERROR('Tabel 5'!W74/'Tabel 11'!$F74*1,0)</f>
        <v>7.9993457784121747E-3</v>
      </c>
      <c r="Y74" s="69">
        <f>IFERROR('Tabel 5'!X74/'Tabel 11'!$F74*1,0)</f>
        <v>2.1559575053341361E-4</v>
      </c>
      <c r="Z74" s="69">
        <f>IFERROR('Tabel 5'!Y74/'Tabel 11'!$F74*1,0)</f>
        <v>0</v>
      </c>
      <c r="AA74" s="69"/>
      <c r="AB74" s="69">
        <f>IFERROR('Tabel 5'!AA74/'Tabel 11'!$F74*1,0)</f>
        <v>7.2113061385314209E-4</v>
      </c>
      <c r="AC74" s="57"/>
    </row>
    <row r="75" spans="1:29" outlineLevel="1" x14ac:dyDescent="0.2">
      <c r="A75" s="22">
        <v>1</v>
      </c>
      <c r="B75" s="46">
        <v>2019</v>
      </c>
      <c r="C75" s="46">
        <v>4</v>
      </c>
      <c r="D75" s="22" t="s">
        <v>177</v>
      </c>
      <c r="E75" s="22" t="s">
        <v>527</v>
      </c>
      <c r="F75" s="41">
        <v>163514</v>
      </c>
      <c r="H75" s="69">
        <f>IFERROR('Tabel 5'!G75/'Tabel 11'!$F75*1,0)</f>
        <v>3.8522695304377609E-2</v>
      </c>
      <c r="I75" s="69"/>
      <c r="J75" s="69">
        <f>IFERROR('Tabel 5'!I75/'Tabel 11'!$F75*1,0)</f>
        <v>1.8188045060361802E-2</v>
      </c>
      <c r="K75" s="69">
        <f>IFERROR('Tabel 5'!J75/'Tabel 11'!$F75*1,0)</f>
        <v>7.8586543048301677E-3</v>
      </c>
      <c r="L75" s="69">
        <f>IFERROR('Tabel 5'!K75/'Tabel 11'!$F75*1,0)</f>
        <v>9.7239380114240979E-4</v>
      </c>
      <c r="M75" s="69">
        <f>IFERROR('Tabel 5'!L75/'Tabel 11'!$F75*1,0)</f>
        <v>7.8341915676945085E-3</v>
      </c>
      <c r="N75" s="69">
        <f>IFERROR('Tabel 5'!M75/'Tabel 11'!$F75*1,0)</f>
        <v>0</v>
      </c>
      <c r="O75" s="69">
        <f>IFERROR('Tabel 5'!N75/'Tabel 11'!$F75*1,0)</f>
        <v>1.5228053866947172E-3</v>
      </c>
      <c r="P75" s="69"/>
      <c r="Q75" s="69">
        <f>IFERROR('Tabel 5'!P75/'Tabel 11'!$F75*1,0)</f>
        <v>8.8738578959599787E-3</v>
      </c>
      <c r="R75" s="69">
        <f>IFERROR('Tabel 5'!Q75/'Tabel 11'!$F75*1,0)</f>
        <v>8.8738578959599787E-3</v>
      </c>
      <c r="S75" s="69">
        <f>IFERROR('Tabel 5'!R75/'Tabel 11'!$F75*1,0)</f>
        <v>0</v>
      </c>
      <c r="T75" s="69"/>
      <c r="U75" s="69">
        <f>IFERROR('Tabel 5'!T75/'Tabel 11'!$F75*1,0)</f>
        <v>2.2444561321966314E-3</v>
      </c>
      <c r="V75" s="69"/>
      <c r="W75" s="69">
        <f>IFERROR('Tabel 5'!V75/'Tabel 11'!$F75*1,0)</f>
        <v>9.216336215859192E-3</v>
      </c>
      <c r="X75" s="69">
        <f>IFERROR('Tabel 5'!W75/'Tabel 11'!$F75*1,0)</f>
        <v>8.9961715816382695E-3</v>
      </c>
      <c r="Y75" s="69">
        <f>IFERROR('Tabel 5'!X75/'Tabel 11'!$F75*1,0)</f>
        <v>2.2016463422092297E-4</v>
      </c>
      <c r="Z75" s="69">
        <f>IFERROR('Tabel 5'!Y75/'Tabel 11'!$F75*1,0)</f>
        <v>0</v>
      </c>
      <c r="AA75" s="69"/>
      <c r="AB75" s="69">
        <f>IFERROR('Tabel 5'!AA75/'Tabel 11'!$F75*1,0)</f>
        <v>0</v>
      </c>
      <c r="AC75" s="57"/>
    </row>
    <row r="76" spans="1:29" outlineLevel="1" x14ac:dyDescent="0.2">
      <c r="A76" s="22">
        <v>1</v>
      </c>
      <c r="B76" s="46">
        <v>2019</v>
      </c>
      <c r="C76" s="46">
        <v>4</v>
      </c>
      <c r="D76" s="22" t="s">
        <v>200</v>
      </c>
      <c r="E76" s="22" t="s">
        <v>551</v>
      </c>
      <c r="F76" s="41">
        <v>361903</v>
      </c>
      <c r="H76" s="69">
        <f>IFERROR('Tabel 5'!G76/'Tabel 11'!$F76*1,0)</f>
        <v>3.3525557953374245E-2</v>
      </c>
      <c r="I76" s="69"/>
      <c r="J76" s="69">
        <f>IFERROR('Tabel 5'!I76/'Tabel 11'!$F76*1,0)</f>
        <v>2.4031301205019024E-2</v>
      </c>
      <c r="K76" s="69">
        <f>IFERROR('Tabel 5'!J76/'Tabel 11'!$F76*1,0)</f>
        <v>9.6379416584001787E-3</v>
      </c>
      <c r="L76" s="69">
        <f>IFERROR('Tabel 5'!K76/'Tabel 11'!$F76*1,0)</f>
        <v>1.0519393318099049E-2</v>
      </c>
      <c r="M76" s="69">
        <f>IFERROR('Tabel 5'!L76/'Tabel 11'!$F76*1,0)</f>
        <v>9.0355703047501675E-4</v>
      </c>
      <c r="N76" s="69">
        <f>IFERROR('Tabel 5'!M76/'Tabel 11'!$F76*1,0)</f>
        <v>2.7631713470183998E-5</v>
      </c>
      <c r="O76" s="69">
        <f>IFERROR('Tabel 5'!N76/'Tabel 11'!$F76*1,0)</f>
        <v>2.9427774845745959E-3</v>
      </c>
      <c r="P76" s="69"/>
      <c r="Q76" s="69">
        <f>IFERROR('Tabel 5'!P76/'Tabel 11'!$F76*1,0)</f>
        <v>3.03948848172024E-4</v>
      </c>
      <c r="R76" s="69">
        <f>IFERROR('Tabel 5'!Q76/'Tabel 11'!$F76*1,0)</f>
        <v>0</v>
      </c>
      <c r="S76" s="69">
        <f>IFERROR('Tabel 5'!R76/'Tabel 11'!$F76*1,0)</f>
        <v>3.03948848172024E-4</v>
      </c>
      <c r="T76" s="69"/>
      <c r="U76" s="69">
        <f>IFERROR('Tabel 5'!T76/'Tabel 11'!$F76*1,0)</f>
        <v>8.3171457545253838E-4</v>
      </c>
      <c r="V76" s="69"/>
      <c r="W76" s="69">
        <f>IFERROR('Tabel 5'!V76/'Tabel 11'!$F76*1,0)</f>
        <v>8.35859332473066E-3</v>
      </c>
      <c r="X76" s="69">
        <f>IFERROR('Tabel 5'!W76/'Tabel 11'!$F76*1,0)</f>
        <v>7.4826680077258274E-3</v>
      </c>
      <c r="Y76" s="69">
        <f>IFERROR('Tabel 5'!X76/'Tabel 11'!$F76*1,0)</f>
        <v>4.089493593587232E-4</v>
      </c>
      <c r="Z76" s="69">
        <f>IFERROR('Tabel 5'!Y76/'Tabel 11'!$F76*1,0)</f>
        <v>4.6697595764610961E-4</v>
      </c>
      <c r="AA76" s="69"/>
      <c r="AB76" s="69">
        <f>IFERROR('Tabel 5'!AA76/'Tabel 11'!$F76*1,0)</f>
        <v>0</v>
      </c>
      <c r="AC76" s="57"/>
    </row>
    <row r="77" spans="1:29" outlineLevel="1" x14ac:dyDescent="0.2">
      <c r="A77" s="22">
        <v>1</v>
      </c>
      <c r="B77" s="46">
        <v>2019</v>
      </c>
      <c r="C77" s="46">
        <v>4</v>
      </c>
      <c r="D77" s="22" t="s">
        <v>207</v>
      </c>
      <c r="E77" s="22" t="s">
        <v>560</v>
      </c>
      <c r="F77" s="41">
        <v>157877</v>
      </c>
      <c r="H77" s="69">
        <f>IFERROR('Tabel 5'!G77/'Tabel 11'!$F77*1,0)</f>
        <v>3.8105613863957381E-2</v>
      </c>
      <c r="I77" s="69"/>
      <c r="J77" s="69">
        <f>IFERROR('Tabel 5'!I77/'Tabel 11'!$F77*1,0)</f>
        <v>2.3492972377230376E-2</v>
      </c>
      <c r="K77" s="69">
        <f>IFERROR('Tabel 5'!J77/'Tabel 11'!$F77*1,0)</f>
        <v>1.9192155918848219E-2</v>
      </c>
      <c r="L77" s="69">
        <f>IFERROR('Tabel 5'!K77/'Tabel 11'!$F77*1,0)</f>
        <v>6.9041088948991935E-4</v>
      </c>
      <c r="M77" s="69">
        <f>IFERROR('Tabel 5'!L77/'Tabel 11'!$F77*1,0)</f>
        <v>3.610405568892239E-3</v>
      </c>
      <c r="N77" s="69">
        <f>IFERROR('Tabel 5'!M77/'Tabel 11'!$F77*1,0)</f>
        <v>0</v>
      </c>
      <c r="O77" s="69">
        <f>IFERROR('Tabel 5'!N77/'Tabel 11'!$F77*1,0)</f>
        <v>0</v>
      </c>
      <c r="P77" s="69"/>
      <c r="Q77" s="69">
        <f>IFERROR('Tabel 5'!P77/'Tabel 11'!$F77*1,0)</f>
        <v>1.0324493118060263E-3</v>
      </c>
      <c r="R77" s="69">
        <f>IFERROR('Tabel 5'!Q77/'Tabel 11'!$F77*1,0)</f>
        <v>1.0324493118060263E-3</v>
      </c>
      <c r="S77" s="69">
        <f>IFERROR('Tabel 5'!R77/'Tabel 11'!$F77*1,0)</f>
        <v>0</v>
      </c>
      <c r="T77" s="69"/>
      <c r="U77" s="69">
        <f>IFERROR('Tabel 5'!T77/'Tabel 11'!$F77*1,0)</f>
        <v>1.0261152669483206E-3</v>
      </c>
      <c r="V77" s="69"/>
      <c r="W77" s="69">
        <f>IFERROR('Tabel 5'!V77/'Tabel 11'!$F77*1,0)</f>
        <v>1.2554076907972661E-2</v>
      </c>
      <c r="X77" s="69">
        <f>IFERROR('Tabel 5'!W77/'Tabel 11'!$F77*1,0)</f>
        <v>1.0470176149787493E-2</v>
      </c>
      <c r="Y77" s="69">
        <f>IFERROR('Tabel 5'!X77/'Tabel 11'!$F77*1,0)</f>
        <v>5.6372999233580577E-4</v>
      </c>
      <c r="Z77" s="69">
        <f>IFERROR('Tabel 5'!Y77/'Tabel 11'!$F77*1,0)</f>
        <v>1.5201707658493637E-3</v>
      </c>
      <c r="AA77" s="69"/>
      <c r="AB77" s="69">
        <f>IFERROR('Tabel 5'!AA77/'Tabel 11'!$F77*1,0)</f>
        <v>0</v>
      </c>
      <c r="AC77" s="57"/>
    </row>
    <row r="78" spans="1:29" outlineLevel="1" x14ac:dyDescent="0.2">
      <c r="A78" s="22">
        <v>1</v>
      </c>
      <c r="B78" s="46">
        <v>2019</v>
      </c>
      <c r="C78" s="46">
        <v>4</v>
      </c>
      <c r="D78" s="22" t="s">
        <v>232</v>
      </c>
      <c r="E78" s="22" t="s">
        <v>596</v>
      </c>
      <c r="F78" s="41">
        <v>195833</v>
      </c>
      <c r="H78" s="69">
        <f>IFERROR('Tabel 5'!G78/'Tabel 11'!$F78*1,0)</f>
        <v>3.2788140915984539E-2</v>
      </c>
      <c r="I78" s="69"/>
      <c r="J78" s="69">
        <f>IFERROR('Tabel 5'!I78/'Tabel 11'!$F78*1,0)</f>
        <v>1.6325134170441142E-2</v>
      </c>
      <c r="K78" s="69">
        <f>IFERROR('Tabel 5'!J78/'Tabel 11'!$F78*1,0)</f>
        <v>1.3981300393702798E-2</v>
      </c>
      <c r="L78" s="69">
        <f>IFERROR('Tabel 5'!K78/'Tabel 11'!$F78*1,0)</f>
        <v>7.8127792557944776E-4</v>
      </c>
      <c r="M78" s="69">
        <f>IFERROR('Tabel 5'!L78/'Tabel 11'!$F78*1,0)</f>
        <v>8.5276740896580246E-4</v>
      </c>
      <c r="N78" s="69">
        <f>IFERROR('Tabel 5'!M78/'Tabel 11'!$F78*1,0)</f>
        <v>0</v>
      </c>
      <c r="O78" s="69">
        <f>IFERROR('Tabel 5'!N78/'Tabel 11'!$F78*1,0)</f>
        <v>7.0978844219309306E-4</v>
      </c>
      <c r="P78" s="69"/>
      <c r="Q78" s="69">
        <f>IFERROR('Tabel 5'!P78/'Tabel 11'!$F78*1,0)</f>
        <v>5.7804353709538228E-3</v>
      </c>
      <c r="R78" s="69">
        <f>IFERROR('Tabel 5'!Q78/'Tabel 11'!$F78*1,0)</f>
        <v>3.1966011857041459E-3</v>
      </c>
      <c r="S78" s="69">
        <f>IFERROR('Tabel 5'!R78/'Tabel 11'!$F78*1,0)</f>
        <v>2.5838341852496768E-3</v>
      </c>
      <c r="T78" s="69"/>
      <c r="U78" s="69">
        <f>IFERROR('Tabel 5'!T78/'Tabel 11'!$F78*1,0)</f>
        <v>1.485959976102087E-3</v>
      </c>
      <c r="V78" s="69"/>
      <c r="W78" s="69">
        <f>IFERROR('Tabel 5'!V78/'Tabel 11'!$F78*1,0)</f>
        <v>9.1966113984874864E-3</v>
      </c>
      <c r="X78" s="69">
        <f>IFERROR('Tabel 5'!W78/'Tabel 11'!$F78*1,0)</f>
        <v>8.9923557316693298E-3</v>
      </c>
      <c r="Y78" s="69">
        <f>IFERROR('Tabel 5'!X78/'Tabel 11'!$F78*1,0)</f>
        <v>2.0425566681815628E-4</v>
      </c>
      <c r="Z78" s="69">
        <f>IFERROR('Tabel 5'!Y78/'Tabel 11'!$F78*1,0)</f>
        <v>0</v>
      </c>
      <c r="AA78" s="69"/>
      <c r="AB78" s="69">
        <f>IFERROR('Tabel 5'!AA78/'Tabel 11'!$F78*1,0)</f>
        <v>0</v>
      </c>
      <c r="AC78" s="57"/>
    </row>
    <row r="79" spans="1:29" outlineLevel="1" x14ac:dyDescent="0.2">
      <c r="A79" s="22">
        <v>1</v>
      </c>
      <c r="B79" s="46">
        <v>2019</v>
      </c>
      <c r="C79" s="46">
        <v>4</v>
      </c>
      <c r="D79" s="22" t="s">
        <v>240</v>
      </c>
      <c r="E79" s="22" t="s">
        <v>606</v>
      </c>
      <c r="F79" s="41">
        <v>307974</v>
      </c>
      <c r="H79" s="69">
        <f>IFERROR('Tabel 5'!G79/'Tabel 11'!$F79*1,0)</f>
        <v>2.2810367108911791E-2</v>
      </c>
      <c r="I79" s="69"/>
      <c r="J79" s="69">
        <f>IFERROR('Tabel 5'!I79/'Tabel 11'!$F79*1,0)</f>
        <v>1.50759479696338E-2</v>
      </c>
      <c r="K79" s="69">
        <f>IFERROR('Tabel 5'!J79/'Tabel 11'!$F79*1,0)</f>
        <v>4.7633891172631452E-3</v>
      </c>
      <c r="L79" s="69">
        <f>IFERROR('Tabel 5'!K79/'Tabel 11'!$F79*1,0)</f>
        <v>3.9938436361511038E-4</v>
      </c>
      <c r="M79" s="69">
        <f>IFERROR('Tabel 5'!L79/'Tabel 11'!$F79*1,0)</f>
        <v>4.5815555858611445E-3</v>
      </c>
      <c r="N79" s="69">
        <f>IFERROR('Tabel 5'!M79/'Tabel 11'!$F79*1,0)</f>
        <v>0</v>
      </c>
      <c r="O79" s="69">
        <f>IFERROR('Tabel 5'!N79/'Tabel 11'!$F79*1,0)</f>
        <v>5.3316189028944005E-3</v>
      </c>
      <c r="P79" s="69"/>
      <c r="Q79" s="69">
        <f>IFERROR('Tabel 5'!P79/'Tabel 11'!$F79*1,0)</f>
        <v>0</v>
      </c>
      <c r="R79" s="69">
        <f>IFERROR('Tabel 5'!Q79/'Tabel 11'!$F79*1,0)</f>
        <v>0</v>
      </c>
      <c r="S79" s="69">
        <f>IFERROR('Tabel 5'!R79/'Tabel 11'!$F79*1,0)</f>
        <v>0</v>
      </c>
      <c r="T79" s="69"/>
      <c r="U79" s="69">
        <f>IFERROR('Tabel 5'!T79/'Tabel 11'!$F79*1,0)</f>
        <v>0</v>
      </c>
      <c r="V79" s="69"/>
      <c r="W79" s="69">
        <f>IFERROR('Tabel 5'!V79/'Tabel 11'!$F79*1,0)</f>
        <v>7.7344191392779912E-3</v>
      </c>
      <c r="X79" s="69">
        <f>IFERROR('Tabel 5'!W79/'Tabel 11'!$F79*1,0)</f>
        <v>7.6857137290810267E-3</v>
      </c>
      <c r="Y79" s="69">
        <f>IFERROR('Tabel 5'!X79/'Tabel 11'!$F79*1,0)</f>
        <v>4.8705410196964681E-5</v>
      </c>
      <c r="Z79" s="69">
        <f>IFERROR('Tabel 5'!Y79/'Tabel 11'!$F79*1,0)</f>
        <v>0</v>
      </c>
      <c r="AA79" s="69"/>
      <c r="AB79" s="69">
        <f>IFERROR('Tabel 5'!AA79/'Tabel 11'!$F79*1,0)</f>
        <v>0</v>
      </c>
      <c r="AC79" s="57"/>
    </row>
    <row r="80" spans="1:29" outlineLevel="1" x14ac:dyDescent="0.2">
      <c r="A80" s="22">
        <v>1</v>
      </c>
      <c r="B80" s="46">
        <v>2019</v>
      </c>
      <c r="C80" s="46">
        <v>4</v>
      </c>
      <c r="D80" s="22" t="s">
        <v>246</v>
      </c>
      <c r="E80" s="22" t="s">
        <v>614</v>
      </c>
      <c r="F80" s="41">
        <v>186145</v>
      </c>
      <c r="H80" s="69">
        <f>IFERROR('Tabel 5'!G80/'Tabel 11'!$F80*1,0)</f>
        <v>7.3544817212388191E-3</v>
      </c>
      <c r="I80" s="69"/>
      <c r="J80" s="69">
        <f>IFERROR('Tabel 5'!I80/'Tabel 11'!$F80*1,0)</f>
        <v>2.3315157538478068E-3</v>
      </c>
      <c r="K80" s="69">
        <f>IFERROR('Tabel 5'!J80/'Tabel 11'!$F80*1,0)</f>
        <v>2.6860780574283489E-4</v>
      </c>
      <c r="L80" s="69">
        <f>IFERROR('Tabel 5'!K80/'Tabel 11'!$F80*1,0)</f>
        <v>2.6860780574283489E-4</v>
      </c>
      <c r="M80" s="69">
        <f>IFERROR('Tabel 5'!L80/'Tabel 11'!$F80*1,0)</f>
        <v>6.7689167047194391E-4</v>
      </c>
      <c r="N80" s="69">
        <f>IFERROR('Tabel 5'!M80/'Tabel 11'!$F80*1,0)</f>
        <v>0</v>
      </c>
      <c r="O80" s="69">
        <f>IFERROR('Tabel 5'!N80/'Tabel 11'!$F80*1,0)</f>
        <v>1.1174084718901932E-3</v>
      </c>
      <c r="P80" s="69"/>
      <c r="Q80" s="69">
        <f>IFERROR('Tabel 5'!P80/'Tabel 11'!$F80*1,0)</f>
        <v>8.5954497837707159E-5</v>
      </c>
      <c r="R80" s="69">
        <f>IFERROR('Tabel 5'!Q80/'Tabel 11'!$F80*1,0)</f>
        <v>8.5954497837707159E-5</v>
      </c>
      <c r="S80" s="69">
        <f>IFERROR('Tabel 5'!R80/'Tabel 11'!$F80*1,0)</f>
        <v>0</v>
      </c>
      <c r="T80" s="69"/>
      <c r="U80" s="69">
        <f>IFERROR('Tabel 5'!T80/'Tabel 11'!$F80*1,0)</f>
        <v>3.5993445969539873E-4</v>
      </c>
      <c r="V80" s="69"/>
      <c r="W80" s="69">
        <f>IFERROR('Tabel 5'!V80/'Tabel 11'!$F80*1,0)</f>
        <v>4.5770770098579067E-3</v>
      </c>
      <c r="X80" s="69">
        <f>IFERROR('Tabel 5'!W80/'Tabel 11'!$F80*1,0)</f>
        <v>4.4051680141824921E-3</v>
      </c>
      <c r="Y80" s="69">
        <f>IFERROR('Tabel 5'!X80/'Tabel 11'!$F80*1,0)</f>
        <v>1.7190899567541432E-4</v>
      </c>
      <c r="Z80" s="69">
        <f>IFERROR('Tabel 5'!Y80/'Tabel 11'!$F80*1,0)</f>
        <v>0</v>
      </c>
      <c r="AA80" s="69"/>
      <c r="AB80" s="69">
        <f>IFERROR('Tabel 5'!AA80/'Tabel 11'!$F80*1,0)</f>
        <v>0</v>
      </c>
      <c r="AC80" s="57"/>
    </row>
    <row r="81" spans="1:29" outlineLevel="1" x14ac:dyDescent="0.2">
      <c r="A81" s="22">
        <v>1</v>
      </c>
      <c r="B81" s="46">
        <v>2019</v>
      </c>
      <c r="C81" s="46">
        <v>4</v>
      </c>
      <c r="D81" s="22" t="s">
        <v>255</v>
      </c>
      <c r="E81" s="22" t="s">
        <v>623</v>
      </c>
      <c r="F81" s="41">
        <v>237663</v>
      </c>
      <c r="H81" s="69">
        <f>IFERROR('Tabel 5'!G81/'Tabel 11'!$F81*1,0)</f>
        <v>2.6150473569718467E-2</v>
      </c>
      <c r="I81" s="69"/>
      <c r="J81" s="69">
        <f>IFERROR('Tabel 5'!I81/'Tabel 11'!$F81*1,0)</f>
        <v>1.2719691327636191E-2</v>
      </c>
      <c r="K81" s="69">
        <f>IFERROR('Tabel 5'!J81/'Tabel 11'!$F81*1,0)</f>
        <v>8.2974632147200019E-3</v>
      </c>
      <c r="L81" s="69">
        <f>IFERROR('Tabel 5'!K81/'Tabel 11'!$F81*1,0)</f>
        <v>3.6101538733416647E-3</v>
      </c>
      <c r="M81" s="69">
        <f>IFERROR('Tabel 5'!L81/'Tabel 11'!$F81*1,0)</f>
        <v>0</v>
      </c>
      <c r="N81" s="69">
        <f>IFERROR('Tabel 5'!M81/'Tabel 11'!$F81*1,0)</f>
        <v>0</v>
      </c>
      <c r="O81" s="69">
        <f>IFERROR('Tabel 5'!N81/'Tabel 11'!$F81*1,0)</f>
        <v>8.1207423957452361E-4</v>
      </c>
      <c r="P81" s="69"/>
      <c r="Q81" s="69">
        <f>IFERROR('Tabel 5'!P81/'Tabel 11'!$F81*1,0)</f>
        <v>5.6129898217223547E-3</v>
      </c>
      <c r="R81" s="69">
        <f>IFERROR('Tabel 5'!Q81/'Tabel 11'!$F81*1,0)</f>
        <v>3.1220678018875465E-3</v>
      </c>
      <c r="S81" s="69">
        <f>IFERROR('Tabel 5'!R81/'Tabel 11'!$F81*1,0)</f>
        <v>2.4909220198348083E-3</v>
      </c>
      <c r="T81" s="69"/>
      <c r="U81" s="69">
        <f>IFERROR('Tabel 5'!T81/'Tabel 11'!$F81*1,0)</f>
        <v>1.7167165271834489E-3</v>
      </c>
      <c r="V81" s="69"/>
      <c r="W81" s="69">
        <f>IFERROR('Tabel 5'!V81/'Tabel 11'!$F81*1,0)</f>
        <v>6.101075893176473E-3</v>
      </c>
      <c r="X81" s="69">
        <f>IFERROR('Tabel 5'!W81/'Tabel 11'!$F81*1,0)</f>
        <v>5.8991092429195964E-3</v>
      </c>
      <c r="Y81" s="69">
        <f>IFERROR('Tabel 5'!X81/'Tabel 11'!$F81*1,0)</f>
        <v>2.0196665025687632E-4</v>
      </c>
      <c r="Z81" s="69">
        <f>IFERROR('Tabel 5'!Y81/'Tabel 11'!$F81*1,0)</f>
        <v>0</v>
      </c>
      <c r="AA81" s="69"/>
      <c r="AB81" s="69">
        <f>IFERROR('Tabel 5'!AA81/'Tabel 11'!$F81*1,0)</f>
        <v>0</v>
      </c>
      <c r="AC81" s="57"/>
    </row>
    <row r="82" spans="1:29" outlineLevel="1" x14ac:dyDescent="0.2">
      <c r="A82" s="22">
        <v>1</v>
      </c>
      <c r="B82" s="46">
        <v>2019</v>
      </c>
      <c r="C82" s="46">
        <v>4</v>
      </c>
      <c r="D82" s="22" t="s">
        <v>289</v>
      </c>
      <c r="E82" s="22" t="s">
        <v>663</v>
      </c>
      <c r="F82" s="41">
        <v>326784</v>
      </c>
      <c r="H82" s="69">
        <f>IFERROR('Tabel 5'!G82/'Tabel 11'!$F82*1,0)</f>
        <v>5.1403985507246376E-2</v>
      </c>
      <c r="I82" s="69"/>
      <c r="J82" s="69">
        <f>IFERROR('Tabel 5'!I82/'Tabel 11'!$F82*1,0)</f>
        <v>4.6045706032119077E-2</v>
      </c>
      <c r="K82" s="69">
        <f>IFERROR('Tabel 5'!J82/'Tabel 11'!$F82*1,0)</f>
        <v>2.6317077947512729E-2</v>
      </c>
      <c r="L82" s="69">
        <f>IFERROR('Tabel 5'!K82/'Tabel 11'!$F82*1,0)</f>
        <v>9.1803760282021149E-6</v>
      </c>
      <c r="M82" s="69">
        <f>IFERROR('Tabel 5'!L82/'Tabel 11'!$F82*1,0)</f>
        <v>5.9060419114766944E-3</v>
      </c>
      <c r="N82" s="69">
        <f>IFERROR('Tabel 5'!M82/'Tabel 11'!$F82*1,0)</f>
        <v>1.0343223658441051E-3</v>
      </c>
      <c r="O82" s="69">
        <f>IFERROR('Tabel 5'!N82/'Tabel 11'!$F82*1,0)</f>
        <v>1.2779083431257344E-2</v>
      </c>
      <c r="P82" s="69"/>
      <c r="Q82" s="69">
        <f>IFERROR('Tabel 5'!P82/'Tabel 11'!$F82*1,0)</f>
        <v>1.3648159028593811E-3</v>
      </c>
      <c r="R82" s="69">
        <f>IFERROR('Tabel 5'!Q82/'Tabel 11'!$F82*1,0)</f>
        <v>8.2929396788092443E-4</v>
      </c>
      <c r="S82" s="69">
        <f>IFERROR('Tabel 5'!R82/'Tabel 11'!$F82*1,0)</f>
        <v>5.355219349784567E-4</v>
      </c>
      <c r="T82" s="69"/>
      <c r="U82" s="69">
        <f>IFERROR('Tabel 5'!T82/'Tabel 11'!$F82*1,0)</f>
        <v>2.1757491186839015E-3</v>
      </c>
      <c r="V82" s="69"/>
      <c r="W82" s="69">
        <f>IFERROR('Tabel 5'!V82/'Tabel 11'!$F82*1,0)</f>
        <v>1.8177144535840189E-3</v>
      </c>
      <c r="X82" s="69">
        <f>IFERROR('Tabel 5'!W82/'Tabel 11'!$F82*1,0)</f>
        <v>1.6188063063063063E-3</v>
      </c>
      <c r="Y82" s="69">
        <f>IFERROR('Tabel 5'!X82/'Tabel 11'!$F82*1,0)</f>
        <v>1.9890814727771249E-4</v>
      </c>
      <c r="Z82" s="69">
        <f>IFERROR('Tabel 5'!Y82/'Tabel 11'!$F82*1,0)</f>
        <v>0</v>
      </c>
      <c r="AA82" s="69"/>
      <c r="AB82" s="69">
        <f>IFERROR('Tabel 5'!AA82/'Tabel 11'!$F82*1,0)</f>
        <v>0</v>
      </c>
      <c r="AC82" s="57"/>
    </row>
    <row r="83" spans="1:29" outlineLevel="1" x14ac:dyDescent="0.2">
      <c r="A83" s="22">
        <v>1</v>
      </c>
      <c r="B83" s="46">
        <v>2019</v>
      </c>
      <c r="C83" s="46">
        <v>4</v>
      </c>
      <c r="D83" s="22" t="s">
        <v>296</v>
      </c>
      <c r="E83" s="22" t="s">
        <v>670</v>
      </c>
      <c r="F83" s="41">
        <v>285409</v>
      </c>
      <c r="H83" s="69">
        <f>IFERROR('Tabel 5'!G83/'Tabel 11'!$F83*1,0)</f>
        <v>3.6099071858280575E-2</v>
      </c>
      <c r="I83" s="69"/>
      <c r="J83" s="69">
        <f>IFERROR('Tabel 5'!I83/'Tabel 11'!$F83*1,0)</f>
        <v>2.155503155121247E-2</v>
      </c>
      <c r="K83" s="69">
        <f>IFERROR('Tabel 5'!J83/'Tabel 11'!$F83*1,0)</f>
        <v>1.6754902613442462E-2</v>
      </c>
      <c r="L83" s="69">
        <f>IFERROR('Tabel 5'!K83/'Tabel 11'!$F83*1,0)</f>
        <v>1.5066098125847467E-4</v>
      </c>
      <c r="M83" s="69">
        <f>IFERROR('Tabel 5'!L83/'Tabel 11'!$F83*1,0)</f>
        <v>7.0074875003941706E-5</v>
      </c>
      <c r="N83" s="69">
        <f>IFERROR('Tabel 5'!M83/'Tabel 11'!$F83*1,0)</f>
        <v>1.0511231250591257E-5</v>
      </c>
      <c r="O83" s="69">
        <f>IFERROR('Tabel 5'!N83/'Tabel 11'!$F83*1,0)</f>
        <v>4.5688818502569997E-3</v>
      </c>
      <c r="P83" s="69"/>
      <c r="Q83" s="69">
        <f>IFERROR('Tabel 5'!P83/'Tabel 11'!$F83*1,0)</f>
        <v>2.4841543188897338E-3</v>
      </c>
      <c r="R83" s="69">
        <f>IFERROR('Tabel 5'!Q83/'Tabel 11'!$F83*1,0)</f>
        <v>2.4841543188897338E-3</v>
      </c>
      <c r="S83" s="69">
        <f>IFERROR('Tabel 5'!R83/'Tabel 11'!$F83*1,0)</f>
        <v>0</v>
      </c>
      <c r="T83" s="69"/>
      <c r="U83" s="69">
        <f>IFERROR('Tabel 5'!T83/'Tabel 11'!$F83*1,0)</f>
        <v>3.9101780252199479E-3</v>
      </c>
      <c r="V83" s="69"/>
      <c r="W83" s="69">
        <f>IFERROR('Tabel 5'!V83/'Tabel 11'!$F83*1,0)</f>
        <v>8.1497079629584204E-3</v>
      </c>
      <c r="X83" s="69">
        <f>IFERROR('Tabel 5'!W83/'Tabel 11'!$F83*1,0)</f>
        <v>7.9499945691971878E-3</v>
      </c>
      <c r="Y83" s="69">
        <f>IFERROR('Tabel 5'!X83/'Tabel 11'!$F83*1,0)</f>
        <v>1.9971339376123387E-4</v>
      </c>
      <c r="Z83" s="69">
        <f>IFERROR('Tabel 5'!Y83/'Tabel 11'!$F83*1,0)</f>
        <v>0</v>
      </c>
      <c r="AA83" s="69"/>
      <c r="AB83" s="69">
        <f>IFERROR('Tabel 5'!AA83/'Tabel 11'!$F83*1,0)</f>
        <v>0</v>
      </c>
      <c r="AC83" s="57"/>
    </row>
    <row r="84" spans="1:29" outlineLevel="1" x14ac:dyDescent="0.2">
      <c r="A84" s="22">
        <v>1</v>
      </c>
      <c r="B84" s="46">
        <v>2019</v>
      </c>
      <c r="C84" s="46">
        <v>4</v>
      </c>
      <c r="D84" s="22" t="s">
        <v>300</v>
      </c>
      <c r="E84" s="22" t="s">
        <v>676</v>
      </c>
      <c r="F84" s="41">
        <v>210731</v>
      </c>
      <c r="H84" s="69">
        <f>IFERROR('Tabel 5'!G84/'Tabel 11'!$F84*1,0)</f>
        <v>1.7667073188092876E-2</v>
      </c>
      <c r="I84" s="69"/>
      <c r="J84" s="69">
        <f>IFERROR('Tabel 5'!I84/'Tabel 11'!$F84*1,0)</f>
        <v>2.9326487322700505E-3</v>
      </c>
      <c r="K84" s="69">
        <f>IFERROR('Tabel 5'!J84/'Tabel 11'!$F84*1,0)</f>
        <v>1.6134313413783449E-3</v>
      </c>
      <c r="L84" s="69">
        <f>IFERROR('Tabel 5'!K84/'Tabel 11'!$F84*1,0)</f>
        <v>0</v>
      </c>
      <c r="M84" s="69">
        <f>IFERROR('Tabel 5'!L84/'Tabel 11'!$F84*1,0)</f>
        <v>7.2129871732208356E-4</v>
      </c>
      <c r="N84" s="69">
        <f>IFERROR('Tabel 5'!M84/'Tabel 11'!$F84*1,0)</f>
        <v>0</v>
      </c>
      <c r="O84" s="69">
        <f>IFERROR('Tabel 5'!N84/'Tabel 11'!$F84*1,0)</f>
        <v>5.9791867356962197E-4</v>
      </c>
      <c r="P84" s="69"/>
      <c r="Q84" s="69">
        <f>IFERROR('Tabel 5'!P84/'Tabel 11'!$F84*1,0)</f>
        <v>3.1936449786694886E-3</v>
      </c>
      <c r="R84" s="69">
        <f>IFERROR('Tabel 5'!Q84/'Tabel 11'!$F84*1,0)</f>
        <v>1.8934091329704695E-3</v>
      </c>
      <c r="S84" s="69">
        <f>IFERROR('Tabel 5'!R84/'Tabel 11'!$F84*1,0)</f>
        <v>1.3002358456990191E-3</v>
      </c>
      <c r="T84" s="69"/>
      <c r="U84" s="69">
        <f>IFERROR('Tabel 5'!T84/'Tabel 11'!$F84*1,0)</f>
        <v>1.9788260863375581E-3</v>
      </c>
      <c r="V84" s="69"/>
      <c r="W84" s="69">
        <f>IFERROR('Tabel 5'!V84/'Tabel 11'!$F84*1,0)</f>
        <v>9.5619533908157788E-3</v>
      </c>
      <c r="X84" s="69">
        <f>IFERROR('Tabel 5'!W84/'Tabel 11'!$F84*1,0)</f>
        <v>9.262994054030969E-3</v>
      </c>
      <c r="Y84" s="69">
        <f>IFERROR('Tabel 5'!X84/'Tabel 11'!$F84*1,0)</f>
        <v>2.1828776971589373E-4</v>
      </c>
      <c r="Z84" s="69">
        <f>IFERROR('Tabel 5'!Y84/'Tabel 11'!$F84*1,0)</f>
        <v>8.0671567068917242E-5</v>
      </c>
      <c r="AA84" s="69"/>
      <c r="AB84" s="69">
        <f>IFERROR('Tabel 5'!AA84/'Tabel 11'!$F84*1,0)</f>
        <v>2.8946856418846778E-4</v>
      </c>
      <c r="AC84" s="57"/>
    </row>
    <row r="85" spans="1:29" outlineLevel="1" x14ac:dyDescent="0.2">
      <c r="A85" s="22">
        <v>1</v>
      </c>
      <c r="B85" s="46">
        <v>2019</v>
      </c>
      <c r="C85" s="46">
        <v>4</v>
      </c>
      <c r="D85" s="22" t="s">
        <v>302</v>
      </c>
      <c r="E85" s="22" t="s">
        <v>678</v>
      </c>
      <c r="F85" s="41">
        <v>129810</v>
      </c>
      <c r="H85" s="69">
        <f>IFERROR('Tabel 5'!G85/'Tabel 11'!$F85*1,0)</f>
        <v>1.2972806409367536E-2</v>
      </c>
      <c r="I85" s="69"/>
      <c r="J85" s="69">
        <f>IFERROR('Tabel 5'!I85/'Tabel 11'!$F85*1,0)</f>
        <v>6.0395963331022267E-3</v>
      </c>
      <c r="K85" s="69">
        <f>IFERROR('Tabel 5'!J85/'Tabel 11'!$F85*1,0)</f>
        <v>4.9379862876511825E-3</v>
      </c>
      <c r="L85" s="69">
        <f>IFERROR('Tabel 5'!K85/'Tabel 11'!$F85*1,0)</f>
        <v>1.6177490177952391E-4</v>
      </c>
      <c r="M85" s="69">
        <f>IFERROR('Tabel 5'!L85/'Tabel 11'!$F85*1,0)</f>
        <v>2.3110700254217703E-4</v>
      </c>
      <c r="N85" s="69">
        <f>IFERROR('Tabel 5'!M85/'Tabel 11'!$F85*1,0)</f>
        <v>0</v>
      </c>
      <c r="O85" s="69">
        <f>IFERROR('Tabel 5'!N85/'Tabel 11'!$F85*1,0)</f>
        <v>7.0872814112934285E-4</v>
      </c>
      <c r="P85" s="69"/>
      <c r="Q85" s="69">
        <f>IFERROR('Tabel 5'!P85/'Tabel 11'!$F85*1,0)</f>
        <v>0</v>
      </c>
      <c r="R85" s="69">
        <f>IFERROR('Tabel 5'!Q85/'Tabel 11'!$F85*1,0)</f>
        <v>0</v>
      </c>
      <c r="S85" s="69">
        <f>IFERROR('Tabel 5'!R85/'Tabel 11'!$F85*1,0)</f>
        <v>0</v>
      </c>
      <c r="T85" s="69"/>
      <c r="U85" s="69">
        <f>IFERROR('Tabel 5'!T85/'Tabel 11'!$F85*1,0)</f>
        <v>1.0784993451968262E-4</v>
      </c>
      <c r="V85" s="69"/>
      <c r="W85" s="69">
        <f>IFERROR('Tabel 5'!V85/'Tabel 11'!$F85*1,0)</f>
        <v>6.8253601417456282E-3</v>
      </c>
      <c r="X85" s="69">
        <f>IFERROR('Tabel 5'!W85/'Tabel 11'!$F85*1,0)</f>
        <v>6.6250674062090752E-3</v>
      </c>
      <c r="Y85" s="69">
        <f>IFERROR('Tabel 5'!X85/'Tabel 11'!$F85*1,0)</f>
        <v>2.0029273553655343E-4</v>
      </c>
      <c r="Z85" s="69">
        <f>IFERROR('Tabel 5'!Y85/'Tabel 11'!$F85*1,0)</f>
        <v>0</v>
      </c>
      <c r="AA85" s="69"/>
      <c r="AB85" s="69">
        <f>IFERROR('Tabel 5'!AA85/'Tabel 11'!$F85*1,0)</f>
        <v>0</v>
      </c>
      <c r="AC85" s="57"/>
    </row>
    <row r="86" spans="1:29" outlineLevel="1" x14ac:dyDescent="0.2">
      <c r="A86" s="22">
        <v>1</v>
      </c>
      <c r="B86" s="46">
        <v>2019</v>
      </c>
      <c r="C86" s="46">
        <v>4</v>
      </c>
      <c r="D86" s="22" t="s">
        <v>303</v>
      </c>
      <c r="E86" s="22" t="s">
        <v>679</v>
      </c>
      <c r="F86" s="41">
        <v>304410</v>
      </c>
      <c r="H86" s="69">
        <f>IFERROR('Tabel 5'!G86/'Tabel 11'!$F86*1,0)</f>
        <v>3.7515193324792223E-2</v>
      </c>
      <c r="I86" s="69"/>
      <c r="J86" s="69">
        <f>IFERROR('Tabel 5'!I86/'Tabel 11'!$F86*1,0)</f>
        <v>2.0176735324069512E-2</v>
      </c>
      <c r="K86" s="69">
        <f>IFERROR('Tabel 5'!J86/'Tabel 11'!$F86*1,0)</f>
        <v>1.0853782727242862E-2</v>
      </c>
      <c r="L86" s="69">
        <f>IFERROR('Tabel 5'!K86/'Tabel 11'!$F86*1,0)</f>
        <v>2.4309319667553629E-4</v>
      </c>
      <c r="M86" s="69">
        <f>IFERROR('Tabel 5'!L86/'Tabel 11'!$F86*1,0)</f>
        <v>9.2966722512401038E-4</v>
      </c>
      <c r="N86" s="69">
        <f>IFERROR('Tabel 5'!M86/'Tabel 11'!$F86*1,0)</f>
        <v>0</v>
      </c>
      <c r="O86" s="69">
        <f>IFERROR('Tabel 5'!N86/'Tabel 11'!$F86*1,0)</f>
        <v>8.150192175027101E-3</v>
      </c>
      <c r="P86" s="69"/>
      <c r="Q86" s="69">
        <f>IFERROR('Tabel 5'!P86/'Tabel 11'!$F86*1,0)</f>
        <v>3.9092014059984888E-4</v>
      </c>
      <c r="R86" s="69">
        <f>IFERROR('Tabel 5'!Q86/'Tabel 11'!$F86*1,0)</f>
        <v>1.8067737590749319E-4</v>
      </c>
      <c r="S86" s="69">
        <f>IFERROR('Tabel 5'!R86/'Tabel 11'!$F86*1,0)</f>
        <v>2.1024276469235571E-4</v>
      </c>
      <c r="T86" s="69"/>
      <c r="U86" s="69">
        <f>IFERROR('Tabel 5'!T86/'Tabel 11'!$F86*1,0)</f>
        <v>9.1981209552905623E-4</v>
      </c>
      <c r="V86" s="69"/>
      <c r="W86" s="69">
        <f>IFERROR('Tabel 5'!V86/'Tabel 11'!$F86*1,0)</f>
        <v>1.6027725764593805E-2</v>
      </c>
      <c r="X86" s="69">
        <f>IFERROR('Tabel 5'!W86/'Tabel 11'!$F86*1,0)</f>
        <v>1.5856903518281264E-2</v>
      </c>
      <c r="Y86" s="69">
        <f>IFERROR('Tabel 5'!X86/'Tabel 11'!$F86*1,0)</f>
        <v>1.7082224631253902E-4</v>
      </c>
      <c r="Z86" s="69">
        <f>IFERROR('Tabel 5'!Y86/'Tabel 11'!$F86*1,0)</f>
        <v>0</v>
      </c>
      <c r="AA86" s="69"/>
      <c r="AB86" s="69">
        <f>IFERROR('Tabel 5'!AA86/'Tabel 11'!$F86*1,0)</f>
        <v>0</v>
      </c>
      <c r="AC86" s="57"/>
    </row>
    <row r="87" spans="1:29" outlineLevel="1" x14ac:dyDescent="0.2">
      <c r="A87" s="22">
        <v>1</v>
      </c>
      <c r="B87" s="46">
        <v>2019</v>
      </c>
      <c r="C87" s="46">
        <v>4</v>
      </c>
      <c r="D87" s="22" t="s">
        <v>304</v>
      </c>
      <c r="E87" s="22" t="s">
        <v>680</v>
      </c>
      <c r="F87" s="41">
        <v>132954</v>
      </c>
      <c r="H87" s="69">
        <f>IFERROR('Tabel 5'!G87/'Tabel 11'!$F87*1,0)</f>
        <v>2.0540938971373556E-2</v>
      </c>
      <c r="I87" s="69"/>
      <c r="J87" s="69">
        <f>IFERROR('Tabel 5'!I87/'Tabel 11'!$F87*1,0)</f>
        <v>2.7302676113543029E-3</v>
      </c>
      <c r="K87" s="69">
        <f>IFERROR('Tabel 5'!J87/'Tabel 11'!$F87*1,0)</f>
        <v>1.3688945048663448E-3</v>
      </c>
      <c r="L87" s="69">
        <f>IFERROR('Tabel 5'!K87/'Tabel 11'!$F87*1,0)</f>
        <v>3.9111271567609851E-4</v>
      </c>
      <c r="M87" s="69">
        <f>IFERROR('Tabel 5'!L87/'Tabel 11'!$F87*1,0)</f>
        <v>1.1282097567579765E-4</v>
      </c>
      <c r="N87" s="69">
        <f>IFERROR('Tabel 5'!M87/'Tabel 11'!$F87*1,0)</f>
        <v>0</v>
      </c>
      <c r="O87" s="69">
        <f>IFERROR('Tabel 5'!N87/'Tabel 11'!$F87*1,0)</f>
        <v>8.5743941513606212E-4</v>
      </c>
      <c r="P87" s="69"/>
      <c r="Q87" s="69">
        <f>IFERROR('Tabel 5'!P87/'Tabel 11'!$F87*1,0)</f>
        <v>5.7388269627089072E-3</v>
      </c>
      <c r="R87" s="69">
        <f>IFERROR('Tabel 5'!Q87/'Tabel 11'!$F87*1,0)</f>
        <v>3.3094152864900643E-3</v>
      </c>
      <c r="S87" s="69">
        <f>IFERROR('Tabel 5'!R87/'Tabel 11'!$F87*1,0)</f>
        <v>2.4294116762188425E-3</v>
      </c>
      <c r="T87" s="69"/>
      <c r="U87" s="69">
        <f>IFERROR('Tabel 5'!T87/'Tabel 11'!$F87*1,0)</f>
        <v>3.0762519367600826E-3</v>
      </c>
      <c r="V87" s="69"/>
      <c r="W87" s="69">
        <f>IFERROR('Tabel 5'!V87/'Tabel 11'!$F87*1,0)</f>
        <v>8.9955924605502648E-3</v>
      </c>
      <c r="X87" s="69">
        <f>IFERROR('Tabel 5'!W87/'Tabel 11'!$F87*1,0)</f>
        <v>8.7473863140635107E-3</v>
      </c>
      <c r="Y87" s="69">
        <f>IFERROR('Tabel 5'!X87/'Tabel 11'!$F87*1,0)</f>
        <v>2.482061464867548E-4</v>
      </c>
      <c r="Z87" s="69">
        <f>IFERROR('Tabel 5'!Y87/'Tabel 11'!$F87*1,0)</f>
        <v>0</v>
      </c>
      <c r="AA87" s="69"/>
      <c r="AB87" s="69">
        <f>IFERROR('Tabel 5'!AA87/'Tabel 11'!$F87*1,0)</f>
        <v>2.1812055297320879E-3</v>
      </c>
      <c r="AC87" s="57"/>
    </row>
    <row r="88" spans="1:29" outlineLevel="1" x14ac:dyDescent="0.2">
      <c r="A88" s="22">
        <v>1</v>
      </c>
      <c r="B88" s="46">
        <v>2019</v>
      </c>
      <c r="C88" s="46">
        <v>4</v>
      </c>
      <c r="D88" s="22" t="s">
        <v>305</v>
      </c>
      <c r="E88" s="22" t="s">
        <v>681</v>
      </c>
      <c r="F88" s="41">
        <v>135279</v>
      </c>
      <c r="H88" s="69">
        <f>IFERROR('Tabel 5'!G88/'Tabel 11'!$F88*1,0)</f>
        <v>1.9862654218319179E-2</v>
      </c>
      <c r="I88" s="69"/>
      <c r="J88" s="69">
        <f>IFERROR('Tabel 5'!I88/'Tabel 11'!$F88*1,0)</f>
        <v>5.3075495827142423E-3</v>
      </c>
      <c r="K88" s="69">
        <f>IFERROR('Tabel 5'!J88/'Tabel 11'!$F88*1,0)</f>
        <v>6.0615468771945389E-4</v>
      </c>
      <c r="L88" s="69">
        <f>IFERROR('Tabel 5'!K88/'Tabel 11'!$F88*1,0)</f>
        <v>1.478426067608424E-5</v>
      </c>
      <c r="M88" s="69">
        <f>IFERROR('Tabel 5'!L88/'Tabel 11'!$F88*1,0)</f>
        <v>4.0656716859231662E-3</v>
      </c>
      <c r="N88" s="69">
        <f>IFERROR('Tabel 5'!M88/'Tabel 11'!$F88*1,0)</f>
        <v>0</v>
      </c>
      <c r="O88" s="69">
        <f>IFERROR('Tabel 5'!N88/'Tabel 11'!$F88*1,0)</f>
        <v>6.2093894839553812E-4</v>
      </c>
      <c r="P88" s="69"/>
      <c r="Q88" s="69">
        <f>IFERROR('Tabel 5'!P88/'Tabel 11'!$F88*1,0)</f>
        <v>4.9157666747980102E-3</v>
      </c>
      <c r="R88" s="69">
        <f>IFERROR('Tabel 5'!Q88/'Tabel 11'!$F88*1,0)</f>
        <v>4.9157666747980102E-3</v>
      </c>
      <c r="S88" s="69">
        <f>IFERROR('Tabel 5'!R88/'Tabel 11'!$F88*1,0)</f>
        <v>0</v>
      </c>
      <c r="T88" s="69"/>
      <c r="U88" s="69">
        <f>IFERROR('Tabel 5'!T88/'Tabel 11'!$F88*1,0)</f>
        <v>1.8480325845105301E-3</v>
      </c>
      <c r="V88" s="69"/>
      <c r="W88" s="69">
        <f>IFERROR('Tabel 5'!V88/'Tabel 11'!$F88*1,0)</f>
        <v>7.7913053762963952E-3</v>
      </c>
      <c r="X88" s="69">
        <f>IFERROR('Tabel 5'!W88/'Tabel 11'!$F88*1,0)</f>
        <v>7.6065021178453422E-3</v>
      </c>
      <c r="Y88" s="69">
        <f>IFERROR('Tabel 5'!X88/'Tabel 11'!$F88*1,0)</f>
        <v>1.84803258451053E-4</v>
      </c>
      <c r="Z88" s="69">
        <f>IFERROR('Tabel 5'!Y88/'Tabel 11'!$F88*1,0)</f>
        <v>0</v>
      </c>
      <c r="AA88" s="69"/>
      <c r="AB88" s="69">
        <f>IFERROR('Tabel 5'!AA88/'Tabel 11'!$F88*1,0)</f>
        <v>0</v>
      </c>
      <c r="AC88" s="57"/>
    </row>
    <row r="89" spans="1:29" outlineLevel="1" x14ac:dyDescent="0.2">
      <c r="A89" s="22">
        <v>1</v>
      </c>
      <c r="B89" s="46">
        <v>2019</v>
      </c>
      <c r="C89" s="46">
        <v>4</v>
      </c>
      <c r="D89" s="22" t="s">
        <v>306</v>
      </c>
      <c r="E89" s="22" t="s">
        <v>682</v>
      </c>
      <c r="F89" s="41">
        <v>149551</v>
      </c>
      <c r="H89" s="69">
        <f>IFERROR('Tabel 5'!G89/'Tabel 11'!$F89*1,0)</f>
        <v>2.0976121858095231E-2</v>
      </c>
      <c r="I89" s="69"/>
      <c r="J89" s="69">
        <f>IFERROR('Tabel 5'!I89/'Tabel 11'!$F89*1,0)</f>
        <v>7.7364912304163794E-3</v>
      </c>
      <c r="K89" s="69">
        <f>IFERROR('Tabel 5'!J89/'Tabel 11'!$F89*1,0)</f>
        <v>3.9518291418980814E-3</v>
      </c>
      <c r="L89" s="69">
        <f>IFERROR('Tabel 5'!K89/'Tabel 11'!$F89*1,0)</f>
        <v>2.1330516011260374E-3</v>
      </c>
      <c r="M89" s="69">
        <f>IFERROR('Tabel 5'!L89/'Tabel 11'!$F89*1,0)</f>
        <v>1.0698691416306143E-3</v>
      </c>
      <c r="N89" s="69">
        <f>IFERROR('Tabel 5'!M89/'Tabel 11'!$F89*1,0)</f>
        <v>2.8084064967803628E-4</v>
      </c>
      <c r="O89" s="69">
        <f>IFERROR('Tabel 5'!N89/'Tabel 11'!$F89*1,0)</f>
        <v>3.0090069608361029E-4</v>
      </c>
      <c r="P89" s="69"/>
      <c r="Q89" s="69">
        <f>IFERROR('Tabel 5'!P89/'Tabel 11'!$F89*1,0)</f>
        <v>9.6288222746755291E-4</v>
      </c>
      <c r="R89" s="69">
        <f>IFERROR('Tabel 5'!Q89/'Tabel 11'!$F89*1,0)</f>
        <v>9.6288222746755291E-4</v>
      </c>
      <c r="S89" s="69">
        <f>IFERROR('Tabel 5'!R89/'Tabel 11'!$F89*1,0)</f>
        <v>0</v>
      </c>
      <c r="T89" s="69"/>
      <c r="U89" s="69">
        <f>IFERROR('Tabel 5'!T89/'Tabel 11'!$F89*1,0)</f>
        <v>2.5743726220486657E-3</v>
      </c>
      <c r="V89" s="69"/>
      <c r="W89" s="69">
        <f>IFERROR('Tabel 5'!V89/'Tabel 11'!$F89*1,0)</f>
        <v>9.7023757781626342E-3</v>
      </c>
      <c r="X89" s="69">
        <f>IFERROR('Tabel 5'!W89/'Tabel 11'!$F89*1,0)</f>
        <v>9.4683419034309359E-3</v>
      </c>
      <c r="Y89" s="69">
        <f>IFERROR('Tabel 5'!X89/'Tabel 11'!$F89*1,0)</f>
        <v>2.3403387473169688E-4</v>
      </c>
      <c r="Z89" s="69">
        <f>IFERROR('Tabel 5'!Y89/'Tabel 11'!$F89*1,0)</f>
        <v>0</v>
      </c>
      <c r="AA89" s="69"/>
      <c r="AB89" s="69">
        <f>IFERROR('Tabel 5'!AA89/'Tabel 11'!$F89*1,0)</f>
        <v>0</v>
      </c>
      <c r="AC89" s="57"/>
    </row>
    <row r="90" spans="1:29" outlineLevel="1" x14ac:dyDescent="0.2">
      <c r="A90" s="22">
        <v>1</v>
      </c>
      <c r="B90" s="46">
        <v>2019</v>
      </c>
      <c r="C90" s="46">
        <v>4</v>
      </c>
      <c r="D90" s="22" t="s">
        <v>308</v>
      </c>
      <c r="E90" s="22" t="s">
        <v>684</v>
      </c>
      <c r="F90" s="41">
        <v>269650</v>
      </c>
      <c r="H90" s="69">
        <f>IFERROR('Tabel 5'!G90/'Tabel 11'!$F90*1,0)</f>
        <v>3.0721305395883552E-2</v>
      </c>
      <c r="I90" s="69"/>
      <c r="J90" s="69">
        <f>IFERROR('Tabel 5'!I90/'Tabel 11'!$F90*1,0)</f>
        <v>1.9043204153532358E-2</v>
      </c>
      <c r="K90" s="69">
        <f>IFERROR('Tabel 5'!J90/'Tabel 11'!$F90*1,0)</f>
        <v>1.5813091043945855E-2</v>
      </c>
      <c r="L90" s="69">
        <f>IFERROR('Tabel 5'!K90/'Tabel 11'!$F90*1,0)</f>
        <v>0</v>
      </c>
      <c r="M90" s="69">
        <f>IFERROR('Tabel 5'!L90/'Tabel 11'!$F90*1,0)</f>
        <v>1.7875023178193954E-3</v>
      </c>
      <c r="N90" s="69">
        <f>IFERROR('Tabel 5'!M90/'Tabel 11'!$F90*1,0)</f>
        <v>5.2660856666048581E-4</v>
      </c>
      <c r="O90" s="69">
        <f>IFERROR('Tabel 5'!N90/'Tabel 11'!$F90*1,0)</f>
        <v>9.1600222510661972E-4</v>
      </c>
      <c r="P90" s="69"/>
      <c r="Q90" s="69">
        <f>IFERROR('Tabel 5'!P90/'Tabel 11'!$F90*1,0)</f>
        <v>7.4170220656406458E-4</v>
      </c>
      <c r="R90" s="69">
        <f>IFERROR('Tabel 5'!Q90/'Tabel 11'!$F90*1,0)</f>
        <v>7.4170220656406458E-4</v>
      </c>
      <c r="S90" s="69">
        <f>IFERROR('Tabel 5'!R90/'Tabel 11'!$F90*1,0)</f>
        <v>0</v>
      </c>
      <c r="T90" s="69"/>
      <c r="U90" s="69">
        <f>IFERROR('Tabel 5'!T90/'Tabel 11'!$F90*1,0)</f>
        <v>3.1448173558316335E-3</v>
      </c>
      <c r="V90" s="69"/>
      <c r="W90" s="69">
        <f>IFERROR('Tabel 5'!V90/'Tabel 11'!$F90*1,0)</f>
        <v>7.7915816799554978E-3</v>
      </c>
      <c r="X90" s="69">
        <f>IFERROR('Tabel 5'!W90/'Tabel 11'!$F90*1,0)</f>
        <v>7.5356944186908952E-3</v>
      </c>
      <c r="Y90" s="69">
        <f>IFERROR('Tabel 5'!X90/'Tabel 11'!$F90*1,0)</f>
        <v>2.5588726126460224E-4</v>
      </c>
      <c r="Z90" s="69">
        <f>IFERROR('Tabel 5'!Y90/'Tabel 11'!$F90*1,0)</f>
        <v>0</v>
      </c>
      <c r="AA90" s="69"/>
      <c r="AB90" s="69">
        <f>IFERROR('Tabel 5'!AA90/'Tabel 11'!$F90*1,0)</f>
        <v>0</v>
      </c>
      <c r="AC90" s="57"/>
    </row>
    <row r="91" spans="1:29" outlineLevel="1" x14ac:dyDescent="0.2">
      <c r="A91" s="22">
        <v>1</v>
      </c>
      <c r="B91" s="46">
        <v>2019</v>
      </c>
      <c r="C91" s="46">
        <v>4</v>
      </c>
      <c r="D91" s="22" t="s">
        <v>312</v>
      </c>
      <c r="E91" s="22" t="s">
        <v>692</v>
      </c>
      <c r="F91" s="41">
        <v>119799</v>
      </c>
      <c r="H91" s="69">
        <f>IFERROR('Tabel 5'!G91/'Tabel 11'!$F91*1,0)</f>
        <v>1.7437541214868239E-2</v>
      </c>
      <c r="I91" s="69"/>
      <c r="J91" s="69">
        <f>IFERROR('Tabel 5'!I91/'Tabel 11'!$F91*1,0)</f>
        <v>2.8380871292748686E-3</v>
      </c>
      <c r="K91" s="69">
        <f>IFERROR('Tabel 5'!J91/'Tabel 11'!$F91*1,0)</f>
        <v>9.5994123490179383E-4</v>
      </c>
      <c r="L91" s="69">
        <f>IFERROR('Tabel 5'!K91/'Tabel 11'!$F91*1,0)</f>
        <v>0</v>
      </c>
      <c r="M91" s="69">
        <f>IFERROR('Tabel 5'!L91/'Tabel 11'!$F91*1,0)</f>
        <v>1.7362415379093314E-3</v>
      </c>
      <c r="N91" s="69">
        <f>IFERROR('Tabel 5'!M91/'Tabel 11'!$F91*1,0)</f>
        <v>3.3389260344410223E-5</v>
      </c>
      <c r="O91" s="69">
        <f>IFERROR('Tabel 5'!N91/'Tabel 11'!$F91*1,0)</f>
        <v>1.0851509611933321E-4</v>
      </c>
      <c r="P91" s="69"/>
      <c r="Q91" s="69">
        <f>IFERROR('Tabel 5'!P91/'Tabel 11'!$F91*1,0)</f>
        <v>4.1068790223624573E-3</v>
      </c>
      <c r="R91" s="69">
        <f>IFERROR('Tabel 5'!Q91/'Tabel 11'!$F91*1,0)</f>
        <v>7.6795298792143511E-4</v>
      </c>
      <c r="S91" s="69">
        <f>IFERROR('Tabel 5'!R91/'Tabel 11'!$F91*1,0)</f>
        <v>3.338926034441022E-3</v>
      </c>
      <c r="T91" s="69"/>
      <c r="U91" s="69">
        <f>IFERROR('Tabel 5'!T91/'Tabel 11'!$F91*1,0)</f>
        <v>2.1369126620422543E-3</v>
      </c>
      <c r="V91" s="69"/>
      <c r="W91" s="69">
        <f>IFERROR('Tabel 5'!V91/'Tabel 11'!$F91*1,0)</f>
        <v>8.3556624011886585E-3</v>
      </c>
      <c r="X91" s="69">
        <f>IFERROR('Tabel 5'!W91/'Tabel 11'!$F91*1,0)</f>
        <v>7.9967278524862486E-3</v>
      </c>
      <c r="Y91" s="69">
        <f>IFERROR('Tabel 5'!X91/'Tabel 11'!$F91*1,0)</f>
        <v>2.3372482241087154E-4</v>
      </c>
      <c r="Z91" s="69">
        <f>IFERROR('Tabel 5'!Y91/'Tabel 11'!$F91*1,0)</f>
        <v>1.2520972629153832E-4</v>
      </c>
      <c r="AA91" s="69"/>
      <c r="AB91" s="69">
        <f>IFERROR('Tabel 5'!AA91/'Tabel 11'!$F91*1,0)</f>
        <v>0</v>
      </c>
      <c r="AC91" s="57"/>
    </row>
    <row r="92" spans="1:29" outlineLevel="1" x14ac:dyDescent="0.2">
      <c r="A92" s="22">
        <v>1</v>
      </c>
      <c r="B92" s="46">
        <v>2019</v>
      </c>
      <c r="C92" s="46">
        <v>4</v>
      </c>
      <c r="D92" s="22" t="s">
        <v>313</v>
      </c>
      <c r="E92" s="22" t="s">
        <v>693</v>
      </c>
      <c r="F92" s="41">
        <v>123928</v>
      </c>
      <c r="H92" s="69">
        <f>IFERROR('Tabel 5'!G92/'Tabel 11'!$F92*1,0)</f>
        <v>1.8115357304241173E-2</v>
      </c>
      <c r="I92" s="69"/>
      <c r="J92" s="69">
        <f>IFERROR('Tabel 5'!I92/'Tabel 11'!$F92*1,0)</f>
        <v>3.1147117681234265E-3</v>
      </c>
      <c r="K92" s="69">
        <f>IFERROR('Tabel 5'!J92/'Tabel 11'!$F92*1,0)</f>
        <v>1.0247885869214383E-3</v>
      </c>
      <c r="L92" s="69">
        <f>IFERROR('Tabel 5'!K92/'Tabel 11'!$F92*1,0)</f>
        <v>0</v>
      </c>
      <c r="M92" s="69">
        <f>IFERROR('Tabel 5'!L92/'Tabel 11'!$F92*1,0)</f>
        <v>7.1008972952036665E-4</v>
      </c>
      <c r="N92" s="69">
        <f>IFERROR('Tabel 5'!M92/'Tabel 11'!$F92*1,0)</f>
        <v>0</v>
      </c>
      <c r="O92" s="69">
        <f>IFERROR('Tabel 5'!N92/'Tabel 11'!$F92*1,0)</f>
        <v>1.3798334516816216E-3</v>
      </c>
      <c r="P92" s="69"/>
      <c r="Q92" s="69">
        <f>IFERROR('Tabel 5'!P92/'Tabel 11'!$F92*1,0)</f>
        <v>4.2201923697630884E-3</v>
      </c>
      <c r="R92" s="69">
        <f>IFERROR('Tabel 5'!Q92/'Tabel 11'!$F92*1,0)</f>
        <v>4.2201923697630884E-3</v>
      </c>
      <c r="S92" s="69">
        <f>IFERROR('Tabel 5'!R92/'Tabel 11'!$F92*1,0)</f>
        <v>0</v>
      </c>
      <c r="T92" s="69"/>
      <c r="U92" s="69">
        <f>IFERROR('Tabel 5'!T92/'Tabel 11'!$F92*1,0)</f>
        <v>2.9371893357433348E-3</v>
      </c>
      <c r="V92" s="69"/>
      <c r="W92" s="69">
        <f>IFERROR('Tabel 5'!V92/'Tabel 11'!$F92*1,0)</f>
        <v>7.8432638306113224E-3</v>
      </c>
      <c r="X92" s="69">
        <f>IFERROR('Tabel 5'!W92/'Tabel 11'!$F92*1,0)</f>
        <v>7.5689109805693626E-3</v>
      </c>
      <c r="Y92" s="69">
        <f>IFERROR('Tabel 5'!X92/'Tabel 11'!$F92*1,0)</f>
        <v>2.0173003679555871E-4</v>
      </c>
      <c r="Z92" s="69">
        <f>IFERROR('Tabel 5'!Y92/'Tabel 11'!$F92*1,0)</f>
        <v>7.262281324640114E-5</v>
      </c>
      <c r="AA92" s="69"/>
      <c r="AB92" s="69">
        <f>IFERROR('Tabel 5'!AA92/'Tabel 11'!$F92*1,0)</f>
        <v>0</v>
      </c>
      <c r="AC92" s="57"/>
    </row>
    <row r="93" spans="1:29" outlineLevel="1" x14ac:dyDescent="0.2">
      <c r="A93" s="22">
        <v>1</v>
      </c>
      <c r="B93" s="46">
        <v>2019</v>
      </c>
      <c r="C93" s="46">
        <v>4</v>
      </c>
      <c r="D93" s="22" t="s">
        <v>314</v>
      </c>
      <c r="E93" s="22" t="s">
        <v>696</v>
      </c>
      <c r="F93" s="41">
        <v>184102</v>
      </c>
      <c r="H93" s="69">
        <f>IFERROR('Tabel 5'!G93/'Tabel 11'!$F93*1,0)</f>
        <v>1.5024280018685294E-2</v>
      </c>
      <c r="I93" s="69"/>
      <c r="J93" s="69">
        <f>IFERROR('Tabel 5'!I93/'Tabel 11'!$F93*1,0)</f>
        <v>1.6403949984247863E-3</v>
      </c>
      <c r="K93" s="69">
        <f>IFERROR('Tabel 5'!J93/'Tabel 11'!$F93*1,0)</f>
        <v>6.5181258215554424E-4</v>
      </c>
      <c r="L93" s="69">
        <f>IFERROR('Tabel 5'!K93/'Tabel 11'!$F93*1,0)</f>
        <v>5.4317715179628682E-6</v>
      </c>
      <c r="M93" s="69">
        <f>IFERROR('Tabel 5'!L93/'Tabel 11'!$F93*1,0)</f>
        <v>6.5724435367350712E-4</v>
      </c>
      <c r="N93" s="69">
        <f>IFERROR('Tabel 5'!M93/'Tabel 11'!$F93*1,0)</f>
        <v>0</v>
      </c>
      <c r="O93" s="69">
        <f>IFERROR('Tabel 5'!N93/'Tabel 11'!$F93*1,0)</f>
        <v>3.2590629107777212E-4</v>
      </c>
      <c r="P93" s="69"/>
      <c r="Q93" s="69">
        <f>IFERROR('Tabel 5'!P93/'Tabel 11'!$F93*1,0)</f>
        <v>1.4122605946703458E-3</v>
      </c>
      <c r="R93" s="69">
        <f>IFERROR('Tabel 5'!Q93/'Tabel 11'!$F93*1,0)</f>
        <v>1.40139705163442E-3</v>
      </c>
      <c r="S93" s="69">
        <f>IFERROR('Tabel 5'!R93/'Tabel 11'!$F93*1,0)</f>
        <v>1.0863543035925736E-5</v>
      </c>
      <c r="T93" s="69"/>
      <c r="U93" s="69">
        <f>IFERROR('Tabel 5'!T93/'Tabel 11'!$F93*1,0)</f>
        <v>2.0151872331642244E-3</v>
      </c>
      <c r="V93" s="69"/>
      <c r="W93" s="69">
        <f>IFERROR('Tabel 5'!V93/'Tabel 11'!$F93*1,0)</f>
        <v>9.9564371924259383E-3</v>
      </c>
      <c r="X93" s="69">
        <f>IFERROR('Tabel 5'!W93/'Tabel 11'!$F93*1,0)</f>
        <v>9.6794168450098309E-3</v>
      </c>
      <c r="Y93" s="69">
        <f>IFERROR('Tabel 5'!X93/'Tabel 11'!$F93*1,0)</f>
        <v>2.7158857589814343E-4</v>
      </c>
      <c r="Z93" s="69">
        <f>IFERROR('Tabel 5'!Y93/'Tabel 11'!$F93*1,0)</f>
        <v>5.4317715179628682E-6</v>
      </c>
      <c r="AA93" s="69"/>
      <c r="AB93" s="69">
        <f>IFERROR('Tabel 5'!AA93/'Tabel 11'!$F93*1,0)</f>
        <v>1.0863543035925736E-4</v>
      </c>
      <c r="AC93" s="57"/>
    </row>
    <row r="94" spans="1:29" outlineLevel="1" x14ac:dyDescent="0.2">
      <c r="A94" s="22">
        <v>1</v>
      </c>
      <c r="B94" s="46">
        <v>2019</v>
      </c>
      <c r="C94" s="46">
        <v>4</v>
      </c>
      <c r="D94" s="22" t="s">
        <v>316</v>
      </c>
      <c r="E94" s="22" t="s">
        <v>698</v>
      </c>
      <c r="F94" s="41">
        <v>168161</v>
      </c>
      <c r="H94" s="69">
        <f>IFERROR('Tabel 5'!G94/'Tabel 11'!$F94*1,0)</f>
        <v>1.6073881577773681E-2</v>
      </c>
      <c r="I94" s="69"/>
      <c r="J94" s="69">
        <f>IFERROR('Tabel 5'!I94/'Tabel 11'!$F94*1,0)</f>
        <v>5.1260399260232752E-3</v>
      </c>
      <c r="K94" s="69">
        <f>IFERROR('Tabel 5'!J94/'Tabel 11'!$F94*1,0)</f>
        <v>5.3520138438758093E-5</v>
      </c>
      <c r="L94" s="69">
        <f>IFERROR('Tabel 5'!K94/'Tabel 11'!$F94*1,0)</f>
        <v>0</v>
      </c>
      <c r="M94" s="69">
        <f>IFERROR('Tabel 5'!L94/'Tabel 11'!$F94*1,0)</f>
        <v>4.4778515827094273E-3</v>
      </c>
      <c r="N94" s="69">
        <f>IFERROR('Tabel 5'!M94/'Tabel 11'!$F94*1,0)</f>
        <v>0</v>
      </c>
      <c r="O94" s="69">
        <f>IFERROR('Tabel 5'!N94/'Tabel 11'!$F94*1,0)</f>
        <v>5.9466820487508989E-4</v>
      </c>
      <c r="P94" s="69"/>
      <c r="Q94" s="69">
        <f>IFERROR('Tabel 5'!P94/'Tabel 11'!$F94*1,0)</f>
        <v>1.4509904198952194E-3</v>
      </c>
      <c r="R94" s="69">
        <f>IFERROR('Tabel 5'!Q94/'Tabel 11'!$F94*1,0)</f>
        <v>1.4509904198952194E-3</v>
      </c>
      <c r="S94" s="69">
        <f>IFERROR('Tabel 5'!R94/'Tabel 11'!$F94*1,0)</f>
        <v>0</v>
      </c>
      <c r="T94" s="69"/>
      <c r="U94" s="69">
        <f>IFERROR('Tabel 5'!T94/'Tabel 11'!$F94*1,0)</f>
        <v>1.7185911120890099E-3</v>
      </c>
      <c r="V94" s="69"/>
      <c r="W94" s="69">
        <f>IFERROR('Tabel 5'!V94/'Tabel 11'!$F94*1,0)</f>
        <v>7.7782601197661765E-3</v>
      </c>
      <c r="X94" s="69">
        <f>IFERROR('Tabel 5'!W94/'Tabel 11'!$F94*1,0)</f>
        <v>7.1657518687448336E-3</v>
      </c>
      <c r="Y94" s="69">
        <f>IFERROR('Tabel 5'!X94/'Tabel 11'!$F94*1,0)</f>
        <v>1.4272036917002158E-4</v>
      </c>
      <c r="Z94" s="69">
        <f>IFERROR('Tabel 5'!Y94/'Tabel 11'!$F94*1,0)</f>
        <v>4.6978788185132107E-4</v>
      </c>
      <c r="AA94" s="69"/>
      <c r="AB94" s="69">
        <f>IFERROR('Tabel 5'!AA94/'Tabel 11'!$F94*1,0)</f>
        <v>0</v>
      </c>
      <c r="AC94" s="57"/>
    </row>
    <row r="95" spans="1:29" outlineLevel="1" x14ac:dyDescent="0.2">
      <c r="B95" s="46">
        <v>2019</v>
      </c>
      <c r="C95" s="46">
        <v>4</v>
      </c>
      <c r="D95" s="22" t="s">
        <v>767</v>
      </c>
      <c r="E95" s="22" t="s">
        <v>804</v>
      </c>
      <c r="F95" s="41">
        <v>2743570</v>
      </c>
      <c r="H95" s="69">
        <f>IFERROR('Tabel 5'!G95/'Tabel 11'!$F95*1,0)</f>
        <v>2.9300145430953103E-2</v>
      </c>
      <c r="I95" s="69"/>
      <c r="J95" s="69">
        <f>IFERROR('Tabel 5'!I95/'Tabel 11'!$F95*1,0)</f>
        <v>1.6249995443892447E-2</v>
      </c>
      <c r="K95" s="69">
        <f>IFERROR('Tabel 5'!J95/'Tabel 11'!$F95*1,0)</f>
        <v>8.2360626203050874E-3</v>
      </c>
      <c r="L95" s="69">
        <f>IFERROR('Tabel 5'!K95/'Tabel 11'!$F95*1,0)</f>
        <v>1.2432541577379935E-3</v>
      </c>
      <c r="M95" s="69">
        <f>IFERROR('Tabel 5'!L95/'Tabel 11'!$F95*1,0)</f>
        <v>3.2164041683400589E-3</v>
      </c>
      <c r="N95" s="69">
        <f>IFERROR('Tabel 5'!M95/'Tabel 11'!$F95*1,0)</f>
        <v>3.9268895935122761E-4</v>
      </c>
      <c r="O95" s="69">
        <f>IFERROR('Tabel 5'!N95/'Tabel 11'!$F95*1,0)</f>
        <v>3.1615855381580803E-3</v>
      </c>
      <c r="P95" s="69"/>
      <c r="Q95" s="69">
        <f>IFERROR('Tabel 5'!P95/'Tabel 11'!$F95*1,0)</f>
        <v>4.0173933961954681E-3</v>
      </c>
      <c r="R95" s="69">
        <f>IFERROR('Tabel 5'!Q95/'Tabel 11'!$F95*1,0)</f>
        <v>2.8936586514479137E-3</v>
      </c>
      <c r="S95" s="69">
        <f>IFERROR('Tabel 5'!R95/'Tabel 11'!$F95*1,0)</f>
        <v>1.1237347447475541E-3</v>
      </c>
      <c r="T95" s="69"/>
      <c r="U95" s="69">
        <f>IFERROR('Tabel 5'!T95/'Tabel 11'!$F95*1,0)</f>
        <v>3.5085673046432201E-3</v>
      </c>
      <c r="V95" s="69"/>
      <c r="W95" s="69">
        <f>IFERROR('Tabel 5'!V95/'Tabel 11'!$F95*1,0)</f>
        <v>5.5241892862219659E-3</v>
      </c>
      <c r="X95" s="69">
        <f>IFERROR('Tabel 5'!W95/'Tabel 11'!$F95*1,0)</f>
        <v>5.1912485684346343E-3</v>
      </c>
      <c r="Y95" s="69">
        <f>IFERROR('Tabel 5'!X95/'Tabel 11'!$F95*1,0)</f>
        <v>2.5320827627107811E-4</v>
      </c>
      <c r="Z95" s="69">
        <f>IFERROR('Tabel 5'!Y95/'Tabel 11'!$F95*1,0)</f>
        <v>7.9732441516254033E-5</v>
      </c>
      <c r="AA95" s="69"/>
      <c r="AB95" s="69">
        <f>IFERROR('Tabel 5'!AA95/'Tabel 11'!$F95*1,0)</f>
        <v>0</v>
      </c>
      <c r="AC95" s="57"/>
    </row>
    <row r="96" spans="1:29" x14ac:dyDescent="0.2">
      <c r="B96" s="46">
        <v>2019</v>
      </c>
      <c r="C96" s="46" t="s">
        <v>764</v>
      </c>
      <c r="F96" s="41">
        <v>12103390.6151</v>
      </c>
      <c r="H96" s="69">
        <f>IFERROR('Tabel 5'!G96/'Tabel 11'!$F96*1,0)</f>
        <v>3.0564658430380132E-2</v>
      </c>
      <c r="I96" s="69"/>
      <c r="J96" s="69">
        <f>IFERROR('Tabel 5'!I96/'Tabel 11'!$F96*1,0)</f>
        <v>1.640110662481167E-2</v>
      </c>
      <c r="K96" s="69">
        <f>IFERROR('Tabel 5'!J96/'Tabel 11'!$F96*1,0)</f>
        <v>9.1874432429256657E-3</v>
      </c>
      <c r="L96" s="69">
        <f>IFERROR('Tabel 5'!K96/'Tabel 11'!$F96*1,0)</f>
        <v>1.2593128069856394E-3</v>
      </c>
      <c r="M96" s="69">
        <f>IFERROR('Tabel 5'!L96/'Tabel 11'!$F96*1,0)</f>
        <v>3.0527338296457568E-3</v>
      </c>
      <c r="N96" s="69">
        <f>IFERROR('Tabel 5'!M96/'Tabel 11'!$F96*1,0)</f>
        <v>2.6541072252923452E-4</v>
      </c>
      <c r="O96" s="69">
        <f>IFERROR('Tabel 5'!N96/'Tabel 11'!$F96*1,0)</f>
        <v>2.6362060227253718E-3</v>
      </c>
      <c r="P96" s="69"/>
      <c r="Q96" s="69">
        <f>IFERROR('Tabel 5'!P96/'Tabel 11'!$F96*1,0)</f>
        <v>3.7002854344075856E-3</v>
      </c>
      <c r="R96" s="69">
        <f>IFERROR('Tabel 5'!Q96/'Tabel 11'!$F96*1,0)</f>
        <v>2.8485369234749845E-3</v>
      </c>
      <c r="S96" s="69">
        <f>IFERROR('Tabel 5'!R96/'Tabel 11'!$F96*1,0)</f>
        <v>8.517485109326015E-4</v>
      </c>
      <c r="T96" s="69"/>
      <c r="U96" s="69">
        <f>IFERROR('Tabel 5'!T96/'Tabel 11'!$F96*1,0)</f>
        <v>2.2658939855898729E-3</v>
      </c>
      <c r="V96" s="69"/>
      <c r="W96" s="69">
        <f>IFERROR('Tabel 5'!V96/'Tabel 11'!$F96*1,0)</f>
        <v>8.1973723855710053E-3</v>
      </c>
      <c r="X96" s="69">
        <f>IFERROR('Tabel 5'!W96/'Tabel 11'!$F96*1,0)</f>
        <v>7.7049115244249029E-3</v>
      </c>
      <c r="Y96" s="69">
        <f>IFERROR('Tabel 5'!X96/'Tabel 11'!$F96*1,0)</f>
        <v>2.5254862275663132E-4</v>
      </c>
      <c r="Z96" s="69">
        <f>IFERROR('Tabel 5'!Y96/'Tabel 11'!$F96*1,0)</f>
        <v>2.399122383894703E-4</v>
      </c>
      <c r="AA96" s="69"/>
      <c r="AB96" s="69">
        <f>IFERROR('Tabel 5'!AA96/'Tabel 11'!$F96*1,0)</f>
        <v>6.5518830649873068E-5</v>
      </c>
      <c r="AC96" s="57"/>
    </row>
    <row r="97" spans="1:29" outlineLevel="1" x14ac:dyDescent="0.2">
      <c r="A97" s="22">
        <v>1</v>
      </c>
      <c r="B97" s="46">
        <v>2019</v>
      </c>
      <c r="C97" s="46">
        <v>5</v>
      </c>
      <c r="D97" s="22" t="s">
        <v>2</v>
      </c>
      <c r="E97" s="22" t="s">
        <v>325</v>
      </c>
      <c r="F97" s="41">
        <v>104872</v>
      </c>
      <c r="H97" s="69">
        <f>IFERROR('Tabel 5'!G97/'Tabel 11'!$F97*1,0)</f>
        <v>1.7135174307727517E-2</v>
      </c>
      <c r="I97" s="69"/>
      <c r="J97" s="69">
        <f>IFERROR('Tabel 5'!I97/'Tabel 11'!$F97*1,0)</f>
        <v>1.0555725074376382E-2</v>
      </c>
      <c r="K97" s="69">
        <f>IFERROR('Tabel 5'!J97/'Tabel 11'!$F97*1,0)</f>
        <v>6.0740712487603937E-3</v>
      </c>
      <c r="L97" s="69">
        <f>IFERROR('Tabel 5'!K97/'Tabel 11'!$F97*1,0)</f>
        <v>0</v>
      </c>
      <c r="M97" s="69">
        <f>IFERROR('Tabel 5'!L97/'Tabel 11'!$F97*1,0)</f>
        <v>3.4327561217484173E-3</v>
      </c>
      <c r="N97" s="69">
        <f>IFERROR('Tabel 5'!M97/'Tabel 11'!$F97*1,0)</f>
        <v>0</v>
      </c>
      <c r="O97" s="69">
        <f>IFERROR('Tabel 5'!N97/'Tabel 11'!$F97*1,0)</f>
        <v>1.0488977038675719E-3</v>
      </c>
      <c r="P97" s="69"/>
      <c r="Q97" s="69">
        <f>IFERROR('Tabel 5'!P97/'Tabel 11'!$F97*1,0)</f>
        <v>1.8117323975894424E-3</v>
      </c>
      <c r="R97" s="69">
        <f>IFERROR('Tabel 5'!Q97/'Tabel 11'!$F97*1,0)</f>
        <v>1.7640552292318254E-3</v>
      </c>
      <c r="S97" s="69">
        <f>IFERROR('Tabel 5'!R97/'Tabel 11'!$F97*1,0)</f>
        <v>4.7677168357616908E-5</v>
      </c>
      <c r="T97" s="69"/>
      <c r="U97" s="69">
        <f>IFERROR('Tabel 5'!T97/'Tabel 11'!$F97*1,0)</f>
        <v>7.6283469372187052E-4</v>
      </c>
      <c r="V97" s="69"/>
      <c r="W97" s="69">
        <f>IFERROR('Tabel 5'!V97/'Tabel 11'!$F97*1,0)</f>
        <v>4.0048821420398195E-3</v>
      </c>
      <c r="X97" s="69">
        <f>IFERROR('Tabel 5'!W97/'Tabel 11'!$F97*1,0)</f>
        <v>3.8904569379815393E-3</v>
      </c>
      <c r="Y97" s="69">
        <f>IFERROR('Tabel 5'!X97/'Tabel 11'!$F97*1,0)</f>
        <v>1.1442520405828057E-4</v>
      </c>
      <c r="Z97" s="69">
        <f>IFERROR('Tabel 5'!Y97/'Tabel 11'!$F97*1,0)</f>
        <v>0</v>
      </c>
      <c r="AA97" s="69"/>
      <c r="AB97" s="69">
        <f>IFERROR('Tabel 5'!AA97/'Tabel 11'!$F97*1,0)</f>
        <v>0</v>
      </c>
      <c r="AC97" s="57"/>
    </row>
    <row r="98" spans="1:29" outlineLevel="1" x14ac:dyDescent="0.2">
      <c r="A98" s="22">
        <v>1</v>
      </c>
      <c r="B98" s="46">
        <v>2019</v>
      </c>
      <c r="C98" s="46">
        <v>5</v>
      </c>
      <c r="D98" s="22" t="s">
        <v>6</v>
      </c>
      <c r="E98" s="22" t="s">
        <v>329</v>
      </c>
      <c r="F98" s="41">
        <v>120449</v>
      </c>
      <c r="H98" s="69">
        <f>IFERROR('Tabel 5'!G98/'Tabel 11'!$F98*1,0)</f>
        <v>2.7986948833116091E-2</v>
      </c>
      <c r="I98" s="69"/>
      <c r="J98" s="69">
        <f>IFERROR('Tabel 5'!I98/'Tabel 11'!$F98*1,0)</f>
        <v>1.9842422934187913E-2</v>
      </c>
      <c r="K98" s="69">
        <f>IFERROR('Tabel 5'!J98/'Tabel 11'!$F98*1,0)</f>
        <v>1.6247540452805753E-2</v>
      </c>
      <c r="L98" s="69">
        <f>IFERROR('Tabel 5'!K98/'Tabel 11'!$F98*1,0)</f>
        <v>3.5699756743518002E-4</v>
      </c>
      <c r="M98" s="69">
        <f>IFERROR('Tabel 5'!L98/'Tabel 11'!$F98*1,0)</f>
        <v>3.0386304577040904E-3</v>
      </c>
      <c r="N98" s="69">
        <f>IFERROR('Tabel 5'!M98/'Tabel 11'!$F98*1,0)</f>
        <v>0</v>
      </c>
      <c r="O98" s="69">
        <f>IFERROR('Tabel 5'!N98/'Tabel 11'!$F98*1,0)</f>
        <v>1.9925445624289118E-4</v>
      </c>
      <c r="P98" s="69"/>
      <c r="Q98" s="69">
        <f>IFERROR('Tabel 5'!P98/'Tabel 11'!$F98*1,0)</f>
        <v>1.1125040473561425E-3</v>
      </c>
      <c r="R98" s="69">
        <f>IFERROR('Tabel 5'!Q98/'Tabel 11'!$F98*1,0)</f>
        <v>1.1125040473561425E-3</v>
      </c>
      <c r="S98" s="69">
        <f>IFERROR('Tabel 5'!R98/'Tabel 11'!$F98*1,0)</f>
        <v>0</v>
      </c>
      <c r="T98" s="69"/>
      <c r="U98" s="69">
        <f>IFERROR('Tabel 5'!T98/'Tabel 11'!$F98*1,0)</f>
        <v>1.6604538020240932E-4</v>
      </c>
      <c r="V98" s="69"/>
      <c r="W98" s="69">
        <f>IFERROR('Tabel 5'!V98/'Tabel 11'!$F98*1,0)</f>
        <v>6.865976471369625E-3</v>
      </c>
      <c r="X98" s="69">
        <f>IFERROR('Tabel 5'!W98/'Tabel 11'!$F98*1,0)</f>
        <v>6.6501174771064929E-3</v>
      </c>
      <c r="Y98" s="69">
        <f>IFERROR('Tabel 5'!X98/'Tabel 11'!$F98*1,0)</f>
        <v>2.1585899426313212E-4</v>
      </c>
      <c r="Z98" s="69">
        <f>IFERROR('Tabel 5'!Y98/'Tabel 11'!$F98*1,0)</f>
        <v>0</v>
      </c>
      <c r="AA98" s="69"/>
      <c r="AB98" s="69">
        <f>IFERROR('Tabel 5'!AA98/'Tabel 11'!$F98*1,0)</f>
        <v>0</v>
      </c>
      <c r="AC98" s="57"/>
    </row>
    <row r="99" spans="1:29" outlineLevel="1" x14ac:dyDescent="0.2">
      <c r="A99" s="22">
        <v>1</v>
      </c>
      <c r="B99" s="46">
        <v>2019</v>
      </c>
      <c r="C99" s="46">
        <v>5</v>
      </c>
      <c r="D99" s="22" t="s">
        <v>7</v>
      </c>
      <c r="E99" s="22" t="s">
        <v>330</v>
      </c>
      <c r="F99" s="41">
        <v>102356</v>
      </c>
      <c r="H99" s="69">
        <f>IFERROR('Tabel 5'!G99/'Tabel 11'!$F99*1,0)</f>
        <v>4.1961389659619368E-2</v>
      </c>
      <c r="I99" s="69"/>
      <c r="J99" s="69">
        <f>IFERROR('Tabel 5'!I99/'Tabel 11'!$F99*1,0)</f>
        <v>3.2777756067060064E-2</v>
      </c>
      <c r="K99" s="69">
        <f>IFERROR('Tabel 5'!J99/'Tabel 11'!$F99*1,0)</f>
        <v>3.1214584391730821E-2</v>
      </c>
      <c r="L99" s="69">
        <f>IFERROR('Tabel 5'!K99/'Tabel 11'!$F99*1,0)</f>
        <v>0</v>
      </c>
      <c r="M99" s="69">
        <f>IFERROR('Tabel 5'!L99/'Tabel 11'!$F99*1,0)</f>
        <v>0</v>
      </c>
      <c r="N99" s="69">
        <f>IFERROR('Tabel 5'!M99/'Tabel 11'!$F99*1,0)</f>
        <v>3.7125327289069522E-4</v>
      </c>
      <c r="O99" s="69">
        <f>IFERROR('Tabel 5'!N99/'Tabel 11'!$F99*1,0)</f>
        <v>1.1919184024385479E-3</v>
      </c>
      <c r="P99" s="69"/>
      <c r="Q99" s="69">
        <f>IFERROR('Tabel 5'!P99/'Tabel 11'!$F99*1,0)</f>
        <v>3.0970338817460628E-3</v>
      </c>
      <c r="R99" s="69">
        <f>IFERROR('Tabel 5'!Q99/'Tabel 11'!$F99*1,0)</f>
        <v>3.0970338817460628E-3</v>
      </c>
      <c r="S99" s="69">
        <f>IFERROR('Tabel 5'!R99/'Tabel 11'!$F99*1,0)</f>
        <v>0</v>
      </c>
      <c r="T99" s="69"/>
      <c r="U99" s="69">
        <f>IFERROR('Tabel 5'!T99/'Tabel 11'!$F99*1,0)</f>
        <v>0</v>
      </c>
      <c r="V99" s="69"/>
      <c r="W99" s="69">
        <f>IFERROR('Tabel 5'!V99/'Tabel 11'!$F99*1,0)</f>
        <v>6.0865997108132397E-3</v>
      </c>
      <c r="X99" s="69">
        <f>IFERROR('Tabel 5'!W99/'Tabel 11'!$F99*1,0)</f>
        <v>5.9107428973387E-3</v>
      </c>
      <c r="Y99" s="69">
        <f>IFERROR('Tabel 5'!X99/'Tabel 11'!$F99*1,0)</f>
        <v>1.7585681347453985E-4</v>
      </c>
      <c r="Z99" s="69">
        <f>IFERROR('Tabel 5'!Y99/'Tabel 11'!$F99*1,0)</f>
        <v>0</v>
      </c>
      <c r="AA99" s="69"/>
      <c r="AB99" s="69">
        <f>IFERROR('Tabel 5'!AA99/'Tabel 11'!$F99*1,0)</f>
        <v>0</v>
      </c>
      <c r="AC99" s="57"/>
    </row>
    <row r="100" spans="1:29" outlineLevel="1" x14ac:dyDescent="0.2">
      <c r="A100" s="22">
        <v>1</v>
      </c>
      <c r="B100" s="46">
        <v>2019</v>
      </c>
      <c r="C100" s="46">
        <v>5</v>
      </c>
      <c r="D100" s="22" t="s">
        <v>8</v>
      </c>
      <c r="E100" s="22" t="s">
        <v>331</v>
      </c>
      <c r="F100" s="41">
        <v>50780</v>
      </c>
      <c r="H100" s="69">
        <f>IFERROR('Tabel 5'!G100/'Tabel 11'!$F100*1,0)</f>
        <v>1.5951161874753841E-2</v>
      </c>
      <c r="I100" s="69"/>
      <c r="J100" s="69">
        <f>IFERROR('Tabel 5'!I100/'Tabel 11'!$F100*1,0)</f>
        <v>3.2099251673887359E-3</v>
      </c>
      <c r="K100" s="69">
        <f>IFERROR('Tabel 5'!J100/'Tabel 11'!$F100*1,0)</f>
        <v>1.7723513194170933E-4</v>
      </c>
      <c r="L100" s="69">
        <f>IFERROR('Tabel 5'!K100/'Tabel 11'!$F100*1,0)</f>
        <v>1.122489168964159E-3</v>
      </c>
      <c r="M100" s="69">
        <f>IFERROR('Tabel 5'!L100/'Tabel 11'!$F100*1,0)</f>
        <v>1.9102008664828674E-3</v>
      </c>
      <c r="N100" s="69">
        <f>IFERROR('Tabel 5'!M100/'Tabel 11'!$F100*1,0)</f>
        <v>0</v>
      </c>
      <c r="O100" s="69">
        <f>IFERROR('Tabel 5'!N100/'Tabel 11'!$F100*1,0)</f>
        <v>0</v>
      </c>
      <c r="P100" s="69"/>
      <c r="Q100" s="69">
        <f>IFERROR('Tabel 5'!P100/'Tabel 11'!$F100*1,0)</f>
        <v>9.8463962189838526E-4</v>
      </c>
      <c r="R100" s="69">
        <f>IFERROR('Tabel 5'!Q100/'Tabel 11'!$F100*1,0)</f>
        <v>0</v>
      </c>
      <c r="S100" s="69">
        <f>IFERROR('Tabel 5'!R100/'Tabel 11'!$F100*1,0)</f>
        <v>9.8463962189838526E-4</v>
      </c>
      <c r="T100" s="69"/>
      <c r="U100" s="69">
        <f>IFERROR('Tabel 5'!T100/'Tabel 11'!$F100*1,0)</f>
        <v>5.5139818826309569E-4</v>
      </c>
      <c r="V100" s="69"/>
      <c r="W100" s="69">
        <f>IFERROR('Tabel 5'!V100/'Tabel 11'!$F100*1,0)</f>
        <v>1.1205198897203623E-2</v>
      </c>
      <c r="X100" s="69">
        <f>IFERROR('Tabel 5'!W100/'Tabel 11'!$F100*1,0)</f>
        <v>1.0988578180385979E-2</v>
      </c>
      <c r="Y100" s="69">
        <f>IFERROR('Tabel 5'!X100/'Tabel 11'!$F100*1,0)</f>
        <v>2.1662071681764473E-4</v>
      </c>
      <c r="Z100" s="69">
        <f>IFERROR('Tabel 5'!Y100/'Tabel 11'!$F100*1,0)</f>
        <v>0</v>
      </c>
      <c r="AA100" s="69"/>
      <c r="AB100" s="69">
        <f>IFERROR('Tabel 5'!AA100/'Tabel 11'!$F100*1,0)</f>
        <v>1.4178810555336746E-3</v>
      </c>
      <c r="AC100" s="57"/>
    </row>
    <row r="101" spans="1:29" outlineLevel="1" x14ac:dyDescent="0.2">
      <c r="A101" s="22">
        <v>1</v>
      </c>
      <c r="B101" s="46">
        <v>2019</v>
      </c>
      <c r="C101" s="46">
        <v>5</v>
      </c>
      <c r="D101" s="22" t="s">
        <v>9</v>
      </c>
      <c r="E101" s="22" t="s">
        <v>332</v>
      </c>
      <c r="F101" s="41">
        <v>82581</v>
      </c>
      <c r="H101" s="69">
        <f>IFERROR('Tabel 5'!G101/'Tabel 11'!$F101*1,0)</f>
        <v>1.9871398990082466E-2</v>
      </c>
      <c r="I101" s="69"/>
      <c r="J101" s="69">
        <f>IFERROR('Tabel 5'!I101/'Tabel 11'!$F101*1,0)</f>
        <v>4.7347452803913736E-3</v>
      </c>
      <c r="K101" s="69">
        <f>IFERROR('Tabel 5'!J101/'Tabel 11'!$F101*1,0)</f>
        <v>5.3281021058112642E-4</v>
      </c>
      <c r="L101" s="69">
        <f>IFERROR('Tabel 5'!K101/'Tabel 11'!$F101*1,0)</f>
        <v>2.4218645935505747E-5</v>
      </c>
      <c r="M101" s="69">
        <f>IFERROR('Tabel 5'!L101/'Tabel 11'!$F101*1,0)</f>
        <v>3.6206875673581089E-3</v>
      </c>
      <c r="N101" s="69">
        <f>IFERROR('Tabel 5'!M101/'Tabel 11'!$F101*1,0)</f>
        <v>0</v>
      </c>
      <c r="O101" s="69">
        <f>IFERROR('Tabel 5'!N101/'Tabel 11'!$F101*1,0)</f>
        <v>5.5702885651663214E-4</v>
      </c>
      <c r="P101" s="69"/>
      <c r="Q101" s="69">
        <f>IFERROR('Tabel 5'!P101/'Tabel 11'!$F101*1,0)</f>
        <v>7.5077802400067813E-3</v>
      </c>
      <c r="R101" s="69">
        <f>IFERROR('Tabel 5'!Q101/'Tabel 11'!$F101*1,0)</f>
        <v>7.5077802400067813E-3</v>
      </c>
      <c r="S101" s="69">
        <f>IFERROR('Tabel 5'!R101/'Tabel 11'!$F101*1,0)</f>
        <v>0</v>
      </c>
      <c r="T101" s="69"/>
      <c r="U101" s="69">
        <f>IFERROR('Tabel 5'!T101/'Tabel 11'!$F101*1,0)</f>
        <v>2.3007713638730458E-4</v>
      </c>
      <c r="V101" s="69"/>
      <c r="W101" s="69">
        <f>IFERROR('Tabel 5'!V101/'Tabel 11'!$F101*1,0)</f>
        <v>7.3987963332970055E-3</v>
      </c>
      <c r="X101" s="69">
        <f>IFERROR('Tabel 5'!W101/'Tabel 11'!$F101*1,0)</f>
        <v>7.2534844576839707E-3</v>
      </c>
      <c r="Y101" s="69">
        <f>IFERROR('Tabel 5'!X101/'Tabel 11'!$F101*1,0)</f>
        <v>1.4531187561303446E-4</v>
      </c>
      <c r="Z101" s="69">
        <f>IFERROR('Tabel 5'!Y101/'Tabel 11'!$F101*1,0)</f>
        <v>0</v>
      </c>
      <c r="AA101" s="69"/>
      <c r="AB101" s="69">
        <f>IFERROR('Tabel 5'!AA101/'Tabel 11'!$F101*1,0)</f>
        <v>0</v>
      </c>
      <c r="AC101" s="57"/>
    </row>
    <row r="102" spans="1:29" outlineLevel="1" x14ac:dyDescent="0.2">
      <c r="A102" s="22">
        <v>1</v>
      </c>
      <c r="B102" s="46">
        <v>2019</v>
      </c>
      <c r="C102" s="46">
        <v>5</v>
      </c>
      <c r="D102" s="22" t="s">
        <v>14</v>
      </c>
      <c r="E102" s="22" t="s">
        <v>338</v>
      </c>
      <c r="F102" s="41">
        <v>73048</v>
      </c>
      <c r="H102" s="69">
        <f>IFERROR('Tabel 5'!G102/'Tabel 11'!$F102*1,0)</f>
        <v>1.5441901215639032E-2</v>
      </c>
      <c r="I102" s="69"/>
      <c r="J102" s="69">
        <f>IFERROR('Tabel 5'!I102/'Tabel 11'!$F102*1,0)</f>
        <v>5.599058153542876E-3</v>
      </c>
      <c r="K102" s="69">
        <f>IFERROR('Tabel 5'!J102/'Tabel 11'!$F102*1,0)</f>
        <v>3.969992333807907E-4</v>
      </c>
      <c r="L102" s="69">
        <f>IFERROR('Tabel 5'!K102/'Tabel 11'!$F102*1,0)</f>
        <v>5.3389552075347717E-4</v>
      </c>
      <c r="M102" s="69">
        <f>IFERROR('Tabel 5'!L102/'Tabel 11'!$F102*1,0)</f>
        <v>4.0521301062315194E-3</v>
      </c>
      <c r="N102" s="69">
        <f>IFERROR('Tabel 5'!M102/'Tabel 11'!$F102*1,0)</f>
        <v>0</v>
      </c>
      <c r="O102" s="69">
        <f>IFERROR('Tabel 5'!N102/'Tabel 11'!$F102*1,0)</f>
        <v>6.1603329317708904E-4</v>
      </c>
      <c r="P102" s="69"/>
      <c r="Q102" s="69">
        <f>IFERROR('Tabel 5'!P102/'Tabel 11'!$F102*1,0)</f>
        <v>0</v>
      </c>
      <c r="R102" s="69">
        <f>IFERROR('Tabel 5'!Q102/'Tabel 11'!$F102*1,0)</f>
        <v>0</v>
      </c>
      <c r="S102" s="69">
        <f>IFERROR('Tabel 5'!R102/'Tabel 11'!$F102*1,0)</f>
        <v>0</v>
      </c>
      <c r="T102" s="69"/>
      <c r="U102" s="69">
        <f>IFERROR('Tabel 5'!T102/'Tabel 11'!$F102*1,0)</f>
        <v>1.9849961669039535E-3</v>
      </c>
      <c r="V102" s="69"/>
      <c r="W102" s="69">
        <f>IFERROR('Tabel 5'!V102/'Tabel 11'!$F102*1,0)</f>
        <v>7.8578468951922015E-3</v>
      </c>
      <c r="X102" s="69">
        <f>IFERROR('Tabel 5'!W102/'Tabel 11'!$F102*1,0)</f>
        <v>7.7072609790822472E-3</v>
      </c>
      <c r="Y102" s="69">
        <f>IFERROR('Tabel 5'!X102/'Tabel 11'!$F102*1,0)</f>
        <v>1.505859161099551E-4</v>
      </c>
      <c r="Z102" s="69">
        <f>IFERROR('Tabel 5'!Y102/'Tabel 11'!$F102*1,0)</f>
        <v>0</v>
      </c>
      <c r="AA102" s="69"/>
      <c r="AB102" s="69">
        <f>IFERROR('Tabel 5'!AA102/'Tabel 11'!$F102*1,0)</f>
        <v>0</v>
      </c>
      <c r="AC102" s="57"/>
    </row>
    <row r="103" spans="1:29" outlineLevel="1" x14ac:dyDescent="0.2">
      <c r="A103" s="22">
        <v>1</v>
      </c>
      <c r="B103" s="46">
        <v>2019</v>
      </c>
      <c r="C103" s="46">
        <v>5</v>
      </c>
      <c r="D103" s="22" t="s">
        <v>15</v>
      </c>
      <c r="E103" s="22" t="s">
        <v>339</v>
      </c>
      <c r="F103" s="41">
        <v>86418</v>
      </c>
      <c r="H103" s="69">
        <f>IFERROR('Tabel 5'!G103/'Tabel 11'!$F103*1,0)</f>
        <v>1.2717257978661852E-2</v>
      </c>
      <c r="I103" s="69"/>
      <c r="J103" s="69">
        <f>IFERROR('Tabel 5'!I103/'Tabel 11'!$F103*1,0)</f>
        <v>4.8948135805040619E-3</v>
      </c>
      <c r="K103" s="69">
        <f>IFERROR('Tabel 5'!J103/'Tabel 11'!$F103*1,0)</f>
        <v>6.364414820986369E-4</v>
      </c>
      <c r="L103" s="69">
        <f>IFERROR('Tabel 5'!K103/'Tabel 11'!$F103*1,0)</f>
        <v>0</v>
      </c>
      <c r="M103" s="69">
        <f>IFERROR('Tabel 5'!L103/'Tabel 11'!$F103*1,0)</f>
        <v>3.3557823601564488E-3</v>
      </c>
      <c r="N103" s="69">
        <f>IFERROR('Tabel 5'!M103/'Tabel 11'!$F103*1,0)</f>
        <v>0</v>
      </c>
      <c r="O103" s="69">
        <f>IFERROR('Tabel 5'!N103/'Tabel 11'!$F103*1,0)</f>
        <v>9.0258973824897592E-4</v>
      </c>
      <c r="P103" s="69"/>
      <c r="Q103" s="69">
        <f>IFERROR('Tabel 5'!P103/'Tabel 11'!$F103*1,0)</f>
        <v>7.0587146196394274E-4</v>
      </c>
      <c r="R103" s="69">
        <f>IFERROR('Tabel 5'!Q103/'Tabel 11'!$F103*1,0)</f>
        <v>7.0587146196394274E-4</v>
      </c>
      <c r="S103" s="69">
        <f>IFERROR('Tabel 5'!R103/'Tabel 11'!$F103*1,0)</f>
        <v>0</v>
      </c>
      <c r="T103" s="69"/>
      <c r="U103" s="69">
        <f>IFERROR('Tabel 5'!T103/'Tabel 11'!$F103*1,0)</f>
        <v>4.6286653243537229E-5</v>
      </c>
      <c r="V103" s="69"/>
      <c r="W103" s="69">
        <f>IFERROR('Tabel 5'!V103/'Tabel 11'!$F103*1,0)</f>
        <v>7.070286282950311E-3</v>
      </c>
      <c r="X103" s="69">
        <f>IFERROR('Tabel 5'!W103/'Tabel 11'!$F103*1,0)</f>
        <v>7.070286282950311E-3</v>
      </c>
      <c r="Y103" s="69">
        <f>IFERROR('Tabel 5'!X103/'Tabel 11'!$F103*1,0)</f>
        <v>0</v>
      </c>
      <c r="Z103" s="69">
        <f>IFERROR('Tabel 5'!Y103/'Tabel 11'!$F103*1,0)</f>
        <v>0</v>
      </c>
      <c r="AA103" s="69"/>
      <c r="AB103" s="69">
        <f>IFERROR('Tabel 5'!AA103/'Tabel 11'!$F103*1,0)</f>
        <v>0</v>
      </c>
      <c r="AC103" s="57"/>
    </row>
    <row r="104" spans="1:29" outlineLevel="1" x14ac:dyDescent="0.2">
      <c r="A104" s="22">
        <v>1</v>
      </c>
      <c r="B104" s="46">
        <v>2019</v>
      </c>
      <c r="C104" s="46">
        <v>5</v>
      </c>
      <c r="D104" s="22" t="s">
        <v>20</v>
      </c>
      <c r="E104" s="22" t="s">
        <v>344</v>
      </c>
      <c r="F104" s="41">
        <v>79321</v>
      </c>
      <c r="H104" s="69">
        <f>IFERROR('Tabel 5'!G104/'Tabel 11'!$F104*1,0)</f>
        <v>1.1497585759130621E-2</v>
      </c>
      <c r="I104" s="69"/>
      <c r="J104" s="69">
        <f>IFERROR('Tabel 5'!I104/'Tabel 11'!$F104*1,0)</f>
        <v>3.5173535381550912E-3</v>
      </c>
      <c r="K104" s="69">
        <f>IFERROR('Tabel 5'!J104/'Tabel 11'!$F104*1,0)</f>
        <v>0</v>
      </c>
      <c r="L104" s="69">
        <f>IFERROR('Tabel 5'!K104/'Tabel 11'!$F104*1,0)</f>
        <v>0</v>
      </c>
      <c r="M104" s="69">
        <f>IFERROR('Tabel 5'!L104/'Tabel 11'!$F104*1,0)</f>
        <v>3.3534625130797646E-3</v>
      </c>
      <c r="N104" s="69">
        <f>IFERROR('Tabel 5'!M104/'Tabel 11'!$F104*1,0)</f>
        <v>0</v>
      </c>
      <c r="O104" s="69">
        <f>IFERROR('Tabel 5'!N104/'Tabel 11'!$F104*1,0)</f>
        <v>1.6389102507532685E-4</v>
      </c>
      <c r="P104" s="69"/>
      <c r="Q104" s="69">
        <f>IFERROR('Tabel 5'!P104/'Tabel 11'!$F104*1,0)</f>
        <v>1.0337741581674463E-3</v>
      </c>
      <c r="R104" s="69">
        <f>IFERROR('Tabel 5'!Q104/'Tabel 11'!$F104*1,0)</f>
        <v>1.0337741581674463E-3</v>
      </c>
      <c r="S104" s="69">
        <f>IFERROR('Tabel 5'!R104/'Tabel 11'!$F104*1,0)</f>
        <v>0</v>
      </c>
      <c r="T104" s="69"/>
      <c r="U104" s="69">
        <f>IFERROR('Tabel 5'!T104/'Tabel 11'!$F104*1,0)</f>
        <v>1.3111282006026148E-3</v>
      </c>
      <c r="V104" s="69"/>
      <c r="W104" s="69">
        <f>IFERROR('Tabel 5'!V104/'Tabel 11'!$F104*1,0)</f>
        <v>5.635329862205469E-3</v>
      </c>
      <c r="X104" s="69">
        <f>IFERROR('Tabel 5'!W104/'Tabel 11'!$F104*1,0)</f>
        <v>5.4210108294146572E-3</v>
      </c>
      <c r="Y104" s="69">
        <f>IFERROR('Tabel 5'!X104/'Tabel 11'!$F104*1,0)</f>
        <v>1.8910502893306941E-4</v>
      </c>
      <c r="Z104" s="69">
        <f>IFERROR('Tabel 5'!Y104/'Tabel 11'!$F104*1,0)</f>
        <v>2.5214003857742589E-5</v>
      </c>
      <c r="AA104" s="69"/>
      <c r="AB104" s="69">
        <f>IFERROR('Tabel 5'!AA104/'Tabel 11'!$F104*1,0)</f>
        <v>0</v>
      </c>
      <c r="AC104" s="57"/>
    </row>
    <row r="105" spans="1:29" outlineLevel="1" x14ac:dyDescent="0.2">
      <c r="A105" s="22">
        <v>1</v>
      </c>
      <c r="B105" s="46">
        <v>2019</v>
      </c>
      <c r="C105" s="46">
        <v>5</v>
      </c>
      <c r="D105" s="22" t="s">
        <v>22</v>
      </c>
      <c r="E105" s="22" t="s">
        <v>347</v>
      </c>
      <c r="F105" s="41">
        <v>109424</v>
      </c>
      <c r="H105" s="69">
        <f>IFERROR('Tabel 5'!G105/'Tabel 11'!$F105*1,0)</f>
        <v>1.1240678461763416E-2</v>
      </c>
      <c r="I105" s="69"/>
      <c r="J105" s="69">
        <f>IFERROR('Tabel 5'!I105/'Tabel 11'!$F105*1,0)</f>
        <v>1.0509577423599942E-3</v>
      </c>
      <c r="K105" s="69">
        <f>IFERROR('Tabel 5'!J105/'Tabel 11'!$F105*1,0)</f>
        <v>0</v>
      </c>
      <c r="L105" s="69">
        <f>IFERROR('Tabel 5'!K105/'Tabel 11'!$F105*1,0)</f>
        <v>0</v>
      </c>
      <c r="M105" s="69">
        <f>IFERROR('Tabel 5'!L105/'Tabel 11'!$F105*1,0)</f>
        <v>1.3708144465565141E-4</v>
      </c>
      <c r="N105" s="69">
        <f>IFERROR('Tabel 5'!M105/'Tabel 11'!$F105*1,0)</f>
        <v>0</v>
      </c>
      <c r="O105" s="69">
        <f>IFERROR('Tabel 5'!N105/'Tabel 11'!$F105*1,0)</f>
        <v>9.1387629770434272E-4</v>
      </c>
      <c r="P105" s="69"/>
      <c r="Q105" s="69">
        <f>IFERROR('Tabel 5'!P105/'Tabel 11'!$F105*1,0)</f>
        <v>2.6045474484573767E-3</v>
      </c>
      <c r="R105" s="69">
        <f>IFERROR('Tabel 5'!Q105/'Tabel 11'!$F105*1,0)</f>
        <v>2.6045474484573767E-3</v>
      </c>
      <c r="S105" s="69">
        <f>IFERROR('Tabel 5'!R105/'Tabel 11'!$F105*1,0)</f>
        <v>0</v>
      </c>
      <c r="T105" s="69"/>
      <c r="U105" s="69">
        <f>IFERROR('Tabel 5'!T105/'Tabel 11'!$F105*1,0)</f>
        <v>0</v>
      </c>
      <c r="V105" s="69"/>
      <c r="W105" s="69">
        <f>IFERROR('Tabel 5'!V105/'Tabel 11'!$F105*1,0)</f>
        <v>7.5851732709460449E-3</v>
      </c>
      <c r="X105" s="69">
        <f>IFERROR('Tabel 5'!W105/'Tabel 11'!$F105*1,0)</f>
        <v>6.2783301652288345E-3</v>
      </c>
      <c r="Y105" s="69">
        <f>IFERROR('Tabel 5'!X105/'Tabel 11'!$F105*1,0)</f>
        <v>1.644977335867817E-4</v>
      </c>
      <c r="Z105" s="69">
        <f>IFERROR('Tabel 5'!Y105/'Tabel 11'!$F105*1,0)</f>
        <v>1.1423453721304284E-3</v>
      </c>
      <c r="AA105" s="69"/>
      <c r="AB105" s="69">
        <f>IFERROR('Tabel 5'!AA105/'Tabel 11'!$F105*1,0)</f>
        <v>0</v>
      </c>
      <c r="AC105" s="57"/>
    </row>
    <row r="106" spans="1:29" outlineLevel="1" x14ac:dyDescent="0.2">
      <c r="A106" s="22">
        <v>1</v>
      </c>
      <c r="B106" s="46">
        <v>2019</v>
      </c>
      <c r="C106" s="46">
        <v>5</v>
      </c>
      <c r="D106" s="22" t="s">
        <v>25</v>
      </c>
      <c r="E106" s="22" t="s">
        <v>350</v>
      </c>
      <c r="F106" s="41">
        <v>110546</v>
      </c>
      <c r="H106" s="69">
        <f>IFERROR('Tabel 5'!G106/'Tabel 11'!$F106*1,0)</f>
        <v>2.9833734373021184E-2</v>
      </c>
      <c r="I106" s="69"/>
      <c r="J106" s="69">
        <f>IFERROR('Tabel 5'!I106/'Tabel 11'!$F106*1,0)</f>
        <v>2.2596927975684331E-2</v>
      </c>
      <c r="K106" s="69">
        <f>IFERROR('Tabel 5'!J106/'Tabel 11'!$F106*1,0)</f>
        <v>1.6481826569934688E-2</v>
      </c>
      <c r="L106" s="69">
        <f>IFERROR('Tabel 5'!K106/'Tabel 11'!$F106*1,0)</f>
        <v>9.0460079966710687E-6</v>
      </c>
      <c r="M106" s="69">
        <f>IFERROR('Tabel 5'!L106/'Tabel 11'!$F106*1,0)</f>
        <v>5.1200405261158247E-3</v>
      </c>
      <c r="N106" s="69">
        <f>IFERROR('Tabel 5'!M106/'Tabel 11'!$F106*1,0)</f>
        <v>0</v>
      </c>
      <c r="O106" s="69">
        <f>IFERROR('Tabel 5'!N106/'Tabel 11'!$F106*1,0)</f>
        <v>9.8601487163714648E-4</v>
      </c>
      <c r="P106" s="69"/>
      <c r="Q106" s="69">
        <f>IFERROR('Tabel 5'!P106/'Tabel 11'!$F106*1,0)</f>
        <v>4.9753043981690885E-4</v>
      </c>
      <c r="R106" s="69">
        <f>IFERROR('Tabel 5'!Q106/'Tabel 11'!$F106*1,0)</f>
        <v>4.9753043981690885E-4</v>
      </c>
      <c r="S106" s="69">
        <f>IFERROR('Tabel 5'!R106/'Tabel 11'!$F106*1,0)</f>
        <v>0</v>
      </c>
      <c r="T106" s="69"/>
      <c r="U106" s="69">
        <f>IFERROR('Tabel 5'!T106/'Tabel 11'!$F106*1,0)</f>
        <v>9.4078483165379115E-4</v>
      </c>
      <c r="V106" s="69"/>
      <c r="W106" s="69">
        <f>IFERROR('Tabel 5'!V106/'Tabel 11'!$F106*1,0)</f>
        <v>5.7984911258661554E-3</v>
      </c>
      <c r="X106" s="69">
        <f>IFERROR('Tabel 5'!W106/'Tabel 11'!$F106*1,0)</f>
        <v>5.3642827420259439E-3</v>
      </c>
      <c r="Y106" s="69">
        <f>IFERROR('Tabel 5'!X106/'Tabel 11'!$F106*1,0)</f>
        <v>2.4424221591011887E-4</v>
      </c>
      <c r="Z106" s="69">
        <f>IFERROR('Tabel 5'!Y106/'Tabel 11'!$F106*1,0)</f>
        <v>1.8996616793009246E-4</v>
      </c>
      <c r="AA106" s="69"/>
      <c r="AB106" s="69">
        <f>IFERROR('Tabel 5'!AA106/'Tabel 11'!$F106*1,0)</f>
        <v>0</v>
      </c>
      <c r="AC106" s="57"/>
    </row>
    <row r="107" spans="1:29" outlineLevel="1" x14ac:dyDescent="0.2">
      <c r="A107" s="22">
        <v>1</v>
      </c>
      <c r="B107" s="46">
        <v>2019</v>
      </c>
      <c r="C107" s="46">
        <v>5</v>
      </c>
      <c r="D107" s="22" t="s">
        <v>27</v>
      </c>
      <c r="E107" s="22" t="s">
        <v>353</v>
      </c>
      <c r="F107" s="41">
        <v>58881</v>
      </c>
      <c r="H107" s="69">
        <f>IFERROR('Tabel 5'!G107/'Tabel 11'!$F107*1,0)</f>
        <v>1.9021416076493266E-2</v>
      </c>
      <c r="I107" s="69"/>
      <c r="J107" s="69">
        <f>IFERROR('Tabel 5'!I107/'Tabel 11'!$F107*1,0)</f>
        <v>9.9862434401589654E-3</v>
      </c>
      <c r="K107" s="69">
        <f>IFERROR('Tabel 5'!J107/'Tabel 11'!$F107*1,0)</f>
        <v>0</v>
      </c>
      <c r="L107" s="69">
        <f>IFERROR('Tabel 5'!K107/'Tabel 11'!$F107*1,0)</f>
        <v>4.9931217200794827E-3</v>
      </c>
      <c r="M107" s="69">
        <f>IFERROR('Tabel 5'!L107/'Tabel 11'!$F107*1,0)</f>
        <v>4.8572544623902451E-3</v>
      </c>
      <c r="N107" s="69">
        <f>IFERROR('Tabel 5'!M107/'Tabel 11'!$F107*1,0)</f>
        <v>0</v>
      </c>
      <c r="O107" s="69">
        <f>IFERROR('Tabel 5'!N107/'Tabel 11'!$F107*1,0)</f>
        <v>1.3586725768923762E-4</v>
      </c>
      <c r="P107" s="69"/>
      <c r="Q107" s="69">
        <f>IFERROR('Tabel 5'!P107/'Tabel 11'!$F107*1,0)</f>
        <v>8.8313717498004454E-4</v>
      </c>
      <c r="R107" s="69">
        <f>IFERROR('Tabel 5'!Q107/'Tabel 11'!$F107*1,0)</f>
        <v>8.8313717498004454E-4</v>
      </c>
      <c r="S107" s="69">
        <f>IFERROR('Tabel 5'!R107/'Tabel 11'!$F107*1,0)</f>
        <v>0</v>
      </c>
      <c r="T107" s="69"/>
      <c r="U107" s="69">
        <f>IFERROR('Tabel 5'!T107/'Tabel 11'!$F107*1,0)</f>
        <v>7.9822013892427094E-4</v>
      </c>
      <c r="V107" s="69"/>
      <c r="W107" s="69">
        <f>IFERROR('Tabel 5'!V107/'Tabel 11'!$F107*1,0)</f>
        <v>7.353815322429986E-3</v>
      </c>
      <c r="X107" s="69">
        <f>IFERROR('Tabel 5'!W107/'Tabel 11'!$F107*1,0)</f>
        <v>7.0990642142626653E-3</v>
      </c>
      <c r="Y107" s="69">
        <f>IFERROR('Tabel 5'!X107/'Tabel 11'!$F107*1,0)</f>
        <v>2.5475110816732053E-4</v>
      </c>
      <c r="Z107" s="69">
        <f>IFERROR('Tabel 5'!Y107/'Tabel 11'!$F107*1,0)</f>
        <v>0</v>
      </c>
      <c r="AA107" s="69"/>
      <c r="AB107" s="69">
        <f>IFERROR('Tabel 5'!AA107/'Tabel 11'!$F107*1,0)</f>
        <v>0</v>
      </c>
      <c r="AC107" s="57"/>
    </row>
    <row r="108" spans="1:29" outlineLevel="1" x14ac:dyDescent="0.2">
      <c r="A108" s="22">
        <v>1</v>
      </c>
      <c r="B108" s="46">
        <v>2019</v>
      </c>
      <c r="C108" s="46">
        <v>5</v>
      </c>
      <c r="D108" s="22" t="s">
        <v>28</v>
      </c>
      <c r="E108" s="22" t="s">
        <v>354</v>
      </c>
      <c r="F108" s="41">
        <v>76330</v>
      </c>
      <c r="H108" s="69">
        <f>IFERROR('Tabel 5'!G108/'Tabel 11'!$F108*1,0)</f>
        <v>1.7162321498755403E-2</v>
      </c>
      <c r="I108" s="69"/>
      <c r="J108" s="69">
        <f>IFERROR('Tabel 5'!I108/'Tabel 11'!$F108*1,0)</f>
        <v>5.5286257041792216E-3</v>
      </c>
      <c r="K108" s="69">
        <f>IFERROR('Tabel 5'!J108/'Tabel 11'!$F108*1,0)</f>
        <v>0</v>
      </c>
      <c r="L108" s="69">
        <f>IFERROR('Tabel 5'!K108/'Tabel 11'!$F108*1,0)</f>
        <v>0</v>
      </c>
      <c r="M108" s="69">
        <f>IFERROR('Tabel 5'!L108/'Tabel 11'!$F108*1,0)</f>
        <v>3.0918380715315081E-3</v>
      </c>
      <c r="N108" s="69">
        <f>IFERROR('Tabel 5'!M108/'Tabel 11'!$F108*1,0)</f>
        <v>0</v>
      </c>
      <c r="O108" s="69">
        <f>IFERROR('Tabel 5'!N108/'Tabel 11'!$F108*1,0)</f>
        <v>2.4367876326477139E-3</v>
      </c>
      <c r="P108" s="69"/>
      <c r="Q108" s="69">
        <f>IFERROR('Tabel 5'!P108/'Tabel 11'!$F108*1,0)</f>
        <v>0</v>
      </c>
      <c r="R108" s="69">
        <f>IFERROR('Tabel 5'!Q108/'Tabel 11'!$F108*1,0)</f>
        <v>0</v>
      </c>
      <c r="S108" s="69">
        <f>IFERROR('Tabel 5'!R108/'Tabel 11'!$F108*1,0)</f>
        <v>0</v>
      </c>
      <c r="T108" s="69"/>
      <c r="U108" s="69">
        <f>IFERROR('Tabel 5'!T108/'Tabel 11'!$F108*1,0)</f>
        <v>1.873444255207651E-3</v>
      </c>
      <c r="V108" s="69"/>
      <c r="W108" s="69">
        <f>IFERROR('Tabel 5'!V108/'Tabel 11'!$F108*1,0)</f>
        <v>9.7602515393685318E-3</v>
      </c>
      <c r="X108" s="69">
        <f>IFERROR('Tabel 5'!W108/'Tabel 11'!$F108*1,0)</f>
        <v>9.5637364077033934E-3</v>
      </c>
      <c r="Y108" s="69">
        <f>IFERROR('Tabel 5'!X108/'Tabel 11'!$F108*1,0)</f>
        <v>1.9651513166513821E-4</v>
      </c>
      <c r="Z108" s="69">
        <f>IFERROR('Tabel 5'!Y108/'Tabel 11'!$F108*1,0)</f>
        <v>0</v>
      </c>
      <c r="AA108" s="69"/>
      <c r="AB108" s="69">
        <f>IFERROR('Tabel 5'!AA108/'Tabel 11'!$F108*1,0)</f>
        <v>1.3101008777675882E-4</v>
      </c>
      <c r="AC108" s="57"/>
    </row>
    <row r="109" spans="1:29" outlineLevel="1" x14ac:dyDescent="0.2">
      <c r="A109" s="22">
        <v>1</v>
      </c>
      <c r="B109" s="46">
        <v>2019</v>
      </c>
      <c r="C109" s="46">
        <v>5</v>
      </c>
      <c r="D109" s="22" t="s">
        <v>31</v>
      </c>
      <c r="E109" s="22" t="s">
        <v>357</v>
      </c>
      <c r="F109" s="41">
        <v>59601</v>
      </c>
      <c r="H109" s="69">
        <f>IFERROR('Tabel 5'!G109/'Tabel 11'!$F109*1,0)</f>
        <v>2.7214308484756967E-2</v>
      </c>
      <c r="I109" s="69"/>
      <c r="J109" s="69">
        <f>IFERROR('Tabel 5'!I109/'Tabel 11'!$F109*1,0)</f>
        <v>2.2214392375966847E-2</v>
      </c>
      <c r="K109" s="69">
        <f>IFERROR('Tabel 5'!J109/'Tabel 11'!$F109*1,0)</f>
        <v>1.8607070351168604E-2</v>
      </c>
      <c r="L109" s="69">
        <f>IFERROR('Tabel 5'!K109/'Tabel 11'!$F109*1,0)</f>
        <v>7.3824264693545406E-4</v>
      </c>
      <c r="M109" s="69">
        <f>IFERROR('Tabel 5'!L109/'Tabel 11'!$F109*1,0)</f>
        <v>1.7113806815321889E-3</v>
      </c>
      <c r="N109" s="69">
        <f>IFERROR('Tabel 5'!M109/'Tabel 11'!$F109*1,0)</f>
        <v>0</v>
      </c>
      <c r="O109" s="69">
        <f>IFERROR('Tabel 5'!N109/'Tabel 11'!$F109*1,0)</f>
        <v>1.1576986963305984E-3</v>
      </c>
      <c r="P109" s="69"/>
      <c r="Q109" s="69">
        <f>IFERROR('Tabel 5'!P109/'Tabel 11'!$F109*1,0)</f>
        <v>0</v>
      </c>
      <c r="R109" s="69">
        <f>IFERROR('Tabel 5'!Q109/'Tabel 11'!$F109*1,0)</f>
        <v>0</v>
      </c>
      <c r="S109" s="69">
        <f>IFERROR('Tabel 5'!R109/'Tabel 11'!$F109*1,0)</f>
        <v>0</v>
      </c>
      <c r="T109" s="69"/>
      <c r="U109" s="69">
        <f>IFERROR('Tabel 5'!T109/'Tabel 11'!$F109*1,0)</f>
        <v>9.5635979262092923E-4</v>
      </c>
      <c r="V109" s="69"/>
      <c r="W109" s="69">
        <f>IFERROR('Tabel 5'!V109/'Tabel 11'!$F109*1,0)</f>
        <v>4.0435563161691918E-3</v>
      </c>
      <c r="X109" s="69">
        <f>IFERROR('Tabel 5'!W109/'Tabel 11'!$F109*1,0)</f>
        <v>3.8254391704837169E-3</v>
      </c>
      <c r="Y109" s="69">
        <f>IFERROR('Tabel 5'!X109/'Tabel 11'!$F109*1,0)</f>
        <v>2.1811714568547509E-4</v>
      </c>
      <c r="Z109" s="69">
        <f>IFERROR('Tabel 5'!Y109/'Tabel 11'!$F109*1,0)</f>
        <v>0</v>
      </c>
      <c r="AA109" s="69"/>
      <c r="AB109" s="69">
        <f>IFERROR('Tabel 5'!AA109/'Tabel 11'!$F109*1,0)</f>
        <v>0</v>
      </c>
      <c r="AC109" s="57"/>
    </row>
    <row r="110" spans="1:29" outlineLevel="1" x14ac:dyDescent="0.2">
      <c r="A110" s="22">
        <v>1</v>
      </c>
      <c r="B110" s="46">
        <v>2019</v>
      </c>
      <c r="C110" s="46">
        <v>5</v>
      </c>
      <c r="D110" s="22" t="s">
        <v>33</v>
      </c>
      <c r="E110" s="22" t="s">
        <v>359</v>
      </c>
      <c r="F110" s="41">
        <v>96543</v>
      </c>
      <c r="H110" s="69">
        <f>IFERROR('Tabel 5'!G110/'Tabel 11'!$F110*1,0)</f>
        <v>3.3591249495043662E-2</v>
      </c>
      <c r="I110" s="69"/>
      <c r="J110" s="69">
        <f>IFERROR('Tabel 5'!I110/'Tabel 11'!$F110*1,0)</f>
        <v>1.6945816889883263E-2</v>
      </c>
      <c r="K110" s="69">
        <f>IFERROR('Tabel 5'!J110/'Tabel 11'!$F110*1,0)</f>
        <v>1.4439161824264836E-2</v>
      </c>
      <c r="L110" s="69">
        <f>IFERROR('Tabel 5'!K110/'Tabel 11'!$F110*1,0)</f>
        <v>0</v>
      </c>
      <c r="M110" s="69">
        <f>IFERROR('Tabel 5'!L110/'Tabel 11'!$F110*1,0)</f>
        <v>9.218690117357033E-4</v>
      </c>
      <c r="N110" s="69">
        <f>IFERROR('Tabel 5'!M110/'Tabel 11'!$F110*1,0)</f>
        <v>0</v>
      </c>
      <c r="O110" s="69">
        <f>IFERROR('Tabel 5'!N110/'Tabel 11'!$F110*1,0)</f>
        <v>1.5847860538827259E-3</v>
      </c>
      <c r="P110" s="69"/>
      <c r="Q110" s="69">
        <f>IFERROR('Tabel 5'!P110/'Tabel 11'!$F110*1,0)</f>
        <v>3.3145852107351129E-4</v>
      </c>
      <c r="R110" s="69">
        <f>IFERROR('Tabel 5'!Q110/'Tabel 11'!$F110*1,0)</f>
        <v>3.3145852107351129E-4</v>
      </c>
      <c r="S110" s="69">
        <f>IFERROR('Tabel 5'!R110/'Tabel 11'!$F110*1,0)</f>
        <v>0</v>
      </c>
      <c r="T110" s="69"/>
      <c r="U110" s="69">
        <f>IFERROR('Tabel 5'!T110/'Tabel 11'!$F110*1,0)</f>
        <v>4.7647162404317246E-4</v>
      </c>
      <c r="V110" s="69"/>
      <c r="W110" s="69">
        <f>IFERROR('Tabel 5'!V110/'Tabel 11'!$F110*1,0)</f>
        <v>1.5837502460043711E-2</v>
      </c>
      <c r="X110" s="69">
        <f>IFERROR('Tabel 5'!W110/'Tabel 11'!$F110*1,0)</f>
        <v>1.5547476254104388E-2</v>
      </c>
      <c r="Y110" s="69">
        <f>IFERROR('Tabel 5'!X110/'Tabel 11'!$F110*1,0)</f>
        <v>2.9002620593932238E-4</v>
      </c>
      <c r="Z110" s="69">
        <f>IFERROR('Tabel 5'!Y110/'Tabel 11'!$F110*1,0)</f>
        <v>0</v>
      </c>
      <c r="AA110" s="69"/>
      <c r="AB110" s="69">
        <f>IFERROR('Tabel 5'!AA110/'Tabel 11'!$F110*1,0)</f>
        <v>0</v>
      </c>
      <c r="AC110" s="57"/>
    </row>
    <row r="111" spans="1:29" outlineLevel="1" x14ac:dyDescent="0.2">
      <c r="A111" s="22">
        <v>1</v>
      </c>
      <c r="B111" s="46">
        <v>2019</v>
      </c>
      <c r="C111" s="46">
        <v>5</v>
      </c>
      <c r="D111" s="22" t="s">
        <v>36</v>
      </c>
      <c r="E111" s="22" t="s">
        <v>364</v>
      </c>
      <c r="F111" s="41">
        <v>130953</v>
      </c>
      <c r="H111" s="69">
        <f>IFERROR('Tabel 5'!G111/'Tabel 11'!$F111*1,0)</f>
        <v>3.1118034714744985E-2</v>
      </c>
      <c r="I111" s="69"/>
      <c r="J111" s="69">
        <f>IFERROR('Tabel 5'!I111/'Tabel 11'!$F111*1,0)</f>
        <v>1.8159186883843822E-2</v>
      </c>
      <c r="K111" s="69">
        <f>IFERROR('Tabel 5'!J111/'Tabel 11'!$F111*1,0)</f>
        <v>5.3225202935404305E-3</v>
      </c>
      <c r="L111" s="69">
        <f>IFERROR('Tabel 5'!K111/'Tabel 11'!$F111*1,0)</f>
        <v>3.359984116438722E-4</v>
      </c>
      <c r="M111" s="69">
        <f>IFERROR('Tabel 5'!L111/'Tabel 11'!$F111*1,0)</f>
        <v>1.2225760387314533E-2</v>
      </c>
      <c r="N111" s="69">
        <f>IFERROR('Tabel 5'!M111/'Tabel 11'!$F111*1,0)</f>
        <v>0</v>
      </c>
      <c r="O111" s="69">
        <f>IFERROR('Tabel 5'!N111/'Tabel 11'!$F111*1,0)</f>
        <v>2.7490779134498635E-4</v>
      </c>
      <c r="P111" s="69"/>
      <c r="Q111" s="69">
        <f>IFERROR('Tabel 5'!P111/'Tabel 11'!$F111*1,0)</f>
        <v>2.252716623521416E-3</v>
      </c>
      <c r="R111" s="69">
        <f>IFERROR('Tabel 5'!Q111/'Tabel 11'!$F111*1,0)</f>
        <v>2.2450802959840554E-3</v>
      </c>
      <c r="S111" s="69">
        <f>IFERROR('Tabel 5'!R111/'Tabel 11'!$F111*1,0)</f>
        <v>7.636327537360733E-6</v>
      </c>
      <c r="T111" s="69"/>
      <c r="U111" s="69">
        <f>IFERROR('Tabel 5'!T111/'Tabel 11'!$F111*1,0)</f>
        <v>2.3214435713576629E-3</v>
      </c>
      <c r="V111" s="69"/>
      <c r="W111" s="69">
        <f>IFERROR('Tabel 5'!V111/'Tabel 11'!$F111*1,0)</f>
        <v>8.384687636022084E-3</v>
      </c>
      <c r="X111" s="69">
        <f>IFERROR('Tabel 5'!W111/'Tabel 11'!$F111*1,0)</f>
        <v>8.1326888272891806E-3</v>
      </c>
      <c r="Y111" s="69">
        <f>IFERROR('Tabel 5'!X111/'Tabel 11'!$F111*1,0)</f>
        <v>2.5199880873290418E-4</v>
      </c>
      <c r="Z111" s="69">
        <f>IFERROR('Tabel 5'!Y111/'Tabel 11'!$F111*1,0)</f>
        <v>0</v>
      </c>
      <c r="AA111" s="69"/>
      <c r="AB111" s="69">
        <f>IFERROR('Tabel 5'!AA111/'Tabel 11'!$F111*1,0)</f>
        <v>0</v>
      </c>
      <c r="AC111" s="57"/>
    </row>
    <row r="112" spans="1:29" outlineLevel="1" x14ac:dyDescent="0.2">
      <c r="A112" s="22">
        <v>1</v>
      </c>
      <c r="B112" s="46">
        <v>2019</v>
      </c>
      <c r="C112" s="46">
        <v>5</v>
      </c>
      <c r="D112" s="22" t="s">
        <v>37</v>
      </c>
      <c r="E112" s="22" t="s">
        <v>365</v>
      </c>
      <c r="F112" s="41">
        <v>108987</v>
      </c>
      <c r="H112" s="69">
        <f>IFERROR('Tabel 5'!G112/'Tabel 11'!$F112*1,0)</f>
        <v>2.4168020039087232E-2</v>
      </c>
      <c r="I112" s="69"/>
      <c r="J112" s="69">
        <f>IFERROR('Tabel 5'!I112/'Tabel 11'!$F112*1,0)</f>
        <v>1.1450906988906934E-2</v>
      </c>
      <c r="K112" s="69">
        <f>IFERROR('Tabel 5'!J112/'Tabel 11'!$F112*1,0)</f>
        <v>6.8632038683512711E-3</v>
      </c>
      <c r="L112" s="69">
        <f>IFERROR('Tabel 5'!K112/'Tabel 11'!$F112*1,0)</f>
        <v>2.6608678099222842E-4</v>
      </c>
      <c r="M112" s="69">
        <f>IFERROR('Tabel 5'!L112/'Tabel 11'!$F112*1,0)</f>
        <v>3.7160395276500868E-3</v>
      </c>
      <c r="N112" s="69">
        <f>IFERROR('Tabel 5'!M112/'Tabel 11'!$F112*1,0)</f>
        <v>0</v>
      </c>
      <c r="O112" s="69">
        <f>IFERROR('Tabel 5'!N112/'Tabel 11'!$F112*1,0)</f>
        <v>6.0557681191334746E-4</v>
      </c>
      <c r="P112" s="69"/>
      <c r="Q112" s="69">
        <f>IFERROR('Tabel 5'!P112/'Tabel 11'!$F112*1,0)</f>
        <v>1.2845568737555855E-4</v>
      </c>
      <c r="R112" s="69">
        <f>IFERROR('Tabel 5'!Q112/'Tabel 11'!$F112*1,0)</f>
        <v>1.2845568737555855E-4</v>
      </c>
      <c r="S112" s="69">
        <f>IFERROR('Tabel 5'!R112/'Tabel 11'!$F112*1,0)</f>
        <v>0</v>
      </c>
      <c r="T112" s="69"/>
      <c r="U112" s="69">
        <f>IFERROR('Tabel 5'!T112/'Tabel 11'!$F112*1,0)</f>
        <v>2.90860377843229E-3</v>
      </c>
      <c r="V112" s="69"/>
      <c r="W112" s="69">
        <f>IFERROR('Tabel 5'!V112/'Tabel 11'!$F112*1,0)</f>
        <v>9.6800535843724472E-3</v>
      </c>
      <c r="X112" s="69">
        <f>IFERROR('Tabel 5'!W112/'Tabel 11'!$F112*1,0)</f>
        <v>9.1295292099057689E-3</v>
      </c>
      <c r="Y112" s="69">
        <f>IFERROR('Tabel 5'!X112/'Tabel 11'!$F112*1,0)</f>
        <v>1.8350812482222651E-4</v>
      </c>
      <c r="Z112" s="69">
        <f>IFERROR('Tabel 5'!Y112/'Tabel 11'!$F112*1,0)</f>
        <v>3.6701624964445302E-4</v>
      </c>
      <c r="AA112" s="69"/>
      <c r="AB112" s="69">
        <f>IFERROR('Tabel 5'!AA112/'Tabel 11'!$F112*1,0)</f>
        <v>0</v>
      </c>
      <c r="AC112" s="57"/>
    </row>
    <row r="113" spans="1:29" outlineLevel="1" x14ac:dyDescent="0.2">
      <c r="A113" s="22">
        <v>1</v>
      </c>
      <c r="B113" s="46">
        <v>2019</v>
      </c>
      <c r="C113" s="46">
        <v>5</v>
      </c>
      <c r="D113" s="22" t="s">
        <v>38</v>
      </c>
      <c r="E113" s="22" t="s">
        <v>368</v>
      </c>
      <c r="F113" s="41">
        <v>88798</v>
      </c>
      <c r="H113" s="69">
        <f>IFERROR('Tabel 5'!G113/'Tabel 11'!$F113*1,0)</f>
        <v>1.8119777472465595E-2</v>
      </c>
      <c r="I113" s="69"/>
      <c r="J113" s="69">
        <f>IFERROR('Tabel 5'!I113/'Tabel 11'!$F113*1,0)</f>
        <v>8.4348746593391737E-3</v>
      </c>
      <c r="K113" s="69">
        <f>IFERROR('Tabel 5'!J113/'Tabel 11'!$F113*1,0)</f>
        <v>4.8086668618662586E-3</v>
      </c>
      <c r="L113" s="69">
        <f>IFERROR('Tabel 5'!K113/'Tabel 11'!$F113*1,0)</f>
        <v>5.6307574494921058E-5</v>
      </c>
      <c r="M113" s="69">
        <f>IFERROR('Tabel 5'!L113/'Tabel 11'!$F113*1,0)</f>
        <v>3.569900222977995E-3</v>
      </c>
      <c r="N113" s="69">
        <f>IFERROR('Tabel 5'!M113/'Tabel 11'!$F113*1,0)</f>
        <v>0</v>
      </c>
      <c r="O113" s="69">
        <f>IFERROR('Tabel 5'!N113/'Tabel 11'!$F113*1,0)</f>
        <v>0</v>
      </c>
      <c r="P113" s="69"/>
      <c r="Q113" s="69">
        <f>IFERROR('Tabel 5'!P113/'Tabel 11'!$F113*1,0)</f>
        <v>1.914457532827316E-4</v>
      </c>
      <c r="R113" s="69">
        <f>IFERROR('Tabel 5'!Q113/'Tabel 11'!$F113*1,0)</f>
        <v>1.914457532827316E-4</v>
      </c>
      <c r="S113" s="69">
        <f>IFERROR('Tabel 5'!R113/'Tabel 11'!$F113*1,0)</f>
        <v>0</v>
      </c>
      <c r="T113" s="69"/>
      <c r="U113" s="69">
        <f>IFERROR('Tabel 5'!T113/'Tabel 11'!$F113*1,0)</f>
        <v>0</v>
      </c>
      <c r="V113" s="69"/>
      <c r="W113" s="69">
        <f>IFERROR('Tabel 5'!V113/'Tabel 11'!$F113*1,0)</f>
        <v>9.4934570598436893E-3</v>
      </c>
      <c r="X113" s="69">
        <f>IFERROR('Tabel 5'!W113/'Tabel 11'!$F113*1,0)</f>
        <v>9.256965246965022E-3</v>
      </c>
      <c r="Y113" s="69">
        <f>IFERROR('Tabel 5'!X113/'Tabel 11'!$F113*1,0)</f>
        <v>2.3649181287866843E-4</v>
      </c>
      <c r="Z113" s="69">
        <f>IFERROR('Tabel 5'!Y113/'Tabel 11'!$F113*1,0)</f>
        <v>0</v>
      </c>
      <c r="AA113" s="69"/>
      <c r="AB113" s="69">
        <f>IFERROR('Tabel 5'!AA113/'Tabel 11'!$F113*1,0)</f>
        <v>0</v>
      </c>
      <c r="AC113" s="57"/>
    </row>
    <row r="114" spans="1:29" outlineLevel="1" x14ac:dyDescent="0.2">
      <c r="A114" s="22">
        <v>1</v>
      </c>
      <c r="B114" s="46">
        <v>2019</v>
      </c>
      <c r="C114" s="46">
        <v>5</v>
      </c>
      <c r="D114" s="22" t="s">
        <v>40</v>
      </c>
      <c r="E114" s="22" t="s">
        <v>370</v>
      </c>
      <c r="F114" s="41">
        <v>44448</v>
      </c>
      <c r="H114" s="69">
        <f>IFERROR('Tabel 5'!G114/'Tabel 11'!$F114*1,0)</f>
        <v>1.4578833693304536E-2</v>
      </c>
      <c r="I114" s="69"/>
      <c r="J114" s="69">
        <f>IFERROR('Tabel 5'!I114/'Tabel 11'!$F114*1,0)</f>
        <v>3.9146868250539953E-3</v>
      </c>
      <c r="K114" s="69">
        <f>IFERROR('Tabel 5'!J114/'Tabel 11'!$F114*1,0)</f>
        <v>0</v>
      </c>
      <c r="L114" s="69">
        <f>IFERROR('Tabel 5'!K114/'Tabel 11'!$F114*1,0)</f>
        <v>0</v>
      </c>
      <c r="M114" s="69">
        <f>IFERROR('Tabel 5'!L114/'Tabel 11'!$F114*1,0)</f>
        <v>3.9146868250539953E-3</v>
      </c>
      <c r="N114" s="69">
        <f>IFERROR('Tabel 5'!M114/'Tabel 11'!$F114*1,0)</f>
        <v>0</v>
      </c>
      <c r="O114" s="69">
        <f>IFERROR('Tabel 5'!N114/'Tabel 11'!$F114*1,0)</f>
        <v>0</v>
      </c>
      <c r="P114" s="69"/>
      <c r="Q114" s="69">
        <f>IFERROR('Tabel 5'!P114/'Tabel 11'!$F114*1,0)</f>
        <v>4.2746580273578114E-4</v>
      </c>
      <c r="R114" s="69">
        <f>IFERROR('Tabel 5'!Q114/'Tabel 11'!$F114*1,0)</f>
        <v>4.2746580273578114E-4</v>
      </c>
      <c r="S114" s="69">
        <f>IFERROR('Tabel 5'!R114/'Tabel 11'!$F114*1,0)</f>
        <v>0</v>
      </c>
      <c r="T114" s="69"/>
      <c r="U114" s="69">
        <f>IFERROR('Tabel 5'!T114/'Tabel 11'!$F114*1,0)</f>
        <v>1.0124190064794817E-3</v>
      </c>
      <c r="V114" s="69"/>
      <c r="W114" s="69">
        <f>IFERROR('Tabel 5'!V114/'Tabel 11'!$F114*1,0)</f>
        <v>9.2242620590352771E-3</v>
      </c>
      <c r="X114" s="69">
        <f>IFERROR('Tabel 5'!W114/'Tabel 11'!$F114*1,0)</f>
        <v>8.9767818574514047E-3</v>
      </c>
      <c r="Y114" s="69">
        <f>IFERROR('Tabel 5'!X114/'Tabel 11'!$F114*1,0)</f>
        <v>2.474802015838733E-4</v>
      </c>
      <c r="Z114" s="69">
        <f>IFERROR('Tabel 5'!Y114/'Tabel 11'!$F114*1,0)</f>
        <v>0</v>
      </c>
      <c r="AA114" s="69"/>
      <c r="AB114" s="69">
        <f>IFERROR('Tabel 5'!AA114/'Tabel 11'!$F114*1,0)</f>
        <v>0</v>
      </c>
      <c r="AC114" s="57"/>
    </row>
    <row r="115" spans="1:29" outlineLevel="1" x14ac:dyDescent="0.2">
      <c r="A115" s="22">
        <v>1</v>
      </c>
      <c r="B115" s="46">
        <v>2019</v>
      </c>
      <c r="C115" s="46">
        <v>5</v>
      </c>
      <c r="D115" s="22" t="s">
        <v>41</v>
      </c>
      <c r="E115" s="22" t="s">
        <v>371</v>
      </c>
      <c r="F115" s="41">
        <v>76371</v>
      </c>
      <c r="H115" s="69">
        <f>IFERROR('Tabel 5'!G115/'Tabel 11'!$F115*1,0)</f>
        <v>1.3840332063217714E-2</v>
      </c>
      <c r="I115" s="69"/>
      <c r="J115" s="69">
        <f>IFERROR('Tabel 5'!I115/'Tabel 11'!$F115*1,0)</f>
        <v>1.9117204174359378E-3</v>
      </c>
      <c r="K115" s="69">
        <f>IFERROR('Tabel 5'!J115/'Tabel 11'!$F115*1,0)</f>
        <v>5.1066504301370934E-4</v>
      </c>
      <c r="L115" s="69">
        <f>IFERROR('Tabel 5'!K115/'Tabel 11'!$F115*1,0)</f>
        <v>6.546987730944992E-5</v>
      </c>
      <c r="M115" s="69">
        <f>IFERROR('Tabel 5'!L115/'Tabel 11'!$F115*1,0)</f>
        <v>8.2492045409906904E-4</v>
      </c>
      <c r="N115" s="69">
        <f>IFERROR('Tabel 5'!M115/'Tabel 11'!$F115*1,0)</f>
        <v>0</v>
      </c>
      <c r="O115" s="69">
        <f>IFERROR('Tabel 5'!N115/'Tabel 11'!$F115*1,0)</f>
        <v>5.1066504301370934E-4</v>
      </c>
      <c r="P115" s="69"/>
      <c r="Q115" s="69">
        <f>IFERROR('Tabel 5'!P115/'Tabel 11'!$F115*1,0)</f>
        <v>2.448573411373427E-3</v>
      </c>
      <c r="R115" s="69">
        <f>IFERROR('Tabel 5'!Q115/'Tabel 11'!$F115*1,0)</f>
        <v>2.448573411373427E-3</v>
      </c>
      <c r="S115" s="69">
        <f>IFERROR('Tabel 5'!R115/'Tabel 11'!$F115*1,0)</f>
        <v>0</v>
      </c>
      <c r="T115" s="69"/>
      <c r="U115" s="69">
        <f>IFERROR('Tabel 5'!T115/'Tabel 11'!$F115*1,0)</f>
        <v>2.3176336567545274E-3</v>
      </c>
      <c r="V115" s="69"/>
      <c r="W115" s="69">
        <f>IFERROR('Tabel 5'!V115/'Tabel 11'!$F115*1,0)</f>
        <v>7.1624045776538213E-3</v>
      </c>
      <c r="X115" s="69">
        <f>IFERROR('Tabel 5'!W115/'Tabel 11'!$F115*1,0)</f>
        <v>7.0183708475730321E-3</v>
      </c>
      <c r="Y115" s="69">
        <f>IFERROR('Tabel 5'!X115/'Tabel 11'!$F115*1,0)</f>
        <v>1.4403373008078983E-4</v>
      </c>
      <c r="Z115" s="69">
        <f>IFERROR('Tabel 5'!Y115/'Tabel 11'!$F115*1,0)</f>
        <v>0</v>
      </c>
      <c r="AA115" s="69"/>
      <c r="AB115" s="69">
        <f>IFERROR('Tabel 5'!AA115/'Tabel 11'!$F115*1,0)</f>
        <v>1.5450891045030181E-3</v>
      </c>
      <c r="AC115" s="57"/>
    </row>
    <row r="116" spans="1:29" outlineLevel="1" x14ac:dyDescent="0.2">
      <c r="A116" s="22">
        <v>1</v>
      </c>
      <c r="B116" s="46">
        <v>2019</v>
      </c>
      <c r="C116" s="46">
        <v>5</v>
      </c>
      <c r="D116" s="22" t="s">
        <v>42</v>
      </c>
      <c r="E116" s="22" t="s">
        <v>372</v>
      </c>
      <c r="F116" s="41">
        <v>57957</v>
      </c>
      <c r="H116" s="69">
        <f>IFERROR('Tabel 5'!G116/'Tabel 11'!$F116*1,0)</f>
        <v>1.8479217350794556E-2</v>
      </c>
      <c r="I116" s="69"/>
      <c r="J116" s="69">
        <f>IFERROR('Tabel 5'!I116/'Tabel 11'!$F116*1,0)</f>
        <v>8.7306106251186233E-3</v>
      </c>
      <c r="K116" s="69">
        <f>IFERROR('Tabel 5'!J116/'Tabel 11'!$F116*1,0)</f>
        <v>1.8979588315475265E-4</v>
      </c>
      <c r="L116" s="69">
        <f>IFERROR('Tabel 5'!K116/'Tabel 11'!$F116*1,0)</f>
        <v>7.1604810462929415E-3</v>
      </c>
      <c r="M116" s="69">
        <f>IFERROR('Tabel 5'!L116/'Tabel 11'!$F116*1,0)</f>
        <v>1.0179961005573098E-3</v>
      </c>
      <c r="N116" s="69">
        <f>IFERROR('Tabel 5'!M116/'Tabel 11'!$F116*1,0)</f>
        <v>0</v>
      </c>
      <c r="O116" s="69">
        <f>IFERROR('Tabel 5'!N116/'Tabel 11'!$F116*1,0)</f>
        <v>3.6233759511361871E-4</v>
      </c>
      <c r="P116" s="69"/>
      <c r="Q116" s="69">
        <f>IFERROR('Tabel 5'!P116/'Tabel 11'!$F116*1,0)</f>
        <v>4.1410010870127854E-4</v>
      </c>
      <c r="R116" s="69">
        <f>IFERROR('Tabel 5'!Q116/'Tabel 11'!$F116*1,0)</f>
        <v>4.1410010870127854E-4</v>
      </c>
      <c r="S116" s="69">
        <f>IFERROR('Tabel 5'!R116/'Tabel 11'!$F116*1,0)</f>
        <v>0</v>
      </c>
      <c r="T116" s="69"/>
      <c r="U116" s="69">
        <f>IFERROR('Tabel 5'!T116/'Tabel 11'!$F116*1,0)</f>
        <v>3.4508342391773212E-4</v>
      </c>
      <c r="V116" s="69"/>
      <c r="W116" s="69">
        <f>IFERROR('Tabel 5'!V116/'Tabel 11'!$F116*1,0)</f>
        <v>8.989423193056921E-3</v>
      </c>
      <c r="X116" s="69">
        <f>IFERROR('Tabel 5'!W116/'Tabel 11'!$F116*1,0)</f>
        <v>8.799627309902169E-3</v>
      </c>
      <c r="Y116" s="69">
        <f>IFERROR('Tabel 5'!X116/'Tabel 11'!$F116*1,0)</f>
        <v>1.8979588315475265E-4</v>
      </c>
      <c r="Z116" s="69">
        <f>IFERROR('Tabel 5'!Y116/'Tabel 11'!$F116*1,0)</f>
        <v>0</v>
      </c>
      <c r="AA116" s="69"/>
      <c r="AB116" s="69">
        <f>IFERROR('Tabel 5'!AA116/'Tabel 11'!$F116*1,0)</f>
        <v>0</v>
      </c>
      <c r="AC116" s="57"/>
    </row>
    <row r="117" spans="1:29" outlineLevel="1" x14ac:dyDescent="0.2">
      <c r="A117" s="22">
        <v>1</v>
      </c>
      <c r="B117" s="46">
        <v>2019</v>
      </c>
      <c r="C117" s="46">
        <v>5</v>
      </c>
      <c r="D117" s="22" t="s">
        <v>44</v>
      </c>
      <c r="E117" s="22" t="s">
        <v>374</v>
      </c>
      <c r="F117" s="41">
        <v>67567</v>
      </c>
      <c r="H117" s="69">
        <f>IFERROR('Tabel 5'!G117/'Tabel 11'!$F117*1,0)</f>
        <v>1.7597347817721667E-2</v>
      </c>
      <c r="I117" s="69"/>
      <c r="J117" s="69">
        <f>IFERROR('Tabel 5'!I117/'Tabel 11'!$F117*1,0)</f>
        <v>4.1440348098924027E-3</v>
      </c>
      <c r="K117" s="69">
        <f>IFERROR('Tabel 5'!J117/'Tabel 11'!$F117*1,0)</f>
        <v>2.7232228750721506E-3</v>
      </c>
      <c r="L117" s="69">
        <f>IFERROR('Tabel 5'!K117/'Tabel 11'!$F117*1,0)</f>
        <v>9.9160832950996786E-4</v>
      </c>
      <c r="M117" s="69">
        <f>IFERROR('Tabel 5'!L117/'Tabel 11'!$F117*1,0)</f>
        <v>0</v>
      </c>
      <c r="N117" s="69">
        <f>IFERROR('Tabel 5'!M117/'Tabel 11'!$F117*1,0)</f>
        <v>0</v>
      </c>
      <c r="O117" s="69">
        <f>IFERROR('Tabel 5'!N117/'Tabel 11'!$F117*1,0)</f>
        <v>4.2920360531028461E-4</v>
      </c>
      <c r="P117" s="69"/>
      <c r="Q117" s="69">
        <f>IFERROR('Tabel 5'!P117/'Tabel 11'!$F117*1,0)</f>
        <v>4.5140379179185106E-3</v>
      </c>
      <c r="R117" s="69">
        <f>IFERROR('Tabel 5'!Q117/'Tabel 11'!$F117*1,0)</f>
        <v>2.4568206372933533E-3</v>
      </c>
      <c r="S117" s="69">
        <f>IFERROR('Tabel 5'!R117/'Tabel 11'!$F117*1,0)</f>
        <v>2.0572172806251573E-3</v>
      </c>
      <c r="T117" s="69"/>
      <c r="U117" s="69">
        <f>IFERROR('Tabel 5'!T117/'Tabel 11'!$F117*1,0)</f>
        <v>1.6872141725990499E-3</v>
      </c>
      <c r="V117" s="69"/>
      <c r="W117" s="69">
        <f>IFERROR('Tabel 5'!V117/'Tabel 11'!$F117*1,0)</f>
        <v>7.2520609173117052E-3</v>
      </c>
      <c r="X117" s="69">
        <f>IFERROR('Tabel 5'!W117/'Tabel 11'!$F117*1,0)</f>
        <v>7.0004588038539524E-3</v>
      </c>
      <c r="Y117" s="69">
        <f>IFERROR('Tabel 5'!X117/'Tabel 11'!$F117*1,0)</f>
        <v>2.2200186481566444E-4</v>
      </c>
      <c r="Z117" s="69">
        <f>IFERROR('Tabel 5'!Y117/'Tabel 11'!$F117*1,0)</f>
        <v>2.9600248642088592E-5</v>
      </c>
      <c r="AA117" s="69"/>
      <c r="AB117" s="69">
        <f>IFERROR('Tabel 5'!AA117/'Tabel 11'!$F117*1,0)</f>
        <v>0</v>
      </c>
      <c r="AC117" s="57"/>
    </row>
    <row r="118" spans="1:29" outlineLevel="1" x14ac:dyDescent="0.2">
      <c r="A118" s="22">
        <v>1</v>
      </c>
      <c r="B118" s="46">
        <v>2019</v>
      </c>
      <c r="C118" s="46">
        <v>5</v>
      </c>
      <c r="D118" s="22" t="s">
        <v>47</v>
      </c>
      <c r="E118" s="22" t="s">
        <v>380</v>
      </c>
      <c r="F118" s="41">
        <v>64030</v>
      </c>
      <c r="H118" s="69">
        <f>IFERROR('Tabel 5'!G118/'Tabel 11'!$F118*1,0)</f>
        <v>1.2931438388255506E-2</v>
      </c>
      <c r="I118" s="69"/>
      <c r="J118" s="69">
        <f>IFERROR('Tabel 5'!I118/'Tabel 11'!$F118*1,0)</f>
        <v>1.0057785413087616E-2</v>
      </c>
      <c r="K118" s="69">
        <f>IFERROR('Tabel 5'!J118/'Tabel 11'!$F118*1,0)</f>
        <v>0</v>
      </c>
      <c r="L118" s="69">
        <f>IFERROR('Tabel 5'!K118/'Tabel 11'!$F118*1,0)</f>
        <v>8.1836639075433398E-3</v>
      </c>
      <c r="M118" s="69">
        <f>IFERROR('Tabel 5'!L118/'Tabel 11'!$F118*1,0)</f>
        <v>6.8717788536623462E-4</v>
      </c>
      <c r="N118" s="69">
        <f>IFERROR('Tabel 5'!M118/'Tabel 11'!$F118*1,0)</f>
        <v>0</v>
      </c>
      <c r="O118" s="69">
        <f>IFERROR('Tabel 5'!N118/'Tabel 11'!$F118*1,0)</f>
        <v>1.1869436201780415E-3</v>
      </c>
      <c r="P118" s="69"/>
      <c r="Q118" s="69">
        <f>IFERROR('Tabel 5'!P118/'Tabel 11'!$F118*1,0)</f>
        <v>0</v>
      </c>
      <c r="R118" s="69">
        <f>IFERROR('Tabel 5'!Q118/'Tabel 11'!$F118*1,0)</f>
        <v>0</v>
      </c>
      <c r="S118" s="69">
        <f>IFERROR('Tabel 5'!R118/'Tabel 11'!$F118*1,0)</f>
        <v>0</v>
      </c>
      <c r="T118" s="69"/>
      <c r="U118" s="69">
        <f>IFERROR('Tabel 5'!T118/'Tabel 11'!$F118*1,0)</f>
        <v>2.6237701077619865E-3</v>
      </c>
      <c r="V118" s="69"/>
      <c r="W118" s="69">
        <f>IFERROR('Tabel 5'!V118/'Tabel 11'!$F118*1,0)</f>
        <v>2.498828674059035E-4</v>
      </c>
      <c r="X118" s="69">
        <f>IFERROR('Tabel 5'!W118/'Tabel 11'!$F118*1,0)</f>
        <v>0</v>
      </c>
      <c r="Y118" s="69">
        <f>IFERROR('Tabel 5'!X118/'Tabel 11'!$F118*1,0)</f>
        <v>2.498828674059035E-4</v>
      </c>
      <c r="Z118" s="69">
        <f>IFERROR('Tabel 5'!Y118/'Tabel 11'!$F118*1,0)</f>
        <v>0</v>
      </c>
      <c r="AA118" s="69"/>
      <c r="AB118" s="69">
        <f>IFERROR('Tabel 5'!AA118/'Tabel 11'!$F118*1,0)</f>
        <v>0</v>
      </c>
      <c r="AC118" s="57"/>
    </row>
    <row r="119" spans="1:29" outlineLevel="1" x14ac:dyDescent="0.2">
      <c r="A119" s="22">
        <v>1</v>
      </c>
      <c r="B119" s="46">
        <v>2019</v>
      </c>
      <c r="C119" s="46">
        <v>5</v>
      </c>
      <c r="D119" s="22" t="s">
        <v>48</v>
      </c>
      <c r="E119" s="22" t="s">
        <v>381</v>
      </c>
      <c r="F119" s="41">
        <v>51403</v>
      </c>
      <c r="H119" s="69">
        <f>IFERROR('Tabel 5'!G119/'Tabel 11'!$F119*1,0)</f>
        <v>1.1477929303737136E-2</v>
      </c>
      <c r="I119" s="69"/>
      <c r="J119" s="69">
        <f>IFERROR('Tabel 5'!I119/'Tabel 11'!$F119*1,0)</f>
        <v>1.6535999844367059E-3</v>
      </c>
      <c r="K119" s="69">
        <f>IFERROR('Tabel 5'!J119/'Tabel 11'!$F119*1,0)</f>
        <v>6.225317588467599E-4</v>
      </c>
      <c r="L119" s="69">
        <f>IFERROR('Tabel 5'!K119/'Tabel 11'!$F119*1,0)</f>
        <v>0</v>
      </c>
      <c r="M119" s="69">
        <f>IFERROR('Tabel 5'!L119/'Tabel 11'!$F119*1,0)</f>
        <v>5.6416940645487616E-4</v>
      </c>
      <c r="N119" s="69">
        <f>IFERROR('Tabel 5'!M119/'Tabel 11'!$F119*1,0)</f>
        <v>4.6689881913506993E-4</v>
      </c>
      <c r="O119" s="69">
        <f>IFERROR('Tabel 5'!N119/'Tabel 11'!$F119*1,0)</f>
        <v>0</v>
      </c>
      <c r="P119" s="69"/>
      <c r="Q119" s="69">
        <f>IFERROR('Tabel 5'!P119/'Tabel 11'!$F119*1,0)</f>
        <v>1.031068225589946E-3</v>
      </c>
      <c r="R119" s="69">
        <f>IFERROR('Tabel 5'!Q119/'Tabel 11'!$F119*1,0)</f>
        <v>0</v>
      </c>
      <c r="S119" s="69">
        <f>IFERROR('Tabel 5'!R119/'Tabel 11'!$F119*1,0)</f>
        <v>1.031068225589946E-3</v>
      </c>
      <c r="T119" s="69"/>
      <c r="U119" s="69">
        <f>IFERROR('Tabel 5'!T119/'Tabel 11'!$F119*1,0)</f>
        <v>1.0699764605178687E-3</v>
      </c>
      <c r="V119" s="69"/>
      <c r="W119" s="69">
        <f>IFERROR('Tabel 5'!V119/'Tabel 11'!$F119*1,0)</f>
        <v>7.7232846331926151E-3</v>
      </c>
      <c r="X119" s="69">
        <f>IFERROR('Tabel 5'!W119/'Tabel 11'!$F119*1,0)</f>
        <v>7.4898352236250805E-3</v>
      </c>
      <c r="Y119" s="69">
        <f>IFERROR('Tabel 5'!X119/'Tabel 11'!$F119*1,0)</f>
        <v>2.3344940956753496E-4</v>
      </c>
      <c r="Z119" s="69">
        <f>IFERROR('Tabel 5'!Y119/'Tabel 11'!$F119*1,0)</f>
        <v>0</v>
      </c>
      <c r="AA119" s="69"/>
      <c r="AB119" s="69">
        <f>IFERROR('Tabel 5'!AA119/'Tabel 11'!$F119*1,0)</f>
        <v>0</v>
      </c>
      <c r="AC119" s="57"/>
    </row>
    <row r="120" spans="1:29" outlineLevel="1" x14ac:dyDescent="0.2">
      <c r="A120" s="22">
        <v>1</v>
      </c>
      <c r="B120" s="46">
        <v>2019</v>
      </c>
      <c r="C120" s="46">
        <v>5</v>
      </c>
      <c r="D120" s="22" t="s">
        <v>49</v>
      </c>
      <c r="E120" s="22" t="s">
        <v>382</v>
      </c>
      <c r="F120" s="41">
        <v>72372</v>
      </c>
      <c r="H120" s="69">
        <f>IFERROR('Tabel 5'!G120/'Tabel 11'!$F120*1,0)</f>
        <v>5.1815619300281876E-3</v>
      </c>
      <c r="I120" s="69"/>
      <c r="J120" s="69">
        <f>IFERROR('Tabel 5'!I120/'Tabel 11'!$F120*1,0)</f>
        <v>1.6580998176090201E-4</v>
      </c>
      <c r="K120" s="69">
        <f>IFERROR('Tabel 5'!J120/'Tabel 11'!$F120*1,0)</f>
        <v>0</v>
      </c>
      <c r="L120" s="69">
        <f>IFERROR('Tabel 5'!K120/'Tabel 11'!$F120*1,0)</f>
        <v>0</v>
      </c>
      <c r="M120" s="69">
        <f>IFERROR('Tabel 5'!L120/'Tabel 11'!$F120*1,0)</f>
        <v>5.5269993920300666E-5</v>
      </c>
      <c r="N120" s="69">
        <f>IFERROR('Tabel 5'!M120/'Tabel 11'!$F120*1,0)</f>
        <v>4.1452495440225503E-5</v>
      </c>
      <c r="O120" s="69">
        <f>IFERROR('Tabel 5'!N120/'Tabel 11'!$F120*1,0)</f>
        <v>6.9087492400375842E-5</v>
      </c>
      <c r="P120" s="69"/>
      <c r="Q120" s="69">
        <f>IFERROR('Tabel 5'!P120/'Tabel 11'!$F120*1,0)</f>
        <v>1.5199248328082683E-4</v>
      </c>
      <c r="R120" s="69">
        <f>IFERROR('Tabel 5'!Q120/'Tabel 11'!$F120*1,0)</f>
        <v>1.5199248328082683E-4</v>
      </c>
      <c r="S120" s="69">
        <f>IFERROR('Tabel 5'!R120/'Tabel 11'!$F120*1,0)</f>
        <v>0</v>
      </c>
      <c r="T120" s="69"/>
      <c r="U120" s="69">
        <f>IFERROR('Tabel 5'!T120/'Tabel 11'!$F120*1,0)</f>
        <v>2.7496821975349583E-3</v>
      </c>
      <c r="V120" s="69"/>
      <c r="W120" s="69">
        <f>IFERROR('Tabel 5'!V120/'Tabel 11'!$F120*1,0)</f>
        <v>2.1140772674515004E-3</v>
      </c>
      <c r="X120" s="69">
        <f>IFERROR('Tabel 5'!W120/'Tabel 11'!$F120*1,0)</f>
        <v>1.8791797932902227E-3</v>
      </c>
      <c r="Y120" s="69">
        <f>IFERROR('Tabel 5'!X120/'Tabel 11'!$F120*1,0)</f>
        <v>1.1053998784060133E-4</v>
      </c>
      <c r="Z120" s="69">
        <f>IFERROR('Tabel 5'!Y120/'Tabel 11'!$F120*1,0)</f>
        <v>1.2435748632067651E-4</v>
      </c>
      <c r="AA120" s="69"/>
      <c r="AB120" s="69">
        <f>IFERROR('Tabel 5'!AA120/'Tabel 11'!$F120*1,0)</f>
        <v>0</v>
      </c>
      <c r="AC120" s="57"/>
    </row>
    <row r="121" spans="1:29" outlineLevel="1" x14ac:dyDescent="0.2">
      <c r="A121" s="22">
        <v>1</v>
      </c>
      <c r="B121" s="46">
        <v>2019</v>
      </c>
      <c r="C121" s="46">
        <v>5</v>
      </c>
      <c r="D121" s="22" t="s">
        <v>50</v>
      </c>
      <c r="E121" s="22" t="s">
        <v>383</v>
      </c>
      <c r="F121" s="41">
        <v>79169</v>
      </c>
      <c r="H121" s="69">
        <f>IFERROR('Tabel 5'!G121/'Tabel 11'!$F121*1,0)</f>
        <v>2.9582285995781176E-2</v>
      </c>
      <c r="I121" s="69"/>
      <c r="J121" s="69">
        <f>IFERROR('Tabel 5'!I121/'Tabel 11'!$F121*1,0)</f>
        <v>6.113504023039321E-3</v>
      </c>
      <c r="K121" s="69">
        <f>IFERROR('Tabel 5'!J121/'Tabel 11'!$F121*1,0)</f>
        <v>0</v>
      </c>
      <c r="L121" s="69">
        <f>IFERROR('Tabel 5'!K121/'Tabel 11'!$F121*1,0)</f>
        <v>0</v>
      </c>
      <c r="M121" s="69">
        <f>IFERROR('Tabel 5'!L121/'Tabel 11'!$F121*1,0)</f>
        <v>3.3599009713397919E-3</v>
      </c>
      <c r="N121" s="69">
        <f>IFERROR('Tabel 5'!M121/'Tabel 11'!$F121*1,0)</f>
        <v>0</v>
      </c>
      <c r="O121" s="69">
        <f>IFERROR('Tabel 5'!N121/'Tabel 11'!$F121*1,0)</f>
        <v>2.7536030516995286E-3</v>
      </c>
      <c r="P121" s="69"/>
      <c r="Q121" s="69">
        <f>IFERROR('Tabel 5'!P121/'Tabel 11'!$F121*1,0)</f>
        <v>5.9871919564475993E-3</v>
      </c>
      <c r="R121" s="69">
        <f>IFERROR('Tabel 5'!Q121/'Tabel 11'!$F121*1,0)</f>
        <v>5.9871919564475993E-3</v>
      </c>
      <c r="S121" s="69">
        <f>IFERROR('Tabel 5'!R121/'Tabel 11'!$F121*1,0)</f>
        <v>0</v>
      </c>
      <c r="T121" s="69"/>
      <c r="U121" s="69">
        <f>IFERROR('Tabel 5'!T121/'Tabel 11'!$F121*1,0)</f>
        <v>9.9154972274501391E-3</v>
      </c>
      <c r="V121" s="69"/>
      <c r="W121" s="69">
        <f>IFERROR('Tabel 5'!V121/'Tabel 11'!$F121*1,0)</f>
        <v>7.5660927888441185E-3</v>
      </c>
      <c r="X121" s="69">
        <f>IFERROR('Tabel 5'!W121/'Tabel 11'!$F121*1,0)</f>
        <v>7.2882062423423313E-3</v>
      </c>
      <c r="Y121" s="69">
        <f>IFERROR('Tabel 5'!X121/'Tabel 11'!$F121*1,0)</f>
        <v>2.7788654650178732E-4</v>
      </c>
      <c r="Z121" s="69">
        <f>IFERROR('Tabel 5'!Y121/'Tabel 11'!$F121*1,0)</f>
        <v>0</v>
      </c>
      <c r="AA121" s="69"/>
      <c r="AB121" s="69">
        <f>IFERROR('Tabel 5'!AA121/'Tabel 11'!$F121*1,0)</f>
        <v>0</v>
      </c>
      <c r="AC121" s="57"/>
    </row>
    <row r="122" spans="1:29" outlineLevel="1" x14ac:dyDescent="0.2">
      <c r="A122" s="22">
        <v>1</v>
      </c>
      <c r="B122" s="46">
        <v>2019</v>
      </c>
      <c r="C122" s="46">
        <v>5</v>
      </c>
      <c r="D122" s="22" t="s">
        <v>53</v>
      </c>
      <c r="E122" s="22" t="s">
        <v>388</v>
      </c>
      <c r="F122" s="41">
        <v>65376</v>
      </c>
      <c r="H122" s="69">
        <f>IFERROR('Tabel 5'!G122/'Tabel 11'!$F122*1,0)</f>
        <v>1.2359275575134606E-2</v>
      </c>
      <c r="I122" s="69"/>
      <c r="J122" s="69">
        <f>IFERROR('Tabel 5'!I122/'Tabel 11'!$F122*1,0)</f>
        <v>5.0477239353891338E-3</v>
      </c>
      <c r="K122" s="69">
        <f>IFERROR('Tabel 5'!J122/'Tabel 11'!$F122*1,0)</f>
        <v>0</v>
      </c>
      <c r="L122" s="69">
        <f>IFERROR('Tabel 5'!K122/'Tabel 11'!$F122*1,0)</f>
        <v>3.0592266275085656E-4</v>
      </c>
      <c r="M122" s="69">
        <f>IFERROR('Tabel 5'!L122/'Tabel 11'!$F122*1,0)</f>
        <v>2.2944199706314243E-4</v>
      </c>
      <c r="N122" s="69">
        <f>IFERROR('Tabel 5'!M122/'Tabel 11'!$F122*1,0)</f>
        <v>0</v>
      </c>
      <c r="O122" s="69">
        <f>IFERROR('Tabel 5'!N122/'Tabel 11'!$F122*1,0)</f>
        <v>4.5123592755751344E-3</v>
      </c>
      <c r="P122" s="69"/>
      <c r="Q122" s="69">
        <f>IFERROR('Tabel 5'!P122/'Tabel 11'!$F122*1,0)</f>
        <v>1.697870778267254E-3</v>
      </c>
      <c r="R122" s="69">
        <f>IFERROR('Tabel 5'!Q122/'Tabel 11'!$F122*1,0)</f>
        <v>5.9654919236417031E-4</v>
      </c>
      <c r="S122" s="69">
        <f>IFERROR('Tabel 5'!R122/'Tabel 11'!$F122*1,0)</f>
        <v>1.1013215859030838E-3</v>
      </c>
      <c r="T122" s="69"/>
      <c r="U122" s="69">
        <f>IFERROR('Tabel 5'!T122/'Tabel 11'!$F122*1,0)</f>
        <v>8.1069505628976999E-4</v>
      </c>
      <c r="V122" s="69"/>
      <c r="W122" s="69">
        <f>IFERROR('Tabel 5'!V122/'Tabel 11'!$F122*1,0)</f>
        <v>4.8029858051884481E-3</v>
      </c>
      <c r="X122" s="69">
        <f>IFERROR('Tabel 5'!W122/'Tabel 11'!$F122*1,0)</f>
        <v>4.5735438081253056E-3</v>
      </c>
      <c r="Y122" s="69">
        <f>IFERROR('Tabel 5'!X122/'Tabel 11'!$F122*1,0)</f>
        <v>2.2944199706314243E-4</v>
      </c>
      <c r="Z122" s="69">
        <f>IFERROR('Tabel 5'!Y122/'Tabel 11'!$F122*1,0)</f>
        <v>0</v>
      </c>
      <c r="AA122" s="69"/>
      <c r="AB122" s="69">
        <f>IFERROR('Tabel 5'!AA122/'Tabel 11'!$F122*1,0)</f>
        <v>0</v>
      </c>
      <c r="AC122" s="57"/>
    </row>
    <row r="123" spans="1:29" outlineLevel="1" x14ac:dyDescent="0.2">
      <c r="A123" s="22">
        <v>1</v>
      </c>
      <c r="B123" s="46">
        <v>2019</v>
      </c>
      <c r="C123" s="46">
        <v>5</v>
      </c>
      <c r="D123" s="22" t="s">
        <v>55</v>
      </c>
      <c r="E123" s="22" t="s">
        <v>390</v>
      </c>
      <c r="F123" s="41">
        <v>56325</v>
      </c>
      <c r="H123" s="69">
        <f>IFERROR('Tabel 5'!G123/'Tabel 11'!$F123*1,0)</f>
        <v>2.8104749223257879E-2</v>
      </c>
      <c r="I123" s="69"/>
      <c r="J123" s="69">
        <f>IFERROR('Tabel 5'!I123/'Tabel 11'!$F123*1,0)</f>
        <v>4.1011984021304924E-3</v>
      </c>
      <c r="K123" s="69">
        <f>IFERROR('Tabel 5'!J123/'Tabel 11'!$F123*1,0)</f>
        <v>0</v>
      </c>
      <c r="L123" s="69">
        <f>IFERROR('Tabel 5'!K123/'Tabel 11'!$F123*1,0)</f>
        <v>0</v>
      </c>
      <c r="M123" s="69">
        <f>IFERROR('Tabel 5'!L123/'Tabel 11'!$F123*1,0)</f>
        <v>4.0834442964935644E-3</v>
      </c>
      <c r="N123" s="69">
        <f>IFERROR('Tabel 5'!M123/'Tabel 11'!$F123*1,0)</f>
        <v>0</v>
      </c>
      <c r="O123" s="69">
        <f>IFERROR('Tabel 5'!N123/'Tabel 11'!$F123*1,0)</f>
        <v>1.7754105636928539E-5</v>
      </c>
      <c r="P123" s="69"/>
      <c r="Q123" s="69">
        <f>IFERROR('Tabel 5'!P123/'Tabel 11'!$F123*1,0)</f>
        <v>9.4806924101198398E-3</v>
      </c>
      <c r="R123" s="69">
        <f>IFERROR('Tabel 5'!Q123/'Tabel 11'!$F123*1,0)</f>
        <v>2.0949844651575677E-3</v>
      </c>
      <c r="S123" s="69">
        <f>IFERROR('Tabel 5'!R123/'Tabel 11'!$F123*1,0)</f>
        <v>7.3857079449622725E-3</v>
      </c>
      <c r="T123" s="69"/>
      <c r="U123" s="69">
        <f>IFERROR('Tabel 5'!T123/'Tabel 11'!$F123*1,0)</f>
        <v>7.3679538393253436E-3</v>
      </c>
      <c r="V123" s="69"/>
      <c r="W123" s="69">
        <f>IFERROR('Tabel 5'!V123/'Tabel 11'!$F123*1,0)</f>
        <v>7.1549045716822017E-3</v>
      </c>
      <c r="X123" s="69">
        <f>IFERROR('Tabel 5'!W123/'Tabel 11'!$F123*1,0)</f>
        <v>6.8175765645805591E-3</v>
      </c>
      <c r="Y123" s="69">
        <f>IFERROR('Tabel 5'!X123/'Tabel 11'!$F123*1,0)</f>
        <v>3.3732800710164227E-4</v>
      </c>
      <c r="Z123" s="69">
        <f>IFERROR('Tabel 5'!Y123/'Tabel 11'!$F123*1,0)</f>
        <v>0</v>
      </c>
      <c r="AA123" s="69"/>
      <c r="AB123" s="69">
        <f>IFERROR('Tabel 5'!AA123/'Tabel 11'!$F123*1,0)</f>
        <v>0</v>
      </c>
      <c r="AC123" s="57"/>
    </row>
    <row r="124" spans="1:29" outlineLevel="1" x14ac:dyDescent="0.2">
      <c r="A124" s="22">
        <v>1</v>
      </c>
      <c r="B124" s="46">
        <v>2019</v>
      </c>
      <c r="C124" s="46">
        <v>5</v>
      </c>
      <c r="D124" s="22" t="s">
        <v>56</v>
      </c>
      <c r="E124" s="22" t="s">
        <v>391</v>
      </c>
      <c r="F124" s="41">
        <v>75913</v>
      </c>
      <c r="H124" s="69">
        <f>IFERROR('Tabel 5'!G124/'Tabel 11'!$F124*1,0)</f>
        <v>1.6242277343801455E-2</v>
      </c>
      <c r="I124" s="69"/>
      <c r="J124" s="69">
        <f>IFERROR('Tabel 5'!I124/'Tabel 11'!$F124*1,0)</f>
        <v>5.5721681398442956E-3</v>
      </c>
      <c r="K124" s="69">
        <f>IFERROR('Tabel 5'!J124/'Tabel 11'!$F124*1,0)</f>
        <v>5.0715951154611198E-3</v>
      </c>
      <c r="L124" s="69">
        <f>IFERROR('Tabel 5'!K124/'Tabel 11'!$F124*1,0)</f>
        <v>0</v>
      </c>
      <c r="M124" s="69">
        <f>IFERROR('Tabel 5'!L124/'Tabel 11'!$F124*1,0)</f>
        <v>0</v>
      </c>
      <c r="N124" s="69">
        <f>IFERROR('Tabel 5'!M124/'Tabel 11'!$F124*1,0)</f>
        <v>0</v>
      </c>
      <c r="O124" s="69">
        <f>IFERROR('Tabel 5'!N124/'Tabel 11'!$F124*1,0)</f>
        <v>5.0057302438317553E-4</v>
      </c>
      <c r="P124" s="69"/>
      <c r="Q124" s="69">
        <f>IFERROR('Tabel 5'!P124/'Tabel 11'!$F124*1,0)</f>
        <v>1.9100812772515907E-3</v>
      </c>
      <c r="R124" s="69">
        <f>IFERROR('Tabel 5'!Q124/'Tabel 11'!$F124*1,0)</f>
        <v>5.7961087033841369E-4</v>
      </c>
      <c r="S124" s="69">
        <f>IFERROR('Tabel 5'!R124/'Tabel 11'!$F124*1,0)</f>
        <v>1.330470406913177E-3</v>
      </c>
      <c r="T124" s="69"/>
      <c r="U124" s="69">
        <f>IFERROR('Tabel 5'!T124/'Tabel 11'!$F124*1,0)</f>
        <v>1.1065298433733353E-3</v>
      </c>
      <c r="V124" s="69"/>
      <c r="W124" s="69">
        <f>IFERROR('Tabel 5'!V124/'Tabel 11'!$F124*1,0)</f>
        <v>7.653498083332236E-3</v>
      </c>
      <c r="X124" s="69">
        <f>IFERROR('Tabel 5'!W124/'Tabel 11'!$F124*1,0)</f>
        <v>7.653498083332236E-3</v>
      </c>
      <c r="Y124" s="69">
        <f>IFERROR('Tabel 5'!X124/'Tabel 11'!$F124*1,0)</f>
        <v>0</v>
      </c>
      <c r="Z124" s="69">
        <f>IFERROR('Tabel 5'!Y124/'Tabel 11'!$F124*1,0)</f>
        <v>0</v>
      </c>
      <c r="AA124" s="69"/>
      <c r="AB124" s="69">
        <f>IFERROR('Tabel 5'!AA124/'Tabel 11'!$F124*1,0)</f>
        <v>1.8945398021419257E-4</v>
      </c>
      <c r="AC124" s="57"/>
    </row>
    <row r="125" spans="1:29" outlineLevel="1" x14ac:dyDescent="0.2">
      <c r="A125" s="22">
        <v>1</v>
      </c>
      <c r="B125" s="46">
        <v>2019</v>
      </c>
      <c r="C125" s="46">
        <v>5</v>
      </c>
      <c r="D125" s="22" t="s">
        <v>57</v>
      </c>
      <c r="E125" s="22" t="s">
        <v>392</v>
      </c>
      <c r="F125" s="41">
        <v>80409</v>
      </c>
      <c r="H125" s="69">
        <f>IFERROR('Tabel 5'!G125/'Tabel 11'!$F125*1,0)</f>
        <v>1.3804424877812185E-2</v>
      </c>
      <c r="I125" s="69"/>
      <c r="J125" s="69">
        <f>IFERROR('Tabel 5'!I125/'Tabel 11'!$F125*1,0)</f>
        <v>4.2905644890497332E-3</v>
      </c>
      <c r="K125" s="69">
        <f>IFERROR('Tabel 5'!J125/'Tabel 11'!$F125*1,0)</f>
        <v>2.3629195736795633E-4</v>
      </c>
      <c r="L125" s="69">
        <f>IFERROR('Tabel 5'!K125/'Tabel 11'!$F125*1,0)</f>
        <v>1.6167344451491748E-4</v>
      </c>
      <c r="M125" s="69">
        <f>IFERROR('Tabel 5'!L125/'Tabel 11'!$F125*1,0)</f>
        <v>1.989827009414369E-3</v>
      </c>
      <c r="N125" s="69">
        <f>IFERROR('Tabel 5'!M125/'Tabel 11'!$F125*1,0)</f>
        <v>6.2182094044199032E-5</v>
      </c>
      <c r="O125" s="69">
        <f>IFERROR('Tabel 5'!N125/'Tabel 11'!$F125*1,0)</f>
        <v>1.8405899837082914E-3</v>
      </c>
      <c r="P125" s="69"/>
      <c r="Q125" s="69">
        <f>IFERROR('Tabel 5'!P125/'Tabel 11'!$F125*1,0)</f>
        <v>3.1091047022099518E-3</v>
      </c>
      <c r="R125" s="69">
        <f>IFERROR('Tabel 5'!Q125/'Tabel 11'!$F125*1,0)</f>
        <v>2.9349948388861942E-3</v>
      </c>
      <c r="S125" s="69">
        <f>IFERROR('Tabel 5'!R125/'Tabel 11'!$F125*1,0)</f>
        <v>1.741098633237573E-4</v>
      </c>
      <c r="T125" s="69"/>
      <c r="U125" s="69">
        <f>IFERROR('Tabel 5'!T125/'Tabel 11'!$F125*1,0)</f>
        <v>4.7258391473591267E-4</v>
      </c>
      <c r="V125" s="69"/>
      <c r="W125" s="69">
        <f>IFERROR('Tabel 5'!V125/'Tabel 11'!$F125*1,0)</f>
        <v>5.932171771816588E-3</v>
      </c>
      <c r="X125" s="69">
        <f>IFERROR('Tabel 5'!W125/'Tabel 11'!$F125*1,0)</f>
        <v>5.7456254896839903E-3</v>
      </c>
      <c r="Y125" s="69">
        <f>IFERROR('Tabel 5'!X125/'Tabel 11'!$F125*1,0)</f>
        <v>1.865462821325971E-4</v>
      </c>
      <c r="Z125" s="69">
        <f>IFERROR('Tabel 5'!Y125/'Tabel 11'!$F125*1,0)</f>
        <v>0</v>
      </c>
      <c r="AA125" s="69"/>
      <c r="AB125" s="69">
        <f>IFERROR('Tabel 5'!AA125/'Tabel 11'!$F125*1,0)</f>
        <v>1.3680060689723786E-4</v>
      </c>
      <c r="AC125" s="57"/>
    </row>
    <row r="126" spans="1:29" outlineLevel="1" x14ac:dyDescent="0.2">
      <c r="A126" s="22">
        <v>1</v>
      </c>
      <c r="B126" s="46">
        <v>2019</v>
      </c>
      <c r="C126" s="46">
        <v>5</v>
      </c>
      <c r="D126" s="22" t="s">
        <v>60</v>
      </c>
      <c r="E126" s="22" t="s">
        <v>397</v>
      </c>
      <c r="F126" s="41">
        <v>90582</v>
      </c>
      <c r="H126" s="69">
        <f>IFERROR('Tabel 5'!G126/'Tabel 11'!$F126*1,0)</f>
        <v>1.8149301185666027E-2</v>
      </c>
      <c r="I126" s="69"/>
      <c r="J126" s="69">
        <f>IFERROR('Tabel 5'!I126/'Tabel 11'!$F126*1,0)</f>
        <v>7.6726060365193971E-3</v>
      </c>
      <c r="K126" s="69">
        <f>IFERROR('Tabel 5'!J126/'Tabel 11'!$F126*1,0)</f>
        <v>4.239252831688415E-3</v>
      </c>
      <c r="L126" s="69">
        <f>IFERROR('Tabel 5'!K126/'Tabel 11'!$F126*1,0)</f>
        <v>0</v>
      </c>
      <c r="M126" s="69">
        <f>IFERROR('Tabel 5'!L126/'Tabel 11'!$F126*1,0)</f>
        <v>2.0533880903490761E-3</v>
      </c>
      <c r="N126" s="69">
        <f>IFERROR('Tabel 5'!M126/'Tabel 11'!$F126*1,0)</f>
        <v>0</v>
      </c>
      <c r="O126" s="69">
        <f>IFERROR('Tabel 5'!N126/'Tabel 11'!$F126*1,0)</f>
        <v>1.3799651144819059E-3</v>
      </c>
      <c r="P126" s="69"/>
      <c r="Q126" s="69">
        <f>IFERROR('Tabel 5'!P126/'Tabel 11'!$F126*1,0)</f>
        <v>1.2033295798282218E-3</v>
      </c>
      <c r="R126" s="69">
        <f>IFERROR('Tabel 5'!Q126/'Tabel 11'!$F126*1,0)</f>
        <v>0</v>
      </c>
      <c r="S126" s="69">
        <f>IFERROR('Tabel 5'!R126/'Tabel 11'!$F126*1,0)</f>
        <v>1.2033295798282218E-3</v>
      </c>
      <c r="T126" s="69"/>
      <c r="U126" s="69">
        <f>IFERROR('Tabel 5'!T126/'Tabel 11'!$F126*1,0)</f>
        <v>1.5124417654721689E-3</v>
      </c>
      <c r="V126" s="69"/>
      <c r="W126" s="69">
        <f>IFERROR('Tabel 5'!V126/'Tabel 11'!$F126*1,0)</f>
        <v>7.760923803846239E-3</v>
      </c>
      <c r="X126" s="69">
        <f>IFERROR('Tabel 5'!W126/'Tabel 11'!$F126*1,0)</f>
        <v>7.4959705018657124E-3</v>
      </c>
      <c r="Y126" s="69">
        <f>IFERROR('Tabel 5'!X126/'Tabel 11'!$F126*1,0)</f>
        <v>2.6495330198052594E-4</v>
      </c>
      <c r="Z126" s="69">
        <f>IFERROR('Tabel 5'!Y126/'Tabel 11'!$F126*1,0)</f>
        <v>0</v>
      </c>
      <c r="AA126" s="69"/>
      <c r="AB126" s="69">
        <f>IFERROR('Tabel 5'!AA126/'Tabel 11'!$F126*1,0)</f>
        <v>0</v>
      </c>
      <c r="AC126" s="57"/>
    </row>
    <row r="127" spans="1:29" outlineLevel="1" x14ac:dyDescent="0.2">
      <c r="A127" s="22">
        <v>1</v>
      </c>
      <c r="B127" s="46">
        <v>2019</v>
      </c>
      <c r="C127" s="46">
        <v>5</v>
      </c>
      <c r="D127" s="22" t="s">
        <v>61</v>
      </c>
      <c r="E127" s="22" t="s">
        <v>398</v>
      </c>
      <c r="F127" s="41">
        <v>61643</v>
      </c>
      <c r="H127" s="69">
        <f>IFERROR('Tabel 5'!G127/'Tabel 11'!$F127*1,0)</f>
        <v>1.0187693655402884E-2</v>
      </c>
      <c r="I127" s="69"/>
      <c r="J127" s="69">
        <f>IFERROR('Tabel 5'!I127/'Tabel 11'!$F127*1,0)</f>
        <v>2.1251399185633407E-3</v>
      </c>
      <c r="K127" s="69">
        <f>IFERROR('Tabel 5'!J127/'Tabel 11'!$F127*1,0)</f>
        <v>1.2004607173563909E-3</v>
      </c>
      <c r="L127" s="69">
        <f>IFERROR('Tabel 5'!K127/'Tabel 11'!$F127*1,0)</f>
        <v>2.2711418977012799E-4</v>
      </c>
      <c r="M127" s="69">
        <f>IFERROR('Tabel 5'!L127/'Tabel 11'!$F127*1,0)</f>
        <v>0</v>
      </c>
      <c r="N127" s="69">
        <f>IFERROR('Tabel 5'!M127/'Tabel 11'!$F127*1,0)</f>
        <v>1.6222442126437713E-5</v>
      </c>
      <c r="O127" s="69">
        <f>IFERROR('Tabel 5'!N127/'Tabel 11'!$F127*1,0)</f>
        <v>6.8134256931038403E-4</v>
      </c>
      <c r="P127" s="69"/>
      <c r="Q127" s="69">
        <f>IFERROR('Tabel 5'!P127/'Tabel 11'!$F127*1,0)</f>
        <v>9.7334652758626286E-5</v>
      </c>
      <c r="R127" s="69">
        <f>IFERROR('Tabel 5'!Q127/'Tabel 11'!$F127*1,0)</f>
        <v>0</v>
      </c>
      <c r="S127" s="69">
        <f>IFERROR('Tabel 5'!R127/'Tabel 11'!$F127*1,0)</f>
        <v>9.7334652758626286E-5</v>
      </c>
      <c r="T127" s="69"/>
      <c r="U127" s="69">
        <f>IFERROR('Tabel 5'!T127/'Tabel 11'!$F127*1,0)</f>
        <v>7.7867722206901029E-4</v>
      </c>
      <c r="V127" s="69"/>
      <c r="W127" s="69">
        <f>IFERROR('Tabel 5'!V127/'Tabel 11'!$F127*1,0)</f>
        <v>7.1865418620119074E-3</v>
      </c>
      <c r="X127" s="69">
        <f>IFERROR('Tabel 5'!W127/'Tabel 11'!$F127*1,0)</f>
        <v>7.1865418620119074E-3</v>
      </c>
      <c r="Y127" s="69">
        <f>IFERROR('Tabel 5'!X127/'Tabel 11'!$F127*1,0)</f>
        <v>0</v>
      </c>
      <c r="Z127" s="69">
        <f>IFERROR('Tabel 5'!Y127/'Tabel 11'!$F127*1,0)</f>
        <v>0</v>
      </c>
      <c r="AA127" s="69"/>
      <c r="AB127" s="69">
        <f>IFERROR('Tabel 5'!AA127/'Tabel 11'!$F127*1,0)</f>
        <v>0</v>
      </c>
      <c r="AC127" s="57"/>
    </row>
    <row r="128" spans="1:29" outlineLevel="1" x14ac:dyDescent="0.2">
      <c r="A128" s="22">
        <v>1</v>
      </c>
      <c r="B128" s="46">
        <v>2019</v>
      </c>
      <c r="C128" s="46">
        <v>5</v>
      </c>
      <c r="D128" s="22" t="s">
        <v>62</v>
      </c>
      <c r="E128" s="22" t="s">
        <v>399</v>
      </c>
      <c r="F128" s="41">
        <v>106864</v>
      </c>
      <c r="H128" s="69">
        <f>IFERROR('Tabel 5'!G128/'Tabel 11'!$F128*1,0)</f>
        <v>1.2043344812097619E-2</v>
      </c>
      <c r="I128" s="69"/>
      <c r="J128" s="69">
        <f>IFERROR('Tabel 5'!I128/'Tabel 11'!$F128*1,0)</f>
        <v>2.0212606677646352E-3</v>
      </c>
      <c r="K128" s="69">
        <f>IFERROR('Tabel 5'!J128/'Tabel 11'!$F128*1,0)</f>
        <v>5.1467285521784693E-4</v>
      </c>
      <c r="L128" s="69">
        <f>IFERROR('Tabel 5'!K128/'Tabel 11'!$F128*1,0)</f>
        <v>4.6788441383440634E-5</v>
      </c>
      <c r="M128" s="69">
        <f>IFERROR('Tabel 5'!L128/'Tabel 11'!$F128*1,0)</f>
        <v>1.1229225932025753E-3</v>
      </c>
      <c r="N128" s="69">
        <f>IFERROR('Tabel 5'!M128/'Tabel 11'!$F128*1,0)</f>
        <v>0</v>
      </c>
      <c r="O128" s="69">
        <f>IFERROR('Tabel 5'!N128/'Tabel 11'!$F128*1,0)</f>
        <v>3.3687677796077258E-4</v>
      </c>
      <c r="P128" s="69"/>
      <c r="Q128" s="69">
        <f>IFERROR('Tabel 5'!P128/'Tabel 11'!$F128*1,0)</f>
        <v>4.4916903728103012E-4</v>
      </c>
      <c r="R128" s="69">
        <f>IFERROR('Tabel 5'!Q128/'Tabel 11'!$F128*1,0)</f>
        <v>3.7430753106752507E-4</v>
      </c>
      <c r="S128" s="69">
        <f>IFERROR('Tabel 5'!R128/'Tabel 11'!$F128*1,0)</f>
        <v>7.486150621350502E-5</v>
      </c>
      <c r="T128" s="69"/>
      <c r="U128" s="69">
        <f>IFERROR('Tabel 5'!T128/'Tabel 11'!$F128*1,0)</f>
        <v>1.403653241503219E-3</v>
      </c>
      <c r="V128" s="69"/>
      <c r="W128" s="69">
        <f>IFERROR('Tabel 5'!V128/'Tabel 11'!$F128*1,0)</f>
        <v>8.1692618655487357E-3</v>
      </c>
      <c r="X128" s="69">
        <f>IFERROR('Tabel 5'!W128/'Tabel 11'!$F128*1,0)</f>
        <v>8.1692618655487357E-3</v>
      </c>
      <c r="Y128" s="69">
        <f>IFERROR('Tabel 5'!X128/'Tabel 11'!$F128*1,0)</f>
        <v>0</v>
      </c>
      <c r="Z128" s="69">
        <f>IFERROR('Tabel 5'!Y128/'Tabel 11'!$F128*1,0)</f>
        <v>0</v>
      </c>
      <c r="AA128" s="69"/>
      <c r="AB128" s="69">
        <f>IFERROR('Tabel 5'!AA128/'Tabel 11'!$F128*1,0)</f>
        <v>2.5920796526426111E-3</v>
      </c>
      <c r="AC128" s="57"/>
    </row>
    <row r="129" spans="1:29" outlineLevel="1" x14ac:dyDescent="0.2">
      <c r="A129" s="22">
        <v>1</v>
      </c>
      <c r="B129" s="46">
        <v>2019</v>
      </c>
      <c r="C129" s="46">
        <v>5</v>
      </c>
      <c r="D129" s="22" t="s">
        <v>64</v>
      </c>
      <c r="E129" s="22" t="s">
        <v>401</v>
      </c>
      <c r="F129" s="41">
        <v>74606</v>
      </c>
      <c r="H129" s="69">
        <f>IFERROR('Tabel 5'!G129/'Tabel 11'!$F129*1,0)</f>
        <v>7.7741736589550439E-3</v>
      </c>
      <c r="I129" s="69"/>
      <c r="J129" s="69">
        <f>IFERROR('Tabel 5'!I129/'Tabel 11'!$F129*1,0)</f>
        <v>9.9187732890116081E-4</v>
      </c>
      <c r="K129" s="69">
        <f>IFERROR('Tabel 5'!J129/'Tabel 11'!$F129*1,0)</f>
        <v>0</v>
      </c>
      <c r="L129" s="69">
        <f>IFERROR('Tabel 5'!K129/'Tabel 11'!$F129*1,0)</f>
        <v>0</v>
      </c>
      <c r="M129" s="69">
        <f>IFERROR('Tabel 5'!L129/'Tabel 11'!$F129*1,0)</f>
        <v>2.9488244913277752E-4</v>
      </c>
      <c r="N129" s="69">
        <f>IFERROR('Tabel 5'!M129/'Tabel 11'!$F129*1,0)</f>
        <v>4.0211243063560569E-5</v>
      </c>
      <c r="O129" s="69">
        <f>IFERROR('Tabel 5'!N129/'Tabel 11'!$F129*1,0)</f>
        <v>6.5678363670482263E-4</v>
      </c>
      <c r="P129" s="69"/>
      <c r="Q129" s="69">
        <f>IFERROR('Tabel 5'!P129/'Tabel 11'!$F129*1,0)</f>
        <v>2.5467120606921696E-4</v>
      </c>
      <c r="R129" s="69">
        <f>IFERROR('Tabel 5'!Q129/'Tabel 11'!$F129*1,0)</f>
        <v>2.5467120606921696E-4</v>
      </c>
      <c r="S129" s="69">
        <f>IFERROR('Tabel 5'!R129/'Tabel 11'!$F129*1,0)</f>
        <v>0</v>
      </c>
      <c r="T129" s="69"/>
      <c r="U129" s="69">
        <f>IFERROR('Tabel 5'!T129/'Tabel 11'!$F129*1,0)</f>
        <v>1.662064713293837E-3</v>
      </c>
      <c r="V129" s="69"/>
      <c r="W129" s="69">
        <f>IFERROR('Tabel 5'!V129/'Tabel 11'!$F129*1,0)</f>
        <v>4.8655604106908291E-3</v>
      </c>
      <c r="X129" s="69">
        <f>IFERROR('Tabel 5'!W129/'Tabel 11'!$F129*1,0)</f>
        <v>4.8655604106908291E-3</v>
      </c>
      <c r="Y129" s="69">
        <f>IFERROR('Tabel 5'!X129/'Tabel 11'!$F129*1,0)</f>
        <v>0</v>
      </c>
      <c r="Z129" s="69">
        <f>IFERROR('Tabel 5'!Y129/'Tabel 11'!$F129*1,0)</f>
        <v>0</v>
      </c>
      <c r="AA129" s="69"/>
      <c r="AB129" s="69">
        <f>IFERROR('Tabel 5'!AA129/'Tabel 11'!$F129*1,0)</f>
        <v>0</v>
      </c>
      <c r="AC129" s="57"/>
    </row>
    <row r="130" spans="1:29" outlineLevel="1" x14ac:dyDescent="0.2">
      <c r="A130" s="22">
        <v>1</v>
      </c>
      <c r="B130" s="46">
        <v>2019</v>
      </c>
      <c r="C130" s="46">
        <v>5</v>
      </c>
      <c r="D130" s="22" t="s">
        <v>65</v>
      </c>
      <c r="E130" s="22" t="s">
        <v>402</v>
      </c>
      <c r="F130" s="41">
        <v>54788</v>
      </c>
      <c r="H130" s="69">
        <f>IFERROR('Tabel 5'!G130/'Tabel 11'!$F130*1,0)</f>
        <v>1.5879389647368038E-2</v>
      </c>
      <c r="I130" s="69"/>
      <c r="J130" s="69">
        <f>IFERROR('Tabel 5'!I130/'Tabel 11'!$F130*1,0)</f>
        <v>6.9358253632182234E-3</v>
      </c>
      <c r="K130" s="69">
        <f>IFERROR('Tabel 5'!J130/'Tabel 11'!$F130*1,0)</f>
        <v>3.0116083813973861E-3</v>
      </c>
      <c r="L130" s="69">
        <f>IFERROR('Tabel 5'!K130/'Tabel 11'!$F130*1,0)</f>
        <v>0</v>
      </c>
      <c r="M130" s="69">
        <f>IFERROR('Tabel 5'!L130/'Tabel 11'!$F130*1,0)</f>
        <v>0</v>
      </c>
      <c r="N130" s="69">
        <f>IFERROR('Tabel 5'!M130/'Tabel 11'!$F130*1,0)</f>
        <v>0</v>
      </c>
      <c r="O130" s="69">
        <f>IFERROR('Tabel 5'!N130/'Tabel 11'!$F130*1,0)</f>
        <v>3.9242169818208368E-3</v>
      </c>
      <c r="P130" s="69"/>
      <c r="Q130" s="69">
        <f>IFERROR('Tabel 5'!P130/'Tabel 11'!$F130*1,0)</f>
        <v>0</v>
      </c>
      <c r="R130" s="69">
        <f>IFERROR('Tabel 5'!Q130/'Tabel 11'!$F130*1,0)</f>
        <v>0</v>
      </c>
      <c r="S130" s="69">
        <f>IFERROR('Tabel 5'!R130/'Tabel 11'!$F130*1,0)</f>
        <v>0</v>
      </c>
      <c r="T130" s="69"/>
      <c r="U130" s="69">
        <f>IFERROR('Tabel 5'!T130/'Tabel 11'!$F130*1,0)</f>
        <v>1.0221216324742643E-3</v>
      </c>
      <c r="V130" s="69"/>
      <c r="W130" s="69">
        <f>IFERROR('Tabel 5'!V130/'Tabel 11'!$F130*1,0)</f>
        <v>7.9214426516755494E-3</v>
      </c>
      <c r="X130" s="69">
        <f>IFERROR('Tabel 5'!W130/'Tabel 11'!$F130*1,0)</f>
        <v>7.4286340074468859E-3</v>
      </c>
      <c r="Y130" s="69">
        <f>IFERROR('Tabel 5'!X130/'Tabel 11'!$F130*1,0)</f>
        <v>2.190260641016281E-4</v>
      </c>
      <c r="Z130" s="69">
        <f>IFERROR('Tabel 5'!Y130/'Tabel 11'!$F130*1,0)</f>
        <v>2.7378258012703514E-4</v>
      </c>
      <c r="AA130" s="69"/>
      <c r="AB130" s="69">
        <f>IFERROR('Tabel 5'!AA130/'Tabel 11'!$F130*1,0)</f>
        <v>0</v>
      </c>
      <c r="AC130" s="57"/>
    </row>
    <row r="131" spans="1:29" outlineLevel="1" x14ac:dyDescent="0.2">
      <c r="A131" s="22">
        <v>1</v>
      </c>
      <c r="B131" s="46">
        <v>2019</v>
      </c>
      <c r="C131" s="46">
        <v>5</v>
      </c>
      <c r="D131" s="22" t="s">
        <v>66</v>
      </c>
      <c r="E131" s="22" t="s">
        <v>403</v>
      </c>
      <c r="F131" s="41">
        <v>87402</v>
      </c>
      <c r="H131" s="69">
        <f>IFERROR('Tabel 5'!G131/'Tabel 11'!$F131*1,0)</f>
        <v>1.756252717329123E-2</v>
      </c>
      <c r="I131" s="69"/>
      <c r="J131" s="69">
        <f>IFERROR('Tabel 5'!I131/'Tabel 11'!$F131*1,0)</f>
        <v>7.5055490721036133E-3</v>
      </c>
      <c r="K131" s="69">
        <f>IFERROR('Tabel 5'!J131/'Tabel 11'!$F131*1,0)</f>
        <v>1.1441385780645752E-4</v>
      </c>
      <c r="L131" s="69">
        <f>IFERROR('Tabel 5'!K131/'Tabel 11'!$F131*1,0)</f>
        <v>0</v>
      </c>
      <c r="M131" s="69">
        <f>IFERROR('Tabel 5'!L131/'Tabel 11'!$F131*1,0)</f>
        <v>5.4346582458067319E-3</v>
      </c>
      <c r="N131" s="69">
        <f>IFERROR('Tabel 5'!M131/'Tabel 11'!$F131*1,0)</f>
        <v>0</v>
      </c>
      <c r="O131" s="69">
        <f>IFERROR('Tabel 5'!N131/'Tabel 11'!$F131*1,0)</f>
        <v>1.9564769684904237E-3</v>
      </c>
      <c r="P131" s="69"/>
      <c r="Q131" s="69">
        <f>IFERROR('Tabel 5'!P131/'Tabel 11'!$F131*1,0)</f>
        <v>1.6475595524129882E-3</v>
      </c>
      <c r="R131" s="69">
        <f>IFERROR('Tabel 5'!Q131/'Tabel 11'!$F131*1,0)</f>
        <v>1.6475595524129882E-3</v>
      </c>
      <c r="S131" s="69">
        <f>IFERROR('Tabel 5'!R131/'Tabel 11'!$F131*1,0)</f>
        <v>0</v>
      </c>
      <c r="T131" s="69"/>
      <c r="U131" s="69">
        <f>IFERROR('Tabel 5'!T131/'Tabel 11'!$F131*1,0)</f>
        <v>1.4873801514839478E-4</v>
      </c>
      <c r="V131" s="69"/>
      <c r="W131" s="69">
        <f>IFERROR('Tabel 5'!V131/'Tabel 11'!$F131*1,0)</f>
        <v>8.2606805336262329E-3</v>
      </c>
      <c r="X131" s="69">
        <f>IFERROR('Tabel 5'!W131/'Tabel 11'!$F131*1,0)</f>
        <v>8.0318528180133176E-3</v>
      </c>
      <c r="Y131" s="69">
        <f>IFERROR('Tabel 5'!X131/'Tabel 11'!$F131*1,0)</f>
        <v>2.2882771561291503E-4</v>
      </c>
      <c r="Z131" s="69">
        <f>IFERROR('Tabel 5'!Y131/'Tabel 11'!$F131*1,0)</f>
        <v>0</v>
      </c>
      <c r="AA131" s="69"/>
      <c r="AB131" s="69">
        <f>IFERROR('Tabel 5'!AA131/'Tabel 11'!$F131*1,0)</f>
        <v>1.475938765703302E-3</v>
      </c>
      <c r="AC131" s="57"/>
    </row>
    <row r="132" spans="1:29" outlineLevel="1" x14ac:dyDescent="0.2">
      <c r="A132" s="22">
        <v>1</v>
      </c>
      <c r="B132" s="46">
        <v>2019</v>
      </c>
      <c r="C132" s="46">
        <v>5</v>
      </c>
      <c r="D132" s="22" t="s">
        <v>67</v>
      </c>
      <c r="E132" s="22" t="s">
        <v>404</v>
      </c>
      <c r="F132" s="41">
        <v>120569</v>
      </c>
      <c r="H132" s="69">
        <f>IFERROR('Tabel 5'!G132/'Tabel 11'!$F132*1,0)</f>
        <v>1.3403113569823089E-2</v>
      </c>
      <c r="I132" s="69"/>
      <c r="J132" s="69">
        <f>IFERROR('Tabel 5'!I132/'Tabel 11'!$F132*1,0)</f>
        <v>4.6446433162753275E-3</v>
      </c>
      <c r="K132" s="69">
        <f>IFERROR('Tabel 5'!J132/'Tabel 11'!$F132*1,0)</f>
        <v>5.8058041453441594E-4</v>
      </c>
      <c r="L132" s="69">
        <f>IFERROR('Tabel 5'!K132/'Tabel 11'!$F132*1,0)</f>
        <v>0</v>
      </c>
      <c r="M132" s="69">
        <f>IFERROR('Tabel 5'!L132/'Tabel 11'!$F132*1,0)</f>
        <v>3.8567127536929063E-3</v>
      </c>
      <c r="N132" s="69">
        <f>IFERROR('Tabel 5'!M132/'Tabel 11'!$F132*1,0)</f>
        <v>0</v>
      </c>
      <c r="O132" s="69">
        <f>IFERROR('Tabel 5'!N132/'Tabel 11'!$F132*1,0)</f>
        <v>2.0735014804800571E-4</v>
      </c>
      <c r="P132" s="69"/>
      <c r="Q132" s="69">
        <f>IFERROR('Tabel 5'!P132/'Tabel 11'!$F132*1,0)</f>
        <v>0</v>
      </c>
      <c r="R132" s="69">
        <f>IFERROR('Tabel 5'!Q132/'Tabel 11'!$F132*1,0)</f>
        <v>0</v>
      </c>
      <c r="S132" s="69">
        <f>IFERROR('Tabel 5'!R132/'Tabel 11'!$F132*1,0)</f>
        <v>0</v>
      </c>
      <c r="T132" s="69"/>
      <c r="U132" s="69">
        <f>IFERROR('Tabel 5'!T132/'Tabel 11'!$F132*1,0)</f>
        <v>0</v>
      </c>
      <c r="V132" s="69"/>
      <c r="W132" s="69">
        <f>IFERROR('Tabel 5'!V132/'Tabel 11'!$F132*1,0)</f>
        <v>8.7584702535477617E-3</v>
      </c>
      <c r="X132" s="69">
        <f>IFERROR('Tabel 5'!W132/'Tabel 11'!$F132*1,0)</f>
        <v>8.5262380877339939E-3</v>
      </c>
      <c r="Y132" s="69">
        <f>IFERROR('Tabel 5'!X132/'Tabel 11'!$F132*1,0)</f>
        <v>2.3223216581376639E-4</v>
      </c>
      <c r="Z132" s="69">
        <f>IFERROR('Tabel 5'!Y132/'Tabel 11'!$F132*1,0)</f>
        <v>0</v>
      </c>
      <c r="AA132" s="69"/>
      <c r="AB132" s="69">
        <f>IFERROR('Tabel 5'!AA132/'Tabel 11'!$F132*1,0)</f>
        <v>0</v>
      </c>
      <c r="AC132" s="57"/>
    </row>
    <row r="133" spans="1:29" outlineLevel="1" x14ac:dyDescent="0.2">
      <c r="A133" s="22">
        <v>1</v>
      </c>
      <c r="B133" s="46">
        <v>2019</v>
      </c>
      <c r="C133" s="46">
        <v>5</v>
      </c>
      <c r="D133" s="22" t="s">
        <v>70</v>
      </c>
      <c r="E133" s="22" t="s">
        <v>407</v>
      </c>
      <c r="F133" s="41">
        <v>134684</v>
      </c>
      <c r="H133" s="69">
        <f>IFERROR('Tabel 5'!G133/'Tabel 11'!$F133*1,0)</f>
        <v>6.5226752992189121E-2</v>
      </c>
      <c r="I133" s="69"/>
      <c r="J133" s="69">
        <f>IFERROR('Tabel 5'!I133/'Tabel 11'!$F133*1,0)</f>
        <v>5.3168899052597189E-2</v>
      </c>
      <c r="K133" s="69">
        <f>IFERROR('Tabel 5'!J133/'Tabel 11'!$F133*1,0)</f>
        <v>2.9090315107956403E-2</v>
      </c>
      <c r="L133" s="69">
        <f>IFERROR('Tabel 5'!K133/'Tabel 11'!$F133*1,0)</f>
        <v>4.8261114906002195E-4</v>
      </c>
      <c r="M133" s="69">
        <f>IFERROR('Tabel 5'!L133/'Tabel 11'!$F133*1,0)</f>
        <v>2.1034421312108344E-2</v>
      </c>
      <c r="N133" s="69">
        <f>IFERROR('Tabel 5'!M133/'Tabel 11'!$F133*1,0)</f>
        <v>0</v>
      </c>
      <c r="O133" s="69">
        <f>IFERROR('Tabel 5'!N133/'Tabel 11'!$F133*1,0)</f>
        <v>2.5615514834724244E-3</v>
      </c>
      <c r="P133" s="69"/>
      <c r="Q133" s="69">
        <f>IFERROR('Tabel 5'!P133/'Tabel 11'!$F133*1,0)</f>
        <v>5.7319354934513376E-3</v>
      </c>
      <c r="R133" s="69">
        <f>IFERROR('Tabel 5'!Q133/'Tabel 11'!$F133*1,0)</f>
        <v>5.7319354934513376E-3</v>
      </c>
      <c r="S133" s="69">
        <f>IFERROR('Tabel 5'!R133/'Tabel 11'!$F133*1,0)</f>
        <v>0</v>
      </c>
      <c r="T133" s="69"/>
      <c r="U133" s="69">
        <f>IFERROR('Tabel 5'!T133/'Tabel 11'!$F133*1,0)</f>
        <v>1.2102402661043627E-3</v>
      </c>
      <c r="V133" s="69"/>
      <c r="W133" s="69">
        <f>IFERROR('Tabel 5'!V133/'Tabel 11'!$F133*1,0)</f>
        <v>5.1156781800362327E-3</v>
      </c>
      <c r="X133" s="69">
        <f>IFERROR('Tabel 5'!W133/'Tabel 11'!$F133*1,0)</f>
        <v>4.8632354251432986E-3</v>
      </c>
      <c r="Y133" s="69">
        <f>IFERROR('Tabel 5'!X133/'Tabel 11'!$F133*1,0)</f>
        <v>1.8561967271539306E-4</v>
      </c>
      <c r="Z133" s="69">
        <f>IFERROR('Tabel 5'!Y133/'Tabel 11'!$F133*1,0)</f>
        <v>6.6823082177541499E-5</v>
      </c>
      <c r="AA133" s="69"/>
      <c r="AB133" s="69">
        <f>IFERROR('Tabel 5'!AA133/'Tabel 11'!$F133*1,0)</f>
        <v>0</v>
      </c>
      <c r="AC133" s="57"/>
    </row>
    <row r="134" spans="1:29" outlineLevel="1" x14ac:dyDescent="0.2">
      <c r="A134" s="22">
        <v>1</v>
      </c>
      <c r="B134" s="46">
        <v>2019</v>
      </c>
      <c r="C134" s="46">
        <v>5</v>
      </c>
      <c r="D134" s="22" t="s">
        <v>71</v>
      </c>
      <c r="E134" s="22" t="s">
        <v>408</v>
      </c>
      <c r="F134" s="41">
        <v>67761</v>
      </c>
      <c r="H134" s="69">
        <f>IFERROR('Tabel 5'!G134/'Tabel 11'!$F134*1,0)</f>
        <v>1.2248933752453476E-2</v>
      </c>
      <c r="I134" s="69"/>
      <c r="J134" s="69">
        <f>IFERROR('Tabel 5'!I134/'Tabel 11'!$F134*1,0)</f>
        <v>5.3127905432328335E-4</v>
      </c>
      <c r="K134" s="69">
        <f>IFERROR('Tabel 5'!J134/'Tabel 11'!$F134*1,0)</f>
        <v>0</v>
      </c>
      <c r="L134" s="69">
        <f>IFERROR('Tabel 5'!K134/'Tabel 11'!$F134*1,0)</f>
        <v>0</v>
      </c>
      <c r="M134" s="69">
        <f>IFERROR('Tabel 5'!L134/'Tabel 11'!$F134*1,0)</f>
        <v>4.7224804828736291E-4</v>
      </c>
      <c r="N134" s="69">
        <f>IFERROR('Tabel 5'!M134/'Tabel 11'!$F134*1,0)</f>
        <v>0</v>
      </c>
      <c r="O134" s="69">
        <f>IFERROR('Tabel 5'!N134/'Tabel 11'!$F134*1,0)</f>
        <v>5.9031006035920364E-5</v>
      </c>
      <c r="P134" s="69"/>
      <c r="Q134" s="69">
        <f>IFERROR('Tabel 5'!P134/'Tabel 11'!$F134*1,0)</f>
        <v>0</v>
      </c>
      <c r="R134" s="69">
        <f>IFERROR('Tabel 5'!Q134/'Tabel 11'!$F134*1,0)</f>
        <v>0</v>
      </c>
      <c r="S134" s="69">
        <f>IFERROR('Tabel 5'!R134/'Tabel 11'!$F134*1,0)</f>
        <v>0</v>
      </c>
      <c r="T134" s="69"/>
      <c r="U134" s="69">
        <f>IFERROR('Tabel 5'!T134/'Tabel 11'!$F134*1,0)</f>
        <v>5.6669765794483554E-3</v>
      </c>
      <c r="V134" s="69"/>
      <c r="W134" s="69">
        <f>IFERROR('Tabel 5'!V134/'Tabel 11'!$F134*1,0)</f>
        <v>6.0506781186818372E-3</v>
      </c>
      <c r="X134" s="69">
        <f>IFERROR('Tabel 5'!W134/'Tabel 11'!$F134*1,0)</f>
        <v>5.844069597556116E-3</v>
      </c>
      <c r="Y134" s="69">
        <f>IFERROR('Tabel 5'!X134/'Tabel 11'!$F134*1,0)</f>
        <v>2.066085211257213E-4</v>
      </c>
      <c r="Z134" s="69">
        <f>IFERROR('Tabel 5'!Y134/'Tabel 11'!$F134*1,0)</f>
        <v>0</v>
      </c>
      <c r="AA134" s="69"/>
      <c r="AB134" s="69">
        <f>IFERROR('Tabel 5'!AA134/'Tabel 11'!$F134*1,0)</f>
        <v>0</v>
      </c>
      <c r="AC134" s="57"/>
    </row>
    <row r="135" spans="1:29" outlineLevel="1" x14ac:dyDescent="0.2">
      <c r="A135" s="22">
        <v>1</v>
      </c>
      <c r="B135" s="46">
        <v>2019</v>
      </c>
      <c r="C135" s="46">
        <v>5</v>
      </c>
      <c r="D135" s="22" t="s">
        <v>72</v>
      </c>
      <c r="E135" s="22" t="s">
        <v>409</v>
      </c>
      <c r="F135" s="41">
        <v>106612</v>
      </c>
      <c r="H135" s="69">
        <f>IFERROR('Tabel 5'!G135/'Tabel 11'!$F135*1,0)</f>
        <v>3.7153416125764456E-2</v>
      </c>
      <c r="I135" s="69"/>
      <c r="J135" s="69">
        <f>IFERROR('Tabel 5'!I135/'Tabel 11'!$F135*1,0)</f>
        <v>2.2586575620005253E-2</v>
      </c>
      <c r="K135" s="69">
        <f>IFERROR('Tabel 5'!J135/'Tabel 11'!$F135*1,0)</f>
        <v>1.6921172100701608E-2</v>
      </c>
      <c r="L135" s="69">
        <f>IFERROR('Tabel 5'!K135/'Tabel 11'!$F135*1,0)</f>
        <v>4.314711289535887E-4</v>
      </c>
      <c r="M135" s="69">
        <f>IFERROR('Tabel 5'!L135/'Tabel 11'!$F135*1,0)</f>
        <v>7.3162495779086783E-4</v>
      </c>
      <c r="N135" s="69">
        <f>IFERROR('Tabel 5'!M135/'Tabel 11'!$F135*1,0)</f>
        <v>4.1552545679660827E-3</v>
      </c>
      <c r="O135" s="69">
        <f>IFERROR('Tabel 5'!N135/'Tabel 11'!$F135*1,0)</f>
        <v>3.4705286459310396E-4</v>
      </c>
      <c r="P135" s="69"/>
      <c r="Q135" s="69">
        <f>IFERROR('Tabel 5'!P135/'Tabel 11'!$F135*1,0)</f>
        <v>3.6299853675008441E-3</v>
      </c>
      <c r="R135" s="69">
        <f>IFERROR('Tabel 5'!Q135/'Tabel 11'!$F135*1,0)</f>
        <v>3.9395190034892884E-4</v>
      </c>
      <c r="S135" s="69">
        <f>IFERROR('Tabel 5'!R135/'Tabel 11'!$F135*1,0)</f>
        <v>3.2360334671519154E-3</v>
      </c>
      <c r="T135" s="69"/>
      <c r="U135" s="69">
        <f>IFERROR('Tabel 5'!T135/'Tabel 11'!$F135*1,0)</f>
        <v>3.6581247889543392E-4</v>
      </c>
      <c r="V135" s="69"/>
      <c r="W135" s="69">
        <f>IFERROR('Tabel 5'!V135/'Tabel 11'!$F135*1,0)</f>
        <v>1.0571042659362923E-2</v>
      </c>
      <c r="X135" s="69">
        <f>IFERROR('Tabel 5'!W135/'Tabel 11'!$F135*1,0)</f>
        <v>1.0327167673432634E-2</v>
      </c>
      <c r="Y135" s="69">
        <f>IFERROR('Tabel 5'!X135/'Tabel 11'!$F135*1,0)</f>
        <v>2.4387498593028928E-4</v>
      </c>
      <c r="Z135" s="69">
        <f>IFERROR('Tabel 5'!Y135/'Tabel 11'!$F135*1,0)</f>
        <v>0</v>
      </c>
      <c r="AA135" s="69"/>
      <c r="AB135" s="69">
        <f>IFERROR('Tabel 5'!AA135/'Tabel 11'!$F135*1,0)</f>
        <v>0</v>
      </c>
      <c r="AC135" s="57"/>
    </row>
    <row r="136" spans="1:29" outlineLevel="1" x14ac:dyDescent="0.2">
      <c r="A136" s="22">
        <v>1</v>
      </c>
      <c r="B136" s="46">
        <v>2019</v>
      </c>
      <c r="C136" s="46">
        <v>5</v>
      </c>
      <c r="D136" s="22" t="s">
        <v>74</v>
      </c>
      <c r="E136" s="22" t="s">
        <v>411</v>
      </c>
      <c r="F136" s="41">
        <v>111553</v>
      </c>
      <c r="H136" s="69">
        <f>IFERROR('Tabel 5'!G136/'Tabel 11'!$F136*1,0)</f>
        <v>2.3710702536014271E-2</v>
      </c>
      <c r="I136" s="69"/>
      <c r="J136" s="69">
        <f>IFERROR('Tabel 5'!I136/'Tabel 11'!$F136*1,0)</f>
        <v>1.4809104192625927E-2</v>
      </c>
      <c r="K136" s="69">
        <f>IFERROR('Tabel 5'!J136/'Tabel 11'!$F136*1,0)</f>
        <v>7.153550330336253E-3</v>
      </c>
      <c r="L136" s="69">
        <f>IFERROR('Tabel 5'!K136/'Tabel 11'!$F136*1,0)</f>
        <v>0</v>
      </c>
      <c r="M136" s="69">
        <f>IFERROR('Tabel 5'!L136/'Tabel 11'!$F136*1,0)</f>
        <v>7.4314451426676113E-3</v>
      </c>
      <c r="N136" s="69">
        <f>IFERROR('Tabel 5'!M136/'Tabel 11'!$F136*1,0)</f>
        <v>0</v>
      </c>
      <c r="O136" s="69">
        <f>IFERROR('Tabel 5'!N136/'Tabel 11'!$F136*1,0)</f>
        <v>2.2410871962206305E-4</v>
      </c>
      <c r="P136" s="69"/>
      <c r="Q136" s="69">
        <f>IFERROR('Tabel 5'!P136/'Tabel 11'!$F136*1,0)</f>
        <v>2.0349071741683324E-3</v>
      </c>
      <c r="R136" s="69">
        <f>IFERROR('Tabel 5'!Q136/'Tabel 11'!$F136*1,0)</f>
        <v>2.0349071741683324E-3</v>
      </c>
      <c r="S136" s="69">
        <f>IFERROR('Tabel 5'!R136/'Tabel 11'!$F136*1,0)</f>
        <v>0</v>
      </c>
      <c r="T136" s="69"/>
      <c r="U136" s="69">
        <f>IFERROR('Tabel 5'!T136/'Tabel 11'!$F136*1,0)</f>
        <v>3.2540586089123556E-3</v>
      </c>
      <c r="V136" s="69"/>
      <c r="W136" s="69">
        <f>IFERROR('Tabel 5'!V136/'Tabel 11'!$F136*1,0)</f>
        <v>3.6126325603076563E-3</v>
      </c>
      <c r="X136" s="69">
        <f>IFERROR('Tabel 5'!W136/'Tabel 11'!$F136*1,0)</f>
        <v>3.4692029797495361E-3</v>
      </c>
      <c r="Y136" s="69">
        <f>IFERROR('Tabel 5'!X136/'Tabel 11'!$F136*1,0)</f>
        <v>1.4342958055812036E-4</v>
      </c>
      <c r="Z136" s="69">
        <f>IFERROR('Tabel 5'!Y136/'Tabel 11'!$F136*1,0)</f>
        <v>0</v>
      </c>
      <c r="AA136" s="69"/>
      <c r="AB136" s="69">
        <f>IFERROR('Tabel 5'!AA136/'Tabel 11'!$F136*1,0)</f>
        <v>0</v>
      </c>
      <c r="AC136" s="57"/>
    </row>
    <row r="137" spans="1:29" outlineLevel="1" x14ac:dyDescent="0.2">
      <c r="A137" s="22">
        <v>1</v>
      </c>
      <c r="B137" s="46">
        <v>2019</v>
      </c>
      <c r="C137" s="46">
        <v>5</v>
      </c>
      <c r="D137" s="22" t="s">
        <v>75</v>
      </c>
      <c r="E137" s="22" t="s">
        <v>412</v>
      </c>
      <c r="F137" s="41">
        <v>102525</v>
      </c>
      <c r="H137" s="69">
        <f>IFERROR('Tabel 5'!G137/'Tabel 11'!$F137*1,0)</f>
        <v>1.6152158010241405E-2</v>
      </c>
      <c r="I137" s="69"/>
      <c r="J137" s="69">
        <f>IFERROR('Tabel 5'!I137/'Tabel 11'!$F137*1,0)</f>
        <v>4.6037551816630086E-3</v>
      </c>
      <c r="K137" s="69">
        <f>IFERROR('Tabel 5'!J137/'Tabel 11'!$F137*1,0)</f>
        <v>3.6381370397464033E-3</v>
      </c>
      <c r="L137" s="69">
        <f>IFERROR('Tabel 5'!K137/'Tabel 11'!$F137*1,0)</f>
        <v>1.3655206047305535E-4</v>
      </c>
      <c r="M137" s="69">
        <f>IFERROR('Tabel 5'!L137/'Tabel 11'!$F137*1,0)</f>
        <v>8.290660814435503E-4</v>
      </c>
      <c r="N137" s="69">
        <f>IFERROR('Tabel 5'!M137/'Tabel 11'!$F137*1,0)</f>
        <v>0</v>
      </c>
      <c r="O137" s="69">
        <f>IFERROR('Tabel 5'!N137/'Tabel 11'!$F137*1,0)</f>
        <v>0</v>
      </c>
      <c r="P137" s="69"/>
      <c r="Q137" s="69">
        <f>IFERROR('Tabel 5'!P137/'Tabel 11'!$F137*1,0)</f>
        <v>2.7700560838819798E-3</v>
      </c>
      <c r="R137" s="69">
        <f>IFERROR('Tabel 5'!Q137/'Tabel 11'!$F137*1,0)</f>
        <v>2.4579370885149964E-3</v>
      </c>
      <c r="S137" s="69">
        <f>IFERROR('Tabel 5'!R137/'Tabel 11'!$F137*1,0)</f>
        <v>3.1211899536698367E-4</v>
      </c>
      <c r="T137" s="69"/>
      <c r="U137" s="69">
        <f>IFERROR('Tabel 5'!T137/'Tabel 11'!$F137*1,0)</f>
        <v>1.3850280419409899E-3</v>
      </c>
      <c r="V137" s="69"/>
      <c r="W137" s="69">
        <f>IFERROR('Tabel 5'!V137/'Tabel 11'!$F137*1,0)</f>
        <v>7.3933187027554253E-3</v>
      </c>
      <c r="X137" s="69">
        <f>IFERROR('Tabel 5'!W137/'Tabel 11'!$F137*1,0)</f>
        <v>6.9934162399414778E-3</v>
      </c>
      <c r="Y137" s="69">
        <f>IFERROR('Tabel 5'!X137/'Tabel 11'!$F137*1,0)</f>
        <v>3.999024628139478E-4</v>
      </c>
      <c r="Z137" s="69">
        <f>IFERROR('Tabel 5'!Y137/'Tabel 11'!$F137*1,0)</f>
        <v>0</v>
      </c>
      <c r="AA137" s="69"/>
      <c r="AB137" s="69">
        <f>IFERROR('Tabel 5'!AA137/'Tabel 11'!$F137*1,0)</f>
        <v>0</v>
      </c>
      <c r="AC137" s="57"/>
    </row>
    <row r="138" spans="1:29" outlineLevel="1" x14ac:dyDescent="0.2">
      <c r="A138" s="22">
        <v>1</v>
      </c>
      <c r="B138" s="46">
        <v>2019</v>
      </c>
      <c r="C138" s="46">
        <v>5</v>
      </c>
      <c r="D138" s="22" t="s">
        <v>76</v>
      </c>
      <c r="E138" s="22" t="s">
        <v>413</v>
      </c>
      <c r="F138" s="41">
        <v>89798</v>
      </c>
      <c r="H138" s="69">
        <f>IFERROR('Tabel 5'!G138/'Tabel 11'!$F138*1,0)</f>
        <v>1.7249827390365041E-2</v>
      </c>
      <c r="I138" s="69"/>
      <c r="J138" s="69">
        <f>IFERROR('Tabel 5'!I138/'Tabel 11'!$F138*1,0)</f>
        <v>4.7996614623933721E-3</v>
      </c>
      <c r="K138" s="69">
        <f>IFERROR('Tabel 5'!J138/'Tabel 11'!$F138*1,0)</f>
        <v>4.7996614623933721E-3</v>
      </c>
      <c r="L138" s="69">
        <f>IFERROR('Tabel 5'!K138/'Tabel 11'!$F138*1,0)</f>
        <v>0</v>
      </c>
      <c r="M138" s="69">
        <f>IFERROR('Tabel 5'!L138/'Tabel 11'!$F138*1,0)</f>
        <v>0</v>
      </c>
      <c r="N138" s="69">
        <f>IFERROR('Tabel 5'!M138/'Tabel 11'!$F138*1,0)</f>
        <v>0</v>
      </c>
      <c r="O138" s="69">
        <f>IFERROR('Tabel 5'!N138/'Tabel 11'!$F138*1,0)</f>
        <v>0</v>
      </c>
      <c r="P138" s="69"/>
      <c r="Q138" s="69">
        <f>IFERROR('Tabel 5'!P138/'Tabel 11'!$F138*1,0)</f>
        <v>4.176039555446669E-3</v>
      </c>
      <c r="R138" s="69">
        <f>IFERROR('Tabel 5'!Q138/'Tabel 11'!$F138*1,0)</f>
        <v>9.4656896590124501E-4</v>
      </c>
      <c r="S138" s="69">
        <f>IFERROR('Tabel 5'!R138/'Tabel 11'!$F138*1,0)</f>
        <v>3.2294705895454241E-3</v>
      </c>
      <c r="T138" s="69"/>
      <c r="U138" s="69">
        <f>IFERROR('Tabel 5'!T138/'Tabel 11'!$F138*1,0)</f>
        <v>3.4299204882068642E-3</v>
      </c>
      <c r="V138" s="69"/>
      <c r="W138" s="69">
        <f>IFERROR('Tabel 5'!V138/'Tabel 11'!$F138*1,0)</f>
        <v>4.8442058843181359E-3</v>
      </c>
      <c r="X138" s="69">
        <f>IFERROR('Tabel 5'!W138/'Tabel 11'!$F138*1,0)</f>
        <v>4.8442058843181359E-3</v>
      </c>
      <c r="Y138" s="69">
        <f>IFERROR('Tabel 5'!X138/'Tabel 11'!$F138*1,0)</f>
        <v>0</v>
      </c>
      <c r="Z138" s="69">
        <f>IFERROR('Tabel 5'!Y138/'Tabel 11'!$F138*1,0)</f>
        <v>0</v>
      </c>
      <c r="AA138" s="69"/>
      <c r="AB138" s="69">
        <f>IFERROR('Tabel 5'!AA138/'Tabel 11'!$F138*1,0)</f>
        <v>0</v>
      </c>
      <c r="AC138" s="57"/>
    </row>
    <row r="139" spans="1:29" outlineLevel="1" x14ac:dyDescent="0.2">
      <c r="A139" s="22">
        <v>1</v>
      </c>
      <c r="B139" s="46">
        <v>2019</v>
      </c>
      <c r="C139" s="46">
        <v>5</v>
      </c>
      <c r="D139" s="22" t="s">
        <v>77</v>
      </c>
      <c r="E139" s="22" t="s">
        <v>414</v>
      </c>
      <c r="F139" s="41">
        <v>151370</v>
      </c>
      <c r="H139" s="69">
        <f>IFERROR('Tabel 5'!G139/'Tabel 11'!$F139*1,0)</f>
        <v>1.4031842505119905E-2</v>
      </c>
      <c r="I139" s="69"/>
      <c r="J139" s="69">
        <f>IFERROR('Tabel 5'!I139/'Tabel 11'!$F139*1,0)</f>
        <v>7.7492237563585916E-3</v>
      </c>
      <c r="K139" s="69">
        <f>IFERROR('Tabel 5'!J139/'Tabel 11'!$F139*1,0)</f>
        <v>2.2725771288894759E-3</v>
      </c>
      <c r="L139" s="69">
        <f>IFERROR('Tabel 5'!K139/'Tabel 11'!$F139*1,0)</f>
        <v>5.4171896677016583E-4</v>
      </c>
      <c r="M139" s="69">
        <f>IFERROR('Tabel 5'!L139/'Tabel 11'!$F139*1,0)</f>
        <v>2.4245226927396444E-3</v>
      </c>
      <c r="N139" s="69">
        <f>IFERROR('Tabel 5'!M139/'Tabel 11'!$F139*1,0)</f>
        <v>1.9686860011891394E-3</v>
      </c>
      <c r="O139" s="69">
        <f>IFERROR('Tabel 5'!N139/'Tabel 11'!$F139*1,0)</f>
        <v>5.4171896677016583E-4</v>
      </c>
      <c r="P139" s="69"/>
      <c r="Q139" s="69">
        <f>IFERROR('Tabel 5'!P139/'Tabel 11'!$F139*1,0)</f>
        <v>1.5855189271321926E-3</v>
      </c>
      <c r="R139" s="69">
        <f>IFERROR('Tabel 5'!Q139/'Tabel 11'!$F139*1,0)</f>
        <v>6.9366453062033432E-4</v>
      </c>
      <c r="S139" s="69">
        <f>IFERROR('Tabel 5'!R139/'Tabel 11'!$F139*1,0)</f>
        <v>8.9185439651185837E-4</v>
      </c>
      <c r="T139" s="69"/>
      <c r="U139" s="69">
        <f>IFERROR('Tabel 5'!T139/'Tabel 11'!$F139*1,0)</f>
        <v>7.5972781925084227E-4</v>
      </c>
      <c r="V139" s="69"/>
      <c r="W139" s="69">
        <f>IFERROR('Tabel 5'!V139/'Tabel 11'!$F139*1,0)</f>
        <v>3.9373720023782787E-3</v>
      </c>
      <c r="X139" s="69">
        <f>IFERROR('Tabel 5'!W139/'Tabel 11'!$F139*1,0)</f>
        <v>3.6532998612670937E-3</v>
      </c>
      <c r="Y139" s="69">
        <f>IFERROR('Tabel 5'!X139/'Tabel 11'!$F139*1,0)</f>
        <v>2.8407214111118449E-4</v>
      </c>
      <c r="Z139" s="69">
        <f>IFERROR('Tabel 5'!Y139/'Tabel 11'!$F139*1,0)</f>
        <v>0</v>
      </c>
      <c r="AA139" s="69"/>
      <c r="AB139" s="69">
        <f>IFERROR('Tabel 5'!AA139/'Tabel 11'!$F139*1,0)</f>
        <v>1.5855189271321926E-4</v>
      </c>
      <c r="AC139" s="57"/>
    </row>
    <row r="140" spans="1:29" outlineLevel="1" x14ac:dyDescent="0.2">
      <c r="A140" s="22">
        <v>1</v>
      </c>
      <c r="B140" s="46">
        <v>2019</v>
      </c>
      <c r="C140" s="46">
        <v>5</v>
      </c>
      <c r="D140" s="22" t="s">
        <v>78</v>
      </c>
      <c r="E140" s="22" t="s">
        <v>415</v>
      </c>
      <c r="F140" s="41">
        <v>175887</v>
      </c>
      <c r="H140" s="69">
        <f>IFERROR('Tabel 5'!G140/'Tabel 11'!$F140*1,0)</f>
        <v>3.8661185875022028E-2</v>
      </c>
      <c r="I140" s="69"/>
      <c r="J140" s="69">
        <f>IFERROR('Tabel 5'!I140/'Tabel 11'!$F140*1,0)</f>
        <v>1.3520044119235646E-2</v>
      </c>
      <c r="K140" s="69">
        <f>IFERROR('Tabel 5'!J140/'Tabel 11'!$F140*1,0)</f>
        <v>9.8017477130202917E-3</v>
      </c>
      <c r="L140" s="69">
        <f>IFERROR('Tabel 5'!K140/'Tabel 11'!$F140*1,0)</f>
        <v>1.1314082336954976E-3</v>
      </c>
      <c r="M140" s="69">
        <f>IFERROR('Tabel 5'!L140/'Tabel 11'!$F140*1,0)</f>
        <v>2.1263652231262118E-3</v>
      </c>
      <c r="N140" s="69">
        <f>IFERROR('Tabel 5'!M140/'Tabel 11'!$F140*1,0)</f>
        <v>2.9564436257369786E-4</v>
      </c>
      <c r="O140" s="69">
        <f>IFERROR('Tabel 5'!N140/'Tabel 11'!$F140*1,0)</f>
        <v>1.6487858681994689E-4</v>
      </c>
      <c r="P140" s="69"/>
      <c r="Q140" s="69">
        <f>IFERROR('Tabel 5'!P140/'Tabel 11'!$F140*1,0)</f>
        <v>7.8630029507581571E-3</v>
      </c>
      <c r="R140" s="69">
        <f>IFERROR('Tabel 5'!Q140/'Tabel 11'!$F140*1,0)</f>
        <v>7.0727228277246189E-3</v>
      </c>
      <c r="S140" s="69">
        <f>IFERROR('Tabel 5'!R140/'Tabel 11'!$F140*1,0)</f>
        <v>7.9028012303353863E-4</v>
      </c>
      <c r="T140" s="69"/>
      <c r="U140" s="69">
        <f>IFERROR('Tabel 5'!T140/'Tabel 11'!$F140*1,0)</f>
        <v>1.1058236253958508E-2</v>
      </c>
      <c r="V140" s="69"/>
      <c r="W140" s="69">
        <f>IFERROR('Tabel 5'!V140/'Tabel 11'!$F140*1,0)</f>
        <v>6.2199025510697205E-3</v>
      </c>
      <c r="X140" s="69">
        <f>IFERROR('Tabel 5'!W140/'Tabel 11'!$F140*1,0)</f>
        <v>6.0777658382939045E-3</v>
      </c>
      <c r="Y140" s="69">
        <f>IFERROR('Tabel 5'!X140/'Tabel 11'!$F140*1,0)</f>
        <v>1.421367127758163E-4</v>
      </c>
      <c r="Z140" s="69">
        <f>IFERROR('Tabel 5'!Y140/'Tabel 11'!$F140*1,0)</f>
        <v>0</v>
      </c>
      <c r="AA140" s="69"/>
      <c r="AB140" s="69">
        <f>IFERROR('Tabel 5'!AA140/'Tabel 11'!$F140*1,0)</f>
        <v>1.1370937022065304E-4</v>
      </c>
      <c r="AC140" s="57"/>
    </row>
    <row r="141" spans="1:29" outlineLevel="1" x14ac:dyDescent="0.2">
      <c r="A141" s="22">
        <v>1</v>
      </c>
      <c r="B141" s="46">
        <v>2019</v>
      </c>
      <c r="C141" s="46">
        <v>5</v>
      </c>
      <c r="D141" s="22" t="s">
        <v>79</v>
      </c>
      <c r="E141" s="22" t="s">
        <v>416</v>
      </c>
      <c r="F141" s="41">
        <v>62156</v>
      </c>
      <c r="H141" s="69">
        <f>IFERROR('Tabel 5'!G141/'Tabel 11'!$F141*1,0)</f>
        <v>1.8485745543471266E-2</v>
      </c>
      <c r="I141" s="69"/>
      <c r="J141" s="69">
        <f>IFERROR('Tabel 5'!I141/'Tabel 11'!$F141*1,0)</f>
        <v>5.1644249951734349E-3</v>
      </c>
      <c r="K141" s="69">
        <f>IFERROR('Tabel 5'!J141/'Tabel 11'!$F141*1,0)</f>
        <v>3.3785957912349572E-4</v>
      </c>
      <c r="L141" s="69">
        <f>IFERROR('Tabel 5'!K141/'Tabel 11'!$F141*1,0)</f>
        <v>3.3785957912349572E-4</v>
      </c>
      <c r="M141" s="69">
        <f>IFERROR('Tabel 5'!L141/'Tabel 11'!$F141*1,0)</f>
        <v>3.1533560718192935E-3</v>
      </c>
      <c r="N141" s="69">
        <f>IFERROR('Tabel 5'!M141/'Tabel 11'!$F141*1,0)</f>
        <v>0</v>
      </c>
      <c r="O141" s="69">
        <f>IFERROR('Tabel 5'!N141/'Tabel 11'!$F141*1,0)</f>
        <v>1.3353497651071497E-3</v>
      </c>
      <c r="P141" s="69"/>
      <c r="Q141" s="69">
        <f>IFERROR('Tabel 5'!P141/'Tabel 11'!$F141*1,0)</f>
        <v>6.4354205547332514E-4</v>
      </c>
      <c r="R141" s="69">
        <f>IFERROR('Tabel 5'!Q141/'Tabel 11'!$F141*1,0)</f>
        <v>6.4354205547332514E-4</v>
      </c>
      <c r="S141" s="69">
        <f>IFERROR('Tabel 5'!R141/'Tabel 11'!$F141*1,0)</f>
        <v>0</v>
      </c>
      <c r="T141" s="69"/>
      <c r="U141" s="69">
        <f>IFERROR('Tabel 5'!T141/'Tabel 11'!$F141*1,0)</f>
        <v>1.6410322414569791E-3</v>
      </c>
      <c r="V141" s="69"/>
      <c r="W141" s="69">
        <f>IFERROR('Tabel 5'!V141/'Tabel 11'!$F141*1,0)</f>
        <v>1.1036746251367528E-2</v>
      </c>
      <c r="X141" s="69">
        <f>IFERROR('Tabel 5'!W141/'Tabel 11'!$F141*1,0)</f>
        <v>1.1036746251367528E-2</v>
      </c>
      <c r="Y141" s="69">
        <f>IFERROR('Tabel 5'!X141/'Tabel 11'!$F141*1,0)</f>
        <v>0</v>
      </c>
      <c r="Z141" s="69">
        <f>IFERROR('Tabel 5'!Y141/'Tabel 11'!$F141*1,0)</f>
        <v>0</v>
      </c>
      <c r="AA141" s="69"/>
      <c r="AB141" s="69">
        <f>IFERROR('Tabel 5'!AA141/'Tabel 11'!$F141*1,0)</f>
        <v>0</v>
      </c>
      <c r="AC141" s="57"/>
    </row>
    <row r="142" spans="1:29" outlineLevel="1" x14ac:dyDescent="0.2">
      <c r="A142" s="22">
        <v>1</v>
      </c>
      <c r="B142" s="46">
        <v>2019</v>
      </c>
      <c r="C142" s="46">
        <v>5</v>
      </c>
      <c r="D142" s="22" t="s">
        <v>80</v>
      </c>
      <c r="E142" s="22" t="s">
        <v>417</v>
      </c>
      <c r="F142" s="41">
        <v>117903</v>
      </c>
      <c r="H142" s="69">
        <f>IFERROR('Tabel 5'!G142/'Tabel 11'!$F142*1,0)</f>
        <v>1.5775680008142286E-2</v>
      </c>
      <c r="I142" s="69"/>
      <c r="J142" s="69">
        <f>IFERROR('Tabel 5'!I142/'Tabel 11'!$F142*1,0)</f>
        <v>2.1543132914344843E-3</v>
      </c>
      <c r="K142" s="69">
        <f>IFERROR('Tabel 5'!J142/'Tabel 11'!$F142*1,0)</f>
        <v>2.2900180656980739E-4</v>
      </c>
      <c r="L142" s="69">
        <f>IFERROR('Tabel 5'!K142/'Tabel 11'!$F142*1,0)</f>
        <v>3.3926193565897387E-5</v>
      </c>
      <c r="M142" s="69">
        <f>IFERROR('Tabel 5'!L142/'Tabel 11'!$F142*1,0)</f>
        <v>0</v>
      </c>
      <c r="N142" s="69">
        <f>IFERROR('Tabel 5'!M142/'Tabel 11'!$F142*1,0)</f>
        <v>0</v>
      </c>
      <c r="O142" s="69">
        <f>IFERROR('Tabel 5'!N142/'Tabel 11'!$F142*1,0)</f>
        <v>1.8913852912987796E-3</v>
      </c>
      <c r="P142" s="69"/>
      <c r="Q142" s="69">
        <f>IFERROR('Tabel 5'!P142/'Tabel 11'!$F142*1,0)</f>
        <v>0</v>
      </c>
      <c r="R142" s="69">
        <f>IFERROR('Tabel 5'!Q142/'Tabel 11'!$F142*1,0)</f>
        <v>0</v>
      </c>
      <c r="S142" s="69">
        <f>IFERROR('Tabel 5'!R142/'Tabel 11'!$F142*1,0)</f>
        <v>0</v>
      </c>
      <c r="T142" s="69"/>
      <c r="U142" s="69">
        <f>IFERROR('Tabel 5'!T142/'Tabel 11'!$F142*1,0)</f>
        <v>6.7852387131794775E-5</v>
      </c>
      <c r="V142" s="69"/>
      <c r="W142" s="69">
        <f>IFERROR('Tabel 5'!V142/'Tabel 11'!$F142*1,0)</f>
        <v>1.3553514329576008E-2</v>
      </c>
      <c r="X142" s="69">
        <f>IFERROR('Tabel 5'!W142/'Tabel 11'!$F142*1,0)</f>
        <v>1.3553514329576008E-2</v>
      </c>
      <c r="Y142" s="69">
        <f>IFERROR('Tabel 5'!X142/'Tabel 11'!$F142*1,0)</f>
        <v>0</v>
      </c>
      <c r="Z142" s="69">
        <f>IFERROR('Tabel 5'!Y142/'Tabel 11'!$F142*1,0)</f>
        <v>0</v>
      </c>
      <c r="AA142" s="69"/>
      <c r="AB142" s="69">
        <f>IFERROR('Tabel 5'!AA142/'Tabel 11'!$F142*1,0)</f>
        <v>0</v>
      </c>
      <c r="AC142" s="57"/>
    </row>
    <row r="143" spans="1:29" outlineLevel="1" x14ac:dyDescent="0.2">
      <c r="A143" s="22">
        <v>1</v>
      </c>
      <c r="B143" s="46">
        <v>2019</v>
      </c>
      <c r="C143" s="46">
        <v>5</v>
      </c>
      <c r="D143" s="22" t="s">
        <v>82</v>
      </c>
      <c r="E143" s="22" t="s">
        <v>420</v>
      </c>
      <c r="F143" s="41">
        <v>62896</v>
      </c>
      <c r="H143" s="69">
        <f>IFERROR('Tabel 5'!G143/'Tabel 11'!$F143*1,0)</f>
        <v>2.0319257186466547E-2</v>
      </c>
      <c r="I143" s="69"/>
      <c r="J143" s="69">
        <f>IFERROR('Tabel 5'!I143/'Tabel 11'!$F143*1,0)</f>
        <v>1.2147036377512084E-2</v>
      </c>
      <c r="K143" s="69">
        <f>IFERROR('Tabel 5'!J143/'Tabel 11'!$F143*1,0)</f>
        <v>0</v>
      </c>
      <c r="L143" s="69">
        <f>IFERROR('Tabel 5'!K143/'Tabel 11'!$F143*1,0)</f>
        <v>0</v>
      </c>
      <c r="M143" s="69">
        <f>IFERROR('Tabel 5'!L143/'Tabel 11'!$F143*1,0)</f>
        <v>1.2147036377512084E-2</v>
      </c>
      <c r="N143" s="69">
        <f>IFERROR('Tabel 5'!M143/'Tabel 11'!$F143*1,0)</f>
        <v>0</v>
      </c>
      <c r="O143" s="69">
        <f>IFERROR('Tabel 5'!N143/'Tabel 11'!$F143*1,0)</f>
        <v>0</v>
      </c>
      <c r="P143" s="69"/>
      <c r="Q143" s="69">
        <f>IFERROR('Tabel 5'!P143/'Tabel 11'!$F143*1,0)</f>
        <v>9.8575426100228959E-4</v>
      </c>
      <c r="R143" s="69">
        <f>IFERROR('Tabel 5'!Q143/'Tabel 11'!$F143*1,0)</f>
        <v>9.8575426100228959E-4</v>
      </c>
      <c r="S143" s="69">
        <f>IFERROR('Tabel 5'!R143/'Tabel 11'!$F143*1,0)</f>
        <v>0</v>
      </c>
      <c r="T143" s="69"/>
      <c r="U143" s="69">
        <f>IFERROR('Tabel 5'!T143/'Tabel 11'!$F143*1,0)</f>
        <v>2.8618672093614858E-4</v>
      </c>
      <c r="V143" s="69"/>
      <c r="W143" s="69">
        <f>IFERROR('Tabel 5'!V143/'Tabel 11'!$F143*1,0)</f>
        <v>6.9002798270160265E-3</v>
      </c>
      <c r="X143" s="69">
        <f>IFERROR('Tabel 5'!W143/'Tabel 11'!$F143*1,0)</f>
        <v>0</v>
      </c>
      <c r="Y143" s="69">
        <f>IFERROR('Tabel 5'!X143/'Tabel 11'!$F143*1,0)</f>
        <v>6.9002798270160265E-3</v>
      </c>
      <c r="Z143" s="69">
        <f>IFERROR('Tabel 5'!Y143/'Tabel 11'!$F143*1,0)</f>
        <v>0</v>
      </c>
      <c r="AA143" s="69"/>
      <c r="AB143" s="69">
        <f>IFERROR('Tabel 5'!AA143/'Tabel 11'!$F143*1,0)</f>
        <v>0</v>
      </c>
      <c r="AC143" s="57"/>
    </row>
    <row r="144" spans="1:29" outlineLevel="1" x14ac:dyDescent="0.2">
      <c r="A144" s="22">
        <v>1</v>
      </c>
      <c r="B144" s="46">
        <v>2019</v>
      </c>
      <c r="C144" s="46">
        <v>5</v>
      </c>
      <c r="D144" s="22" t="s">
        <v>83</v>
      </c>
      <c r="E144" s="22" t="s">
        <v>421</v>
      </c>
      <c r="F144" s="41">
        <v>109863</v>
      </c>
      <c r="H144" s="69">
        <f>IFERROR('Tabel 5'!G144/'Tabel 11'!$F144*1,0)</f>
        <v>2.2018331922485278E-2</v>
      </c>
      <c r="I144" s="69"/>
      <c r="J144" s="69">
        <f>IFERROR('Tabel 5'!I144/'Tabel 11'!$F144*1,0)</f>
        <v>9.7394027106487164E-3</v>
      </c>
      <c r="K144" s="69">
        <f>IFERROR('Tabel 5'!J144/'Tabel 11'!$F144*1,0)</f>
        <v>7.6094772580395584E-3</v>
      </c>
      <c r="L144" s="69">
        <f>IFERROR('Tabel 5'!K144/'Tabel 11'!$F144*1,0)</f>
        <v>1.6839154219345912E-3</v>
      </c>
      <c r="M144" s="69">
        <f>IFERROR('Tabel 5'!L144/'Tabel 11'!$F144*1,0)</f>
        <v>1.6384041943147374E-4</v>
      </c>
      <c r="N144" s="69">
        <f>IFERROR('Tabel 5'!M144/'Tabel 11'!$F144*1,0)</f>
        <v>1.001247007636784E-4</v>
      </c>
      <c r="O144" s="69">
        <f>IFERROR('Tabel 5'!N144/'Tabel 11'!$F144*1,0)</f>
        <v>1.8204491047941527E-4</v>
      </c>
      <c r="P144" s="69"/>
      <c r="Q144" s="69">
        <f>IFERROR('Tabel 5'!P144/'Tabel 11'!$F144*1,0)</f>
        <v>2.3756860817563692E-3</v>
      </c>
      <c r="R144" s="69">
        <f>IFERROR('Tabel 5'!Q144/'Tabel 11'!$F144*1,0)</f>
        <v>9.1022455239707636E-5</v>
      </c>
      <c r="S144" s="69">
        <f>IFERROR('Tabel 5'!R144/'Tabel 11'!$F144*1,0)</f>
        <v>2.2846636265166616E-3</v>
      </c>
      <c r="T144" s="69"/>
      <c r="U144" s="69">
        <f>IFERROR('Tabel 5'!T144/'Tabel 11'!$F144*1,0)</f>
        <v>6.0074820458207038E-4</v>
      </c>
      <c r="V144" s="69"/>
      <c r="W144" s="69">
        <f>IFERROR('Tabel 5'!V144/'Tabel 11'!$F144*1,0)</f>
        <v>9.3024949254981205E-3</v>
      </c>
      <c r="X144" s="69">
        <f>IFERROR('Tabel 5'!W144/'Tabel 11'!$F144*1,0)</f>
        <v>9.0476320508269398E-3</v>
      </c>
      <c r="Y144" s="69">
        <f>IFERROR('Tabel 5'!X144/'Tabel 11'!$F144*1,0)</f>
        <v>2.5486287467118136E-4</v>
      </c>
      <c r="Z144" s="69">
        <f>IFERROR('Tabel 5'!Y144/'Tabel 11'!$F144*1,0)</f>
        <v>0</v>
      </c>
      <c r="AA144" s="69"/>
      <c r="AB144" s="69">
        <f>IFERROR('Tabel 5'!AA144/'Tabel 11'!$F144*1,0)</f>
        <v>0</v>
      </c>
      <c r="AC144" s="57"/>
    </row>
    <row r="145" spans="1:29" outlineLevel="1" x14ac:dyDescent="0.2">
      <c r="A145" s="22">
        <v>1</v>
      </c>
      <c r="B145" s="46">
        <v>2019</v>
      </c>
      <c r="C145" s="46">
        <v>5</v>
      </c>
      <c r="D145" s="22" t="s">
        <v>85</v>
      </c>
      <c r="E145" s="22" t="s">
        <v>423</v>
      </c>
      <c r="F145" s="41">
        <v>51162</v>
      </c>
      <c r="H145" s="69">
        <f>IFERROR('Tabel 5'!G145/'Tabel 11'!$F145*1,0)</f>
        <v>2.1246237441851373E-2</v>
      </c>
      <c r="I145" s="69"/>
      <c r="J145" s="69">
        <f>IFERROR('Tabel 5'!I145/'Tabel 11'!$F145*1,0)</f>
        <v>2.1695789844024863E-3</v>
      </c>
      <c r="K145" s="69">
        <f>IFERROR('Tabel 5'!J145/'Tabel 11'!$F145*1,0)</f>
        <v>0</v>
      </c>
      <c r="L145" s="69">
        <f>IFERROR('Tabel 5'!K145/'Tabel 11'!$F145*1,0)</f>
        <v>0</v>
      </c>
      <c r="M145" s="69">
        <f>IFERROR('Tabel 5'!L145/'Tabel 11'!$F145*1,0)</f>
        <v>7.6228450803330597E-4</v>
      </c>
      <c r="N145" s="69">
        <f>IFERROR('Tabel 5'!M145/'Tabel 11'!$F145*1,0)</f>
        <v>0</v>
      </c>
      <c r="O145" s="69">
        <f>IFERROR('Tabel 5'!N145/'Tabel 11'!$F145*1,0)</f>
        <v>1.4072944763691803E-3</v>
      </c>
      <c r="P145" s="69"/>
      <c r="Q145" s="69">
        <f>IFERROR('Tabel 5'!P145/'Tabel 11'!$F145*1,0)</f>
        <v>4.6323443180485519E-3</v>
      </c>
      <c r="R145" s="69">
        <f>IFERROR('Tabel 5'!Q145/'Tabel 11'!$F145*1,0)</f>
        <v>4.6323443180485519E-3</v>
      </c>
      <c r="S145" s="69">
        <f>IFERROR('Tabel 5'!R145/'Tabel 11'!$F145*1,0)</f>
        <v>0</v>
      </c>
      <c r="T145" s="69"/>
      <c r="U145" s="69">
        <f>IFERROR('Tabel 5'!T145/'Tabel 11'!$F145*1,0)</f>
        <v>6.7628317892185607E-3</v>
      </c>
      <c r="V145" s="69"/>
      <c r="W145" s="69">
        <f>IFERROR('Tabel 5'!V145/'Tabel 11'!$F145*1,0)</f>
        <v>7.6814823501817758E-3</v>
      </c>
      <c r="X145" s="69">
        <f>IFERROR('Tabel 5'!W145/'Tabel 11'!$F145*1,0)</f>
        <v>7.3492044877057194E-3</v>
      </c>
      <c r="Y145" s="69">
        <f>IFERROR('Tabel 5'!X145/'Tabel 11'!$F145*1,0)</f>
        <v>3.3227786247605647E-4</v>
      </c>
      <c r="Z145" s="69">
        <f>IFERROR('Tabel 5'!Y145/'Tabel 11'!$F145*1,0)</f>
        <v>0</v>
      </c>
      <c r="AA145" s="69"/>
      <c r="AB145" s="69">
        <f>IFERROR('Tabel 5'!AA145/'Tabel 11'!$F145*1,0)</f>
        <v>0</v>
      </c>
      <c r="AC145" s="57"/>
    </row>
    <row r="146" spans="1:29" outlineLevel="1" x14ac:dyDescent="0.2">
      <c r="A146" s="22">
        <v>1</v>
      </c>
      <c r="B146" s="46">
        <v>2019</v>
      </c>
      <c r="C146" s="46">
        <v>5</v>
      </c>
      <c r="D146" s="22" t="s">
        <v>87</v>
      </c>
      <c r="E146" s="22" t="s">
        <v>425</v>
      </c>
      <c r="F146" s="41">
        <v>115012</v>
      </c>
      <c r="H146" s="69">
        <f>IFERROR('Tabel 5'!G146/'Tabel 11'!$F146*1,0)</f>
        <v>3.1553229228254445E-2</v>
      </c>
      <c r="I146" s="69"/>
      <c r="J146" s="69">
        <f>IFERROR('Tabel 5'!I146/'Tabel 11'!$F146*1,0)</f>
        <v>1.6511320557854831E-2</v>
      </c>
      <c r="K146" s="69">
        <f>IFERROR('Tabel 5'!J146/'Tabel 11'!$F146*1,0)</f>
        <v>1.3563802038048203E-2</v>
      </c>
      <c r="L146" s="69">
        <f>IFERROR('Tabel 5'!K146/'Tabel 11'!$F146*1,0)</f>
        <v>0</v>
      </c>
      <c r="M146" s="69">
        <f>IFERROR('Tabel 5'!L146/'Tabel 11'!$F146*1,0)</f>
        <v>1.5215803568323306E-3</v>
      </c>
      <c r="N146" s="69">
        <f>IFERROR('Tabel 5'!M146/'Tabel 11'!$F146*1,0)</f>
        <v>3.4778979584738986E-5</v>
      </c>
      <c r="O146" s="69">
        <f>IFERROR('Tabel 5'!N146/'Tabel 11'!$F146*1,0)</f>
        <v>1.3911591833895593E-3</v>
      </c>
      <c r="P146" s="69"/>
      <c r="Q146" s="69">
        <f>IFERROR('Tabel 5'!P146/'Tabel 11'!$F146*1,0)</f>
        <v>0</v>
      </c>
      <c r="R146" s="69">
        <f>IFERROR('Tabel 5'!Q146/'Tabel 11'!$F146*1,0)</f>
        <v>0</v>
      </c>
      <c r="S146" s="69">
        <f>IFERROR('Tabel 5'!R146/'Tabel 11'!$F146*1,0)</f>
        <v>0</v>
      </c>
      <c r="T146" s="69"/>
      <c r="U146" s="69">
        <f>IFERROR('Tabel 5'!T146/'Tabel 11'!$F146*1,0)</f>
        <v>8.9121135185893652E-3</v>
      </c>
      <c r="V146" s="69"/>
      <c r="W146" s="69">
        <f>IFERROR('Tabel 5'!V146/'Tabel 11'!$F146*1,0)</f>
        <v>6.1297951518102462E-3</v>
      </c>
      <c r="X146" s="69">
        <f>IFERROR('Tabel 5'!W146/'Tabel 11'!$F146*1,0)</f>
        <v>5.6254999478315302E-3</v>
      </c>
      <c r="Y146" s="69">
        <f>IFERROR('Tabel 5'!X146/'Tabel 11'!$F146*1,0)</f>
        <v>2.5214760198935765E-4</v>
      </c>
      <c r="Z146" s="69">
        <f>IFERROR('Tabel 5'!Y146/'Tabel 11'!$F146*1,0)</f>
        <v>2.5214760198935765E-4</v>
      </c>
      <c r="AA146" s="69"/>
      <c r="AB146" s="69">
        <f>IFERROR('Tabel 5'!AA146/'Tabel 11'!$F146*1,0)</f>
        <v>0</v>
      </c>
      <c r="AC146" s="57"/>
    </row>
    <row r="147" spans="1:29" outlineLevel="1" x14ac:dyDescent="0.2">
      <c r="A147" s="22">
        <v>1</v>
      </c>
      <c r="B147" s="46">
        <v>2019</v>
      </c>
      <c r="C147" s="46">
        <v>5</v>
      </c>
      <c r="D147" s="22" t="s">
        <v>88</v>
      </c>
      <c r="E147" s="22" t="s">
        <v>426</v>
      </c>
      <c r="F147" s="41">
        <v>72163</v>
      </c>
      <c r="H147" s="69">
        <f>IFERROR('Tabel 5'!G147/'Tabel 11'!$F147*1,0)</f>
        <v>1.2901348336405083E-2</v>
      </c>
      <c r="I147" s="69"/>
      <c r="J147" s="69">
        <f>IFERROR('Tabel 5'!I147/'Tabel 11'!$F147*1,0)</f>
        <v>4.6422681983842133E-3</v>
      </c>
      <c r="K147" s="69">
        <f>IFERROR('Tabel 5'!J147/'Tabel 11'!$F147*1,0)</f>
        <v>1.912337347394094E-3</v>
      </c>
      <c r="L147" s="69">
        <f>IFERROR('Tabel 5'!K147/'Tabel 11'!$F147*1,0)</f>
        <v>0</v>
      </c>
      <c r="M147" s="69">
        <f>IFERROR('Tabel 5'!L147/'Tabel 11'!$F147*1,0)</f>
        <v>2.1894876875961367E-3</v>
      </c>
      <c r="N147" s="69">
        <f>IFERROR('Tabel 5'!M147/'Tabel 11'!$F147*1,0)</f>
        <v>0</v>
      </c>
      <c r="O147" s="69">
        <f>IFERROR('Tabel 5'!N147/'Tabel 11'!$F147*1,0)</f>
        <v>5.4044316339398307E-4</v>
      </c>
      <c r="P147" s="69"/>
      <c r="Q147" s="69">
        <f>IFERROR('Tabel 5'!P147/'Tabel 11'!$F147*1,0)</f>
        <v>3.8801047628285966E-4</v>
      </c>
      <c r="R147" s="69">
        <f>IFERROR('Tabel 5'!Q147/'Tabel 11'!$F147*1,0)</f>
        <v>3.8801047628285966E-4</v>
      </c>
      <c r="S147" s="69">
        <f>IFERROR('Tabel 5'!R147/'Tabel 11'!$F147*1,0)</f>
        <v>0</v>
      </c>
      <c r="T147" s="69"/>
      <c r="U147" s="69">
        <f>IFERROR('Tabel 5'!T147/'Tabel 11'!$F147*1,0)</f>
        <v>1.5520419051314386E-3</v>
      </c>
      <c r="V147" s="69"/>
      <c r="W147" s="69">
        <f>IFERROR('Tabel 5'!V147/'Tabel 11'!$F147*1,0)</f>
        <v>6.3190277566065713E-3</v>
      </c>
      <c r="X147" s="69">
        <f>IFERROR('Tabel 5'!W147/'Tabel 11'!$F147*1,0)</f>
        <v>5.6954394911519751E-3</v>
      </c>
      <c r="Y147" s="69">
        <f>IFERROR('Tabel 5'!X147/'Tabel 11'!$F147*1,0)</f>
        <v>2.2172027216163409E-4</v>
      </c>
      <c r="Z147" s="69">
        <f>IFERROR('Tabel 5'!Y147/'Tabel 11'!$F147*1,0)</f>
        <v>4.0186799329296175E-4</v>
      </c>
      <c r="AA147" s="69"/>
      <c r="AB147" s="69">
        <f>IFERROR('Tabel 5'!AA147/'Tabel 11'!$F147*1,0)</f>
        <v>0</v>
      </c>
      <c r="AC147" s="57"/>
    </row>
    <row r="148" spans="1:29" outlineLevel="1" x14ac:dyDescent="0.2">
      <c r="A148" s="22">
        <v>1</v>
      </c>
      <c r="B148" s="46">
        <v>2019</v>
      </c>
      <c r="C148" s="46">
        <v>5</v>
      </c>
      <c r="D148" s="22" t="s">
        <v>90</v>
      </c>
      <c r="E148" s="22" t="s">
        <v>430</v>
      </c>
      <c r="F148" s="41">
        <v>47135.228399999993</v>
      </c>
      <c r="H148" s="69">
        <f>IFERROR('Tabel 5'!G148/'Tabel 11'!$F148*1,0)</f>
        <v>2.3018876471594656E-2</v>
      </c>
      <c r="I148" s="69"/>
      <c r="J148" s="69">
        <f>IFERROR('Tabel 5'!I148/'Tabel 11'!$F148*1,0)</f>
        <v>3.1186864896999211E-3</v>
      </c>
      <c r="K148" s="69">
        <f>IFERROR('Tabel 5'!J148/'Tabel 11'!$F148*1,0)</f>
        <v>1.6760287937843113E-3</v>
      </c>
      <c r="L148" s="69">
        <f>IFERROR('Tabel 5'!K148/'Tabel 11'!$F148*1,0)</f>
        <v>0</v>
      </c>
      <c r="M148" s="69">
        <f>IFERROR('Tabel 5'!L148/'Tabel 11'!$F148*1,0)</f>
        <v>1.039562163233307E-3</v>
      </c>
      <c r="N148" s="69">
        <f>IFERROR('Tabel 5'!M148/'Tabel 11'!$F148*1,0)</f>
        <v>0</v>
      </c>
      <c r="O148" s="69">
        <f>IFERROR('Tabel 5'!N148/'Tabel 11'!$F148*1,0)</f>
        <v>4.0309553268230269E-4</v>
      </c>
      <c r="P148" s="69"/>
      <c r="Q148" s="69">
        <f>IFERROR('Tabel 5'!P148/'Tabel 11'!$F148*1,0)</f>
        <v>8.337712860218156E-3</v>
      </c>
      <c r="R148" s="69">
        <f>IFERROR('Tabel 5'!Q148/'Tabel 11'!$F148*1,0)</f>
        <v>8.337712860218156E-3</v>
      </c>
      <c r="S148" s="69">
        <f>IFERROR('Tabel 5'!R148/'Tabel 11'!$F148*1,0)</f>
        <v>0</v>
      </c>
      <c r="T148" s="69"/>
      <c r="U148" s="69">
        <f>IFERROR('Tabel 5'!T148/'Tabel 11'!$F148*1,0)</f>
        <v>5.1978108161665352E-3</v>
      </c>
      <c r="V148" s="69"/>
      <c r="W148" s="69">
        <f>IFERROR('Tabel 5'!V148/'Tabel 11'!$F148*1,0)</f>
        <v>6.3646663055100432E-3</v>
      </c>
      <c r="X148" s="69">
        <f>IFERROR('Tabel 5'!W148/'Tabel 11'!$F148*1,0)</f>
        <v>6.3646663055100432E-3</v>
      </c>
      <c r="Y148" s="69">
        <f>IFERROR('Tabel 5'!X148/'Tabel 11'!$F148*1,0)</f>
        <v>0</v>
      </c>
      <c r="Z148" s="69">
        <f>IFERROR('Tabel 5'!Y148/'Tabel 11'!$F148*1,0)</f>
        <v>0</v>
      </c>
      <c r="AA148" s="69"/>
      <c r="AB148" s="69">
        <f>IFERROR('Tabel 5'!AA148/'Tabel 11'!$F148*1,0)</f>
        <v>0</v>
      </c>
      <c r="AC148" s="57"/>
    </row>
    <row r="149" spans="1:29" outlineLevel="1" x14ac:dyDescent="0.2">
      <c r="A149" s="22">
        <v>1</v>
      </c>
      <c r="B149" s="46">
        <v>2019</v>
      </c>
      <c r="C149" s="46">
        <v>5</v>
      </c>
      <c r="D149" s="22" t="s">
        <v>91</v>
      </c>
      <c r="E149" s="22" t="s">
        <v>431</v>
      </c>
      <c r="F149" s="41">
        <v>114665</v>
      </c>
      <c r="H149" s="69">
        <f>IFERROR('Tabel 5'!G149/'Tabel 11'!$F149*1,0)</f>
        <v>1.7171761217459554E-2</v>
      </c>
      <c r="I149" s="69"/>
      <c r="J149" s="69">
        <f>IFERROR('Tabel 5'!I149/'Tabel 11'!$F149*1,0)</f>
        <v>7.4652247852439717E-3</v>
      </c>
      <c r="K149" s="69">
        <f>IFERROR('Tabel 5'!J149/'Tabel 11'!$F149*1,0)</f>
        <v>2.0668905071294639E-3</v>
      </c>
      <c r="L149" s="69">
        <f>IFERROR('Tabel 5'!K149/'Tabel 11'!$F149*1,0)</f>
        <v>1.9186325382636375E-4</v>
      </c>
      <c r="M149" s="69">
        <f>IFERROR('Tabel 5'!L149/'Tabel 11'!$F149*1,0)</f>
        <v>3.1919068591113242E-3</v>
      </c>
      <c r="N149" s="69">
        <f>IFERROR('Tabel 5'!M149/'Tabel 11'!$F149*1,0)</f>
        <v>0</v>
      </c>
      <c r="O149" s="69">
        <f>IFERROR('Tabel 5'!N149/'Tabel 11'!$F149*1,0)</f>
        <v>2.0145641651768196E-3</v>
      </c>
      <c r="P149" s="69"/>
      <c r="Q149" s="69">
        <f>IFERROR('Tabel 5'!P149/'Tabel 11'!$F149*1,0)</f>
        <v>2.7907382374743817E-4</v>
      </c>
      <c r="R149" s="69">
        <f>IFERROR('Tabel 5'!Q149/'Tabel 11'!$F149*1,0)</f>
        <v>2.7907382374743817E-4</v>
      </c>
      <c r="S149" s="69">
        <f>IFERROR('Tabel 5'!R149/'Tabel 11'!$F149*1,0)</f>
        <v>0</v>
      </c>
      <c r="T149" s="69"/>
      <c r="U149" s="69">
        <f>IFERROR('Tabel 5'!T149/'Tabel 11'!$F149*1,0)</f>
        <v>0</v>
      </c>
      <c r="V149" s="69"/>
      <c r="W149" s="69">
        <f>IFERROR('Tabel 5'!V149/'Tabel 11'!$F149*1,0)</f>
        <v>9.4274626084681467E-3</v>
      </c>
      <c r="X149" s="69">
        <f>IFERROR('Tabel 5'!W149/'Tabel 11'!$F149*1,0)</f>
        <v>8.9739676448785596E-3</v>
      </c>
      <c r="Y149" s="69">
        <f>IFERROR('Tabel 5'!X149/'Tabel 11'!$F149*1,0)</f>
        <v>2.4418959577900839E-4</v>
      </c>
      <c r="Z149" s="69">
        <f>IFERROR('Tabel 5'!Y149/'Tabel 11'!$F149*1,0)</f>
        <v>2.0930536781057864E-4</v>
      </c>
      <c r="AA149" s="69"/>
      <c r="AB149" s="69">
        <f>IFERROR('Tabel 5'!AA149/'Tabel 11'!$F149*1,0)</f>
        <v>6.6280033140016573E-4</v>
      </c>
      <c r="AC149" s="57"/>
    </row>
    <row r="150" spans="1:29" outlineLevel="1" x14ac:dyDescent="0.2">
      <c r="A150" s="22">
        <v>1</v>
      </c>
      <c r="B150" s="46">
        <v>2019</v>
      </c>
      <c r="C150" s="46">
        <v>5</v>
      </c>
      <c r="D150" s="22" t="s">
        <v>95</v>
      </c>
      <c r="E150" s="22" t="s">
        <v>434</v>
      </c>
      <c r="F150" s="41">
        <v>54448</v>
      </c>
      <c r="H150" s="69">
        <f>IFERROR('Tabel 5'!G150/'Tabel 11'!$F150*1,0)</f>
        <v>1.3590949162503673E-2</v>
      </c>
      <c r="I150" s="69"/>
      <c r="J150" s="69">
        <f>IFERROR('Tabel 5'!I150/'Tabel 11'!$F150*1,0)</f>
        <v>2.9936820452541877E-3</v>
      </c>
      <c r="K150" s="69">
        <f>IFERROR('Tabel 5'!J150/'Tabel 11'!$F150*1,0)</f>
        <v>8.9994122832794598E-4</v>
      </c>
      <c r="L150" s="69">
        <f>IFERROR('Tabel 5'!K150/'Tabel 11'!$F150*1,0)</f>
        <v>2.3875991771965912E-4</v>
      </c>
      <c r="M150" s="69">
        <f>IFERROR('Tabel 5'!L150/'Tabel 11'!$F150*1,0)</f>
        <v>1.395827211284161E-3</v>
      </c>
      <c r="N150" s="69">
        <f>IFERROR('Tabel 5'!M150/'Tabel 11'!$F150*1,0)</f>
        <v>0</v>
      </c>
      <c r="O150" s="69">
        <f>IFERROR('Tabel 5'!N150/'Tabel 11'!$F150*1,0)</f>
        <v>4.5915368792242141E-4</v>
      </c>
      <c r="P150" s="69"/>
      <c r="Q150" s="69">
        <f>IFERROR('Tabel 5'!P150/'Tabel 11'!$F150*1,0)</f>
        <v>8.4484278577725538E-4</v>
      </c>
      <c r="R150" s="69">
        <f>IFERROR('Tabel 5'!Q150/'Tabel 11'!$F150*1,0)</f>
        <v>8.4484278577725538E-4</v>
      </c>
      <c r="S150" s="69">
        <f>IFERROR('Tabel 5'!R150/'Tabel 11'!$F150*1,0)</f>
        <v>0</v>
      </c>
      <c r="T150" s="69"/>
      <c r="U150" s="69">
        <f>IFERROR('Tabel 5'!T150/'Tabel 11'!$F150*1,0)</f>
        <v>2.9202174551865999E-3</v>
      </c>
      <c r="V150" s="69"/>
      <c r="W150" s="69">
        <f>IFERROR('Tabel 5'!V150/'Tabel 11'!$F150*1,0)</f>
        <v>6.8322068762856304E-3</v>
      </c>
      <c r="X150" s="69">
        <f>IFERROR('Tabel 5'!W150/'Tabel 11'!$F150*1,0)</f>
        <v>6.5750808110490748E-3</v>
      </c>
      <c r="Y150" s="69">
        <f>IFERROR('Tabel 5'!X150/'Tabel 11'!$F150*1,0)</f>
        <v>2.57126065236556E-4</v>
      </c>
      <c r="Z150" s="69">
        <f>IFERROR('Tabel 5'!Y150/'Tabel 11'!$F150*1,0)</f>
        <v>0</v>
      </c>
      <c r="AA150" s="69"/>
      <c r="AB150" s="69">
        <f>IFERROR('Tabel 5'!AA150/'Tabel 11'!$F150*1,0)</f>
        <v>0</v>
      </c>
      <c r="AC150" s="57"/>
    </row>
    <row r="151" spans="1:29" outlineLevel="1" x14ac:dyDescent="0.2">
      <c r="A151" s="22">
        <v>1</v>
      </c>
      <c r="B151" s="46">
        <v>2019</v>
      </c>
      <c r="C151" s="46">
        <v>5</v>
      </c>
      <c r="D151" s="22" t="s">
        <v>96</v>
      </c>
      <c r="E151" s="22" t="s">
        <v>435</v>
      </c>
      <c r="F151" s="41">
        <v>82087</v>
      </c>
      <c r="H151" s="69">
        <f>IFERROR('Tabel 5'!G151/'Tabel 11'!$F151*1,0)</f>
        <v>3.1978266960663686E-2</v>
      </c>
      <c r="I151" s="69"/>
      <c r="J151" s="69">
        <f>IFERROR('Tabel 5'!I151/'Tabel 11'!$F151*1,0)</f>
        <v>1.0842155274282164E-2</v>
      </c>
      <c r="K151" s="69">
        <f>IFERROR('Tabel 5'!J151/'Tabel 11'!$F151*1,0)</f>
        <v>1.0598511335534249E-2</v>
      </c>
      <c r="L151" s="69">
        <f>IFERROR('Tabel 5'!K151/'Tabel 11'!$F151*1,0)</f>
        <v>1.096397724365612E-4</v>
      </c>
      <c r="M151" s="69">
        <f>IFERROR('Tabel 5'!L151/'Tabel 11'!$F151*1,0)</f>
        <v>0</v>
      </c>
      <c r="N151" s="69">
        <f>IFERROR('Tabel 5'!M151/'Tabel 11'!$F151*1,0)</f>
        <v>0</v>
      </c>
      <c r="O151" s="69">
        <f>IFERROR('Tabel 5'!N151/'Tabel 11'!$F151*1,0)</f>
        <v>1.3400416631135259E-4</v>
      </c>
      <c r="P151" s="69"/>
      <c r="Q151" s="69">
        <f>IFERROR('Tabel 5'!P151/'Tabel 11'!$F151*1,0)</f>
        <v>4.4221374882746356E-3</v>
      </c>
      <c r="R151" s="69">
        <f>IFERROR('Tabel 5'!Q151/'Tabel 11'!$F151*1,0)</f>
        <v>3.069913628223714E-3</v>
      </c>
      <c r="S151" s="69">
        <f>IFERROR('Tabel 5'!R151/'Tabel 11'!$F151*1,0)</f>
        <v>1.3522238600509216E-3</v>
      </c>
      <c r="T151" s="69"/>
      <c r="U151" s="69">
        <f>IFERROR('Tabel 5'!T151/'Tabel 11'!$F151*1,0)</f>
        <v>2.631354538477469E-3</v>
      </c>
      <c r="V151" s="69"/>
      <c r="W151" s="69">
        <f>IFERROR('Tabel 5'!V151/'Tabel 11'!$F151*1,0)</f>
        <v>1.4082619659629418E-2</v>
      </c>
      <c r="X151" s="69">
        <f>IFERROR('Tabel 5'!W151/'Tabel 11'!$F151*1,0)</f>
        <v>1.4082619659629418E-2</v>
      </c>
      <c r="Y151" s="69">
        <f>IFERROR('Tabel 5'!X151/'Tabel 11'!$F151*1,0)</f>
        <v>0</v>
      </c>
      <c r="Z151" s="69">
        <f>IFERROR('Tabel 5'!Y151/'Tabel 11'!$F151*1,0)</f>
        <v>0</v>
      </c>
      <c r="AA151" s="69"/>
      <c r="AB151" s="69">
        <f>IFERROR('Tabel 5'!AA151/'Tabel 11'!$F151*1,0)</f>
        <v>1.5836856018614396E-4</v>
      </c>
      <c r="AC151" s="57"/>
    </row>
    <row r="152" spans="1:29" outlineLevel="1" x14ac:dyDescent="0.2">
      <c r="A152" s="22">
        <v>1</v>
      </c>
      <c r="B152" s="46">
        <v>2019</v>
      </c>
      <c r="C152" s="46">
        <v>5</v>
      </c>
      <c r="D152" s="22" t="s">
        <v>98</v>
      </c>
      <c r="E152" s="22" t="s">
        <v>439</v>
      </c>
      <c r="F152" s="41">
        <v>77571</v>
      </c>
      <c r="H152" s="69">
        <f>IFERROR('Tabel 5'!G152/'Tabel 11'!$F152*1,0)</f>
        <v>1.251756455376365E-2</v>
      </c>
      <c r="I152" s="69"/>
      <c r="J152" s="69">
        <f>IFERROR('Tabel 5'!I152/'Tabel 11'!$F152*1,0)</f>
        <v>3.6998362790217993E-3</v>
      </c>
      <c r="K152" s="69">
        <f>IFERROR('Tabel 5'!J152/'Tabel 11'!$F152*1,0)</f>
        <v>8.7661626123164589E-4</v>
      </c>
      <c r="L152" s="69">
        <f>IFERROR('Tabel 5'!K152/'Tabel 11'!$F152*1,0)</f>
        <v>2.0626264970156373E-4</v>
      </c>
      <c r="M152" s="69">
        <f>IFERROR('Tabel 5'!L152/'Tabel 11'!$F152*1,0)</f>
        <v>1.3535986386665119E-3</v>
      </c>
      <c r="N152" s="69">
        <f>IFERROR('Tabel 5'!M152/'Tabel 11'!$F152*1,0)</f>
        <v>0</v>
      </c>
      <c r="O152" s="69">
        <f>IFERROR('Tabel 5'!N152/'Tabel 11'!$F152*1,0)</f>
        <v>1.2633587294220779E-3</v>
      </c>
      <c r="P152" s="69"/>
      <c r="Q152" s="69">
        <f>IFERROR('Tabel 5'!P152/'Tabel 11'!$F152*1,0)</f>
        <v>1.8047981848886825E-3</v>
      </c>
      <c r="R152" s="69">
        <f>IFERROR('Tabel 5'!Q152/'Tabel 11'!$F152*1,0)</f>
        <v>1.8047981848886825E-3</v>
      </c>
      <c r="S152" s="69">
        <f>IFERROR('Tabel 5'!R152/'Tabel 11'!$F152*1,0)</f>
        <v>0</v>
      </c>
      <c r="T152" s="69"/>
      <c r="U152" s="69">
        <f>IFERROR('Tabel 5'!T152/'Tabel 11'!$F152*1,0)</f>
        <v>1.0313132485078186E-3</v>
      </c>
      <c r="V152" s="69"/>
      <c r="W152" s="69">
        <f>IFERROR('Tabel 5'!V152/'Tabel 11'!$F152*1,0)</f>
        <v>5.9816168413453479E-3</v>
      </c>
      <c r="X152" s="69">
        <f>IFERROR('Tabel 5'!W152/'Tabel 11'!$F152*1,0)</f>
        <v>5.6980056980056983E-3</v>
      </c>
      <c r="Y152" s="69">
        <f>IFERROR('Tabel 5'!X152/'Tabel 11'!$F152*1,0)</f>
        <v>2.8361114333965012E-4</v>
      </c>
      <c r="Z152" s="69">
        <f>IFERROR('Tabel 5'!Y152/'Tabel 11'!$F152*1,0)</f>
        <v>0</v>
      </c>
      <c r="AA152" s="69"/>
      <c r="AB152" s="69">
        <f>IFERROR('Tabel 5'!AA152/'Tabel 11'!$F152*1,0)</f>
        <v>0</v>
      </c>
      <c r="AC152" s="57"/>
    </row>
    <row r="153" spans="1:29" outlineLevel="1" x14ac:dyDescent="0.2">
      <c r="A153" s="22">
        <v>1</v>
      </c>
      <c r="B153" s="46">
        <v>2019</v>
      </c>
      <c r="C153" s="46">
        <v>5</v>
      </c>
      <c r="D153" s="22" t="s">
        <v>103</v>
      </c>
      <c r="E153" s="22" t="s">
        <v>445</v>
      </c>
      <c r="F153" s="41">
        <v>73642</v>
      </c>
      <c r="H153" s="69">
        <f>IFERROR('Tabel 5'!G153/'Tabel 11'!$F153*1,0)</f>
        <v>2.6520192281578446E-2</v>
      </c>
      <c r="I153" s="69"/>
      <c r="J153" s="69">
        <f>IFERROR('Tabel 5'!I153/'Tabel 11'!$F153*1,0)</f>
        <v>4.3181879905488715E-3</v>
      </c>
      <c r="K153" s="69">
        <f>IFERROR('Tabel 5'!J153/'Tabel 11'!$F153*1,0)</f>
        <v>4.3181879905488715E-3</v>
      </c>
      <c r="L153" s="69">
        <f>IFERROR('Tabel 5'!K153/'Tabel 11'!$F153*1,0)</f>
        <v>0</v>
      </c>
      <c r="M153" s="69">
        <f>IFERROR('Tabel 5'!L153/'Tabel 11'!$F153*1,0)</f>
        <v>0</v>
      </c>
      <c r="N153" s="69">
        <f>IFERROR('Tabel 5'!M153/'Tabel 11'!$F153*1,0)</f>
        <v>0</v>
      </c>
      <c r="O153" s="69">
        <f>IFERROR('Tabel 5'!N153/'Tabel 11'!$F153*1,0)</f>
        <v>0</v>
      </c>
      <c r="P153" s="69"/>
      <c r="Q153" s="69">
        <f>IFERROR('Tabel 5'!P153/'Tabel 11'!$F153*1,0)</f>
        <v>1.0007875940360121E-2</v>
      </c>
      <c r="R153" s="69">
        <f>IFERROR('Tabel 5'!Q153/'Tabel 11'!$F153*1,0)</f>
        <v>1.0007875940360121E-2</v>
      </c>
      <c r="S153" s="69">
        <f>IFERROR('Tabel 5'!R153/'Tabel 11'!$F153*1,0)</f>
        <v>0</v>
      </c>
      <c r="T153" s="69"/>
      <c r="U153" s="69">
        <f>IFERROR('Tabel 5'!T153/'Tabel 11'!$F153*1,0)</f>
        <v>2.2134108253442329E-3</v>
      </c>
      <c r="V153" s="69"/>
      <c r="W153" s="69">
        <f>IFERROR('Tabel 5'!V153/'Tabel 11'!$F153*1,0)</f>
        <v>9.9807175253252226E-3</v>
      </c>
      <c r="X153" s="69">
        <f>IFERROR('Tabel 5'!W153/'Tabel 11'!$F153*1,0)</f>
        <v>9.6412373373889904E-3</v>
      </c>
      <c r="Y153" s="69">
        <f>IFERROR('Tabel 5'!X153/'Tabel 11'!$F153*1,0)</f>
        <v>3.3948018793623203E-4</v>
      </c>
      <c r="Z153" s="69">
        <f>IFERROR('Tabel 5'!Y153/'Tabel 11'!$F153*1,0)</f>
        <v>0</v>
      </c>
      <c r="AA153" s="69"/>
      <c r="AB153" s="69">
        <f>IFERROR('Tabel 5'!AA153/'Tabel 11'!$F153*1,0)</f>
        <v>0</v>
      </c>
      <c r="AC153" s="57"/>
    </row>
    <row r="154" spans="1:29" outlineLevel="1" x14ac:dyDescent="0.2">
      <c r="A154" s="22">
        <v>1</v>
      </c>
      <c r="B154" s="46">
        <v>2019</v>
      </c>
      <c r="C154" s="46">
        <v>5</v>
      </c>
      <c r="D154" s="22" t="s">
        <v>104</v>
      </c>
      <c r="E154" s="22" t="s">
        <v>446</v>
      </c>
      <c r="F154" s="41">
        <v>116742</v>
      </c>
      <c r="H154" s="69">
        <f>IFERROR('Tabel 5'!G154/'Tabel 11'!$F154*1,0)</f>
        <v>2.1671720546161621E-2</v>
      </c>
      <c r="I154" s="69"/>
      <c r="J154" s="69">
        <f>IFERROR('Tabel 5'!I154/'Tabel 11'!$F154*1,0)</f>
        <v>1.2017954121053262E-2</v>
      </c>
      <c r="K154" s="69">
        <f>IFERROR('Tabel 5'!J154/'Tabel 11'!$F154*1,0)</f>
        <v>6.3045005225197447E-3</v>
      </c>
      <c r="L154" s="69">
        <f>IFERROR('Tabel 5'!K154/'Tabel 11'!$F154*1,0)</f>
        <v>1.0793030785835431E-3</v>
      </c>
      <c r="M154" s="69">
        <f>IFERROR('Tabel 5'!L154/'Tabel 11'!$F154*1,0)</f>
        <v>2.5954669270699493E-3</v>
      </c>
      <c r="N154" s="69">
        <f>IFERROR('Tabel 5'!M154/'Tabel 11'!$F154*1,0)</f>
        <v>0</v>
      </c>
      <c r="O154" s="69">
        <f>IFERROR('Tabel 5'!N154/'Tabel 11'!$F154*1,0)</f>
        <v>2.0386835928800262E-3</v>
      </c>
      <c r="P154" s="69"/>
      <c r="Q154" s="69">
        <f>IFERROR('Tabel 5'!P154/'Tabel 11'!$F154*1,0)</f>
        <v>4.2829487245378697E-4</v>
      </c>
      <c r="R154" s="69">
        <f>IFERROR('Tabel 5'!Q154/'Tabel 11'!$F154*1,0)</f>
        <v>4.2829487245378697E-4</v>
      </c>
      <c r="S154" s="69">
        <f>IFERROR('Tabel 5'!R154/'Tabel 11'!$F154*1,0)</f>
        <v>0</v>
      </c>
      <c r="T154" s="69"/>
      <c r="U154" s="69">
        <f>IFERROR('Tabel 5'!T154/'Tabel 11'!$F154*1,0)</f>
        <v>9.5938051429648281E-4</v>
      </c>
      <c r="V154" s="69"/>
      <c r="W154" s="69">
        <f>IFERROR('Tabel 5'!V154/'Tabel 11'!$F154*1,0)</f>
        <v>8.266091038358089E-3</v>
      </c>
      <c r="X154" s="69">
        <f>IFERROR('Tabel 5'!W154/'Tabel 11'!$F154*1,0)</f>
        <v>7.9834164225385893E-3</v>
      </c>
      <c r="Y154" s="69">
        <f>IFERROR('Tabel 5'!X154/'Tabel 11'!$F154*1,0)</f>
        <v>2.1414743622689348E-4</v>
      </c>
      <c r="Z154" s="69">
        <f>IFERROR('Tabel 5'!Y154/'Tabel 11'!$F154*1,0)</f>
        <v>6.8527179592605913E-5</v>
      </c>
      <c r="AA154" s="69"/>
      <c r="AB154" s="69">
        <f>IFERROR('Tabel 5'!AA154/'Tabel 11'!$F154*1,0)</f>
        <v>7.7093077041681657E-5</v>
      </c>
      <c r="AC154" s="57"/>
    </row>
    <row r="155" spans="1:29" outlineLevel="1" x14ac:dyDescent="0.2">
      <c r="A155" s="22">
        <v>1</v>
      </c>
      <c r="B155" s="46">
        <v>2019</v>
      </c>
      <c r="C155" s="46">
        <v>5</v>
      </c>
      <c r="D155" s="22" t="s">
        <v>106</v>
      </c>
      <c r="E155" s="22" t="s">
        <v>448</v>
      </c>
      <c r="F155" s="41">
        <v>55490</v>
      </c>
      <c r="H155" s="69">
        <f>IFERROR('Tabel 5'!G155/'Tabel 11'!$F155*1,0)</f>
        <v>2.867183276265994E-2</v>
      </c>
      <c r="I155" s="69"/>
      <c r="J155" s="69">
        <f>IFERROR('Tabel 5'!I155/'Tabel 11'!$F155*1,0)</f>
        <v>1.6885925391962514E-2</v>
      </c>
      <c r="K155" s="69">
        <f>IFERROR('Tabel 5'!J155/'Tabel 11'!$F155*1,0)</f>
        <v>4.9558479005226167E-3</v>
      </c>
      <c r="L155" s="69">
        <f>IFERROR('Tabel 5'!K155/'Tabel 11'!$F155*1,0)</f>
        <v>1.187601369616147E-2</v>
      </c>
      <c r="M155" s="69">
        <f>IFERROR('Tabel 5'!L155/'Tabel 11'!$F155*1,0)</f>
        <v>0</v>
      </c>
      <c r="N155" s="69">
        <f>IFERROR('Tabel 5'!M155/'Tabel 11'!$F155*1,0)</f>
        <v>0</v>
      </c>
      <c r="O155" s="69">
        <f>IFERROR('Tabel 5'!N155/'Tabel 11'!$F155*1,0)</f>
        <v>5.4063795278428548E-5</v>
      </c>
      <c r="P155" s="69"/>
      <c r="Q155" s="69">
        <f>IFERROR('Tabel 5'!P155/'Tabel 11'!$F155*1,0)</f>
        <v>0</v>
      </c>
      <c r="R155" s="69">
        <f>IFERROR('Tabel 5'!Q155/'Tabel 11'!$F155*1,0)</f>
        <v>0</v>
      </c>
      <c r="S155" s="69">
        <f>IFERROR('Tabel 5'!R155/'Tabel 11'!$F155*1,0)</f>
        <v>0</v>
      </c>
      <c r="T155" s="69"/>
      <c r="U155" s="69">
        <f>IFERROR('Tabel 5'!T155/'Tabel 11'!$F155*1,0)</f>
        <v>2.2706794016939991E-3</v>
      </c>
      <c r="V155" s="69"/>
      <c r="W155" s="69">
        <f>IFERROR('Tabel 5'!V155/'Tabel 11'!$F155*1,0)</f>
        <v>9.5152279690034237E-3</v>
      </c>
      <c r="X155" s="69">
        <f>IFERROR('Tabel 5'!W155/'Tabel 11'!$F155*1,0)</f>
        <v>9.5152279690034237E-3</v>
      </c>
      <c r="Y155" s="69">
        <f>IFERROR('Tabel 5'!X155/'Tabel 11'!$F155*1,0)</f>
        <v>0</v>
      </c>
      <c r="Z155" s="69">
        <f>IFERROR('Tabel 5'!Y155/'Tabel 11'!$F155*1,0)</f>
        <v>0</v>
      </c>
      <c r="AA155" s="69"/>
      <c r="AB155" s="69">
        <f>IFERROR('Tabel 5'!AA155/'Tabel 11'!$F155*1,0)</f>
        <v>7.5689313389799959E-4</v>
      </c>
      <c r="AC155" s="57"/>
    </row>
    <row r="156" spans="1:29" outlineLevel="1" x14ac:dyDescent="0.2">
      <c r="A156" s="22">
        <v>1</v>
      </c>
      <c r="B156" s="46">
        <v>2019</v>
      </c>
      <c r="C156" s="46">
        <v>5</v>
      </c>
      <c r="D156" s="22" t="s">
        <v>107</v>
      </c>
      <c r="E156" s="22" t="s">
        <v>449</v>
      </c>
      <c r="F156" s="41">
        <v>87406</v>
      </c>
      <c r="H156" s="69">
        <f>IFERROR('Tabel 5'!G156/'Tabel 11'!$F156*1,0)</f>
        <v>7.4022378326430681E-3</v>
      </c>
      <c r="I156" s="69"/>
      <c r="J156" s="69">
        <f>IFERROR('Tabel 5'!I156/'Tabel 11'!$F156*1,0)</f>
        <v>2.0250326064572225E-3</v>
      </c>
      <c r="K156" s="69">
        <f>IFERROR('Tabel 5'!J156/'Tabel 11'!$F156*1,0)</f>
        <v>0</v>
      </c>
      <c r="L156" s="69">
        <f>IFERROR('Tabel 5'!K156/'Tabel 11'!$F156*1,0)</f>
        <v>0</v>
      </c>
      <c r="M156" s="69">
        <f>IFERROR('Tabel 5'!L156/'Tabel 11'!$F156*1,0)</f>
        <v>0</v>
      </c>
      <c r="N156" s="69">
        <f>IFERROR('Tabel 5'!M156/'Tabel 11'!$F156*1,0)</f>
        <v>0</v>
      </c>
      <c r="O156" s="69">
        <f>IFERROR('Tabel 5'!N156/'Tabel 11'!$F156*1,0)</f>
        <v>2.0250326064572225E-3</v>
      </c>
      <c r="P156" s="69"/>
      <c r="Q156" s="69">
        <f>IFERROR('Tabel 5'!P156/'Tabel 11'!$F156*1,0)</f>
        <v>0</v>
      </c>
      <c r="R156" s="69">
        <f>IFERROR('Tabel 5'!Q156/'Tabel 11'!$F156*1,0)</f>
        <v>0</v>
      </c>
      <c r="S156" s="69">
        <f>IFERROR('Tabel 5'!R156/'Tabel 11'!$F156*1,0)</f>
        <v>0</v>
      </c>
      <c r="T156" s="69"/>
      <c r="U156" s="69">
        <f>IFERROR('Tabel 5'!T156/'Tabel 11'!$F156*1,0)</f>
        <v>1.6017207056723794E-4</v>
      </c>
      <c r="V156" s="69"/>
      <c r="W156" s="69">
        <f>IFERROR('Tabel 5'!V156/'Tabel 11'!$F156*1,0)</f>
        <v>5.2170331556186077E-3</v>
      </c>
      <c r="X156" s="69">
        <f>IFERROR('Tabel 5'!W156/'Tabel 11'!$F156*1,0)</f>
        <v>3.8098071070635882E-3</v>
      </c>
      <c r="Y156" s="69">
        <f>IFERROR('Tabel 5'!X156/'Tabel 11'!$F156*1,0)</f>
        <v>2.0593551930073449E-4</v>
      </c>
      <c r="Z156" s="69">
        <f>IFERROR('Tabel 5'!Y156/'Tabel 11'!$F156*1,0)</f>
        <v>1.2012905292542845E-3</v>
      </c>
      <c r="AA156" s="69"/>
      <c r="AB156" s="69">
        <f>IFERROR('Tabel 5'!AA156/'Tabel 11'!$F156*1,0)</f>
        <v>0</v>
      </c>
      <c r="AC156" s="57"/>
    </row>
    <row r="157" spans="1:29" outlineLevel="1" x14ac:dyDescent="0.2">
      <c r="A157" s="22">
        <v>1</v>
      </c>
      <c r="B157" s="46">
        <v>2019</v>
      </c>
      <c r="C157" s="46">
        <v>5</v>
      </c>
      <c r="D157" s="22" t="s">
        <v>108</v>
      </c>
      <c r="E157" s="22" t="s">
        <v>450</v>
      </c>
      <c r="F157" s="41">
        <v>86674</v>
      </c>
      <c r="H157" s="69">
        <f>IFERROR('Tabel 5'!G157/'Tabel 11'!$F157*1,0)</f>
        <v>1.6198629346747585E-2</v>
      </c>
      <c r="I157" s="69"/>
      <c r="J157" s="69">
        <f>IFERROR('Tabel 5'!I157/'Tabel 11'!$F157*1,0)</f>
        <v>4.0035073955280711E-3</v>
      </c>
      <c r="K157" s="69">
        <f>IFERROR('Tabel 5'!J157/'Tabel 11'!$F157*1,0)</f>
        <v>7.6147402912061287E-4</v>
      </c>
      <c r="L157" s="69">
        <f>IFERROR('Tabel 5'!K157/'Tabel 11'!$F157*1,0)</f>
        <v>0</v>
      </c>
      <c r="M157" s="69">
        <f>IFERROR('Tabel 5'!L157/'Tabel 11'!$F157*1,0)</f>
        <v>1.9382975286706509E-3</v>
      </c>
      <c r="N157" s="69">
        <f>IFERROR('Tabel 5'!M157/'Tabel 11'!$F157*1,0)</f>
        <v>0</v>
      </c>
      <c r="O157" s="69">
        <f>IFERROR('Tabel 5'!N157/'Tabel 11'!$F157*1,0)</f>
        <v>1.3037358377368069E-3</v>
      </c>
      <c r="P157" s="69"/>
      <c r="Q157" s="69">
        <f>IFERROR('Tabel 5'!P157/'Tabel 11'!$F157*1,0)</f>
        <v>1.3152733230265131E-3</v>
      </c>
      <c r="R157" s="69">
        <f>IFERROR('Tabel 5'!Q157/'Tabel 11'!$F157*1,0)</f>
        <v>1.3152733230265131E-3</v>
      </c>
      <c r="S157" s="69">
        <f>IFERROR('Tabel 5'!R157/'Tabel 11'!$F157*1,0)</f>
        <v>0</v>
      </c>
      <c r="T157" s="69"/>
      <c r="U157" s="69">
        <f>IFERROR('Tabel 5'!T157/'Tabel 11'!$F157*1,0)</f>
        <v>2.8843713224265639E-3</v>
      </c>
      <c r="V157" s="69"/>
      <c r="W157" s="69">
        <f>IFERROR('Tabel 5'!V157/'Tabel 11'!$F157*1,0)</f>
        <v>7.9954773057664356E-3</v>
      </c>
      <c r="X157" s="69">
        <f>IFERROR('Tabel 5'!W157/'Tabel 11'!$F157*1,0)</f>
        <v>7.3839905854120036E-3</v>
      </c>
      <c r="Y157" s="69">
        <f>IFERROR('Tabel 5'!X157/'Tabel 11'!$F157*1,0)</f>
        <v>6.1148672035443155E-4</v>
      </c>
      <c r="Z157" s="69">
        <f>IFERROR('Tabel 5'!Y157/'Tabel 11'!$F157*1,0)</f>
        <v>0</v>
      </c>
      <c r="AA157" s="69"/>
      <c r="AB157" s="69">
        <f>IFERROR('Tabel 5'!AA157/'Tabel 11'!$F157*1,0)</f>
        <v>0</v>
      </c>
      <c r="AC157" s="57"/>
    </row>
    <row r="158" spans="1:29" outlineLevel="1" x14ac:dyDescent="0.2">
      <c r="A158" s="22">
        <v>1</v>
      </c>
      <c r="B158" s="46">
        <v>2019</v>
      </c>
      <c r="C158" s="46">
        <v>5</v>
      </c>
      <c r="D158" s="22" t="s">
        <v>112</v>
      </c>
      <c r="E158" s="22" t="s">
        <v>454</v>
      </c>
      <c r="F158" s="41">
        <v>97128.216299999956</v>
      </c>
      <c r="H158" s="69">
        <f>IFERROR('Tabel 5'!G158/'Tabel 11'!$F158*1,0)</f>
        <v>2.204302808760631E-2</v>
      </c>
      <c r="I158" s="69"/>
      <c r="J158" s="69">
        <f>IFERROR('Tabel 5'!I158/'Tabel 11'!$F158*1,0)</f>
        <v>1.1644402039739718E-2</v>
      </c>
      <c r="K158" s="69">
        <f>IFERROR('Tabel 5'!J158/'Tabel 11'!$F158*1,0)</f>
        <v>9.4720158059774899E-3</v>
      </c>
      <c r="L158" s="69">
        <f>IFERROR('Tabel 5'!K158/'Tabel 11'!$F158*1,0)</f>
        <v>5.147834677161679E-5</v>
      </c>
      <c r="M158" s="69">
        <f>IFERROR('Tabel 5'!L158/'Tabel 11'!$F158*1,0)</f>
        <v>0</v>
      </c>
      <c r="N158" s="69">
        <f>IFERROR('Tabel 5'!M158/'Tabel 11'!$F158*1,0)</f>
        <v>3.191657499840241E-4</v>
      </c>
      <c r="O158" s="69">
        <f>IFERROR('Tabel 5'!N158/'Tabel 11'!$F158*1,0)</f>
        <v>1.8017421370065876E-3</v>
      </c>
      <c r="P158" s="69"/>
      <c r="Q158" s="69">
        <f>IFERROR('Tabel 5'!P158/'Tabel 11'!$F158*1,0)</f>
        <v>0</v>
      </c>
      <c r="R158" s="69">
        <f>IFERROR('Tabel 5'!Q158/'Tabel 11'!$F158*1,0)</f>
        <v>0</v>
      </c>
      <c r="S158" s="69">
        <f>IFERROR('Tabel 5'!R158/'Tabel 11'!$F158*1,0)</f>
        <v>0</v>
      </c>
      <c r="T158" s="69"/>
      <c r="U158" s="69">
        <f>IFERROR('Tabel 5'!T158/'Tabel 11'!$F158*1,0)</f>
        <v>6.8980984673966503E-4</v>
      </c>
      <c r="V158" s="69"/>
      <c r="W158" s="69">
        <f>IFERROR('Tabel 5'!V158/'Tabel 11'!$F158*1,0)</f>
        <v>9.7088162011269262E-3</v>
      </c>
      <c r="X158" s="69">
        <f>IFERROR('Tabel 5'!W158/'Tabel 11'!$F158*1,0)</f>
        <v>8.9469366689069983E-3</v>
      </c>
      <c r="Y158" s="69">
        <f>IFERROR('Tabel 5'!X158/'Tabel 11'!$F158*1,0)</f>
        <v>7.6187953221992853E-4</v>
      </c>
      <c r="Z158" s="69">
        <f>IFERROR('Tabel 5'!Y158/'Tabel 11'!$F158*1,0)</f>
        <v>0</v>
      </c>
      <c r="AA158" s="69"/>
      <c r="AB158" s="69">
        <f>IFERROR('Tabel 5'!AA158/'Tabel 11'!$F158*1,0)</f>
        <v>3.0887008062970071E-4</v>
      </c>
      <c r="AC158" s="57"/>
    </row>
    <row r="159" spans="1:29" outlineLevel="1" x14ac:dyDescent="0.2">
      <c r="A159" s="22">
        <v>1</v>
      </c>
      <c r="B159" s="46">
        <v>2019</v>
      </c>
      <c r="C159" s="46">
        <v>5</v>
      </c>
      <c r="D159" s="22" t="s">
        <v>113</v>
      </c>
      <c r="E159" s="22" t="s">
        <v>455</v>
      </c>
      <c r="F159" s="41">
        <v>56565</v>
      </c>
      <c r="H159" s="69">
        <f>IFERROR('Tabel 5'!G159/'Tabel 11'!$F159*1,0)</f>
        <v>2.6288340846813401E-2</v>
      </c>
      <c r="I159" s="69"/>
      <c r="J159" s="69">
        <f>IFERROR('Tabel 5'!I159/'Tabel 11'!$F159*1,0)</f>
        <v>5.2152391054539025E-3</v>
      </c>
      <c r="K159" s="69">
        <f>IFERROR('Tabel 5'!J159/'Tabel 11'!$F159*1,0)</f>
        <v>3.323610006187572E-3</v>
      </c>
      <c r="L159" s="69">
        <f>IFERROR('Tabel 5'!K159/'Tabel 11'!$F159*1,0)</f>
        <v>5.1268452223106158E-4</v>
      </c>
      <c r="M159" s="69">
        <f>IFERROR('Tabel 5'!L159/'Tabel 11'!$F159*1,0)</f>
        <v>7.955449482895784E-4</v>
      </c>
      <c r="N159" s="69">
        <f>IFERROR('Tabel 5'!M159/'Tabel 11'!$F159*1,0)</f>
        <v>0</v>
      </c>
      <c r="O159" s="69">
        <f>IFERROR('Tabel 5'!N159/'Tabel 11'!$F159*1,0)</f>
        <v>5.8339962874569078E-4</v>
      </c>
      <c r="P159" s="69"/>
      <c r="Q159" s="69">
        <f>IFERROR('Tabel 5'!P159/'Tabel 11'!$F159*1,0)</f>
        <v>0</v>
      </c>
      <c r="R159" s="69">
        <f>IFERROR('Tabel 5'!Q159/'Tabel 11'!$F159*1,0)</f>
        <v>0</v>
      </c>
      <c r="S159" s="69">
        <f>IFERROR('Tabel 5'!R159/'Tabel 11'!$F159*1,0)</f>
        <v>0</v>
      </c>
      <c r="T159" s="69"/>
      <c r="U159" s="69">
        <f>IFERROR('Tabel 5'!T159/'Tabel 11'!$F159*1,0)</f>
        <v>2.8286042605851677E-4</v>
      </c>
      <c r="V159" s="69"/>
      <c r="W159" s="69">
        <f>IFERROR('Tabel 5'!V159/'Tabel 11'!$F159*1,0)</f>
        <v>2.0790241315300981E-2</v>
      </c>
      <c r="X159" s="69">
        <f>IFERROR('Tabel 5'!W159/'Tabel 11'!$F159*1,0)</f>
        <v>1.3435870237779545E-2</v>
      </c>
      <c r="Y159" s="69">
        <f>IFERROR('Tabel 5'!X159/'Tabel 11'!$F159*1,0)</f>
        <v>1.7678776628657296E-4</v>
      </c>
      <c r="Z159" s="69">
        <f>IFERROR('Tabel 5'!Y159/'Tabel 11'!$F159*1,0)</f>
        <v>7.1775833112348629E-3</v>
      </c>
      <c r="AA159" s="69"/>
      <c r="AB159" s="69">
        <f>IFERROR('Tabel 5'!AA159/'Tabel 11'!$F159*1,0)</f>
        <v>0</v>
      </c>
      <c r="AC159" s="57"/>
    </row>
    <row r="160" spans="1:29" outlineLevel="1" x14ac:dyDescent="0.2">
      <c r="A160" s="22">
        <v>1</v>
      </c>
      <c r="B160" s="46">
        <v>2019</v>
      </c>
      <c r="C160" s="46">
        <v>5</v>
      </c>
      <c r="D160" s="22" t="s">
        <v>115</v>
      </c>
      <c r="E160" s="22" t="s">
        <v>457</v>
      </c>
      <c r="F160" s="41">
        <v>55824</v>
      </c>
      <c r="H160" s="69">
        <f>IFERROR('Tabel 5'!G160/'Tabel 11'!$F160*1,0)</f>
        <v>2.2391802808827743E-2</v>
      </c>
      <c r="I160" s="69"/>
      <c r="J160" s="69">
        <f>IFERROR('Tabel 5'!I160/'Tabel 11'!$F160*1,0)</f>
        <v>9.70908569790771E-3</v>
      </c>
      <c r="K160" s="69">
        <f>IFERROR('Tabel 5'!J160/'Tabel 11'!$F160*1,0)</f>
        <v>9.70908569790771E-3</v>
      </c>
      <c r="L160" s="69">
        <f>IFERROR('Tabel 5'!K160/'Tabel 11'!$F160*1,0)</f>
        <v>0</v>
      </c>
      <c r="M160" s="69">
        <f>IFERROR('Tabel 5'!L160/'Tabel 11'!$F160*1,0)</f>
        <v>0</v>
      </c>
      <c r="N160" s="69">
        <f>IFERROR('Tabel 5'!M160/'Tabel 11'!$F160*1,0)</f>
        <v>0</v>
      </c>
      <c r="O160" s="69">
        <f>IFERROR('Tabel 5'!N160/'Tabel 11'!$F160*1,0)</f>
        <v>0</v>
      </c>
      <c r="P160" s="69"/>
      <c r="Q160" s="69">
        <f>IFERROR('Tabel 5'!P160/'Tabel 11'!$F160*1,0)</f>
        <v>0</v>
      </c>
      <c r="R160" s="69">
        <f>IFERROR('Tabel 5'!Q160/'Tabel 11'!$F160*1,0)</f>
        <v>0</v>
      </c>
      <c r="S160" s="69">
        <f>IFERROR('Tabel 5'!R160/'Tabel 11'!$F160*1,0)</f>
        <v>0</v>
      </c>
      <c r="T160" s="69"/>
      <c r="U160" s="69">
        <f>IFERROR('Tabel 5'!T160/'Tabel 11'!$F160*1,0)</f>
        <v>1.5047291487532244E-3</v>
      </c>
      <c r="V160" s="69"/>
      <c r="W160" s="69">
        <f>IFERROR('Tabel 5'!V160/'Tabel 11'!$F160*1,0)</f>
        <v>1.117798796216681E-2</v>
      </c>
      <c r="X160" s="69">
        <f>IFERROR('Tabel 5'!W160/'Tabel 11'!$F160*1,0)</f>
        <v>1.0927199770707939E-2</v>
      </c>
      <c r="Y160" s="69">
        <f>IFERROR('Tabel 5'!X160/'Tabel 11'!$F160*1,0)</f>
        <v>2.5078819145887073E-4</v>
      </c>
      <c r="Z160" s="69">
        <f>IFERROR('Tabel 5'!Y160/'Tabel 11'!$F160*1,0)</f>
        <v>0</v>
      </c>
      <c r="AA160" s="69"/>
      <c r="AB160" s="69">
        <f>IFERROR('Tabel 5'!AA160/'Tabel 11'!$F160*1,0)</f>
        <v>0</v>
      </c>
      <c r="AC160" s="57"/>
    </row>
    <row r="161" spans="1:29" outlineLevel="1" x14ac:dyDescent="0.2">
      <c r="A161" s="22">
        <v>1</v>
      </c>
      <c r="B161" s="46">
        <v>2019</v>
      </c>
      <c r="C161" s="46">
        <v>5</v>
      </c>
      <c r="D161" s="22" t="s">
        <v>118</v>
      </c>
      <c r="E161" s="22" t="s">
        <v>462</v>
      </c>
      <c r="F161" s="41">
        <v>102236</v>
      </c>
      <c r="H161" s="69">
        <f>IFERROR('Tabel 5'!G161/'Tabel 11'!$F161*1,0)</f>
        <v>1.8799640048515202E-2</v>
      </c>
      <c r="I161" s="69"/>
      <c r="J161" s="69">
        <f>IFERROR('Tabel 5'!I161/'Tabel 11'!$F161*1,0)</f>
        <v>2.8561367815642239E-3</v>
      </c>
      <c r="K161" s="69">
        <f>IFERROR('Tabel 5'!J161/'Tabel 11'!$F161*1,0)</f>
        <v>2.9343871043468052E-4</v>
      </c>
      <c r="L161" s="69">
        <f>IFERROR('Tabel 5'!K161/'Tabel 11'!$F161*1,0)</f>
        <v>1.2324425838256582E-3</v>
      </c>
      <c r="M161" s="69">
        <f>IFERROR('Tabel 5'!L161/'Tabel 11'!$F161*1,0)</f>
        <v>0</v>
      </c>
      <c r="N161" s="69">
        <f>IFERROR('Tabel 5'!M161/'Tabel 11'!$F161*1,0)</f>
        <v>0</v>
      </c>
      <c r="O161" s="69">
        <f>IFERROR('Tabel 5'!N161/'Tabel 11'!$F161*1,0)</f>
        <v>1.3302554873038852E-3</v>
      </c>
      <c r="P161" s="69"/>
      <c r="Q161" s="69">
        <f>IFERROR('Tabel 5'!P161/'Tabel 11'!$F161*1,0)</f>
        <v>6.1622129191282911E-4</v>
      </c>
      <c r="R161" s="69">
        <f>IFERROR('Tabel 5'!Q161/'Tabel 11'!$F161*1,0)</f>
        <v>6.1622129191282911E-4</v>
      </c>
      <c r="S161" s="69">
        <f>IFERROR('Tabel 5'!R161/'Tabel 11'!$F161*1,0)</f>
        <v>0</v>
      </c>
      <c r="T161" s="69"/>
      <c r="U161" s="69">
        <f>IFERROR('Tabel 5'!T161/'Tabel 11'!$F161*1,0)</f>
        <v>1.7312883915646152E-3</v>
      </c>
      <c r="V161" s="69"/>
      <c r="W161" s="69">
        <f>IFERROR('Tabel 5'!V161/'Tabel 11'!$F161*1,0)</f>
        <v>1.3595993583473532E-2</v>
      </c>
      <c r="X161" s="69">
        <f>IFERROR('Tabel 5'!W161/'Tabel 11'!$F161*1,0)</f>
        <v>1.3067803904691106E-2</v>
      </c>
      <c r="Y161" s="69">
        <f>IFERROR('Tabel 5'!X161/'Tabel 11'!$F161*1,0)</f>
        <v>2.3475096834774442E-4</v>
      </c>
      <c r="Z161" s="69">
        <f>IFERROR('Tabel 5'!Y161/'Tabel 11'!$F161*1,0)</f>
        <v>2.9343871043468052E-4</v>
      </c>
      <c r="AA161" s="69"/>
      <c r="AB161" s="69">
        <f>IFERROR('Tabel 5'!AA161/'Tabel 11'!$F161*1,0)</f>
        <v>0</v>
      </c>
      <c r="AC161" s="57"/>
    </row>
    <row r="162" spans="1:29" outlineLevel="1" x14ac:dyDescent="0.2">
      <c r="A162" s="22">
        <v>1</v>
      </c>
      <c r="B162" s="46">
        <v>2019</v>
      </c>
      <c r="C162" s="46">
        <v>5</v>
      </c>
      <c r="D162" s="22" t="s">
        <v>120</v>
      </c>
      <c r="E162" s="22" t="s">
        <v>464</v>
      </c>
      <c r="F162" s="41">
        <v>76516</v>
      </c>
      <c r="H162" s="69">
        <f>IFERROR('Tabel 5'!G162/'Tabel 11'!$F162*1,0)</f>
        <v>9.1353442417272199E-3</v>
      </c>
      <c r="I162" s="69"/>
      <c r="J162" s="69">
        <f>IFERROR('Tabel 5'!I162/'Tabel 11'!$F162*1,0)</f>
        <v>1.8166135187411784E-3</v>
      </c>
      <c r="K162" s="69">
        <f>IFERROR('Tabel 5'!J162/'Tabel 11'!$F162*1,0)</f>
        <v>6.2731977625594645E-4</v>
      </c>
      <c r="L162" s="69">
        <f>IFERROR('Tabel 5'!K162/'Tabel 11'!$F162*1,0)</f>
        <v>1.3069162005332218E-5</v>
      </c>
      <c r="M162" s="69">
        <f>IFERROR('Tabel 5'!L162/'Tabel 11'!$F162*1,0)</f>
        <v>1.3069162005332219E-4</v>
      </c>
      <c r="N162" s="69">
        <f>IFERROR('Tabel 5'!M162/'Tabel 11'!$F162*1,0)</f>
        <v>0</v>
      </c>
      <c r="O162" s="69">
        <f>IFERROR('Tabel 5'!N162/'Tabel 11'!$F162*1,0)</f>
        <v>1.0455329604265775E-3</v>
      </c>
      <c r="P162" s="69"/>
      <c r="Q162" s="69">
        <f>IFERROR('Tabel 5'!P162/'Tabel 11'!$F162*1,0)</f>
        <v>1.3069162005332218E-5</v>
      </c>
      <c r="R162" s="69">
        <f>IFERROR('Tabel 5'!Q162/'Tabel 11'!$F162*1,0)</f>
        <v>1.3069162005332218E-5</v>
      </c>
      <c r="S162" s="69">
        <f>IFERROR('Tabel 5'!R162/'Tabel 11'!$F162*1,0)</f>
        <v>0</v>
      </c>
      <c r="T162" s="69"/>
      <c r="U162" s="69">
        <f>IFERROR('Tabel 5'!T162/'Tabel 11'!$F162*1,0)</f>
        <v>2.6399707250771079E-3</v>
      </c>
      <c r="V162" s="69"/>
      <c r="W162" s="69">
        <f>IFERROR('Tabel 5'!V162/'Tabel 11'!$F162*1,0)</f>
        <v>4.6656908359036017E-3</v>
      </c>
      <c r="X162" s="69">
        <f>IFERROR('Tabel 5'!W162/'Tabel 11'!$F162*1,0)</f>
        <v>4.4565842438182863E-3</v>
      </c>
      <c r="Y162" s="69">
        <f>IFERROR('Tabel 5'!X162/'Tabel 11'!$F162*1,0)</f>
        <v>2.0910659208531548E-4</v>
      </c>
      <c r="Z162" s="69">
        <f>IFERROR('Tabel 5'!Y162/'Tabel 11'!$F162*1,0)</f>
        <v>0</v>
      </c>
      <c r="AA162" s="69"/>
      <c r="AB162" s="69">
        <f>IFERROR('Tabel 5'!AA162/'Tabel 11'!$F162*1,0)</f>
        <v>0</v>
      </c>
      <c r="AC162" s="57"/>
    </row>
    <row r="163" spans="1:29" outlineLevel="1" x14ac:dyDescent="0.2">
      <c r="A163" s="22">
        <v>1</v>
      </c>
      <c r="B163" s="46">
        <v>2019</v>
      </c>
      <c r="C163" s="46">
        <v>5</v>
      </c>
      <c r="D163" s="22" t="s">
        <v>122</v>
      </c>
      <c r="E163" s="22" t="s">
        <v>466</v>
      </c>
      <c r="F163" s="41">
        <v>108016</v>
      </c>
      <c r="H163" s="69">
        <f>IFERROR('Tabel 5'!G163/'Tabel 11'!$F163*1,0)</f>
        <v>1.9876684935565103E-2</v>
      </c>
      <c r="I163" s="69"/>
      <c r="J163" s="69">
        <f>IFERROR('Tabel 5'!I163/'Tabel 11'!$F163*1,0)</f>
        <v>3.1476818249148272E-3</v>
      </c>
      <c r="K163" s="69">
        <f>IFERROR('Tabel 5'!J163/'Tabel 11'!$F163*1,0)</f>
        <v>1.7589986668641684E-4</v>
      </c>
      <c r="L163" s="69">
        <f>IFERROR('Tabel 5'!K163/'Tabel 11'!$F163*1,0)</f>
        <v>0</v>
      </c>
      <c r="M163" s="69">
        <f>IFERROR('Tabel 5'!L163/'Tabel 11'!$F163*1,0)</f>
        <v>2.3237298178047697E-3</v>
      </c>
      <c r="N163" s="69">
        <f>IFERROR('Tabel 5'!M163/'Tabel 11'!$F163*1,0)</f>
        <v>0</v>
      </c>
      <c r="O163" s="69">
        <f>IFERROR('Tabel 5'!N163/'Tabel 11'!$F163*1,0)</f>
        <v>6.480521404236409E-4</v>
      </c>
      <c r="P163" s="69"/>
      <c r="Q163" s="69">
        <f>IFERROR('Tabel 5'!P163/'Tabel 11'!$F163*1,0)</f>
        <v>8.1099096430158491E-3</v>
      </c>
      <c r="R163" s="69">
        <f>IFERROR('Tabel 5'!Q163/'Tabel 11'!$F163*1,0)</f>
        <v>8.1099096430158491E-3</v>
      </c>
      <c r="S163" s="69">
        <f>IFERROR('Tabel 5'!R163/'Tabel 11'!$F163*1,0)</f>
        <v>0</v>
      </c>
      <c r="T163" s="69"/>
      <c r="U163" s="69">
        <f>IFERROR('Tabel 5'!T163/'Tabel 11'!$F163*1,0)</f>
        <v>9.8133609835579917E-4</v>
      </c>
      <c r="V163" s="69"/>
      <c r="W163" s="69">
        <f>IFERROR('Tabel 5'!V163/'Tabel 11'!$F163*1,0)</f>
        <v>7.6377573692786253E-3</v>
      </c>
      <c r="X163" s="69">
        <f>IFERROR('Tabel 5'!W163/'Tabel 11'!$F163*1,0)</f>
        <v>6.3786846393126947E-3</v>
      </c>
      <c r="Y163" s="69">
        <f>IFERROR('Tabel 5'!X163/'Tabel 11'!$F163*1,0)</f>
        <v>2.2218930528810547E-4</v>
      </c>
      <c r="Z163" s="69">
        <f>IFERROR('Tabel 5'!Y163/'Tabel 11'!$F163*1,0)</f>
        <v>1.0368834246778254E-3</v>
      </c>
      <c r="AA163" s="69"/>
      <c r="AB163" s="69">
        <f>IFERROR('Tabel 5'!AA163/'Tabel 11'!$F163*1,0)</f>
        <v>0</v>
      </c>
      <c r="AC163" s="57"/>
    </row>
    <row r="164" spans="1:29" outlineLevel="1" x14ac:dyDescent="0.2">
      <c r="A164" s="22">
        <v>1</v>
      </c>
      <c r="B164" s="46">
        <v>2019</v>
      </c>
      <c r="C164" s="46">
        <v>5</v>
      </c>
      <c r="D164" s="22" t="s">
        <v>126</v>
      </c>
      <c r="E164" s="22" t="s">
        <v>470</v>
      </c>
      <c r="F164" s="41">
        <v>124362</v>
      </c>
      <c r="H164" s="69">
        <f>IFERROR('Tabel 5'!G164/'Tabel 11'!$F164*1,0)</f>
        <v>1.8968816841157268E-2</v>
      </c>
      <c r="I164" s="69"/>
      <c r="J164" s="69">
        <f>IFERROR('Tabel 5'!I164/'Tabel 11'!$F164*1,0)</f>
        <v>6.432833180553545E-3</v>
      </c>
      <c r="K164" s="69">
        <f>IFERROR('Tabel 5'!J164/'Tabel 11'!$F164*1,0)</f>
        <v>0</v>
      </c>
      <c r="L164" s="69">
        <f>IFERROR('Tabel 5'!K164/'Tabel 11'!$F164*1,0)</f>
        <v>0</v>
      </c>
      <c r="M164" s="69">
        <f>IFERROR('Tabel 5'!L164/'Tabel 11'!$F164*1,0)</f>
        <v>0</v>
      </c>
      <c r="N164" s="69">
        <f>IFERROR('Tabel 5'!M164/'Tabel 11'!$F164*1,0)</f>
        <v>0</v>
      </c>
      <c r="O164" s="69">
        <f>IFERROR('Tabel 5'!N164/'Tabel 11'!$F164*1,0)</f>
        <v>6.432833180553545E-3</v>
      </c>
      <c r="P164" s="69"/>
      <c r="Q164" s="69">
        <f>IFERROR('Tabel 5'!P164/'Tabel 11'!$F164*1,0)</f>
        <v>2.1630401569611296E-3</v>
      </c>
      <c r="R164" s="69">
        <f>IFERROR('Tabel 5'!Q164/'Tabel 11'!$F164*1,0)</f>
        <v>0</v>
      </c>
      <c r="S164" s="69">
        <f>IFERROR('Tabel 5'!R164/'Tabel 11'!$F164*1,0)</f>
        <v>2.1630401569611296E-3</v>
      </c>
      <c r="T164" s="69"/>
      <c r="U164" s="69">
        <f>IFERROR('Tabel 5'!T164/'Tabel 11'!$F164*1,0)</f>
        <v>2.8063234750164839E-3</v>
      </c>
      <c r="V164" s="69"/>
      <c r="W164" s="69">
        <f>IFERROR('Tabel 5'!V164/'Tabel 11'!$F164*1,0)</f>
        <v>7.566620028626108E-3</v>
      </c>
      <c r="X164" s="69">
        <f>IFERROR('Tabel 5'!W164/'Tabel 11'!$F164*1,0)</f>
        <v>5.3070873739566749E-3</v>
      </c>
      <c r="Y164" s="69">
        <f>IFERROR('Tabel 5'!X164/'Tabel 11'!$F164*1,0)</f>
        <v>7.1565269133658195E-4</v>
      </c>
      <c r="Z164" s="69">
        <f>IFERROR('Tabel 5'!Y164/'Tabel 11'!$F164*1,0)</f>
        <v>1.5438799633328509E-3</v>
      </c>
      <c r="AA164" s="69"/>
      <c r="AB164" s="69">
        <f>IFERROR('Tabel 5'!AA164/'Tabel 11'!$F164*1,0)</f>
        <v>0</v>
      </c>
      <c r="AC164" s="57"/>
    </row>
    <row r="165" spans="1:29" outlineLevel="1" x14ac:dyDescent="0.2">
      <c r="A165" s="22">
        <v>1</v>
      </c>
      <c r="B165" s="46">
        <v>2019</v>
      </c>
      <c r="C165" s="46">
        <v>5</v>
      </c>
      <c r="D165" s="22" t="s">
        <v>132</v>
      </c>
      <c r="E165" s="22" t="s">
        <v>476</v>
      </c>
      <c r="F165" s="41">
        <v>54914</v>
      </c>
      <c r="H165" s="69">
        <f>IFERROR('Tabel 5'!G165/'Tabel 11'!$F165*1,0)</f>
        <v>3.053866045088684E-2</v>
      </c>
      <c r="I165" s="69"/>
      <c r="J165" s="69">
        <f>IFERROR('Tabel 5'!I165/'Tabel 11'!$F165*1,0)</f>
        <v>8.3038933605273698E-3</v>
      </c>
      <c r="K165" s="69">
        <f>IFERROR('Tabel 5'!J165/'Tabel 11'!$F165*1,0)</f>
        <v>3.8241614160323414E-4</v>
      </c>
      <c r="L165" s="69">
        <f>IFERROR('Tabel 5'!K165/'Tabel 11'!$F165*1,0)</f>
        <v>0</v>
      </c>
      <c r="M165" s="69">
        <f>IFERROR('Tabel 5'!L165/'Tabel 11'!$F165*1,0)</f>
        <v>2.0395527552172486E-3</v>
      </c>
      <c r="N165" s="69">
        <f>IFERROR('Tabel 5'!M165/'Tabel 11'!$F165*1,0)</f>
        <v>5.8819244637068873E-3</v>
      </c>
      <c r="O165" s="69">
        <f>IFERROR('Tabel 5'!N165/'Tabel 11'!$F165*1,0)</f>
        <v>0</v>
      </c>
      <c r="P165" s="69"/>
      <c r="Q165" s="69">
        <f>IFERROR('Tabel 5'!P165/'Tabel 11'!$F165*1,0)</f>
        <v>0</v>
      </c>
      <c r="R165" s="69">
        <f>IFERROR('Tabel 5'!Q165/'Tabel 11'!$F165*1,0)</f>
        <v>0</v>
      </c>
      <c r="S165" s="69">
        <f>IFERROR('Tabel 5'!R165/'Tabel 11'!$F165*1,0)</f>
        <v>0</v>
      </c>
      <c r="T165" s="69"/>
      <c r="U165" s="69">
        <f>IFERROR('Tabel 5'!T165/'Tabel 11'!$F165*1,0)</f>
        <v>1.3220672323997523E-2</v>
      </c>
      <c r="V165" s="69"/>
      <c r="W165" s="69">
        <f>IFERROR('Tabel 5'!V165/'Tabel 11'!$F165*1,0)</f>
        <v>9.0140947663619481E-3</v>
      </c>
      <c r="X165" s="69">
        <f>IFERROR('Tabel 5'!W165/'Tabel 11'!$F165*1,0)</f>
        <v>9.0140947663619481E-3</v>
      </c>
      <c r="Y165" s="69">
        <f>IFERROR('Tabel 5'!X165/'Tabel 11'!$F165*1,0)</f>
        <v>0</v>
      </c>
      <c r="Z165" s="69">
        <f>IFERROR('Tabel 5'!Y165/'Tabel 11'!$F165*1,0)</f>
        <v>0</v>
      </c>
      <c r="AA165" s="69"/>
      <c r="AB165" s="69">
        <f>IFERROR('Tabel 5'!AA165/'Tabel 11'!$F165*1,0)</f>
        <v>0</v>
      </c>
      <c r="AC165" s="57"/>
    </row>
    <row r="166" spans="1:29" outlineLevel="1" x14ac:dyDescent="0.2">
      <c r="A166" s="22">
        <v>1</v>
      </c>
      <c r="B166" s="46">
        <v>2019</v>
      </c>
      <c r="C166" s="46">
        <v>5</v>
      </c>
      <c r="D166" s="22" t="s">
        <v>134</v>
      </c>
      <c r="E166" s="22" t="s">
        <v>479</v>
      </c>
      <c r="F166" s="41">
        <v>115557</v>
      </c>
      <c r="H166" s="69">
        <f>IFERROR('Tabel 5'!G166/'Tabel 11'!$F166*1,0)</f>
        <v>2.5390067239544119E-2</v>
      </c>
      <c r="I166" s="69"/>
      <c r="J166" s="69">
        <f>IFERROR('Tabel 5'!I166/'Tabel 11'!$F166*1,0)</f>
        <v>1.6822866637243958E-2</v>
      </c>
      <c r="K166" s="69">
        <f>IFERROR('Tabel 5'!J166/'Tabel 11'!$F166*1,0)</f>
        <v>1.0652751455991415E-2</v>
      </c>
      <c r="L166" s="69">
        <f>IFERROR('Tabel 5'!K166/'Tabel 11'!$F166*1,0)</f>
        <v>1.6701714305494258E-3</v>
      </c>
      <c r="M166" s="69">
        <f>IFERROR('Tabel 5'!L166/'Tabel 11'!$F166*1,0)</f>
        <v>4.3441764670249317E-3</v>
      </c>
      <c r="N166" s="69">
        <f>IFERROR('Tabel 5'!M166/'Tabel 11'!$F166*1,0)</f>
        <v>0</v>
      </c>
      <c r="O166" s="69">
        <f>IFERROR('Tabel 5'!N166/'Tabel 11'!$F166*1,0)</f>
        <v>1.557672836781848E-4</v>
      </c>
      <c r="P166" s="69"/>
      <c r="Q166" s="69">
        <f>IFERROR('Tabel 5'!P166/'Tabel 11'!$F166*1,0)</f>
        <v>0</v>
      </c>
      <c r="R166" s="69">
        <f>IFERROR('Tabel 5'!Q166/'Tabel 11'!$F166*1,0)</f>
        <v>0</v>
      </c>
      <c r="S166" s="69">
        <f>IFERROR('Tabel 5'!R166/'Tabel 11'!$F166*1,0)</f>
        <v>0</v>
      </c>
      <c r="T166" s="69"/>
      <c r="U166" s="69">
        <f>IFERROR('Tabel 5'!T166/'Tabel 11'!$F166*1,0)</f>
        <v>5.7114670682001086E-4</v>
      </c>
      <c r="V166" s="69"/>
      <c r="W166" s="69">
        <f>IFERROR('Tabel 5'!V166/'Tabel 11'!$F166*1,0)</f>
        <v>7.9960538954801531E-3</v>
      </c>
      <c r="X166" s="69">
        <f>IFERROR('Tabel 5'!W166/'Tabel 11'!$F166*1,0)</f>
        <v>7.7797104459271186E-3</v>
      </c>
      <c r="Y166" s="69">
        <f>IFERROR('Tabel 5'!X166/'Tabel 11'!$F166*1,0)</f>
        <v>2.1634344955303445E-4</v>
      </c>
      <c r="Z166" s="69">
        <f>IFERROR('Tabel 5'!Y166/'Tabel 11'!$F166*1,0)</f>
        <v>0</v>
      </c>
      <c r="AA166" s="69"/>
      <c r="AB166" s="69">
        <f>IFERROR('Tabel 5'!AA166/'Tabel 11'!$F166*1,0)</f>
        <v>0</v>
      </c>
      <c r="AC166" s="57"/>
    </row>
    <row r="167" spans="1:29" outlineLevel="1" x14ac:dyDescent="0.2">
      <c r="A167" s="22">
        <v>1</v>
      </c>
      <c r="B167" s="46">
        <v>2019</v>
      </c>
      <c r="C167" s="46">
        <v>5</v>
      </c>
      <c r="D167" s="22" t="s">
        <v>140</v>
      </c>
      <c r="E167" s="22" t="s">
        <v>485</v>
      </c>
      <c r="F167" s="41">
        <v>127042</v>
      </c>
      <c r="H167" s="69">
        <f>IFERROR('Tabel 5'!G167/'Tabel 11'!$F167*1,0)</f>
        <v>3.4941200547850319E-2</v>
      </c>
      <c r="I167" s="69"/>
      <c r="J167" s="69">
        <f>IFERROR('Tabel 5'!I167/'Tabel 11'!$F167*1,0)</f>
        <v>1.2137718234914437E-2</v>
      </c>
      <c r="K167" s="69">
        <f>IFERROR('Tabel 5'!J167/'Tabel 11'!$F167*1,0)</f>
        <v>1.3223973174225846E-3</v>
      </c>
      <c r="L167" s="69">
        <f>IFERROR('Tabel 5'!K167/'Tabel 11'!$F167*1,0)</f>
        <v>5.5257316478015146E-3</v>
      </c>
      <c r="M167" s="69">
        <f>IFERROR('Tabel 5'!L167/'Tabel 11'!$F167*1,0)</f>
        <v>2.1961241164339352E-3</v>
      </c>
      <c r="N167" s="69">
        <f>IFERROR('Tabel 5'!M167/'Tabel 11'!$F167*1,0)</f>
        <v>0</v>
      </c>
      <c r="O167" s="69">
        <f>IFERROR('Tabel 5'!N167/'Tabel 11'!$F167*1,0)</f>
        <v>3.0934651532564033E-3</v>
      </c>
      <c r="P167" s="69"/>
      <c r="Q167" s="69">
        <f>IFERROR('Tabel 5'!P167/'Tabel 11'!$F167*1,0)</f>
        <v>8.619196801057917E-3</v>
      </c>
      <c r="R167" s="69">
        <f>IFERROR('Tabel 5'!Q167/'Tabel 11'!$F167*1,0)</f>
        <v>5.2738464444829266E-3</v>
      </c>
      <c r="S167" s="69">
        <f>IFERROR('Tabel 5'!R167/'Tabel 11'!$F167*1,0)</f>
        <v>3.3453503565749909E-3</v>
      </c>
      <c r="T167" s="69"/>
      <c r="U167" s="69">
        <f>IFERROR('Tabel 5'!T167/'Tabel 11'!$F167*1,0)</f>
        <v>8.1941405204578009E-3</v>
      </c>
      <c r="V167" s="69"/>
      <c r="W167" s="69">
        <f>IFERROR('Tabel 5'!V167/'Tabel 11'!$F167*1,0)</f>
        <v>5.9901449914201606E-3</v>
      </c>
      <c r="X167" s="69">
        <f>IFERROR('Tabel 5'!W167/'Tabel 11'!$F167*1,0)</f>
        <v>5.2895892696903386E-3</v>
      </c>
      <c r="Y167" s="69">
        <f>IFERROR('Tabel 5'!X167/'Tabel 11'!$F167*1,0)</f>
        <v>0</v>
      </c>
      <c r="Z167" s="69">
        <f>IFERROR('Tabel 5'!Y167/'Tabel 11'!$F167*1,0)</f>
        <v>7.0055572172982158E-4</v>
      </c>
      <c r="AA167" s="69"/>
      <c r="AB167" s="69">
        <f>IFERROR('Tabel 5'!AA167/'Tabel 11'!$F167*1,0)</f>
        <v>0</v>
      </c>
      <c r="AC167" s="57"/>
    </row>
    <row r="168" spans="1:29" outlineLevel="1" x14ac:dyDescent="0.2">
      <c r="A168" s="22">
        <v>1</v>
      </c>
      <c r="B168" s="46">
        <v>2019</v>
      </c>
      <c r="C168" s="46">
        <v>5</v>
      </c>
      <c r="D168" s="22" t="s">
        <v>143</v>
      </c>
      <c r="E168" s="22" t="s">
        <v>488</v>
      </c>
      <c r="F168" s="41">
        <v>80658</v>
      </c>
      <c r="H168" s="69">
        <f>IFERROR('Tabel 5'!G168/'Tabel 11'!$F168*1,0)</f>
        <v>3.516080240025788E-2</v>
      </c>
      <c r="I168" s="69"/>
      <c r="J168" s="69">
        <f>IFERROR('Tabel 5'!I168/'Tabel 11'!$F168*1,0)</f>
        <v>2.8552654417416747E-2</v>
      </c>
      <c r="K168" s="69">
        <f>IFERROR('Tabel 5'!J168/'Tabel 11'!$F168*1,0)</f>
        <v>1.0017605197252597E-2</v>
      </c>
      <c r="L168" s="69">
        <f>IFERROR('Tabel 5'!K168/'Tabel 11'!$F168*1,0)</f>
        <v>0</v>
      </c>
      <c r="M168" s="69">
        <f>IFERROR('Tabel 5'!L168/'Tabel 11'!$F168*1,0)</f>
        <v>2.9135361650425252E-3</v>
      </c>
      <c r="N168" s="69">
        <f>IFERROR('Tabel 5'!M168/'Tabel 11'!$F168*1,0)</f>
        <v>0</v>
      </c>
      <c r="O168" s="69">
        <f>IFERROR('Tabel 5'!N168/'Tabel 11'!$F168*1,0)</f>
        <v>1.5621513055121624E-2</v>
      </c>
      <c r="P168" s="69"/>
      <c r="Q168" s="69">
        <f>IFERROR('Tabel 5'!P168/'Tabel 11'!$F168*1,0)</f>
        <v>0</v>
      </c>
      <c r="R168" s="69">
        <f>IFERROR('Tabel 5'!Q168/'Tabel 11'!$F168*1,0)</f>
        <v>0</v>
      </c>
      <c r="S168" s="69">
        <f>IFERROR('Tabel 5'!R168/'Tabel 11'!$F168*1,0)</f>
        <v>0</v>
      </c>
      <c r="T168" s="69"/>
      <c r="U168" s="69">
        <f>IFERROR('Tabel 5'!T168/'Tabel 11'!$F168*1,0)</f>
        <v>2.6035855091869372E-4</v>
      </c>
      <c r="V168" s="69"/>
      <c r="W168" s="69">
        <f>IFERROR('Tabel 5'!V168/'Tabel 11'!$F168*1,0)</f>
        <v>6.3477894319224383E-3</v>
      </c>
      <c r="X168" s="69">
        <f>IFERROR('Tabel 5'!W168/'Tabel 11'!$F168*1,0)</f>
        <v>6.174217064643309E-3</v>
      </c>
      <c r="Y168" s="69">
        <f>IFERROR('Tabel 5'!X168/'Tabel 11'!$F168*1,0)</f>
        <v>1.7357236727912916E-4</v>
      </c>
      <c r="Z168" s="69">
        <f>IFERROR('Tabel 5'!Y168/'Tabel 11'!$F168*1,0)</f>
        <v>0</v>
      </c>
      <c r="AA168" s="69"/>
      <c r="AB168" s="69">
        <f>IFERROR('Tabel 5'!AA168/'Tabel 11'!$F168*1,0)</f>
        <v>0</v>
      </c>
      <c r="AC168" s="57"/>
    </row>
    <row r="169" spans="1:29" outlineLevel="1" x14ac:dyDescent="0.2">
      <c r="A169" s="22">
        <v>1</v>
      </c>
      <c r="B169" s="46">
        <v>2019</v>
      </c>
      <c r="C169" s="46">
        <v>5</v>
      </c>
      <c r="D169" s="22" t="s">
        <v>144</v>
      </c>
      <c r="E169" s="22" t="s">
        <v>489</v>
      </c>
      <c r="F169" s="41">
        <v>54332</v>
      </c>
      <c r="H169" s="69">
        <f>IFERROR('Tabel 5'!G169/'Tabel 11'!$F169*1,0)</f>
        <v>3.2098947213428548E-2</v>
      </c>
      <c r="I169" s="69"/>
      <c r="J169" s="69">
        <f>IFERROR('Tabel 5'!I169/'Tabel 11'!$F169*1,0)</f>
        <v>1.5147610984318634E-2</v>
      </c>
      <c r="K169" s="69">
        <f>IFERROR('Tabel 5'!J169/'Tabel 11'!$F169*1,0)</f>
        <v>5.3375542958109402E-4</v>
      </c>
      <c r="L169" s="69">
        <f>IFERROR('Tabel 5'!K169/'Tabel 11'!$F169*1,0)</f>
        <v>6.1289847603622173E-3</v>
      </c>
      <c r="M169" s="69">
        <f>IFERROR('Tabel 5'!L169/'Tabel 11'!$F169*1,0)</f>
        <v>3.0552897003607452E-3</v>
      </c>
      <c r="N169" s="69">
        <f>IFERROR('Tabel 5'!M169/'Tabel 11'!$F169*1,0)</f>
        <v>0</v>
      </c>
      <c r="O169" s="69">
        <f>IFERROR('Tabel 5'!N169/'Tabel 11'!$F169*1,0)</f>
        <v>5.4295810940145767E-3</v>
      </c>
      <c r="P169" s="69"/>
      <c r="Q169" s="69">
        <f>IFERROR('Tabel 5'!P169/'Tabel 11'!$F169*1,0)</f>
        <v>4.7301774276669369E-3</v>
      </c>
      <c r="R169" s="69">
        <f>IFERROR('Tabel 5'!Q169/'Tabel 11'!$F169*1,0)</f>
        <v>1.840535964072738E-4</v>
      </c>
      <c r="S169" s="69">
        <f>IFERROR('Tabel 5'!R169/'Tabel 11'!$F169*1,0)</f>
        <v>4.5461238312596627E-3</v>
      </c>
      <c r="T169" s="69"/>
      <c r="U169" s="69">
        <f>IFERROR('Tabel 5'!T169/'Tabel 11'!$F169*1,0)</f>
        <v>9.9388942059927847E-4</v>
      </c>
      <c r="V169" s="69"/>
      <c r="W169" s="69">
        <f>IFERROR('Tabel 5'!V169/'Tabel 11'!$F169*1,0)</f>
        <v>1.1227269380843702E-2</v>
      </c>
      <c r="X169" s="69">
        <f>IFERROR('Tabel 5'!W169/'Tabel 11'!$F169*1,0)</f>
        <v>1.0583081793418244E-2</v>
      </c>
      <c r="Y169" s="69">
        <f>IFERROR('Tabel 5'!X169/'Tabel 11'!$F169*1,0)</f>
        <v>2.7608039461091068E-4</v>
      </c>
      <c r="Z169" s="69">
        <f>IFERROR('Tabel 5'!Y169/'Tabel 11'!$F169*1,0)</f>
        <v>3.6810719281454759E-4</v>
      </c>
      <c r="AA169" s="69"/>
      <c r="AB169" s="69">
        <f>IFERROR('Tabel 5'!AA169/'Tabel 11'!$F169*1,0)</f>
        <v>0</v>
      </c>
      <c r="AC169" s="57"/>
    </row>
    <row r="170" spans="1:29" outlineLevel="1" x14ac:dyDescent="0.2">
      <c r="A170" s="22">
        <v>1</v>
      </c>
      <c r="B170" s="46">
        <v>2019</v>
      </c>
      <c r="C170" s="46">
        <v>5</v>
      </c>
      <c r="D170" s="22" t="s">
        <v>145</v>
      </c>
      <c r="E170" s="22" t="s">
        <v>490</v>
      </c>
      <c r="F170" s="41">
        <v>49727</v>
      </c>
      <c r="H170" s="69">
        <f>IFERROR('Tabel 5'!G170/'Tabel 11'!$F170*1,0)</f>
        <v>2.1778912864238744E-2</v>
      </c>
      <c r="I170" s="69"/>
      <c r="J170" s="69">
        <f>IFERROR('Tabel 5'!I170/'Tabel 11'!$F170*1,0)</f>
        <v>8.6271039877732422E-3</v>
      </c>
      <c r="K170" s="69">
        <f>IFERROR('Tabel 5'!J170/'Tabel 11'!$F170*1,0)</f>
        <v>2.3327367426146761E-3</v>
      </c>
      <c r="L170" s="69">
        <f>IFERROR('Tabel 5'!K170/'Tabel 11'!$F170*1,0)</f>
        <v>3.4186659159008185E-4</v>
      </c>
      <c r="M170" s="69">
        <f>IFERROR('Tabel 5'!L170/'Tabel 11'!$F170*1,0)</f>
        <v>3.96163050254389E-3</v>
      </c>
      <c r="N170" s="69">
        <f>IFERROR('Tabel 5'!M170/'Tabel 11'!$F170*1,0)</f>
        <v>0</v>
      </c>
      <c r="O170" s="69">
        <f>IFERROR('Tabel 5'!N170/'Tabel 11'!$F170*1,0)</f>
        <v>1.9908701510245944E-3</v>
      </c>
      <c r="P170" s="69"/>
      <c r="Q170" s="69">
        <f>IFERROR('Tabel 5'!P170/'Tabel 11'!$F170*1,0)</f>
        <v>2.3327367426146761E-3</v>
      </c>
      <c r="R170" s="69">
        <f>IFERROR('Tabel 5'!Q170/'Tabel 11'!$F170*1,0)</f>
        <v>2.3327367426146761E-3</v>
      </c>
      <c r="S170" s="69">
        <f>IFERROR('Tabel 5'!R170/'Tabel 11'!$F170*1,0)</f>
        <v>0</v>
      </c>
      <c r="T170" s="69"/>
      <c r="U170" s="69">
        <f>IFERROR('Tabel 5'!T170/'Tabel 11'!$F170*1,0)</f>
        <v>1.4076859653709252E-3</v>
      </c>
      <c r="V170" s="69"/>
      <c r="W170" s="69">
        <f>IFERROR('Tabel 5'!V170/'Tabel 11'!$F170*1,0)</f>
        <v>9.4113861684799009E-3</v>
      </c>
      <c r="X170" s="69">
        <f>IFERROR('Tabel 5'!W170/'Tabel 11'!$F170*1,0)</f>
        <v>8.9488607798580248E-3</v>
      </c>
      <c r="Y170" s="69">
        <f>IFERROR('Tabel 5'!X170/'Tabel 11'!$F170*1,0)</f>
        <v>4.6252538862187544E-4</v>
      </c>
      <c r="Z170" s="69">
        <f>IFERROR('Tabel 5'!Y170/'Tabel 11'!$F170*1,0)</f>
        <v>0</v>
      </c>
      <c r="AA170" s="69"/>
      <c r="AB170" s="69">
        <f>IFERROR('Tabel 5'!AA170/'Tabel 11'!$F170*1,0)</f>
        <v>0</v>
      </c>
      <c r="AC170" s="57"/>
    </row>
    <row r="171" spans="1:29" outlineLevel="1" x14ac:dyDescent="0.2">
      <c r="A171" s="22">
        <v>1</v>
      </c>
      <c r="B171" s="46">
        <v>2019</v>
      </c>
      <c r="C171" s="46">
        <v>5</v>
      </c>
      <c r="D171" s="22" t="s">
        <v>147</v>
      </c>
      <c r="E171" s="22" t="s">
        <v>492</v>
      </c>
      <c r="F171" s="41">
        <v>74351</v>
      </c>
      <c r="H171" s="69">
        <f>IFERROR('Tabel 5'!G171/'Tabel 11'!$F171*1,0)</f>
        <v>3.9434573845677931E-2</v>
      </c>
      <c r="I171" s="69"/>
      <c r="J171" s="69">
        <f>IFERROR('Tabel 5'!I171/'Tabel 11'!$F171*1,0)</f>
        <v>2.8795846727011069E-2</v>
      </c>
      <c r="K171" s="69">
        <f>IFERROR('Tabel 5'!J171/'Tabel 11'!$F171*1,0)</f>
        <v>1.3584215410687146E-3</v>
      </c>
      <c r="L171" s="69">
        <f>IFERROR('Tabel 5'!K171/'Tabel 11'!$F171*1,0)</f>
        <v>5.3798872913612462E-5</v>
      </c>
      <c r="M171" s="69">
        <f>IFERROR('Tabel 5'!L171/'Tabel 11'!$F171*1,0)</f>
        <v>2.2339981977377573E-2</v>
      </c>
      <c r="N171" s="69">
        <f>IFERROR('Tabel 5'!M171/'Tabel 11'!$F171*1,0)</f>
        <v>0</v>
      </c>
      <c r="O171" s="69">
        <f>IFERROR('Tabel 5'!N171/'Tabel 11'!$F171*1,0)</f>
        <v>5.0436443356511682E-3</v>
      </c>
      <c r="P171" s="69"/>
      <c r="Q171" s="69">
        <f>IFERROR('Tabel 5'!P171/'Tabel 11'!$F171*1,0)</f>
        <v>2.7033933639090263E-3</v>
      </c>
      <c r="R171" s="69">
        <f>IFERROR('Tabel 5'!Q171/'Tabel 11'!$F171*1,0)</f>
        <v>2.7033933639090263E-3</v>
      </c>
      <c r="S171" s="69">
        <f>IFERROR('Tabel 5'!R171/'Tabel 11'!$F171*1,0)</f>
        <v>0</v>
      </c>
      <c r="T171" s="69"/>
      <c r="U171" s="69">
        <f>IFERROR('Tabel 5'!T171/'Tabel 11'!$F171*1,0)</f>
        <v>4.8418985622251216E-4</v>
      </c>
      <c r="V171" s="69"/>
      <c r="W171" s="69">
        <f>IFERROR('Tabel 5'!V171/'Tabel 11'!$F171*1,0)</f>
        <v>7.4511438985353255E-3</v>
      </c>
      <c r="X171" s="69">
        <f>IFERROR('Tabel 5'!W171/'Tabel 11'!$F171*1,0)</f>
        <v>7.0611020699116352E-3</v>
      </c>
      <c r="Y171" s="69">
        <f>IFERROR('Tabel 5'!X171/'Tabel 11'!$F171*1,0)</f>
        <v>2.4209492811125608E-4</v>
      </c>
      <c r="Z171" s="69">
        <f>IFERROR('Tabel 5'!Y171/'Tabel 11'!$F171*1,0)</f>
        <v>1.4794690051243427E-4</v>
      </c>
      <c r="AA171" s="69"/>
      <c r="AB171" s="69">
        <f>IFERROR('Tabel 5'!AA171/'Tabel 11'!$F171*1,0)</f>
        <v>8.0698309370418693E-5</v>
      </c>
      <c r="AC171" s="57"/>
    </row>
    <row r="172" spans="1:29" outlineLevel="1" x14ac:dyDescent="0.2">
      <c r="A172" s="22">
        <v>1</v>
      </c>
      <c r="B172" s="46">
        <v>2019</v>
      </c>
      <c r="C172" s="46">
        <v>5</v>
      </c>
      <c r="D172" s="22" t="s">
        <v>149</v>
      </c>
      <c r="E172" s="22" t="s">
        <v>494</v>
      </c>
      <c r="F172" s="41">
        <v>65855</v>
      </c>
      <c r="H172" s="69">
        <f>IFERROR('Tabel 5'!G172/'Tabel 11'!$F172*1,0)</f>
        <v>1.4926732973957938E-2</v>
      </c>
      <c r="I172" s="69"/>
      <c r="J172" s="69">
        <f>IFERROR('Tabel 5'!I172/'Tabel 11'!$F172*1,0)</f>
        <v>3.4014121934553185E-3</v>
      </c>
      <c r="K172" s="69">
        <f>IFERROR('Tabel 5'!J172/'Tabel 11'!$F172*1,0)</f>
        <v>6.377647862728722E-4</v>
      </c>
      <c r="L172" s="69">
        <f>IFERROR('Tabel 5'!K172/'Tabel 11'!$F172*1,0)</f>
        <v>3.188823931364361E-4</v>
      </c>
      <c r="M172" s="69">
        <f>IFERROR('Tabel 5'!L172/'Tabel 11'!$F172*1,0)</f>
        <v>2.4295801381823704E-4</v>
      </c>
      <c r="N172" s="69">
        <f>IFERROR('Tabel 5'!M172/'Tabel 11'!$F172*1,0)</f>
        <v>0</v>
      </c>
      <c r="O172" s="69">
        <f>IFERROR('Tabel 5'!N172/'Tabel 11'!$F172*1,0)</f>
        <v>2.2018070002277732E-3</v>
      </c>
      <c r="P172" s="69"/>
      <c r="Q172" s="69">
        <f>IFERROR('Tabel 5'!P172/'Tabel 11'!$F172*1,0)</f>
        <v>3.6443702072735555E-4</v>
      </c>
      <c r="R172" s="69">
        <f>IFERROR('Tabel 5'!Q172/'Tabel 11'!$F172*1,0)</f>
        <v>3.6443702072735555E-4</v>
      </c>
      <c r="S172" s="69">
        <f>IFERROR('Tabel 5'!R172/'Tabel 11'!$F172*1,0)</f>
        <v>0</v>
      </c>
      <c r="T172" s="69"/>
      <c r="U172" s="69">
        <f>IFERROR('Tabel 5'!T172/'Tabel 11'!$F172*1,0)</f>
        <v>8.3516817250018976E-4</v>
      </c>
      <c r="V172" s="69"/>
      <c r="W172" s="69">
        <f>IFERROR('Tabel 5'!V172/'Tabel 11'!$F172*1,0)</f>
        <v>1.0325715587275073E-2</v>
      </c>
      <c r="X172" s="69">
        <f>IFERROR('Tabel 5'!W172/'Tabel 11'!$F172*1,0)</f>
        <v>6.4991268696378409E-3</v>
      </c>
      <c r="Y172" s="69">
        <f>IFERROR('Tabel 5'!X172/'Tabel 11'!$F172*1,0)</f>
        <v>2.2777313795459722E-4</v>
      </c>
      <c r="Z172" s="69">
        <f>IFERROR('Tabel 5'!Y172/'Tabel 11'!$F172*1,0)</f>
        <v>3.5988155796826361E-3</v>
      </c>
      <c r="AA172" s="69"/>
      <c r="AB172" s="69">
        <f>IFERROR('Tabel 5'!AA172/'Tabel 11'!$F172*1,0)</f>
        <v>0</v>
      </c>
      <c r="AC172" s="57"/>
    </row>
    <row r="173" spans="1:29" outlineLevel="1" x14ac:dyDescent="0.2">
      <c r="A173" s="22">
        <v>1</v>
      </c>
      <c r="B173" s="46">
        <v>2019</v>
      </c>
      <c r="C173" s="46">
        <v>5</v>
      </c>
      <c r="D173" s="22" t="s">
        <v>150</v>
      </c>
      <c r="E173" s="22" t="s">
        <v>495</v>
      </c>
      <c r="F173" s="41">
        <v>54117</v>
      </c>
      <c r="H173" s="69">
        <f>IFERROR('Tabel 5'!G173/'Tabel 11'!$F173*1,0)</f>
        <v>2.4447031431897557E-2</v>
      </c>
      <c r="I173" s="69"/>
      <c r="J173" s="69">
        <f>IFERROR('Tabel 5'!I173/'Tabel 11'!$F173*1,0)</f>
        <v>9.7751168763974359E-3</v>
      </c>
      <c r="K173" s="69">
        <f>IFERROR('Tabel 5'!J173/'Tabel 11'!$F173*1,0)</f>
        <v>4.9891900881423581E-4</v>
      </c>
      <c r="L173" s="69">
        <f>IFERROR('Tabel 5'!K173/'Tabel 11'!$F173*1,0)</f>
        <v>8.869671267808637E-4</v>
      </c>
      <c r="M173" s="69">
        <f>IFERROR('Tabel 5'!L173/'Tabel 11'!$F173*1,0)</f>
        <v>2.2174178169521593E-4</v>
      </c>
      <c r="N173" s="69">
        <f>IFERROR('Tabel 5'!M173/'Tabel 11'!$F173*1,0)</f>
        <v>0</v>
      </c>
      <c r="O173" s="69">
        <f>IFERROR('Tabel 5'!N173/'Tabel 11'!$F173*1,0)</f>
        <v>8.1674889591071189E-3</v>
      </c>
      <c r="P173" s="69"/>
      <c r="Q173" s="69">
        <f>IFERROR('Tabel 5'!P173/'Tabel 11'!$F173*1,0)</f>
        <v>1.5706709536744462E-3</v>
      </c>
      <c r="R173" s="69">
        <f>IFERROR('Tabel 5'!Q173/'Tabel 11'!$F173*1,0)</f>
        <v>1.5706709536744462E-3</v>
      </c>
      <c r="S173" s="69">
        <f>IFERROR('Tabel 5'!R173/'Tabel 11'!$F173*1,0)</f>
        <v>0</v>
      </c>
      <c r="T173" s="69"/>
      <c r="U173" s="69">
        <f>IFERROR('Tabel 5'!T173/'Tabel 11'!$F173*1,0)</f>
        <v>6.4674686327771311E-4</v>
      </c>
      <c r="V173" s="69"/>
      <c r="W173" s="69">
        <f>IFERROR('Tabel 5'!V173/'Tabel 11'!$F173*1,0)</f>
        <v>1.2454496738547961E-2</v>
      </c>
      <c r="X173" s="69">
        <f>IFERROR('Tabel 5'!W173/'Tabel 11'!$F173*1,0)</f>
        <v>1.2140362547813071E-2</v>
      </c>
      <c r="Y173" s="69">
        <f>IFERROR('Tabel 5'!X173/'Tabel 11'!$F173*1,0)</f>
        <v>3.1413419073488924E-4</v>
      </c>
      <c r="Z173" s="69">
        <f>IFERROR('Tabel 5'!Y173/'Tabel 11'!$F173*1,0)</f>
        <v>0</v>
      </c>
      <c r="AA173" s="69"/>
      <c r="AB173" s="69">
        <f>IFERROR('Tabel 5'!AA173/'Tabel 11'!$F173*1,0)</f>
        <v>0</v>
      </c>
      <c r="AC173" s="57"/>
    </row>
    <row r="174" spans="1:29" outlineLevel="1" x14ac:dyDescent="0.2">
      <c r="A174" s="22">
        <v>1</v>
      </c>
      <c r="B174" s="46">
        <v>2019</v>
      </c>
      <c r="C174" s="46">
        <v>5</v>
      </c>
      <c r="D174" s="22" t="s">
        <v>151</v>
      </c>
      <c r="E174" s="22" t="s">
        <v>496</v>
      </c>
      <c r="F174" s="41">
        <v>94467</v>
      </c>
      <c r="H174" s="69">
        <f>IFERROR('Tabel 5'!G174/'Tabel 11'!$F174*1,0)</f>
        <v>2.4580012067706183E-2</v>
      </c>
      <c r="I174" s="69"/>
      <c r="J174" s="69">
        <f>IFERROR('Tabel 5'!I174/'Tabel 11'!$F174*1,0)</f>
        <v>1.2745191442514316E-2</v>
      </c>
      <c r="K174" s="69">
        <f>IFERROR('Tabel 5'!J174/'Tabel 11'!$F174*1,0)</f>
        <v>6.4996242073951747E-3</v>
      </c>
      <c r="L174" s="69">
        <f>IFERROR('Tabel 5'!K174/'Tabel 11'!$F174*1,0)</f>
        <v>0</v>
      </c>
      <c r="M174" s="69">
        <f>IFERROR('Tabel 5'!L174/'Tabel 11'!$F174*1,0)</f>
        <v>2.6675982088983454E-3</v>
      </c>
      <c r="N174" s="69">
        <f>IFERROR('Tabel 5'!M174/'Tabel 11'!$F174*1,0)</f>
        <v>0</v>
      </c>
      <c r="O174" s="69">
        <f>IFERROR('Tabel 5'!N174/'Tabel 11'!$F174*1,0)</f>
        <v>3.5779690262207967E-3</v>
      </c>
      <c r="P174" s="69"/>
      <c r="Q174" s="69">
        <f>IFERROR('Tabel 5'!P174/'Tabel 11'!$F174*1,0)</f>
        <v>2.9110694739962104E-3</v>
      </c>
      <c r="R174" s="69">
        <f>IFERROR('Tabel 5'!Q174/'Tabel 11'!$F174*1,0)</f>
        <v>2.6252553801856733E-3</v>
      </c>
      <c r="S174" s="69">
        <f>IFERROR('Tabel 5'!R174/'Tabel 11'!$F174*1,0)</f>
        <v>2.8581409381053699E-4</v>
      </c>
      <c r="T174" s="69"/>
      <c r="U174" s="69">
        <f>IFERROR('Tabel 5'!T174/'Tabel 11'!$F174*1,0)</f>
        <v>1.6196131982597096E-3</v>
      </c>
      <c r="V174" s="69"/>
      <c r="W174" s="69">
        <f>IFERROR('Tabel 5'!V174/'Tabel 11'!$F174*1,0)</f>
        <v>7.3041379529359459E-3</v>
      </c>
      <c r="X174" s="69">
        <f>IFERROR('Tabel 5'!W174/'Tabel 11'!$F174*1,0)</f>
        <v>6.6054812791768551E-3</v>
      </c>
      <c r="Y174" s="69">
        <f>IFERROR('Tabel 5'!X174/'Tabel 11'!$F174*1,0)</f>
        <v>6.3514243069008223E-4</v>
      </c>
      <c r="Z174" s="69">
        <f>IFERROR('Tabel 5'!Y174/'Tabel 11'!$F174*1,0)</f>
        <v>6.3514243069008228E-5</v>
      </c>
      <c r="AA174" s="69"/>
      <c r="AB174" s="69">
        <f>IFERROR('Tabel 5'!AA174/'Tabel 11'!$F174*1,0)</f>
        <v>1.1644277895984841E-4</v>
      </c>
      <c r="AC174" s="57"/>
    </row>
    <row r="175" spans="1:29" outlineLevel="1" x14ac:dyDescent="0.2">
      <c r="A175" s="22">
        <v>1</v>
      </c>
      <c r="B175" s="46">
        <v>2019</v>
      </c>
      <c r="C175" s="46">
        <v>5</v>
      </c>
      <c r="D175" s="22" t="s">
        <v>152</v>
      </c>
      <c r="E175" s="22" t="s">
        <v>497</v>
      </c>
      <c r="F175" s="41">
        <v>87680</v>
      </c>
      <c r="H175" s="69">
        <f>IFERROR('Tabel 5'!G175/'Tabel 11'!$F175*1,0)</f>
        <v>8.0063868613138682E-3</v>
      </c>
      <c r="I175" s="69"/>
      <c r="J175" s="69">
        <f>IFERROR('Tabel 5'!I175/'Tabel 11'!$F175*1,0)</f>
        <v>1.5396897810218979E-3</v>
      </c>
      <c r="K175" s="69">
        <f>IFERROR('Tabel 5'!J175/'Tabel 11'!$F175*1,0)</f>
        <v>2.509124087591241E-4</v>
      </c>
      <c r="L175" s="69">
        <f>IFERROR('Tabel 5'!K175/'Tabel 11'!$F175*1,0)</f>
        <v>5.7025547445255473E-5</v>
      </c>
      <c r="M175" s="69">
        <f>IFERROR('Tabel 5'!L175/'Tabel 11'!$F175*1,0)</f>
        <v>1.1405109489051095E-4</v>
      </c>
      <c r="N175" s="69">
        <f>IFERROR('Tabel 5'!M175/'Tabel 11'!$F175*1,0)</f>
        <v>0</v>
      </c>
      <c r="O175" s="69">
        <f>IFERROR('Tabel 5'!N175/'Tabel 11'!$F175*1,0)</f>
        <v>1.1177007299270072E-3</v>
      </c>
      <c r="P175" s="69"/>
      <c r="Q175" s="69">
        <f>IFERROR('Tabel 5'!P175/'Tabel 11'!$F175*1,0)</f>
        <v>8.0976277372262775E-4</v>
      </c>
      <c r="R175" s="69">
        <f>IFERROR('Tabel 5'!Q175/'Tabel 11'!$F175*1,0)</f>
        <v>8.0976277372262775E-4</v>
      </c>
      <c r="S175" s="69">
        <f>IFERROR('Tabel 5'!R175/'Tabel 11'!$F175*1,0)</f>
        <v>0</v>
      </c>
      <c r="T175" s="69"/>
      <c r="U175" s="69">
        <f>IFERROR('Tabel 5'!T175/'Tabel 11'!$F175*1,0)</f>
        <v>1.4370437956204378E-3</v>
      </c>
      <c r="V175" s="69"/>
      <c r="W175" s="69">
        <f>IFERROR('Tabel 5'!V175/'Tabel 11'!$F175*1,0)</f>
        <v>4.2198905109489052E-3</v>
      </c>
      <c r="X175" s="69">
        <f>IFERROR('Tabel 5'!W175/'Tabel 11'!$F175*1,0)</f>
        <v>3.7522810218978101E-3</v>
      </c>
      <c r="Y175" s="69">
        <f>IFERROR('Tabel 5'!X175/'Tabel 11'!$F175*1,0)</f>
        <v>1.7107664233576643E-4</v>
      </c>
      <c r="Z175" s="69">
        <f>IFERROR('Tabel 5'!Y175/'Tabel 11'!$F175*1,0)</f>
        <v>2.9653284671532845E-4</v>
      </c>
      <c r="AA175" s="69"/>
      <c r="AB175" s="69">
        <f>IFERROR('Tabel 5'!AA175/'Tabel 11'!$F175*1,0)</f>
        <v>8.5538321167883216E-4</v>
      </c>
      <c r="AC175" s="57"/>
    </row>
    <row r="176" spans="1:29" outlineLevel="1" x14ac:dyDescent="0.2">
      <c r="A176" s="22">
        <v>1</v>
      </c>
      <c r="B176" s="46">
        <v>2019</v>
      </c>
      <c r="C176" s="46">
        <v>5</v>
      </c>
      <c r="D176" s="22" t="s">
        <v>153</v>
      </c>
      <c r="E176" s="22" t="s">
        <v>498</v>
      </c>
      <c r="F176" s="41">
        <v>122675</v>
      </c>
      <c r="H176" s="69">
        <f>IFERROR('Tabel 5'!G176/'Tabel 11'!$F176*1,0)</f>
        <v>2.1283880171184023E-2</v>
      </c>
      <c r="I176" s="69"/>
      <c r="J176" s="69">
        <f>IFERROR('Tabel 5'!I176/'Tabel 11'!$F176*1,0)</f>
        <v>1.0531893213776239E-2</v>
      </c>
      <c r="K176" s="69">
        <f>IFERROR('Tabel 5'!J176/'Tabel 11'!$F176*1,0)</f>
        <v>8.4206235989402901E-3</v>
      </c>
      <c r="L176" s="69">
        <f>IFERROR('Tabel 5'!K176/'Tabel 11'!$F176*1,0)</f>
        <v>2.6900346443855714E-4</v>
      </c>
      <c r="M176" s="69">
        <f>IFERROR('Tabel 5'!L176/'Tabel 11'!$F176*1,0)</f>
        <v>1.8422661503973915E-3</v>
      </c>
      <c r="N176" s="69">
        <f>IFERROR('Tabel 5'!M176/'Tabel 11'!$F176*1,0)</f>
        <v>0</v>
      </c>
      <c r="O176" s="69">
        <f>IFERROR('Tabel 5'!N176/'Tabel 11'!$F176*1,0)</f>
        <v>0</v>
      </c>
      <c r="P176" s="69"/>
      <c r="Q176" s="69">
        <f>IFERROR('Tabel 5'!P176/'Tabel 11'!$F176*1,0)</f>
        <v>8.885265946606888E-4</v>
      </c>
      <c r="R176" s="69">
        <f>IFERROR('Tabel 5'!Q176/'Tabel 11'!$F176*1,0)</f>
        <v>8.885265946606888E-4</v>
      </c>
      <c r="S176" s="69">
        <f>IFERROR('Tabel 5'!R176/'Tabel 11'!$F176*1,0)</f>
        <v>0</v>
      </c>
      <c r="T176" s="69"/>
      <c r="U176" s="69">
        <f>IFERROR('Tabel 5'!T176/'Tabel 11'!$F176*1,0)</f>
        <v>1.825962910128388E-3</v>
      </c>
      <c r="V176" s="69"/>
      <c r="W176" s="69">
        <f>IFERROR('Tabel 5'!V176/'Tabel 11'!$F176*1,0)</f>
        <v>8.0374974526187075E-3</v>
      </c>
      <c r="X176" s="69">
        <f>IFERROR('Tabel 5'!W176/'Tabel 11'!$F176*1,0)</f>
        <v>8.0374974526187075E-3</v>
      </c>
      <c r="Y176" s="69">
        <f>IFERROR('Tabel 5'!X176/'Tabel 11'!$F176*1,0)</f>
        <v>0</v>
      </c>
      <c r="Z176" s="69">
        <f>IFERROR('Tabel 5'!Y176/'Tabel 11'!$F176*1,0)</f>
        <v>0</v>
      </c>
      <c r="AA176" s="69"/>
      <c r="AB176" s="69">
        <f>IFERROR('Tabel 5'!AA176/'Tabel 11'!$F176*1,0)</f>
        <v>0</v>
      </c>
      <c r="AC176" s="57"/>
    </row>
    <row r="177" spans="1:29" outlineLevel="1" x14ac:dyDescent="0.2">
      <c r="A177" s="22">
        <v>1</v>
      </c>
      <c r="B177" s="46">
        <v>2019</v>
      </c>
      <c r="C177" s="46">
        <v>5</v>
      </c>
      <c r="D177" s="22" t="s">
        <v>154</v>
      </c>
      <c r="E177" s="22" t="s">
        <v>499</v>
      </c>
      <c r="F177" s="41">
        <v>62196</v>
      </c>
      <c r="H177" s="69">
        <f>IFERROR('Tabel 5'!G177/'Tabel 11'!$F177*1,0)</f>
        <v>1.2862563508907325E-2</v>
      </c>
      <c r="I177" s="69"/>
      <c r="J177" s="69">
        <f>IFERROR('Tabel 5'!I177/'Tabel 11'!$F177*1,0)</f>
        <v>1.0129268763264519E-3</v>
      </c>
      <c r="K177" s="69">
        <f>IFERROR('Tabel 5'!J177/'Tabel 11'!$F177*1,0)</f>
        <v>0</v>
      </c>
      <c r="L177" s="69">
        <f>IFERROR('Tabel 5'!K177/'Tabel 11'!$F177*1,0)</f>
        <v>6.431281754453663E-5</v>
      </c>
      <c r="M177" s="69">
        <f>IFERROR('Tabel 5'!L177/'Tabel 11'!$F177*1,0)</f>
        <v>8.039102193067078E-4</v>
      </c>
      <c r="N177" s="69">
        <f>IFERROR('Tabel 5'!M177/'Tabel 11'!$F177*1,0)</f>
        <v>0</v>
      </c>
      <c r="O177" s="69">
        <f>IFERROR('Tabel 5'!N177/'Tabel 11'!$F177*1,0)</f>
        <v>1.4470383947520741E-4</v>
      </c>
      <c r="P177" s="69"/>
      <c r="Q177" s="69">
        <f>IFERROR('Tabel 5'!P177/'Tabel 11'!$F177*1,0)</f>
        <v>0</v>
      </c>
      <c r="R177" s="69">
        <f>IFERROR('Tabel 5'!Q177/'Tabel 11'!$F177*1,0)</f>
        <v>0</v>
      </c>
      <c r="S177" s="69">
        <f>IFERROR('Tabel 5'!R177/'Tabel 11'!$F177*1,0)</f>
        <v>0</v>
      </c>
      <c r="T177" s="69"/>
      <c r="U177" s="69">
        <f>IFERROR('Tabel 5'!T177/'Tabel 11'!$F177*1,0)</f>
        <v>3.3764229210881731E-4</v>
      </c>
      <c r="V177" s="69"/>
      <c r="W177" s="69">
        <f>IFERROR('Tabel 5'!V177/'Tabel 11'!$F177*1,0)</f>
        <v>1.1511994340472056E-2</v>
      </c>
      <c r="X177" s="69">
        <f>IFERROR('Tabel 5'!W177/'Tabel 11'!$F177*1,0)</f>
        <v>1.1511994340472056E-2</v>
      </c>
      <c r="Y177" s="69">
        <f>IFERROR('Tabel 5'!X177/'Tabel 11'!$F177*1,0)</f>
        <v>0</v>
      </c>
      <c r="Z177" s="69">
        <f>IFERROR('Tabel 5'!Y177/'Tabel 11'!$F177*1,0)</f>
        <v>0</v>
      </c>
      <c r="AA177" s="69"/>
      <c r="AB177" s="69">
        <f>IFERROR('Tabel 5'!AA177/'Tabel 11'!$F177*1,0)</f>
        <v>2.8940767895041481E-4</v>
      </c>
      <c r="AC177" s="57"/>
    </row>
    <row r="178" spans="1:29" outlineLevel="1" x14ac:dyDescent="0.2">
      <c r="A178" s="22">
        <v>1</v>
      </c>
      <c r="B178" s="46">
        <v>2019</v>
      </c>
      <c r="C178" s="46">
        <v>5</v>
      </c>
      <c r="D178" s="22" t="s">
        <v>156</v>
      </c>
      <c r="E178" s="22" t="s">
        <v>503</v>
      </c>
      <c r="F178" s="41">
        <v>138972</v>
      </c>
      <c r="H178" s="69">
        <f>IFERROR('Tabel 5'!G178/'Tabel 11'!$F178*1,0)</f>
        <v>1.9248481708545605E-2</v>
      </c>
      <c r="I178" s="69"/>
      <c r="J178" s="69">
        <f>IFERROR('Tabel 5'!I178/'Tabel 11'!$F178*1,0)</f>
        <v>6.4041677460207813E-3</v>
      </c>
      <c r="K178" s="69">
        <f>IFERROR('Tabel 5'!J178/'Tabel 11'!$F178*1,0)</f>
        <v>5.3104222433295913E-3</v>
      </c>
      <c r="L178" s="69">
        <f>IFERROR('Tabel 5'!K178/'Tabel 11'!$F178*1,0)</f>
        <v>0</v>
      </c>
      <c r="M178" s="69">
        <f>IFERROR('Tabel 5'!L178/'Tabel 11'!$F178*1,0)</f>
        <v>6.4761246869873064E-4</v>
      </c>
      <c r="N178" s="69">
        <f>IFERROR('Tabel 5'!M178/'Tabel 11'!$F178*1,0)</f>
        <v>0</v>
      </c>
      <c r="O178" s="69">
        <f>IFERROR('Tabel 5'!N178/'Tabel 11'!$F178*1,0)</f>
        <v>4.4613303399245889E-4</v>
      </c>
      <c r="P178" s="69"/>
      <c r="Q178" s="69">
        <f>IFERROR('Tabel 5'!P178/'Tabel 11'!$F178*1,0)</f>
        <v>1.2232679964309357E-4</v>
      </c>
      <c r="R178" s="69">
        <f>IFERROR('Tabel 5'!Q178/'Tabel 11'!$F178*1,0)</f>
        <v>1.2232679964309357E-4</v>
      </c>
      <c r="S178" s="69">
        <f>IFERROR('Tabel 5'!R178/'Tabel 11'!$F178*1,0)</f>
        <v>0</v>
      </c>
      <c r="T178" s="69"/>
      <c r="U178" s="69">
        <f>IFERROR('Tabel 5'!T178/'Tabel 11'!$F178*1,0)</f>
        <v>2.4177532164752612E-3</v>
      </c>
      <c r="V178" s="69"/>
      <c r="W178" s="69">
        <f>IFERROR('Tabel 5'!V178/'Tabel 11'!$F178*1,0)</f>
        <v>1.030423394640647E-2</v>
      </c>
      <c r="X178" s="69">
        <f>IFERROR('Tabel 5'!W178/'Tabel 11'!$F178*1,0)</f>
        <v>1.030423394640647E-2</v>
      </c>
      <c r="Y178" s="69">
        <f>IFERROR('Tabel 5'!X178/'Tabel 11'!$F178*1,0)</f>
        <v>0</v>
      </c>
      <c r="Z178" s="69">
        <f>IFERROR('Tabel 5'!Y178/'Tabel 11'!$F178*1,0)</f>
        <v>0</v>
      </c>
      <c r="AA178" s="69"/>
      <c r="AB178" s="69">
        <f>IFERROR('Tabel 5'!AA178/'Tabel 11'!$F178*1,0)</f>
        <v>0</v>
      </c>
      <c r="AC178" s="57"/>
    </row>
    <row r="179" spans="1:29" outlineLevel="1" x14ac:dyDescent="0.2">
      <c r="A179" s="22">
        <v>1</v>
      </c>
      <c r="B179" s="46">
        <v>2019</v>
      </c>
      <c r="C179" s="46">
        <v>5</v>
      </c>
      <c r="D179" s="22" t="s">
        <v>160</v>
      </c>
      <c r="E179" s="22" t="s">
        <v>507</v>
      </c>
      <c r="F179" s="41">
        <v>69420</v>
      </c>
      <c r="H179" s="69">
        <f>IFERROR('Tabel 5'!G179/'Tabel 11'!$F179*1,0)</f>
        <v>1.3367905502736964E-2</v>
      </c>
      <c r="I179" s="69"/>
      <c r="J179" s="69">
        <f>IFERROR('Tabel 5'!I179/'Tabel 11'!$F179*1,0)</f>
        <v>3.1547104580812446E-3</v>
      </c>
      <c r="K179" s="69">
        <f>IFERROR('Tabel 5'!J179/'Tabel 11'!$F179*1,0)</f>
        <v>1.4405070584845865E-5</v>
      </c>
      <c r="L179" s="69">
        <f>IFERROR('Tabel 5'!K179/'Tabel 11'!$F179*1,0)</f>
        <v>1.4116969173148949E-3</v>
      </c>
      <c r="M179" s="69">
        <f>IFERROR('Tabel 5'!L179/'Tabel 11'!$F179*1,0)</f>
        <v>0</v>
      </c>
      <c r="N179" s="69">
        <f>IFERROR('Tabel 5'!M179/'Tabel 11'!$F179*1,0)</f>
        <v>0</v>
      </c>
      <c r="O179" s="69">
        <f>IFERROR('Tabel 5'!N179/'Tabel 11'!$F179*1,0)</f>
        <v>1.7286084701815039E-3</v>
      </c>
      <c r="P179" s="69"/>
      <c r="Q179" s="69">
        <f>IFERROR('Tabel 5'!P179/'Tabel 11'!$F179*1,0)</f>
        <v>8.7870930567559777E-4</v>
      </c>
      <c r="R179" s="69">
        <f>IFERROR('Tabel 5'!Q179/'Tabel 11'!$F179*1,0)</f>
        <v>8.7870930567559777E-4</v>
      </c>
      <c r="S179" s="69">
        <f>IFERROR('Tabel 5'!R179/'Tabel 11'!$F179*1,0)</f>
        <v>0</v>
      </c>
      <c r="T179" s="69"/>
      <c r="U179" s="69">
        <f>IFERROR('Tabel 5'!T179/'Tabel 11'!$F179*1,0)</f>
        <v>2.3048112935753384E-4</v>
      </c>
      <c r="V179" s="69"/>
      <c r="W179" s="69">
        <f>IFERROR('Tabel 5'!V179/'Tabel 11'!$F179*1,0)</f>
        <v>9.1040046096225874E-3</v>
      </c>
      <c r="X179" s="69">
        <f>IFERROR('Tabel 5'!W179/'Tabel 11'!$F179*1,0)</f>
        <v>8.8447133390953617E-3</v>
      </c>
      <c r="Y179" s="69">
        <f>IFERROR('Tabel 5'!X179/'Tabel 11'!$F179*1,0)</f>
        <v>2.592912705272256E-4</v>
      </c>
      <c r="Z179" s="69">
        <f>IFERROR('Tabel 5'!Y179/'Tabel 11'!$F179*1,0)</f>
        <v>0</v>
      </c>
      <c r="AA179" s="69"/>
      <c r="AB179" s="69">
        <f>IFERROR('Tabel 5'!AA179/'Tabel 11'!$F179*1,0)</f>
        <v>0</v>
      </c>
      <c r="AC179" s="57"/>
    </row>
    <row r="180" spans="1:29" outlineLevel="1" x14ac:dyDescent="0.2">
      <c r="A180" s="22">
        <v>1</v>
      </c>
      <c r="B180" s="46">
        <v>2019</v>
      </c>
      <c r="C180" s="46">
        <v>5</v>
      </c>
      <c r="D180" s="22" t="s">
        <v>161</v>
      </c>
      <c r="E180" s="22" t="s">
        <v>508</v>
      </c>
      <c r="F180" s="41">
        <v>58906</v>
      </c>
      <c r="H180" s="69">
        <f>IFERROR('Tabel 5'!G180/'Tabel 11'!$F180*1,0)</f>
        <v>6.8923369436050654E-3</v>
      </c>
      <c r="I180" s="69"/>
      <c r="J180" s="69">
        <f>IFERROR('Tabel 5'!I180/'Tabel 11'!$F180*1,0)</f>
        <v>1.0015957627406377E-3</v>
      </c>
      <c r="K180" s="69">
        <f>IFERROR('Tabel 5'!J180/'Tabel 11'!$F180*1,0)</f>
        <v>0</v>
      </c>
      <c r="L180" s="69">
        <f>IFERROR('Tabel 5'!K180/'Tabel 11'!$F180*1,0)</f>
        <v>2.3766679115879536E-4</v>
      </c>
      <c r="M180" s="69">
        <f>IFERROR('Tabel 5'!L180/'Tabel 11'!$F180*1,0)</f>
        <v>7.639289715818423E-4</v>
      </c>
      <c r="N180" s="69">
        <f>IFERROR('Tabel 5'!M180/'Tabel 11'!$F180*1,0)</f>
        <v>0</v>
      </c>
      <c r="O180" s="69">
        <f>IFERROR('Tabel 5'!N180/'Tabel 11'!$F180*1,0)</f>
        <v>0</v>
      </c>
      <c r="P180" s="69"/>
      <c r="Q180" s="69">
        <f>IFERROR('Tabel 5'!P180/'Tabel 11'!$F180*1,0)</f>
        <v>0</v>
      </c>
      <c r="R180" s="69">
        <f>IFERROR('Tabel 5'!Q180/'Tabel 11'!$F180*1,0)</f>
        <v>0</v>
      </c>
      <c r="S180" s="69">
        <f>IFERROR('Tabel 5'!R180/'Tabel 11'!$F180*1,0)</f>
        <v>0</v>
      </c>
      <c r="T180" s="69"/>
      <c r="U180" s="69">
        <f>IFERROR('Tabel 5'!T180/'Tabel 11'!$F180*1,0)</f>
        <v>6.7904797473941538E-4</v>
      </c>
      <c r="V180" s="69"/>
      <c r="W180" s="69">
        <f>IFERROR('Tabel 5'!V180/'Tabel 11'!$F180*1,0)</f>
        <v>5.2116932061250128E-3</v>
      </c>
      <c r="X180" s="69">
        <f>IFERROR('Tabel 5'!W180/'Tabel 11'!$F180*1,0)</f>
        <v>2.5464299052728075E-3</v>
      </c>
      <c r="Y180" s="69">
        <f>IFERROR('Tabel 5'!X180/'Tabel 11'!$F180*1,0)</f>
        <v>6.790479747394153E-5</v>
      </c>
      <c r="Z180" s="69">
        <f>IFERROR('Tabel 5'!Y180/'Tabel 11'!$F180*1,0)</f>
        <v>2.5973585033782637E-3</v>
      </c>
      <c r="AA180" s="69"/>
      <c r="AB180" s="69">
        <f>IFERROR('Tabel 5'!AA180/'Tabel 11'!$F180*1,0)</f>
        <v>0</v>
      </c>
      <c r="AC180" s="57"/>
    </row>
    <row r="181" spans="1:29" outlineLevel="1" x14ac:dyDescent="0.2">
      <c r="A181" s="22">
        <v>1</v>
      </c>
      <c r="B181" s="46">
        <v>2019</v>
      </c>
      <c r="C181" s="46">
        <v>5</v>
      </c>
      <c r="D181" s="22" t="s">
        <v>164</v>
      </c>
      <c r="E181" s="22" t="s">
        <v>511</v>
      </c>
      <c r="F181" s="41">
        <v>54093</v>
      </c>
      <c r="H181" s="69">
        <f>IFERROR('Tabel 5'!G181/'Tabel 11'!$F181*1,0)</f>
        <v>1.491875103987577E-2</v>
      </c>
      <c r="I181" s="69"/>
      <c r="J181" s="69">
        <f>IFERROR('Tabel 5'!I181/'Tabel 11'!$F181*1,0)</f>
        <v>4.640156767049341E-3</v>
      </c>
      <c r="K181" s="69">
        <f>IFERROR('Tabel 5'!J181/'Tabel 11'!$F181*1,0)</f>
        <v>2.4402418057789363E-3</v>
      </c>
      <c r="L181" s="69">
        <f>IFERROR('Tabel 5'!K181/'Tabel 11'!$F181*1,0)</f>
        <v>5.5460041040430373E-5</v>
      </c>
      <c r="M181" s="69">
        <f>IFERROR('Tabel 5'!L181/'Tabel 11'!$F181*1,0)</f>
        <v>1.4049877063575693E-3</v>
      </c>
      <c r="N181" s="69">
        <f>IFERROR('Tabel 5'!M181/'Tabel 11'!$F181*1,0)</f>
        <v>5.5460041040430373E-5</v>
      </c>
      <c r="O181" s="69">
        <f>IFERROR('Tabel 5'!N181/'Tabel 11'!$F181*1,0)</f>
        <v>6.8400717283197457E-4</v>
      </c>
      <c r="P181" s="69"/>
      <c r="Q181" s="69">
        <f>IFERROR('Tabel 5'!P181/'Tabel 11'!$F181*1,0)</f>
        <v>3.8822028728301258E-4</v>
      </c>
      <c r="R181" s="69">
        <f>IFERROR('Tabel 5'!Q181/'Tabel 11'!$F181*1,0)</f>
        <v>3.8822028728301258E-4</v>
      </c>
      <c r="S181" s="69">
        <f>IFERROR('Tabel 5'!R181/'Tabel 11'!$F181*1,0)</f>
        <v>0</v>
      </c>
      <c r="T181" s="69"/>
      <c r="U181" s="69">
        <f>IFERROR('Tabel 5'!T181/'Tabel 11'!$F181*1,0)</f>
        <v>3.2351690606917715E-3</v>
      </c>
      <c r="V181" s="69"/>
      <c r="W181" s="69">
        <f>IFERROR('Tabel 5'!V181/'Tabel 11'!$F181*1,0)</f>
        <v>6.6552049248516446E-3</v>
      </c>
      <c r="X181" s="69">
        <f>IFERROR('Tabel 5'!W181/'Tabel 11'!$F181*1,0)</f>
        <v>6.396391399996303E-3</v>
      </c>
      <c r="Y181" s="69">
        <f>IFERROR('Tabel 5'!X181/'Tabel 11'!$F181*1,0)</f>
        <v>2.5881352485534174E-4</v>
      </c>
      <c r="Z181" s="69">
        <f>IFERROR('Tabel 5'!Y181/'Tabel 11'!$F181*1,0)</f>
        <v>0</v>
      </c>
      <c r="AA181" s="69"/>
      <c r="AB181" s="69">
        <f>IFERROR('Tabel 5'!AA181/'Tabel 11'!$F181*1,0)</f>
        <v>0</v>
      </c>
      <c r="AC181" s="57"/>
    </row>
    <row r="182" spans="1:29" outlineLevel="1" x14ac:dyDescent="0.2">
      <c r="A182" s="22">
        <v>1</v>
      </c>
      <c r="B182" s="46">
        <v>2019</v>
      </c>
      <c r="C182" s="46">
        <v>5</v>
      </c>
      <c r="D182" s="22" t="s">
        <v>165</v>
      </c>
      <c r="E182" s="22" t="s">
        <v>512</v>
      </c>
      <c r="F182" s="41">
        <v>84262</v>
      </c>
      <c r="H182" s="69">
        <f>IFERROR('Tabel 5'!G182/'Tabel 11'!$F182*1,0)</f>
        <v>1.3944601362417222E-2</v>
      </c>
      <c r="I182" s="69"/>
      <c r="J182" s="69">
        <f>IFERROR('Tabel 5'!I182/'Tabel 11'!$F182*1,0)</f>
        <v>8.2362156132064282E-3</v>
      </c>
      <c r="K182" s="69">
        <f>IFERROR('Tabel 5'!J182/'Tabel 11'!$F182*1,0)</f>
        <v>7.3580024210201519E-4</v>
      </c>
      <c r="L182" s="69">
        <f>IFERROR('Tabel 5'!K182/'Tabel 11'!$F182*1,0)</f>
        <v>2.5871685931974082E-3</v>
      </c>
      <c r="M182" s="69">
        <f>IFERROR('Tabel 5'!L182/'Tabel 11'!$F182*1,0)</f>
        <v>3.6790012105100759E-4</v>
      </c>
      <c r="N182" s="69">
        <f>IFERROR('Tabel 5'!M182/'Tabel 11'!$F182*1,0)</f>
        <v>0</v>
      </c>
      <c r="O182" s="69">
        <f>IFERROR('Tabel 5'!N182/'Tabel 11'!$F182*1,0)</f>
        <v>4.5453466568559971E-3</v>
      </c>
      <c r="P182" s="69"/>
      <c r="Q182" s="69">
        <f>IFERROR('Tabel 5'!P182/'Tabel 11'!$F182*1,0)</f>
        <v>0</v>
      </c>
      <c r="R182" s="69">
        <f>IFERROR('Tabel 5'!Q182/'Tabel 11'!$F182*1,0)</f>
        <v>0</v>
      </c>
      <c r="S182" s="69">
        <f>IFERROR('Tabel 5'!R182/'Tabel 11'!$F182*1,0)</f>
        <v>0</v>
      </c>
      <c r="T182" s="69"/>
      <c r="U182" s="69">
        <f>IFERROR('Tabel 5'!T182/'Tabel 11'!$F182*1,0)</f>
        <v>2.9669364600887709E-4</v>
      </c>
      <c r="V182" s="69"/>
      <c r="W182" s="69">
        <f>IFERROR('Tabel 5'!V182/'Tabel 11'!$F182*1,0)</f>
        <v>5.4116921032019176E-3</v>
      </c>
      <c r="X182" s="69">
        <f>IFERROR('Tabel 5'!W182/'Tabel 11'!$F182*1,0)</f>
        <v>5.0912629655123307E-3</v>
      </c>
      <c r="Y182" s="69">
        <f>IFERROR('Tabel 5'!X182/'Tabel 11'!$F182*1,0)</f>
        <v>3.2042913768958722E-4</v>
      </c>
      <c r="Z182" s="69">
        <f>IFERROR('Tabel 5'!Y182/'Tabel 11'!$F182*1,0)</f>
        <v>0</v>
      </c>
      <c r="AA182" s="69"/>
      <c r="AB182" s="69">
        <f>IFERROR('Tabel 5'!AA182/'Tabel 11'!$F182*1,0)</f>
        <v>0</v>
      </c>
      <c r="AC182" s="57"/>
    </row>
    <row r="183" spans="1:29" outlineLevel="1" x14ac:dyDescent="0.2">
      <c r="A183" s="22">
        <v>1</v>
      </c>
      <c r="B183" s="46">
        <v>2019</v>
      </c>
      <c r="C183" s="46">
        <v>5</v>
      </c>
      <c r="D183" s="22" t="s">
        <v>166</v>
      </c>
      <c r="E183" s="22" t="s">
        <v>513</v>
      </c>
      <c r="F183" s="41">
        <v>61576</v>
      </c>
      <c r="H183" s="69">
        <f>IFERROR('Tabel 5'!G183/'Tabel 11'!$F183*1,0)</f>
        <v>2.3483175263089514E-2</v>
      </c>
      <c r="I183" s="69"/>
      <c r="J183" s="69">
        <f>IFERROR('Tabel 5'!I183/'Tabel 11'!$F183*1,0)</f>
        <v>6.0250747044302971E-3</v>
      </c>
      <c r="K183" s="69">
        <f>IFERROR('Tabel 5'!J183/'Tabel 11'!$F183*1,0)</f>
        <v>2.8420163700142911E-3</v>
      </c>
      <c r="L183" s="69">
        <f>IFERROR('Tabel 5'!K183/'Tabel 11'!$F183*1,0)</f>
        <v>7.4704430297518518E-4</v>
      </c>
      <c r="M183" s="69">
        <f>IFERROR('Tabel 5'!L183/'Tabel 11'!$F183*1,0)</f>
        <v>1.429128231778615E-3</v>
      </c>
      <c r="N183" s="69">
        <f>IFERROR('Tabel 5'!M183/'Tabel 11'!$F183*1,0)</f>
        <v>0</v>
      </c>
      <c r="O183" s="69">
        <f>IFERROR('Tabel 5'!N183/'Tabel 11'!$F183*1,0)</f>
        <v>1.0068857996622061E-3</v>
      </c>
      <c r="P183" s="69"/>
      <c r="Q183" s="69">
        <f>IFERROR('Tabel 5'!P183/'Tabel 11'!$F183*1,0)</f>
        <v>2.760815902299597E-4</v>
      </c>
      <c r="R183" s="69">
        <f>IFERROR('Tabel 5'!Q183/'Tabel 11'!$F183*1,0)</f>
        <v>2.760815902299597E-4</v>
      </c>
      <c r="S183" s="69">
        <f>IFERROR('Tabel 5'!R183/'Tabel 11'!$F183*1,0)</f>
        <v>0</v>
      </c>
      <c r="T183" s="69"/>
      <c r="U183" s="69">
        <f>IFERROR('Tabel 5'!T183/'Tabel 11'!$F183*1,0)</f>
        <v>5.9925945173444203E-3</v>
      </c>
      <c r="V183" s="69"/>
      <c r="W183" s="69">
        <f>IFERROR('Tabel 5'!V183/'Tabel 11'!$F183*1,0)</f>
        <v>1.1189424451084838E-2</v>
      </c>
      <c r="X183" s="69">
        <f>IFERROR('Tabel 5'!W183/'Tabel 11'!$F183*1,0)</f>
        <v>1.0621021177081981E-2</v>
      </c>
      <c r="Y183" s="69">
        <f>IFERROR('Tabel 5'!X183/'Tabel 11'!$F183*1,0)</f>
        <v>2.4360140314408211E-4</v>
      </c>
      <c r="Z183" s="69">
        <f>IFERROR('Tabel 5'!Y183/'Tabel 11'!$F183*1,0)</f>
        <v>3.2480187085877615E-4</v>
      </c>
      <c r="AA183" s="69"/>
      <c r="AB183" s="69">
        <f>IFERROR('Tabel 5'!AA183/'Tabel 11'!$F183*1,0)</f>
        <v>0</v>
      </c>
      <c r="AC183" s="57"/>
    </row>
    <row r="184" spans="1:29" outlineLevel="1" x14ac:dyDescent="0.2">
      <c r="A184" s="22">
        <v>1</v>
      </c>
      <c r="B184" s="46">
        <v>2019</v>
      </c>
      <c r="C184" s="46">
        <v>5</v>
      </c>
      <c r="D184" s="22" t="s">
        <v>170</v>
      </c>
      <c r="E184" s="22" t="s">
        <v>517</v>
      </c>
      <c r="F184" s="41">
        <v>137830</v>
      </c>
      <c r="H184" s="69">
        <f>IFERROR('Tabel 5'!G184/'Tabel 11'!$F184*1,0)</f>
        <v>1.2145396502938402E-2</v>
      </c>
      <c r="I184" s="69"/>
      <c r="J184" s="69">
        <f>IFERROR('Tabel 5'!I184/'Tabel 11'!$F184*1,0)</f>
        <v>1.4365522745411015E-3</v>
      </c>
      <c r="K184" s="69">
        <f>IFERROR('Tabel 5'!J184/'Tabel 11'!$F184*1,0)</f>
        <v>1.9589349198287747E-4</v>
      </c>
      <c r="L184" s="69">
        <f>IFERROR('Tabel 5'!K184/'Tabel 11'!$F184*1,0)</f>
        <v>1.0882971776826526E-4</v>
      </c>
      <c r="M184" s="69">
        <f>IFERROR('Tabel 5'!L184/'Tabel 11'!$F184*1,0)</f>
        <v>6.1670173402016972E-4</v>
      </c>
      <c r="N184" s="69">
        <f>IFERROR('Tabel 5'!M184/'Tabel 11'!$F184*1,0)</f>
        <v>0</v>
      </c>
      <c r="O184" s="69">
        <f>IFERROR('Tabel 5'!N184/'Tabel 11'!$F184*1,0)</f>
        <v>5.1512733076978883E-4</v>
      </c>
      <c r="P184" s="69"/>
      <c r="Q184" s="69">
        <f>IFERROR('Tabel 5'!P184/'Tabel 11'!$F184*1,0)</f>
        <v>1.7412754842922442E-4</v>
      </c>
      <c r="R184" s="69">
        <f>IFERROR('Tabel 5'!Q184/'Tabel 11'!$F184*1,0)</f>
        <v>1.7412754842922442E-4</v>
      </c>
      <c r="S184" s="69">
        <f>IFERROR('Tabel 5'!R184/'Tabel 11'!$F184*1,0)</f>
        <v>0</v>
      </c>
      <c r="T184" s="69"/>
      <c r="U184" s="69">
        <f>IFERROR('Tabel 5'!T184/'Tabel 11'!$F184*1,0)</f>
        <v>3.9904229848363929E-4</v>
      </c>
      <c r="V184" s="69"/>
      <c r="W184" s="69">
        <f>IFERROR('Tabel 5'!V184/'Tabel 11'!$F184*1,0)</f>
        <v>1.0135674381484437E-2</v>
      </c>
      <c r="X184" s="69">
        <f>IFERROR('Tabel 5'!W184/'Tabel 11'!$F184*1,0)</f>
        <v>7.6108249292606836E-3</v>
      </c>
      <c r="Y184" s="69">
        <f>IFERROR('Tabel 5'!X184/'Tabel 11'!$F184*1,0)</f>
        <v>2.2491475005441487E-4</v>
      </c>
      <c r="Z184" s="69">
        <f>IFERROR('Tabel 5'!Y184/'Tabel 11'!$F184*1,0)</f>
        <v>2.2999347021693392E-3</v>
      </c>
      <c r="AA184" s="69"/>
      <c r="AB184" s="69">
        <f>IFERROR('Tabel 5'!AA184/'Tabel 11'!$F184*1,0)</f>
        <v>0</v>
      </c>
      <c r="AC184" s="57"/>
    </row>
    <row r="185" spans="1:29" outlineLevel="1" x14ac:dyDescent="0.2">
      <c r="A185" s="22">
        <v>1</v>
      </c>
      <c r="B185" s="46">
        <v>2019</v>
      </c>
      <c r="C185" s="46">
        <v>5</v>
      </c>
      <c r="D185" s="22" t="s">
        <v>171</v>
      </c>
      <c r="E185" s="22" t="s">
        <v>518</v>
      </c>
      <c r="F185" s="41">
        <v>57161</v>
      </c>
      <c r="H185" s="69">
        <f>IFERROR('Tabel 5'!G185/'Tabel 11'!$F185*1,0)</f>
        <v>2.0625951260474798E-2</v>
      </c>
      <c r="I185" s="69"/>
      <c r="J185" s="69">
        <f>IFERROR('Tabel 5'!I185/'Tabel 11'!$F185*1,0)</f>
        <v>5.8256503560119664E-3</v>
      </c>
      <c r="K185" s="69">
        <f>IFERROR('Tabel 5'!J185/'Tabel 11'!$F185*1,0)</f>
        <v>1.9943667885446372E-3</v>
      </c>
      <c r="L185" s="69">
        <f>IFERROR('Tabel 5'!K185/'Tabel 11'!$F185*1,0)</f>
        <v>0</v>
      </c>
      <c r="M185" s="69">
        <f>IFERROR('Tabel 5'!L185/'Tabel 11'!$F185*1,0)</f>
        <v>3.8312835674673292E-3</v>
      </c>
      <c r="N185" s="69">
        <f>IFERROR('Tabel 5'!M185/'Tabel 11'!$F185*1,0)</f>
        <v>0</v>
      </c>
      <c r="O185" s="69">
        <f>IFERROR('Tabel 5'!N185/'Tabel 11'!$F185*1,0)</f>
        <v>0</v>
      </c>
      <c r="P185" s="69"/>
      <c r="Q185" s="69">
        <f>IFERROR('Tabel 5'!P185/'Tabel 11'!$F185*1,0)</f>
        <v>9.4470005773167017E-4</v>
      </c>
      <c r="R185" s="69">
        <f>IFERROR('Tabel 5'!Q185/'Tabel 11'!$F185*1,0)</f>
        <v>9.4470005773167017E-4</v>
      </c>
      <c r="S185" s="69">
        <f>IFERROR('Tabel 5'!R185/'Tabel 11'!$F185*1,0)</f>
        <v>0</v>
      </c>
      <c r="T185" s="69"/>
      <c r="U185" s="69">
        <f>IFERROR('Tabel 5'!T185/'Tabel 11'!$F185*1,0)</f>
        <v>2.2567834712478789E-3</v>
      </c>
      <c r="V185" s="69"/>
      <c r="W185" s="69">
        <f>IFERROR('Tabel 5'!V185/'Tabel 11'!$F185*1,0)</f>
        <v>1.1598817375483284E-2</v>
      </c>
      <c r="X185" s="69">
        <f>IFERROR('Tabel 5'!W185/'Tabel 11'!$F185*1,0)</f>
        <v>1.1353895138293591E-2</v>
      </c>
      <c r="Y185" s="69">
        <f>IFERROR('Tabel 5'!X185/'Tabel 11'!$F185*1,0)</f>
        <v>2.4492223718969227E-4</v>
      </c>
      <c r="Z185" s="69">
        <f>IFERROR('Tabel 5'!Y185/'Tabel 11'!$F185*1,0)</f>
        <v>0</v>
      </c>
      <c r="AA185" s="69"/>
      <c r="AB185" s="69">
        <f>IFERROR('Tabel 5'!AA185/'Tabel 11'!$F185*1,0)</f>
        <v>0</v>
      </c>
      <c r="AC185" s="57"/>
    </row>
    <row r="186" spans="1:29" outlineLevel="1" x14ac:dyDescent="0.2">
      <c r="A186" s="22">
        <v>1</v>
      </c>
      <c r="B186" s="46">
        <v>2019</v>
      </c>
      <c r="C186" s="46">
        <v>5</v>
      </c>
      <c r="D186" s="22" t="s">
        <v>173</v>
      </c>
      <c r="E186" s="22" t="s">
        <v>523</v>
      </c>
      <c r="F186" s="41">
        <v>66524</v>
      </c>
      <c r="H186" s="69">
        <f>IFERROR('Tabel 5'!G186/'Tabel 11'!$F186*1,0)</f>
        <v>2.3886116288858155E-2</v>
      </c>
      <c r="I186" s="69"/>
      <c r="J186" s="69">
        <f>IFERROR('Tabel 5'!I186/'Tabel 11'!$F186*1,0)</f>
        <v>1.0131681799049967E-2</v>
      </c>
      <c r="K186" s="69">
        <f>IFERROR('Tabel 5'!J186/'Tabel 11'!$F186*1,0)</f>
        <v>3.1417232878359689E-3</v>
      </c>
      <c r="L186" s="69">
        <f>IFERROR('Tabel 5'!K186/'Tabel 11'!$F186*1,0)</f>
        <v>0</v>
      </c>
      <c r="M186" s="69">
        <f>IFERROR('Tabel 5'!L186/'Tabel 11'!$F186*1,0)</f>
        <v>2.2548253261980638E-4</v>
      </c>
      <c r="N186" s="69">
        <f>IFERROR('Tabel 5'!M186/'Tabel 11'!$F186*1,0)</f>
        <v>0</v>
      </c>
      <c r="O186" s="69">
        <f>IFERROR('Tabel 5'!N186/'Tabel 11'!$F186*1,0)</f>
        <v>6.7644759785941916E-3</v>
      </c>
      <c r="P186" s="69"/>
      <c r="Q186" s="69">
        <f>IFERROR('Tabel 5'!P186/'Tabel 11'!$F186*1,0)</f>
        <v>2.1796644819914619E-3</v>
      </c>
      <c r="R186" s="69">
        <f>IFERROR('Tabel 5'!Q186/'Tabel 11'!$F186*1,0)</f>
        <v>5.4115807828753533E-4</v>
      </c>
      <c r="S186" s="69">
        <f>IFERROR('Tabel 5'!R186/'Tabel 11'!$F186*1,0)</f>
        <v>1.6385064037039265E-3</v>
      </c>
      <c r="T186" s="69"/>
      <c r="U186" s="69">
        <f>IFERROR('Tabel 5'!T186/'Tabel 11'!$F186*1,0)</f>
        <v>2.3450183392459863E-3</v>
      </c>
      <c r="V186" s="69"/>
      <c r="W186" s="69">
        <f>IFERROR('Tabel 5'!V186/'Tabel 11'!$F186*1,0)</f>
        <v>9.2297516685707418E-3</v>
      </c>
      <c r="X186" s="69">
        <f>IFERROR('Tabel 5'!W186/'Tabel 11'!$F186*1,0)</f>
        <v>8.493175395346041E-3</v>
      </c>
      <c r="Y186" s="69">
        <f>IFERROR('Tabel 5'!X186/'Tabel 11'!$F186*1,0)</f>
        <v>7.3657627322470086E-4</v>
      </c>
      <c r="Z186" s="69">
        <f>IFERROR('Tabel 5'!Y186/'Tabel 11'!$F186*1,0)</f>
        <v>0</v>
      </c>
      <c r="AA186" s="69"/>
      <c r="AB186" s="69">
        <f>IFERROR('Tabel 5'!AA186/'Tabel 11'!$F186*1,0)</f>
        <v>0</v>
      </c>
      <c r="AC186" s="57"/>
    </row>
    <row r="187" spans="1:29" outlineLevel="1" x14ac:dyDescent="0.2">
      <c r="A187" s="22">
        <v>1</v>
      </c>
      <c r="B187" s="46">
        <v>2019</v>
      </c>
      <c r="C187" s="46">
        <v>5</v>
      </c>
      <c r="D187" s="22" t="s">
        <v>175</v>
      </c>
      <c r="E187" s="22" t="s">
        <v>525</v>
      </c>
      <c r="F187" s="41">
        <v>183583</v>
      </c>
      <c r="H187" s="69">
        <f>IFERROR('Tabel 5'!G187/'Tabel 11'!$F187*1,0)</f>
        <v>3.9671429271773528E-2</v>
      </c>
      <c r="I187" s="69"/>
      <c r="J187" s="69">
        <f>IFERROR('Tabel 5'!I187/'Tabel 11'!$F187*1,0)</f>
        <v>1.9941933621304805E-2</v>
      </c>
      <c r="K187" s="69">
        <f>IFERROR('Tabel 5'!J187/'Tabel 11'!$F187*1,0)</f>
        <v>9.9192190998077159E-3</v>
      </c>
      <c r="L187" s="69">
        <f>IFERROR('Tabel 5'!K187/'Tabel 11'!$F187*1,0)</f>
        <v>3.4044546608346087E-3</v>
      </c>
      <c r="M187" s="69">
        <f>IFERROR('Tabel 5'!L187/'Tabel 11'!$F187*1,0)</f>
        <v>4.1289226126602135E-3</v>
      </c>
      <c r="N187" s="69">
        <f>IFERROR('Tabel 5'!M187/'Tabel 11'!$F187*1,0)</f>
        <v>3.1593339252545172E-4</v>
      </c>
      <c r="O187" s="69">
        <f>IFERROR('Tabel 5'!N187/'Tabel 11'!$F187*1,0)</f>
        <v>2.1734038554768144E-3</v>
      </c>
      <c r="P187" s="69"/>
      <c r="Q187" s="69">
        <f>IFERROR('Tabel 5'!P187/'Tabel 11'!$F187*1,0)</f>
        <v>3.5787627394693409E-3</v>
      </c>
      <c r="R187" s="69">
        <f>IFERROR('Tabel 5'!Q187/'Tabel 11'!$F187*1,0)</f>
        <v>7.6259784402695234E-4</v>
      </c>
      <c r="S187" s="69">
        <f>IFERROR('Tabel 5'!R187/'Tabel 11'!$F187*1,0)</f>
        <v>2.8161648954423885E-3</v>
      </c>
      <c r="T187" s="69"/>
      <c r="U187" s="69">
        <f>IFERROR('Tabel 5'!T187/'Tabel 11'!$F187*1,0)</f>
        <v>6.8906162335292485E-3</v>
      </c>
      <c r="V187" s="69"/>
      <c r="W187" s="69">
        <f>IFERROR('Tabel 5'!V187/'Tabel 11'!$F187*1,0)</f>
        <v>9.2601166774701361E-3</v>
      </c>
      <c r="X187" s="69">
        <f>IFERROR('Tabel 5'!W187/'Tabel 11'!$F187*1,0)</f>
        <v>9.1075971086647459E-3</v>
      </c>
      <c r="Y187" s="69">
        <f>IFERROR('Tabel 5'!X187/'Tabel 11'!$F187*1,0)</f>
        <v>1.5251956880539048E-4</v>
      </c>
      <c r="Z187" s="69">
        <f>IFERROR('Tabel 5'!Y187/'Tabel 11'!$F187*1,0)</f>
        <v>0</v>
      </c>
      <c r="AA187" s="69"/>
      <c r="AB187" s="69">
        <f>IFERROR('Tabel 5'!AA187/'Tabel 11'!$F187*1,0)</f>
        <v>0</v>
      </c>
      <c r="AC187" s="57"/>
    </row>
    <row r="188" spans="1:29" outlineLevel="1" x14ac:dyDescent="0.2">
      <c r="A188" s="22">
        <v>1</v>
      </c>
      <c r="B188" s="46">
        <v>2019</v>
      </c>
      <c r="C188" s="46">
        <v>5</v>
      </c>
      <c r="D188" s="22" t="s">
        <v>176</v>
      </c>
      <c r="E188" s="22" t="s">
        <v>526</v>
      </c>
      <c r="F188" s="41">
        <v>58018</v>
      </c>
      <c r="H188" s="69">
        <f>IFERROR('Tabel 5'!G188/'Tabel 11'!$F188*1,0)</f>
        <v>1.5891619842117965E-2</v>
      </c>
      <c r="I188" s="69"/>
      <c r="J188" s="69">
        <f>IFERROR('Tabel 5'!I188/'Tabel 11'!$F188*1,0)</f>
        <v>4.5675480023441E-3</v>
      </c>
      <c r="K188" s="69">
        <f>IFERROR('Tabel 5'!J188/'Tabel 11'!$F188*1,0)</f>
        <v>2.0166155331104141E-3</v>
      </c>
      <c r="L188" s="69">
        <f>IFERROR('Tabel 5'!K188/'Tabel 11'!$F188*1,0)</f>
        <v>0</v>
      </c>
      <c r="M188" s="69">
        <f>IFERROR('Tabel 5'!L188/'Tabel 11'!$F188*1,0)</f>
        <v>2.3441001068633871E-3</v>
      </c>
      <c r="N188" s="69">
        <f>IFERROR('Tabel 5'!M188/'Tabel 11'!$F188*1,0)</f>
        <v>0</v>
      </c>
      <c r="O188" s="69">
        <f>IFERROR('Tabel 5'!N188/'Tabel 11'!$F188*1,0)</f>
        <v>2.0683236237029886E-4</v>
      </c>
      <c r="P188" s="69"/>
      <c r="Q188" s="69">
        <f>IFERROR('Tabel 5'!P188/'Tabel 11'!$F188*1,0)</f>
        <v>6.8944120790099628E-4</v>
      </c>
      <c r="R188" s="69">
        <f>IFERROR('Tabel 5'!Q188/'Tabel 11'!$F188*1,0)</f>
        <v>3.9642869454307284E-4</v>
      </c>
      <c r="S188" s="69">
        <f>IFERROR('Tabel 5'!R188/'Tabel 11'!$F188*1,0)</f>
        <v>2.9301251335792338E-4</v>
      </c>
      <c r="T188" s="69"/>
      <c r="U188" s="69">
        <f>IFERROR('Tabel 5'!T188/'Tabel 11'!$F188*1,0)</f>
        <v>1.5512427177772415E-3</v>
      </c>
      <c r="V188" s="69"/>
      <c r="W188" s="69">
        <f>IFERROR('Tabel 5'!V188/'Tabel 11'!$F188*1,0)</f>
        <v>9.0833879140956256E-3</v>
      </c>
      <c r="X188" s="69">
        <f>IFERROR('Tabel 5'!W188/'Tabel 11'!$F188*1,0)</f>
        <v>8.9110276121203771E-3</v>
      </c>
      <c r="Y188" s="69">
        <f>IFERROR('Tabel 5'!X188/'Tabel 11'!$F188*1,0)</f>
        <v>1.7236030197524907E-4</v>
      </c>
      <c r="Z188" s="69">
        <f>IFERROR('Tabel 5'!Y188/'Tabel 11'!$F188*1,0)</f>
        <v>0</v>
      </c>
      <c r="AA188" s="69"/>
      <c r="AB188" s="69">
        <f>IFERROR('Tabel 5'!AA188/'Tabel 11'!$F188*1,0)</f>
        <v>0</v>
      </c>
      <c r="AC188" s="57"/>
    </row>
    <row r="189" spans="1:29" outlineLevel="1" x14ac:dyDescent="0.2">
      <c r="A189" s="22">
        <v>1</v>
      </c>
      <c r="B189" s="46">
        <v>2019</v>
      </c>
      <c r="C189" s="46">
        <v>5</v>
      </c>
      <c r="D189" s="22" t="s">
        <v>178</v>
      </c>
      <c r="E189" s="22" t="s">
        <v>528</v>
      </c>
      <c r="F189" s="41">
        <v>71724</v>
      </c>
      <c r="H189" s="69">
        <f>IFERROR('Tabel 5'!G189/'Tabel 11'!$F189*1,0)</f>
        <v>1.9533210640789694E-2</v>
      </c>
      <c r="I189" s="69"/>
      <c r="J189" s="69">
        <f>IFERROR('Tabel 5'!I189/'Tabel 11'!$F189*1,0)</f>
        <v>3.8620266577435725E-3</v>
      </c>
      <c r="K189" s="69">
        <f>IFERROR('Tabel 5'!J189/'Tabel 11'!$F189*1,0)</f>
        <v>7.6682839774691873E-4</v>
      </c>
      <c r="L189" s="69">
        <f>IFERROR('Tabel 5'!K189/'Tabel 11'!$F189*1,0)</f>
        <v>1.3942334504489431E-4</v>
      </c>
      <c r="M189" s="69">
        <f>IFERROR('Tabel 5'!L189/'Tabel 11'!$F189*1,0)</f>
        <v>2.5096202108080977E-3</v>
      </c>
      <c r="N189" s="69">
        <f>IFERROR('Tabel 5'!M189/'Tabel 11'!$F189*1,0)</f>
        <v>1.3942334504489431E-4</v>
      </c>
      <c r="O189" s="69">
        <f>IFERROR('Tabel 5'!N189/'Tabel 11'!$F189*1,0)</f>
        <v>3.0673135909876751E-4</v>
      </c>
      <c r="P189" s="69"/>
      <c r="Q189" s="69">
        <f>IFERROR('Tabel 5'!P189/'Tabel 11'!$F189*1,0)</f>
        <v>3.4298142881044004E-3</v>
      </c>
      <c r="R189" s="69">
        <f>IFERROR('Tabel 5'!Q189/'Tabel 11'!$F189*1,0)</f>
        <v>1.8543304890970944E-3</v>
      </c>
      <c r="S189" s="69">
        <f>IFERROR('Tabel 5'!R189/'Tabel 11'!$F189*1,0)</f>
        <v>1.5754837990073058E-3</v>
      </c>
      <c r="T189" s="69"/>
      <c r="U189" s="69">
        <f>IFERROR('Tabel 5'!T189/'Tabel 11'!$F189*1,0)</f>
        <v>5.5769338017957731E-3</v>
      </c>
      <c r="V189" s="69"/>
      <c r="W189" s="69">
        <f>IFERROR('Tabel 5'!V189/'Tabel 11'!$F189*1,0)</f>
        <v>6.6644358931459485E-3</v>
      </c>
      <c r="X189" s="69">
        <f>IFERROR('Tabel 5'!W189/'Tabel 11'!$F189*1,0)</f>
        <v>6.6644358931459485E-3</v>
      </c>
      <c r="Y189" s="69">
        <f>IFERROR('Tabel 5'!X189/'Tabel 11'!$F189*1,0)</f>
        <v>0</v>
      </c>
      <c r="Z189" s="69">
        <f>IFERROR('Tabel 5'!Y189/'Tabel 11'!$F189*1,0)</f>
        <v>0</v>
      </c>
      <c r="AA189" s="69"/>
      <c r="AB189" s="69">
        <f>IFERROR('Tabel 5'!AA189/'Tabel 11'!$F189*1,0)</f>
        <v>0</v>
      </c>
      <c r="AC189" s="57"/>
    </row>
    <row r="190" spans="1:29" outlineLevel="1" x14ac:dyDescent="0.2">
      <c r="A190" s="22">
        <v>1</v>
      </c>
      <c r="B190" s="46">
        <v>2019</v>
      </c>
      <c r="C190" s="46">
        <v>5</v>
      </c>
      <c r="D190" s="22" t="s">
        <v>179</v>
      </c>
      <c r="E190" s="22" t="s">
        <v>529</v>
      </c>
      <c r="F190" s="41">
        <v>79541</v>
      </c>
      <c r="H190" s="69">
        <f>IFERROR('Tabel 5'!G190/'Tabel 11'!$F190*1,0)</f>
        <v>2.7922706528708464E-2</v>
      </c>
      <c r="I190" s="69"/>
      <c r="J190" s="69">
        <f>IFERROR('Tabel 5'!I190/'Tabel 11'!$F190*1,0)</f>
        <v>9.7308306408015986E-3</v>
      </c>
      <c r="K190" s="69">
        <f>IFERROR('Tabel 5'!J190/'Tabel 11'!$F190*1,0)</f>
        <v>2.0241133503476195E-3</v>
      </c>
      <c r="L190" s="69">
        <f>IFERROR('Tabel 5'!K190/'Tabel 11'!$F190*1,0)</f>
        <v>2.2755560025647151E-3</v>
      </c>
      <c r="M190" s="69">
        <f>IFERROR('Tabel 5'!L190/'Tabel 11'!$F190*1,0)</f>
        <v>3.5327692636501931E-3</v>
      </c>
      <c r="N190" s="69">
        <f>IFERROR('Tabel 5'!M190/'Tabel 11'!$F190*1,0)</f>
        <v>0</v>
      </c>
      <c r="O190" s="69">
        <f>IFERROR('Tabel 5'!N190/'Tabel 11'!$F190*1,0)</f>
        <v>1.8983920242390717E-3</v>
      </c>
      <c r="P190" s="69"/>
      <c r="Q190" s="69">
        <f>IFERROR('Tabel 5'!P190/'Tabel 11'!$F190*1,0)</f>
        <v>3.8722168441432721E-3</v>
      </c>
      <c r="R190" s="69">
        <f>IFERROR('Tabel 5'!Q190/'Tabel 11'!$F190*1,0)</f>
        <v>1.99896908512591E-3</v>
      </c>
      <c r="S190" s="69">
        <f>IFERROR('Tabel 5'!R190/'Tabel 11'!$F190*1,0)</f>
        <v>1.8732477590173622E-3</v>
      </c>
      <c r="T190" s="69"/>
      <c r="U190" s="69">
        <f>IFERROR('Tabel 5'!T190/'Tabel 11'!$F190*1,0)</f>
        <v>1.0925183238832804E-2</v>
      </c>
      <c r="V190" s="69"/>
      <c r="W190" s="69">
        <f>IFERROR('Tabel 5'!V190/'Tabel 11'!$F190*1,0)</f>
        <v>3.3944758049307905E-3</v>
      </c>
      <c r="X190" s="69">
        <f>IFERROR('Tabel 5'!W190/'Tabel 11'!$F190*1,0)</f>
        <v>3.3944758049307905E-3</v>
      </c>
      <c r="Y190" s="69">
        <f>IFERROR('Tabel 5'!X190/'Tabel 11'!$F190*1,0)</f>
        <v>0</v>
      </c>
      <c r="Z190" s="69">
        <f>IFERROR('Tabel 5'!Y190/'Tabel 11'!$F190*1,0)</f>
        <v>0</v>
      </c>
      <c r="AA190" s="69"/>
      <c r="AB190" s="69">
        <f>IFERROR('Tabel 5'!AA190/'Tabel 11'!$F190*1,0)</f>
        <v>0</v>
      </c>
      <c r="AC190" s="57"/>
    </row>
    <row r="191" spans="1:29" outlineLevel="1" x14ac:dyDescent="0.2">
      <c r="A191" s="22">
        <v>1</v>
      </c>
      <c r="B191" s="46">
        <v>2019</v>
      </c>
      <c r="C191" s="46">
        <v>5</v>
      </c>
      <c r="D191" s="22" t="s">
        <v>180</v>
      </c>
      <c r="E191" s="22" t="s">
        <v>530</v>
      </c>
      <c r="F191" s="41">
        <v>244512</v>
      </c>
      <c r="H191" s="69">
        <f>IFERROR('Tabel 5'!G191/'Tabel 11'!$F191*1,0)</f>
        <v>1.0596616934956157E-2</v>
      </c>
      <c r="I191" s="69"/>
      <c r="J191" s="69">
        <f>IFERROR('Tabel 5'!I191/'Tabel 11'!$F191*1,0)</f>
        <v>1.824041355843476E-3</v>
      </c>
      <c r="K191" s="69">
        <f>IFERROR('Tabel 5'!J191/'Tabel 11'!$F191*1,0)</f>
        <v>8.6294333202460412E-4</v>
      </c>
      <c r="L191" s="69">
        <f>IFERROR('Tabel 5'!K191/'Tabel 11'!$F191*1,0)</f>
        <v>6.8299306373511323E-4</v>
      </c>
      <c r="M191" s="69">
        <f>IFERROR('Tabel 5'!L191/'Tabel 11'!$F191*1,0)</f>
        <v>1.1042402826855124E-4</v>
      </c>
      <c r="N191" s="69">
        <f>IFERROR('Tabel 5'!M191/'Tabel 11'!$F191*1,0)</f>
        <v>3.680800942285041E-5</v>
      </c>
      <c r="O191" s="69">
        <f>IFERROR('Tabel 5'!N191/'Tabel 11'!$F191*1,0)</f>
        <v>1.3087292239235702E-4</v>
      </c>
      <c r="P191" s="69"/>
      <c r="Q191" s="69">
        <f>IFERROR('Tabel 5'!P191/'Tabel 11'!$F191*1,0)</f>
        <v>3.7585067399555031E-3</v>
      </c>
      <c r="R191" s="69">
        <f>IFERROR('Tabel 5'!Q191/'Tabel 11'!$F191*1,0)</f>
        <v>2.6747153513937967E-3</v>
      </c>
      <c r="S191" s="69">
        <f>IFERROR('Tabel 5'!R191/'Tabel 11'!$F191*1,0)</f>
        <v>1.0837913885617066E-3</v>
      </c>
      <c r="T191" s="69"/>
      <c r="U191" s="69">
        <f>IFERROR('Tabel 5'!T191/'Tabel 11'!$F191*1,0)</f>
        <v>9.0384112027221564E-4</v>
      </c>
      <c r="V191" s="69"/>
      <c r="W191" s="69">
        <f>IFERROR('Tabel 5'!V191/'Tabel 11'!$F191*1,0)</f>
        <v>4.110227718884963E-3</v>
      </c>
      <c r="X191" s="69">
        <f>IFERROR('Tabel 5'!W191/'Tabel 11'!$F191*1,0)</f>
        <v>3.6439929328621907E-3</v>
      </c>
      <c r="Y191" s="69">
        <f>IFERROR('Tabel 5'!X191/'Tabel 11'!$F191*1,0)</f>
        <v>2.5356628713519175E-4</v>
      </c>
      <c r="Z191" s="69">
        <f>IFERROR('Tabel 5'!Y191/'Tabel 11'!$F191*1,0)</f>
        <v>2.1266849888758015E-4</v>
      </c>
      <c r="AA191" s="69"/>
      <c r="AB191" s="69">
        <f>IFERROR('Tabel 5'!AA191/'Tabel 11'!$F191*1,0)</f>
        <v>8.179557649522314E-5</v>
      </c>
      <c r="AC191" s="57"/>
    </row>
    <row r="192" spans="1:29" outlineLevel="1" x14ac:dyDescent="0.2">
      <c r="A192" s="22">
        <v>1</v>
      </c>
      <c r="B192" s="46">
        <v>2019</v>
      </c>
      <c r="C192" s="46">
        <v>5</v>
      </c>
      <c r="D192" s="22" t="s">
        <v>181</v>
      </c>
      <c r="E192" s="22" t="s">
        <v>531</v>
      </c>
      <c r="F192" s="41">
        <v>95614</v>
      </c>
      <c r="H192" s="69">
        <f>IFERROR('Tabel 5'!G192/'Tabel 11'!$F192*1,0)</f>
        <v>1.2006609910682536E-2</v>
      </c>
      <c r="I192" s="69"/>
      <c r="J192" s="69">
        <f>IFERROR('Tabel 5'!I192/'Tabel 11'!$F192*1,0)</f>
        <v>2.3741293116070869E-3</v>
      </c>
      <c r="K192" s="69">
        <f>IFERROR('Tabel 5'!J192/'Tabel 11'!$F192*1,0)</f>
        <v>2.5100926642541884E-4</v>
      </c>
      <c r="L192" s="69">
        <f>IFERROR('Tabel 5'!K192/'Tabel 11'!$F192*1,0)</f>
        <v>1.1504591377831698E-4</v>
      </c>
      <c r="M192" s="69">
        <f>IFERROR('Tabel 5'!L192/'Tabel 11'!$F192*1,0)</f>
        <v>1.2759637709958793E-3</v>
      </c>
      <c r="N192" s="69">
        <f>IFERROR('Tabel 5'!M192/'Tabel 11'!$F192*1,0)</f>
        <v>1.2550463321270942E-4</v>
      </c>
      <c r="O192" s="69">
        <f>IFERROR('Tabel 5'!N192/'Tabel 11'!$F192*1,0)</f>
        <v>6.0660572719476228E-4</v>
      </c>
      <c r="P192" s="69"/>
      <c r="Q192" s="69">
        <f>IFERROR('Tabel 5'!P192/'Tabel 11'!$F192*1,0)</f>
        <v>3.137615830317736E-4</v>
      </c>
      <c r="R192" s="69">
        <f>IFERROR('Tabel 5'!Q192/'Tabel 11'!$F192*1,0)</f>
        <v>3.137615830317736E-4</v>
      </c>
      <c r="S192" s="69">
        <f>IFERROR('Tabel 5'!R192/'Tabel 11'!$F192*1,0)</f>
        <v>0</v>
      </c>
      <c r="T192" s="69"/>
      <c r="U192" s="69">
        <f>IFERROR('Tabel 5'!T192/'Tabel 11'!$F192*1,0)</f>
        <v>1.7466061455435396E-3</v>
      </c>
      <c r="V192" s="69"/>
      <c r="W192" s="69">
        <f>IFERROR('Tabel 5'!V192/'Tabel 11'!$F192*1,0)</f>
        <v>7.5721128705001362E-3</v>
      </c>
      <c r="X192" s="69">
        <f>IFERROR('Tabel 5'!W192/'Tabel 11'!$F192*1,0)</f>
        <v>7.0387181793461207E-3</v>
      </c>
      <c r="Y192" s="69">
        <f>IFERROR('Tabel 5'!X192/'Tabel 11'!$F192*1,0)</f>
        <v>5.3339469115401507E-4</v>
      </c>
      <c r="Z192" s="69">
        <f>IFERROR('Tabel 5'!Y192/'Tabel 11'!$F192*1,0)</f>
        <v>0</v>
      </c>
      <c r="AA192" s="69"/>
      <c r="AB192" s="69">
        <f>IFERROR('Tabel 5'!AA192/'Tabel 11'!$F192*1,0)</f>
        <v>0</v>
      </c>
      <c r="AC192" s="57"/>
    </row>
    <row r="193" spans="1:29" outlineLevel="1" x14ac:dyDescent="0.2">
      <c r="A193" s="22">
        <v>1</v>
      </c>
      <c r="B193" s="46">
        <v>2019</v>
      </c>
      <c r="C193" s="46">
        <v>5</v>
      </c>
      <c r="D193" s="22" t="s">
        <v>182</v>
      </c>
      <c r="E193" s="22" t="s">
        <v>532</v>
      </c>
      <c r="F193" s="41">
        <v>83970</v>
      </c>
      <c r="H193" s="69">
        <f>IFERROR('Tabel 5'!G193/'Tabel 11'!$F193*1,0)</f>
        <v>1.4755269739192568E-2</v>
      </c>
      <c r="I193" s="69"/>
      <c r="J193" s="69">
        <f>IFERROR('Tabel 5'!I193/'Tabel 11'!$F193*1,0)</f>
        <v>5.5615100631177805E-3</v>
      </c>
      <c r="K193" s="69">
        <f>IFERROR('Tabel 5'!J193/'Tabel 11'!$F193*1,0)</f>
        <v>9.1699416458258906E-4</v>
      </c>
      <c r="L193" s="69">
        <f>IFERROR('Tabel 5'!K193/'Tabel 11'!$F193*1,0)</f>
        <v>5.3590568060021436E-4</v>
      </c>
      <c r="M193" s="69">
        <f>IFERROR('Tabel 5'!L193/'Tabel 11'!$F193*1,0)</f>
        <v>4.0133380969393827E-3</v>
      </c>
      <c r="N193" s="69">
        <f>IFERROR('Tabel 5'!M193/'Tabel 11'!$F193*1,0)</f>
        <v>0</v>
      </c>
      <c r="O193" s="69">
        <f>IFERROR('Tabel 5'!N193/'Tabel 11'!$F193*1,0)</f>
        <v>9.5272120995593663E-5</v>
      </c>
      <c r="P193" s="69"/>
      <c r="Q193" s="69">
        <f>IFERROR('Tabel 5'!P193/'Tabel 11'!$F193*1,0)</f>
        <v>5.3590568060021436E-4</v>
      </c>
      <c r="R193" s="69">
        <f>IFERROR('Tabel 5'!Q193/'Tabel 11'!$F193*1,0)</f>
        <v>5.3590568060021436E-4</v>
      </c>
      <c r="S193" s="69">
        <f>IFERROR('Tabel 5'!R193/'Tabel 11'!$F193*1,0)</f>
        <v>0</v>
      </c>
      <c r="T193" s="69"/>
      <c r="U193" s="69">
        <f>IFERROR('Tabel 5'!T193/'Tabel 11'!$F193*1,0)</f>
        <v>4.7636060497796833E-4</v>
      </c>
      <c r="V193" s="69"/>
      <c r="W193" s="69">
        <f>IFERROR('Tabel 5'!V193/'Tabel 11'!$F193*1,0)</f>
        <v>8.1814933904966053E-3</v>
      </c>
      <c r="X193" s="69">
        <f>IFERROR('Tabel 5'!W193/'Tabel 11'!$F193*1,0)</f>
        <v>7.9790401333809692E-3</v>
      </c>
      <c r="Y193" s="69">
        <f>IFERROR('Tabel 5'!X193/'Tabel 11'!$F193*1,0)</f>
        <v>2.0245325711563654E-4</v>
      </c>
      <c r="Z193" s="69">
        <f>IFERROR('Tabel 5'!Y193/'Tabel 11'!$F193*1,0)</f>
        <v>0</v>
      </c>
      <c r="AA193" s="69"/>
      <c r="AB193" s="69">
        <f>IFERROR('Tabel 5'!AA193/'Tabel 11'!$F193*1,0)</f>
        <v>1.6672621174228892E-4</v>
      </c>
      <c r="AC193" s="57"/>
    </row>
    <row r="194" spans="1:29" outlineLevel="1" x14ac:dyDescent="0.2">
      <c r="A194" s="22">
        <v>1</v>
      </c>
      <c r="B194" s="46">
        <v>2019</v>
      </c>
      <c r="C194" s="46">
        <v>5</v>
      </c>
      <c r="D194" s="22" t="s">
        <v>185</v>
      </c>
      <c r="E194" s="22" t="s">
        <v>536</v>
      </c>
      <c r="F194" s="41">
        <v>77456</v>
      </c>
      <c r="H194" s="69">
        <f>IFERROR('Tabel 5'!G194/'Tabel 11'!$F194*1,0)</f>
        <v>1.9559491840528815E-2</v>
      </c>
      <c r="I194" s="69"/>
      <c r="J194" s="69">
        <f>IFERROR('Tabel 5'!I194/'Tabel 11'!$F194*1,0)</f>
        <v>9.5538111960338772E-3</v>
      </c>
      <c r="K194" s="69">
        <f>IFERROR('Tabel 5'!J194/'Tabel 11'!$F194*1,0)</f>
        <v>3.8602561454244991E-3</v>
      </c>
      <c r="L194" s="69">
        <f>IFERROR('Tabel 5'!K194/'Tabel 11'!$F194*1,0)</f>
        <v>2.7757694691179506E-3</v>
      </c>
      <c r="M194" s="69">
        <f>IFERROR('Tabel 5'!L194/'Tabel 11'!$F194*1,0)</f>
        <v>2.3755422433381535E-3</v>
      </c>
      <c r="N194" s="69">
        <f>IFERROR('Tabel 5'!M194/'Tabel 11'!$F194*1,0)</f>
        <v>0</v>
      </c>
      <c r="O194" s="69">
        <f>IFERROR('Tabel 5'!N194/'Tabel 11'!$F194*1,0)</f>
        <v>5.4224333815327413E-4</v>
      </c>
      <c r="P194" s="69"/>
      <c r="Q194" s="69">
        <f>IFERROR('Tabel 5'!P194/'Tabel 11'!$F194*1,0)</f>
        <v>1.3685189010535013E-3</v>
      </c>
      <c r="R194" s="69">
        <f>IFERROR('Tabel 5'!Q194/'Tabel 11'!$F194*1,0)</f>
        <v>0</v>
      </c>
      <c r="S194" s="69">
        <f>IFERROR('Tabel 5'!R194/'Tabel 11'!$F194*1,0)</f>
        <v>1.3685189010535013E-3</v>
      </c>
      <c r="T194" s="69"/>
      <c r="U194" s="69">
        <f>IFERROR('Tabel 5'!T194/'Tabel 11'!$F194*1,0)</f>
        <v>9.5538111960338768E-4</v>
      </c>
      <c r="V194" s="69"/>
      <c r="W194" s="69">
        <f>IFERROR('Tabel 5'!V194/'Tabel 11'!$F194*1,0)</f>
        <v>7.6817806238380498E-3</v>
      </c>
      <c r="X194" s="69">
        <f>IFERROR('Tabel 5'!W194/'Tabel 11'!$F194*1,0)</f>
        <v>7.4106589547614128E-3</v>
      </c>
      <c r="Y194" s="69">
        <f>IFERROR('Tabel 5'!X194/'Tabel 11'!$F194*1,0)</f>
        <v>2.065688907250568E-4</v>
      </c>
      <c r="Z194" s="69">
        <f>IFERROR('Tabel 5'!Y194/'Tabel 11'!$F194*1,0)</f>
        <v>6.4552778351580252E-5</v>
      </c>
      <c r="AA194" s="69"/>
      <c r="AB194" s="69">
        <f>IFERROR('Tabel 5'!AA194/'Tabel 11'!$F194*1,0)</f>
        <v>0</v>
      </c>
      <c r="AC194" s="57"/>
    </row>
    <row r="195" spans="1:29" outlineLevel="1" x14ac:dyDescent="0.2">
      <c r="A195" s="22">
        <v>1</v>
      </c>
      <c r="B195" s="46">
        <v>2019</v>
      </c>
      <c r="C195" s="46">
        <v>5</v>
      </c>
      <c r="D195" s="22" t="s">
        <v>187</v>
      </c>
      <c r="E195" s="22" t="s">
        <v>538</v>
      </c>
      <c r="F195" s="41">
        <v>73628</v>
      </c>
      <c r="H195" s="69">
        <f>IFERROR('Tabel 5'!G195/'Tabel 11'!$F195*1,0)</f>
        <v>1.9435540826859346E-2</v>
      </c>
      <c r="I195" s="69"/>
      <c r="J195" s="69">
        <f>IFERROR('Tabel 5'!I195/'Tabel 11'!$F195*1,0)</f>
        <v>8.9639810941489657E-3</v>
      </c>
      <c r="K195" s="69">
        <f>IFERROR('Tabel 5'!J195/'Tabel 11'!$F195*1,0)</f>
        <v>2.1595045363177051E-3</v>
      </c>
      <c r="L195" s="69">
        <f>IFERROR('Tabel 5'!K195/'Tabel 11'!$F195*1,0)</f>
        <v>0</v>
      </c>
      <c r="M195" s="69">
        <f>IFERROR('Tabel 5'!L195/'Tabel 11'!$F195*1,0)</f>
        <v>2.1323409572445266E-3</v>
      </c>
      <c r="N195" s="69">
        <f>IFERROR('Tabel 5'!M195/'Tabel 11'!$F195*1,0)</f>
        <v>0</v>
      </c>
      <c r="O195" s="69">
        <f>IFERROR('Tabel 5'!N195/'Tabel 11'!$F195*1,0)</f>
        <v>4.6721356005867331E-3</v>
      </c>
      <c r="P195" s="69"/>
      <c r="Q195" s="69">
        <f>IFERROR('Tabel 5'!P195/'Tabel 11'!$F195*1,0)</f>
        <v>2.1730863258542945E-4</v>
      </c>
      <c r="R195" s="69">
        <f>IFERROR('Tabel 5'!Q195/'Tabel 11'!$F195*1,0)</f>
        <v>2.1730863258542945E-4</v>
      </c>
      <c r="S195" s="69">
        <f>IFERROR('Tabel 5'!R195/'Tabel 11'!$F195*1,0)</f>
        <v>0</v>
      </c>
      <c r="T195" s="69"/>
      <c r="U195" s="69">
        <f>IFERROR('Tabel 5'!T195/'Tabel 11'!$F195*1,0)</f>
        <v>1.6705601130004889E-3</v>
      </c>
      <c r="V195" s="69"/>
      <c r="W195" s="69">
        <f>IFERROR('Tabel 5'!V195/'Tabel 11'!$F195*1,0)</f>
        <v>8.5836909871244635E-3</v>
      </c>
      <c r="X195" s="69">
        <f>IFERROR('Tabel 5'!W195/'Tabel 11'!$F195*1,0)</f>
        <v>8.4207095126853908E-3</v>
      </c>
      <c r="Y195" s="69">
        <f>IFERROR('Tabel 5'!X195/'Tabel 11'!$F195*1,0)</f>
        <v>0</v>
      </c>
      <c r="Z195" s="69">
        <f>IFERROR('Tabel 5'!Y195/'Tabel 11'!$F195*1,0)</f>
        <v>1.629814744390721E-4</v>
      </c>
      <c r="AA195" s="69"/>
      <c r="AB195" s="69">
        <f>IFERROR('Tabel 5'!AA195/'Tabel 11'!$F195*1,0)</f>
        <v>0</v>
      </c>
      <c r="AC195" s="57"/>
    </row>
    <row r="196" spans="1:29" outlineLevel="1" x14ac:dyDescent="0.2">
      <c r="A196" s="22">
        <v>1</v>
      </c>
      <c r="B196" s="46">
        <v>2019</v>
      </c>
      <c r="C196" s="46">
        <v>5</v>
      </c>
      <c r="D196" s="22" t="s">
        <v>188</v>
      </c>
      <c r="E196" s="22" t="s">
        <v>539</v>
      </c>
      <c r="F196" s="41">
        <v>96842</v>
      </c>
      <c r="H196" s="69">
        <f>IFERROR('Tabel 5'!G196/'Tabel 11'!$F196*1,0)</f>
        <v>1.4022841329175358E-2</v>
      </c>
      <c r="I196" s="69"/>
      <c r="J196" s="69">
        <f>IFERROR('Tabel 5'!I196/'Tabel 11'!$F196*1,0)</f>
        <v>5.8755498647281136E-3</v>
      </c>
      <c r="K196" s="69">
        <f>IFERROR('Tabel 5'!J196/'Tabel 11'!$F196*1,0)</f>
        <v>0</v>
      </c>
      <c r="L196" s="69">
        <f>IFERROR('Tabel 5'!K196/'Tabel 11'!$F196*1,0)</f>
        <v>5.2663100720761651E-3</v>
      </c>
      <c r="M196" s="69">
        <f>IFERROR('Tabel 5'!L196/'Tabel 11'!$F196*1,0)</f>
        <v>5.9891369447140699E-4</v>
      </c>
      <c r="N196" s="69">
        <f>IFERROR('Tabel 5'!M196/'Tabel 11'!$F196*1,0)</f>
        <v>0</v>
      </c>
      <c r="O196" s="69">
        <f>IFERROR('Tabel 5'!N196/'Tabel 11'!$F196*1,0)</f>
        <v>1.03260981805415E-5</v>
      </c>
      <c r="P196" s="69"/>
      <c r="Q196" s="69">
        <f>IFERROR('Tabel 5'!P196/'Tabel 11'!$F196*1,0)</f>
        <v>1.3320666652898536E-3</v>
      </c>
      <c r="R196" s="69">
        <f>IFERROR('Tabel 5'!Q196/'Tabel 11'!$F196*1,0)</f>
        <v>7.0217467627682205E-4</v>
      </c>
      <c r="S196" s="69">
        <f>IFERROR('Tabel 5'!R196/'Tabel 11'!$F196*1,0)</f>
        <v>6.2989198901303156E-4</v>
      </c>
      <c r="T196" s="69"/>
      <c r="U196" s="69">
        <f>IFERROR('Tabel 5'!T196/'Tabel 11'!$F196*1,0)</f>
        <v>1.0326098180541501E-3</v>
      </c>
      <c r="V196" s="69"/>
      <c r="W196" s="69">
        <f>IFERROR('Tabel 5'!V196/'Tabel 11'!$F196*1,0)</f>
        <v>5.7826149811032405E-3</v>
      </c>
      <c r="X196" s="69">
        <f>IFERROR('Tabel 5'!W196/'Tabel 11'!$F196*1,0)</f>
        <v>5.5141364284091617E-3</v>
      </c>
      <c r="Y196" s="69">
        <f>IFERROR('Tabel 5'!X196/'Tabel 11'!$F196*1,0)</f>
        <v>2.6847855269407903E-4</v>
      </c>
      <c r="Z196" s="69">
        <f>IFERROR('Tabel 5'!Y196/'Tabel 11'!$F196*1,0)</f>
        <v>0</v>
      </c>
      <c r="AA196" s="69"/>
      <c r="AB196" s="69">
        <f>IFERROR('Tabel 5'!AA196/'Tabel 11'!$F196*1,0)</f>
        <v>0</v>
      </c>
      <c r="AC196" s="57"/>
    </row>
    <row r="197" spans="1:29" outlineLevel="1" x14ac:dyDescent="0.2">
      <c r="A197" s="22">
        <v>1</v>
      </c>
      <c r="B197" s="46">
        <v>2019</v>
      </c>
      <c r="C197" s="46">
        <v>5</v>
      </c>
      <c r="D197" s="22" t="s">
        <v>190</v>
      </c>
      <c r="E197" s="22" t="s">
        <v>541</v>
      </c>
      <c r="F197" s="41">
        <v>118122</v>
      </c>
      <c r="H197" s="69">
        <f>IFERROR('Tabel 5'!G197/'Tabel 11'!$F197*1,0)</f>
        <v>1.5187687306344289E-2</v>
      </c>
      <c r="I197" s="69"/>
      <c r="J197" s="69">
        <f>IFERROR('Tabel 5'!I197/'Tabel 11'!$F197*1,0)</f>
        <v>8.4065627063544465E-3</v>
      </c>
      <c r="K197" s="69">
        <f>IFERROR('Tabel 5'!J197/'Tabel 11'!$F197*1,0)</f>
        <v>4.1313218536767069E-3</v>
      </c>
      <c r="L197" s="69">
        <f>IFERROR('Tabel 5'!K197/'Tabel 11'!$F197*1,0)</f>
        <v>5.0794940823893945E-4</v>
      </c>
      <c r="M197" s="69">
        <f>IFERROR('Tabel 5'!L197/'Tabel 11'!$F197*1,0)</f>
        <v>5.0794940823893945E-4</v>
      </c>
      <c r="N197" s="69">
        <f>IFERROR('Tabel 5'!M197/'Tabel 11'!$F197*1,0)</f>
        <v>8.4658234706489895E-5</v>
      </c>
      <c r="O197" s="69">
        <f>IFERROR('Tabel 5'!N197/'Tabel 11'!$F197*1,0)</f>
        <v>3.1746838014933714E-3</v>
      </c>
      <c r="P197" s="69"/>
      <c r="Q197" s="69">
        <f>IFERROR('Tabel 5'!P197/'Tabel 11'!$F197*1,0)</f>
        <v>3.1323546841401264E-3</v>
      </c>
      <c r="R197" s="69">
        <f>IFERROR('Tabel 5'!Q197/'Tabel 11'!$F197*1,0)</f>
        <v>2.0910583972503006E-3</v>
      </c>
      <c r="S197" s="69">
        <f>IFERROR('Tabel 5'!R197/'Tabel 11'!$F197*1,0)</f>
        <v>1.0412962868898258E-3</v>
      </c>
      <c r="T197" s="69"/>
      <c r="U197" s="69">
        <f>IFERROR('Tabel 5'!T197/'Tabel 11'!$F197*1,0)</f>
        <v>1.3376001083625405E-3</v>
      </c>
      <c r="V197" s="69"/>
      <c r="W197" s="69">
        <f>IFERROR('Tabel 5'!V197/'Tabel 11'!$F197*1,0)</f>
        <v>2.3111698074871744E-3</v>
      </c>
      <c r="X197" s="69">
        <f>IFERROR('Tabel 5'!W197/'Tabel 11'!$F197*1,0)</f>
        <v>2.1503191615448434E-3</v>
      </c>
      <c r="Y197" s="69">
        <f>IFERROR('Tabel 5'!X197/'Tabel 11'!$F197*1,0)</f>
        <v>1.4391899900103282E-4</v>
      </c>
      <c r="Z197" s="69">
        <f>IFERROR('Tabel 5'!Y197/'Tabel 11'!$F197*1,0)</f>
        <v>1.6931646941297982E-5</v>
      </c>
      <c r="AA197" s="69"/>
      <c r="AB197" s="69">
        <f>IFERROR('Tabel 5'!AA197/'Tabel 11'!$F197*1,0)</f>
        <v>2.5397470411946973E-4</v>
      </c>
      <c r="AC197" s="57"/>
    </row>
    <row r="198" spans="1:29" outlineLevel="1" x14ac:dyDescent="0.2">
      <c r="A198" s="22">
        <v>1</v>
      </c>
      <c r="B198" s="46">
        <v>2019</v>
      </c>
      <c r="C198" s="46">
        <v>5</v>
      </c>
      <c r="D198" s="22" t="s">
        <v>194</v>
      </c>
      <c r="E198" s="22" t="s">
        <v>545</v>
      </c>
      <c r="F198" s="41">
        <v>122700</v>
      </c>
      <c r="H198" s="69">
        <f>IFERROR('Tabel 5'!G198/'Tabel 11'!$F198*1,0)</f>
        <v>3.2917685411572944E-2</v>
      </c>
      <c r="I198" s="69"/>
      <c r="J198" s="69">
        <f>IFERROR('Tabel 5'!I198/'Tabel 11'!$F198*1,0)</f>
        <v>2.1140994295028526E-2</v>
      </c>
      <c r="K198" s="69">
        <f>IFERROR('Tabel 5'!J198/'Tabel 11'!$F198*1,0)</f>
        <v>1.0431947840260799E-2</v>
      </c>
      <c r="L198" s="69">
        <f>IFERROR('Tabel 5'!K198/'Tabel 11'!$F198*1,0)</f>
        <v>8.2803585982070098E-3</v>
      </c>
      <c r="M198" s="69">
        <f>IFERROR('Tabel 5'!L198/'Tabel 11'!$F198*1,0)</f>
        <v>1.7114914425427872E-3</v>
      </c>
      <c r="N198" s="69">
        <f>IFERROR('Tabel 5'!M198/'Tabel 11'!$F198*1,0)</f>
        <v>0</v>
      </c>
      <c r="O198" s="69">
        <f>IFERROR('Tabel 5'!N198/'Tabel 11'!$F198*1,0)</f>
        <v>7.1719641401792988E-4</v>
      </c>
      <c r="P198" s="69"/>
      <c r="Q198" s="69">
        <f>IFERROR('Tabel 5'!P198/'Tabel 11'!$F198*1,0)</f>
        <v>1.915240423797881E-3</v>
      </c>
      <c r="R198" s="69">
        <f>IFERROR('Tabel 5'!Q198/'Tabel 11'!$F198*1,0)</f>
        <v>9.2909535452322741E-4</v>
      </c>
      <c r="S198" s="69">
        <f>IFERROR('Tabel 5'!R198/'Tabel 11'!$F198*1,0)</f>
        <v>9.8614506927465363E-4</v>
      </c>
      <c r="T198" s="69"/>
      <c r="U198" s="69">
        <f>IFERROR('Tabel 5'!T198/'Tabel 11'!$F198*1,0)</f>
        <v>1.2224938875305623E-3</v>
      </c>
      <c r="V198" s="69"/>
      <c r="W198" s="69">
        <f>IFERROR('Tabel 5'!V198/'Tabel 11'!$F198*1,0)</f>
        <v>8.6389568052159735E-3</v>
      </c>
      <c r="X198" s="69">
        <f>IFERROR('Tabel 5'!W198/'Tabel 11'!$F198*1,0)</f>
        <v>8.4352078239608805E-3</v>
      </c>
      <c r="Y198" s="69">
        <f>IFERROR('Tabel 5'!X198/'Tabel 11'!$F198*1,0)</f>
        <v>2.0374898125509371E-4</v>
      </c>
      <c r="Z198" s="69">
        <f>IFERROR('Tabel 5'!Y198/'Tabel 11'!$F198*1,0)</f>
        <v>0</v>
      </c>
      <c r="AA198" s="69"/>
      <c r="AB198" s="69">
        <f>IFERROR('Tabel 5'!AA198/'Tabel 11'!$F198*1,0)</f>
        <v>0</v>
      </c>
      <c r="AC198" s="57"/>
    </row>
    <row r="199" spans="1:29" outlineLevel="1" x14ac:dyDescent="0.2">
      <c r="A199" s="22">
        <v>1</v>
      </c>
      <c r="B199" s="46">
        <v>2019</v>
      </c>
      <c r="C199" s="46">
        <v>5</v>
      </c>
      <c r="D199" s="22" t="s">
        <v>195</v>
      </c>
      <c r="E199" s="22" t="s">
        <v>546</v>
      </c>
      <c r="F199" s="41">
        <v>58414</v>
      </c>
      <c r="H199" s="69">
        <f>IFERROR('Tabel 5'!G199/'Tabel 11'!$F199*1,0)</f>
        <v>2.5267915225802035E-2</v>
      </c>
      <c r="I199" s="69"/>
      <c r="J199" s="69">
        <f>IFERROR('Tabel 5'!I199/'Tabel 11'!$F199*1,0)</f>
        <v>1.0648132297052077E-2</v>
      </c>
      <c r="K199" s="69">
        <f>IFERROR('Tabel 5'!J199/'Tabel 11'!$F199*1,0)</f>
        <v>7.1044612592871571E-3</v>
      </c>
      <c r="L199" s="69">
        <f>IFERROR('Tabel 5'!K199/'Tabel 11'!$F199*1,0)</f>
        <v>2.5678775635977675E-4</v>
      </c>
      <c r="M199" s="69">
        <f>IFERROR('Tabel 5'!L199/'Tabel 11'!$F199*1,0)</f>
        <v>5.6493306399150892E-4</v>
      </c>
      <c r="N199" s="69">
        <f>IFERROR('Tabel 5'!M199/'Tabel 11'!$F199*1,0)</f>
        <v>5.4781388023419041E-4</v>
      </c>
      <c r="O199" s="69">
        <f>IFERROR('Tabel 5'!N199/'Tabel 11'!$F199*1,0)</f>
        <v>2.1741363371794433E-3</v>
      </c>
      <c r="P199" s="69"/>
      <c r="Q199" s="69">
        <f>IFERROR('Tabel 5'!P199/'Tabel 11'!$F199*1,0)</f>
        <v>3.7662204266100593E-4</v>
      </c>
      <c r="R199" s="69">
        <f>IFERROR('Tabel 5'!Q199/'Tabel 11'!$F199*1,0)</f>
        <v>3.7662204266100593E-4</v>
      </c>
      <c r="S199" s="69">
        <f>IFERROR('Tabel 5'!R199/'Tabel 11'!$F199*1,0)</f>
        <v>0</v>
      </c>
      <c r="T199" s="69"/>
      <c r="U199" s="69">
        <f>IFERROR('Tabel 5'!T199/'Tabel 11'!$F199*1,0)</f>
        <v>4.0572465504844727E-3</v>
      </c>
      <c r="V199" s="69"/>
      <c r="W199" s="69">
        <f>IFERROR('Tabel 5'!V199/'Tabel 11'!$F199*1,0)</f>
        <v>1.0185914335604479E-2</v>
      </c>
      <c r="X199" s="69">
        <f>IFERROR('Tabel 5'!W199/'Tabel 11'!$F199*1,0)</f>
        <v>9.9462457630020203E-3</v>
      </c>
      <c r="Y199" s="69">
        <f>IFERROR('Tabel 5'!X199/'Tabel 11'!$F199*1,0)</f>
        <v>2.3966857260245832E-4</v>
      </c>
      <c r="Z199" s="69">
        <f>IFERROR('Tabel 5'!Y199/'Tabel 11'!$F199*1,0)</f>
        <v>0</v>
      </c>
      <c r="AA199" s="69"/>
      <c r="AB199" s="69">
        <f>IFERROR('Tabel 5'!AA199/'Tabel 11'!$F199*1,0)</f>
        <v>0</v>
      </c>
      <c r="AC199" s="57"/>
    </row>
    <row r="200" spans="1:29" outlineLevel="1" x14ac:dyDescent="0.2">
      <c r="A200" s="22">
        <v>1</v>
      </c>
      <c r="B200" s="46">
        <v>2019</v>
      </c>
      <c r="C200" s="46">
        <v>5</v>
      </c>
      <c r="D200" s="22" t="s">
        <v>196</v>
      </c>
      <c r="E200" s="22" t="s">
        <v>547</v>
      </c>
      <c r="F200" s="41">
        <v>70117</v>
      </c>
      <c r="H200" s="69">
        <f>IFERROR('Tabel 5'!G200/'Tabel 11'!$F200*1,0)</f>
        <v>9.8264329620491465E-3</v>
      </c>
      <c r="I200" s="69"/>
      <c r="J200" s="69">
        <f>IFERROR('Tabel 5'!I200/'Tabel 11'!$F200*1,0)</f>
        <v>3.0092559578989405E-3</v>
      </c>
      <c r="K200" s="69">
        <f>IFERROR('Tabel 5'!J200/'Tabel 11'!$F200*1,0)</f>
        <v>3.1376128470984209E-4</v>
      </c>
      <c r="L200" s="69">
        <f>IFERROR('Tabel 5'!K200/'Tabel 11'!$F200*1,0)</f>
        <v>0</v>
      </c>
      <c r="M200" s="69">
        <f>IFERROR('Tabel 5'!L200/'Tabel 11'!$F200*1,0)</f>
        <v>2.5528759074118974E-3</v>
      </c>
      <c r="N200" s="69">
        <f>IFERROR('Tabel 5'!M200/'Tabel 11'!$F200*1,0)</f>
        <v>0</v>
      </c>
      <c r="O200" s="69">
        <f>IFERROR('Tabel 5'!N200/'Tabel 11'!$F200*1,0)</f>
        <v>1.4261876577720096E-4</v>
      </c>
      <c r="P200" s="69"/>
      <c r="Q200" s="69">
        <f>IFERROR('Tabel 5'!P200/'Tabel 11'!$F200*1,0)</f>
        <v>0</v>
      </c>
      <c r="R200" s="69">
        <f>IFERROR('Tabel 5'!Q200/'Tabel 11'!$F200*1,0)</f>
        <v>0</v>
      </c>
      <c r="S200" s="69">
        <f>IFERROR('Tabel 5'!R200/'Tabel 11'!$F200*1,0)</f>
        <v>0</v>
      </c>
      <c r="T200" s="69"/>
      <c r="U200" s="69">
        <f>IFERROR('Tabel 5'!T200/'Tabel 11'!$F200*1,0)</f>
        <v>4.9916568022020339E-4</v>
      </c>
      <c r="V200" s="69"/>
      <c r="W200" s="69">
        <f>IFERROR('Tabel 5'!V200/'Tabel 11'!$F200*1,0)</f>
        <v>6.3180113239300027E-3</v>
      </c>
      <c r="X200" s="69">
        <f>IFERROR('Tabel 5'!W200/'Tabel 11'!$F200*1,0)</f>
        <v>6.1611306815750819E-3</v>
      </c>
      <c r="Y200" s="69">
        <f>IFERROR('Tabel 5'!X200/'Tabel 11'!$F200*1,0)</f>
        <v>1.5688064235492105E-4</v>
      </c>
      <c r="Z200" s="69">
        <f>IFERROR('Tabel 5'!Y200/'Tabel 11'!$F200*1,0)</f>
        <v>0</v>
      </c>
      <c r="AA200" s="69"/>
      <c r="AB200" s="69">
        <f>IFERROR('Tabel 5'!AA200/'Tabel 11'!$F200*1,0)</f>
        <v>9.9833136044040675E-5</v>
      </c>
      <c r="AC200" s="57"/>
    </row>
    <row r="201" spans="1:29" outlineLevel="1" x14ac:dyDescent="0.2">
      <c r="A201" s="22">
        <v>1</v>
      </c>
      <c r="B201" s="46">
        <v>2019</v>
      </c>
      <c r="C201" s="46">
        <v>5</v>
      </c>
      <c r="D201" s="22" t="s">
        <v>197</v>
      </c>
      <c r="E201" s="22" t="s">
        <v>548</v>
      </c>
      <c r="F201" s="41">
        <v>64612</v>
      </c>
      <c r="H201" s="69">
        <f>IFERROR('Tabel 5'!G201/'Tabel 11'!$F201*1,0)</f>
        <v>3.0984956354856683E-2</v>
      </c>
      <c r="I201" s="69"/>
      <c r="J201" s="69">
        <f>IFERROR('Tabel 5'!I201/'Tabel 11'!$F201*1,0)</f>
        <v>6.4539094904971211E-3</v>
      </c>
      <c r="K201" s="69">
        <f>IFERROR('Tabel 5'!J201/'Tabel 11'!$F201*1,0)</f>
        <v>3.2501702470129389E-4</v>
      </c>
      <c r="L201" s="69">
        <f>IFERROR('Tabel 5'!K201/'Tabel 11'!$F201*1,0)</f>
        <v>0</v>
      </c>
      <c r="M201" s="69">
        <f>IFERROR('Tabel 5'!L201/'Tabel 11'!$F201*1,0)</f>
        <v>5.9895994552095584E-3</v>
      </c>
      <c r="N201" s="69">
        <f>IFERROR('Tabel 5'!M201/'Tabel 11'!$F201*1,0)</f>
        <v>0</v>
      </c>
      <c r="O201" s="69">
        <f>IFERROR('Tabel 5'!N201/'Tabel 11'!$F201*1,0)</f>
        <v>1.3929301058626881E-4</v>
      </c>
      <c r="P201" s="69"/>
      <c r="Q201" s="69">
        <f>IFERROR('Tabel 5'!P201/'Tabel 11'!$F201*1,0)</f>
        <v>6.190800470500836E-5</v>
      </c>
      <c r="R201" s="69">
        <f>IFERROR('Tabel 5'!Q201/'Tabel 11'!$F201*1,0)</f>
        <v>6.190800470500836E-5</v>
      </c>
      <c r="S201" s="69">
        <f>IFERROR('Tabel 5'!R201/'Tabel 11'!$F201*1,0)</f>
        <v>0</v>
      </c>
      <c r="T201" s="69"/>
      <c r="U201" s="69">
        <f>IFERROR('Tabel 5'!T201/'Tabel 11'!$F201*1,0)</f>
        <v>1.5275800160960811E-2</v>
      </c>
      <c r="V201" s="69"/>
      <c r="W201" s="69">
        <f>IFERROR('Tabel 5'!V201/'Tabel 11'!$F201*1,0)</f>
        <v>9.1933386986937406E-3</v>
      </c>
      <c r="X201" s="69">
        <f>IFERROR('Tabel 5'!W201/'Tabel 11'!$F201*1,0)</f>
        <v>8.9611836810499605E-3</v>
      </c>
      <c r="Y201" s="69">
        <f>IFERROR('Tabel 5'!X201/'Tabel 11'!$F201*1,0)</f>
        <v>2.0120101529127717E-4</v>
      </c>
      <c r="Z201" s="69">
        <f>IFERROR('Tabel 5'!Y201/'Tabel 11'!$F201*1,0)</f>
        <v>3.095400235250418E-5</v>
      </c>
      <c r="AA201" s="69"/>
      <c r="AB201" s="69">
        <f>IFERROR('Tabel 5'!AA201/'Tabel 11'!$F201*1,0)</f>
        <v>0</v>
      </c>
      <c r="AC201" s="57"/>
    </row>
    <row r="202" spans="1:29" outlineLevel="1" x14ac:dyDescent="0.2">
      <c r="A202" s="22">
        <v>1</v>
      </c>
      <c r="B202" s="46">
        <v>2019</v>
      </c>
      <c r="C202" s="46">
        <v>5</v>
      </c>
      <c r="D202" s="22" t="s">
        <v>202</v>
      </c>
      <c r="E202" s="22" t="s">
        <v>553</v>
      </c>
      <c r="F202" s="41">
        <v>109547.40259999996</v>
      </c>
      <c r="H202" s="69">
        <f>IFERROR('Tabel 5'!G202/'Tabel 11'!$F202*1,0)</f>
        <v>3.1712299128487061E-2</v>
      </c>
      <c r="I202" s="69"/>
      <c r="J202" s="69">
        <f>IFERROR('Tabel 5'!I202/'Tabel 11'!$F202*1,0)</f>
        <v>1.8056110442184057E-2</v>
      </c>
      <c r="K202" s="69">
        <f>IFERROR('Tabel 5'!J202/'Tabel 11'!$F202*1,0)</f>
        <v>1.6385600729888969E-2</v>
      </c>
      <c r="L202" s="69">
        <f>IFERROR('Tabel 5'!K202/'Tabel 11'!$F202*1,0)</f>
        <v>4.6555188703305706E-4</v>
      </c>
      <c r="M202" s="69">
        <f>IFERROR('Tabel 5'!L202/'Tabel 11'!$F202*1,0)</f>
        <v>1.2049578252620299E-3</v>
      </c>
      <c r="N202" s="69">
        <f>IFERROR('Tabel 5'!M202/'Tabel 11'!$F202*1,0)</f>
        <v>0</v>
      </c>
      <c r="O202" s="69">
        <f>IFERROR('Tabel 5'!N202/'Tabel 11'!$F202*1,0)</f>
        <v>0</v>
      </c>
      <c r="P202" s="69"/>
      <c r="Q202" s="69">
        <f>IFERROR('Tabel 5'!P202/'Tabel 11'!$F202*1,0)</f>
        <v>2.9941376264086806E-3</v>
      </c>
      <c r="R202" s="69">
        <f>IFERROR('Tabel 5'!Q202/'Tabel 11'!$F202*1,0)</f>
        <v>1.8256936746394394E-5</v>
      </c>
      <c r="S202" s="69">
        <f>IFERROR('Tabel 5'!R202/'Tabel 11'!$F202*1,0)</f>
        <v>2.9758806896622862E-3</v>
      </c>
      <c r="T202" s="69"/>
      <c r="U202" s="69">
        <f>IFERROR('Tabel 5'!T202/'Tabel 11'!$F202*1,0)</f>
        <v>1.4240410662187627E-3</v>
      </c>
      <c r="V202" s="69"/>
      <c r="W202" s="69">
        <f>IFERROR('Tabel 5'!V202/'Tabel 11'!$F202*1,0)</f>
        <v>9.2380099936755639E-3</v>
      </c>
      <c r="X202" s="69">
        <f>IFERROR('Tabel 5'!W202/'Tabel 11'!$F202*1,0)</f>
        <v>8.5990172075517592E-3</v>
      </c>
      <c r="Y202" s="69">
        <f>IFERROR('Tabel 5'!X202/'Tabel 11'!$F202*1,0)</f>
        <v>6.3899278612380376E-4</v>
      </c>
      <c r="Z202" s="69">
        <f>IFERROR('Tabel 5'!Y202/'Tabel 11'!$F202*1,0)</f>
        <v>0</v>
      </c>
      <c r="AA202" s="69"/>
      <c r="AB202" s="69">
        <f>IFERROR('Tabel 5'!AA202/'Tabel 11'!$F202*1,0)</f>
        <v>0</v>
      </c>
      <c r="AC202" s="57"/>
    </row>
    <row r="203" spans="1:29" outlineLevel="1" x14ac:dyDescent="0.2">
      <c r="A203" s="22">
        <v>1</v>
      </c>
      <c r="B203" s="46">
        <v>2019</v>
      </c>
      <c r="C203" s="46">
        <v>5</v>
      </c>
      <c r="D203" s="22" t="s">
        <v>204</v>
      </c>
      <c r="E203" s="22" t="s">
        <v>555</v>
      </c>
      <c r="F203" s="41">
        <v>59641</v>
      </c>
      <c r="H203" s="69">
        <f>IFERROR('Tabel 5'!G203/'Tabel 11'!$F203*1,0)</f>
        <v>9.5236498381985543E-3</v>
      </c>
      <c r="I203" s="69"/>
      <c r="J203" s="69">
        <f>IFERROR('Tabel 5'!I203/'Tabel 11'!$F203*1,0)</f>
        <v>1.2239902080783353E-3</v>
      </c>
      <c r="K203" s="69">
        <f>IFERROR('Tabel 5'!J203/'Tabel 11'!$F203*1,0)</f>
        <v>7.5451451182911085E-4</v>
      </c>
      <c r="L203" s="69">
        <f>IFERROR('Tabel 5'!K203/'Tabel 11'!$F203*1,0)</f>
        <v>4.6947569624922452E-4</v>
      </c>
      <c r="M203" s="69">
        <f>IFERROR('Tabel 5'!L203/'Tabel 11'!$F203*1,0)</f>
        <v>0</v>
      </c>
      <c r="N203" s="69">
        <f>IFERROR('Tabel 5'!M203/'Tabel 11'!$F203*1,0)</f>
        <v>0</v>
      </c>
      <c r="O203" s="69">
        <f>IFERROR('Tabel 5'!N203/'Tabel 11'!$F203*1,0)</f>
        <v>0</v>
      </c>
      <c r="P203" s="69"/>
      <c r="Q203" s="69">
        <f>IFERROR('Tabel 5'!P203/'Tabel 11'!$F203*1,0)</f>
        <v>0</v>
      </c>
      <c r="R203" s="69">
        <f>IFERROR('Tabel 5'!Q203/'Tabel 11'!$F203*1,0)</f>
        <v>0</v>
      </c>
      <c r="S203" s="69">
        <f>IFERROR('Tabel 5'!R203/'Tabel 11'!$F203*1,0)</f>
        <v>0</v>
      </c>
      <c r="T203" s="69"/>
      <c r="U203" s="69">
        <f>IFERROR('Tabel 5'!T203/'Tabel 11'!$F203*1,0)</f>
        <v>1.0563203165607552E-3</v>
      </c>
      <c r="V203" s="69"/>
      <c r="W203" s="69">
        <f>IFERROR('Tabel 5'!V203/'Tabel 11'!$F203*1,0)</f>
        <v>7.2433393135594645E-3</v>
      </c>
      <c r="X203" s="69">
        <f>IFERROR('Tabel 5'!W203/'Tabel 11'!$F203*1,0)</f>
        <v>7.0253684545866103E-3</v>
      </c>
      <c r="Y203" s="69">
        <f>IFERROR('Tabel 5'!X203/'Tabel 11'!$F203*1,0)</f>
        <v>2.1797085897285425E-4</v>
      </c>
      <c r="Z203" s="69">
        <f>IFERROR('Tabel 5'!Y203/'Tabel 11'!$F203*1,0)</f>
        <v>0</v>
      </c>
      <c r="AA203" s="69"/>
      <c r="AB203" s="69">
        <f>IFERROR('Tabel 5'!AA203/'Tabel 11'!$F203*1,0)</f>
        <v>0</v>
      </c>
      <c r="AC203" s="57"/>
    </row>
    <row r="204" spans="1:29" outlineLevel="1" x14ac:dyDescent="0.2">
      <c r="A204" s="22">
        <v>1</v>
      </c>
      <c r="B204" s="46">
        <v>2019</v>
      </c>
      <c r="C204" s="46">
        <v>5</v>
      </c>
      <c r="D204" s="22" t="s">
        <v>205</v>
      </c>
      <c r="E204" s="22" t="s">
        <v>558</v>
      </c>
      <c r="F204" s="41">
        <v>54271</v>
      </c>
      <c r="H204" s="69">
        <f>IFERROR('Tabel 5'!G204/'Tabel 11'!$F204*1,0)</f>
        <v>2.0323929907316983E-2</v>
      </c>
      <c r="I204" s="69"/>
      <c r="J204" s="69">
        <f>IFERROR('Tabel 5'!I204/'Tabel 11'!$F204*1,0)</f>
        <v>1.1847948259659855E-2</v>
      </c>
      <c r="K204" s="69">
        <f>IFERROR('Tabel 5'!J204/'Tabel 11'!$F204*1,0)</f>
        <v>6.2095778592618526E-3</v>
      </c>
      <c r="L204" s="69">
        <f>IFERROR('Tabel 5'!K204/'Tabel 11'!$F204*1,0)</f>
        <v>7.1861583534484346E-4</v>
      </c>
      <c r="M204" s="69">
        <f>IFERROR('Tabel 5'!L204/'Tabel 11'!$F204*1,0)</f>
        <v>4.0537303532273226E-3</v>
      </c>
      <c r="N204" s="69">
        <f>IFERROR('Tabel 5'!M204/'Tabel 11'!$F204*1,0)</f>
        <v>0</v>
      </c>
      <c r="O204" s="69">
        <f>IFERROR('Tabel 5'!N204/'Tabel 11'!$F204*1,0)</f>
        <v>8.66024211825837E-4</v>
      </c>
      <c r="P204" s="69"/>
      <c r="Q204" s="69">
        <f>IFERROR('Tabel 5'!P204/'Tabel 11'!$F204*1,0)</f>
        <v>1.8426047060124192E-5</v>
      </c>
      <c r="R204" s="69">
        <f>IFERROR('Tabel 5'!Q204/'Tabel 11'!$F204*1,0)</f>
        <v>1.8426047060124192E-5</v>
      </c>
      <c r="S204" s="69">
        <f>IFERROR('Tabel 5'!R204/'Tabel 11'!$F204*1,0)</f>
        <v>0</v>
      </c>
      <c r="T204" s="69"/>
      <c r="U204" s="69">
        <f>IFERROR('Tabel 5'!T204/'Tabel 11'!$F204*1,0)</f>
        <v>4.2379908238285638E-4</v>
      </c>
      <c r="V204" s="69"/>
      <c r="W204" s="69">
        <f>IFERROR('Tabel 5'!V204/'Tabel 11'!$F204*1,0)</f>
        <v>8.0337565182141482E-3</v>
      </c>
      <c r="X204" s="69">
        <f>IFERROR('Tabel 5'!W204/'Tabel 11'!$F204*1,0)</f>
        <v>7.775791859372409E-3</v>
      </c>
      <c r="Y204" s="69">
        <f>IFERROR('Tabel 5'!X204/'Tabel 11'!$F204*1,0)</f>
        <v>2.5796465884173866E-4</v>
      </c>
      <c r="Z204" s="69">
        <f>IFERROR('Tabel 5'!Y204/'Tabel 11'!$F204*1,0)</f>
        <v>0</v>
      </c>
      <c r="AA204" s="69"/>
      <c r="AB204" s="69">
        <f>IFERROR('Tabel 5'!AA204/'Tabel 11'!$F204*1,0)</f>
        <v>2.5796465884173866E-4</v>
      </c>
      <c r="AC204" s="57"/>
    </row>
    <row r="205" spans="1:29" outlineLevel="1" x14ac:dyDescent="0.2">
      <c r="A205" s="22">
        <v>1</v>
      </c>
      <c r="B205" s="46">
        <v>2019</v>
      </c>
      <c r="C205" s="46">
        <v>5</v>
      </c>
      <c r="D205" s="22" t="s">
        <v>208</v>
      </c>
      <c r="E205" s="22" t="s">
        <v>563</v>
      </c>
      <c r="F205" s="41">
        <v>57577</v>
      </c>
      <c r="H205" s="69">
        <f>IFERROR('Tabel 5'!G205/'Tabel 11'!$F205*1,0)</f>
        <v>9.6045295864668184E-3</v>
      </c>
      <c r="I205" s="69"/>
      <c r="J205" s="69">
        <f>IFERROR('Tabel 5'!I205/'Tabel 11'!$F205*1,0)</f>
        <v>1.1636590999878423E-3</v>
      </c>
      <c r="K205" s="69">
        <f>IFERROR('Tabel 5'!J205/'Tabel 11'!$F205*1,0)</f>
        <v>5.3840943432273305E-4</v>
      </c>
      <c r="L205" s="69">
        <f>IFERROR('Tabel 5'!K205/'Tabel 11'!$F205*1,0)</f>
        <v>6.947218507390103E-5</v>
      </c>
      <c r="M205" s="69">
        <f>IFERROR('Tabel 5'!L205/'Tabel 11'!$F205*1,0)</f>
        <v>1.5631241641627733E-4</v>
      </c>
      <c r="N205" s="69">
        <f>IFERROR('Tabel 5'!M205/'Tabel 11'!$F205*1,0)</f>
        <v>0</v>
      </c>
      <c r="O205" s="69">
        <f>IFERROR('Tabel 5'!N205/'Tabel 11'!$F205*1,0)</f>
        <v>3.9946506417493094E-4</v>
      </c>
      <c r="P205" s="69"/>
      <c r="Q205" s="69">
        <f>IFERROR('Tabel 5'!P205/'Tabel 11'!$F205*1,0)</f>
        <v>3.4736092536950515E-5</v>
      </c>
      <c r="R205" s="69">
        <f>IFERROR('Tabel 5'!Q205/'Tabel 11'!$F205*1,0)</f>
        <v>0</v>
      </c>
      <c r="S205" s="69">
        <f>IFERROR('Tabel 5'!R205/'Tabel 11'!$F205*1,0)</f>
        <v>3.4736092536950515E-5</v>
      </c>
      <c r="T205" s="69"/>
      <c r="U205" s="69">
        <f>IFERROR('Tabel 5'!T205/'Tabel 11'!$F205*1,0)</f>
        <v>4.3420115671188148E-4</v>
      </c>
      <c r="V205" s="69"/>
      <c r="W205" s="69">
        <f>IFERROR('Tabel 5'!V205/'Tabel 11'!$F205*1,0)</f>
        <v>7.971933237230144E-3</v>
      </c>
      <c r="X205" s="69">
        <f>IFERROR('Tabel 5'!W205/'Tabel 11'!$F205*1,0)</f>
        <v>7.7808847282769163E-3</v>
      </c>
      <c r="Y205" s="69">
        <f>IFERROR('Tabel 5'!X205/'Tabel 11'!$F205*1,0)</f>
        <v>1.9104850895322785E-4</v>
      </c>
      <c r="Z205" s="69">
        <f>IFERROR('Tabel 5'!Y205/'Tabel 11'!$F205*1,0)</f>
        <v>0</v>
      </c>
      <c r="AA205" s="69"/>
      <c r="AB205" s="69">
        <f>IFERROR('Tabel 5'!AA205/'Tabel 11'!$F205*1,0)</f>
        <v>1.9104850895322785E-4</v>
      </c>
      <c r="AC205" s="57"/>
    </row>
    <row r="206" spans="1:29" outlineLevel="1" x14ac:dyDescent="0.2">
      <c r="A206" s="22">
        <v>1</v>
      </c>
      <c r="B206" s="46">
        <v>2019</v>
      </c>
      <c r="C206" s="46">
        <v>5</v>
      </c>
      <c r="D206" s="22" t="s">
        <v>209</v>
      </c>
      <c r="E206" s="22" t="s">
        <v>564</v>
      </c>
      <c r="F206" s="41">
        <v>70719</v>
      </c>
      <c r="H206" s="69">
        <f>IFERROR('Tabel 5'!G206/'Tabel 11'!$F206*1,0)</f>
        <v>1.4366718986411007E-2</v>
      </c>
      <c r="I206" s="69"/>
      <c r="J206" s="69">
        <f>IFERROR('Tabel 5'!I206/'Tabel 11'!$F206*1,0)</f>
        <v>5.4158005627907638E-3</v>
      </c>
      <c r="K206" s="69">
        <f>IFERROR('Tabel 5'!J206/'Tabel 11'!$F206*1,0)</f>
        <v>0</v>
      </c>
      <c r="L206" s="69">
        <f>IFERROR('Tabel 5'!K206/'Tabel 11'!$F206*1,0)</f>
        <v>3.1109037175299425E-3</v>
      </c>
      <c r="M206" s="69">
        <f>IFERROR('Tabel 5'!L206/'Tabel 11'!$F206*1,0)</f>
        <v>1.9089636448479193E-3</v>
      </c>
      <c r="N206" s="69">
        <f>IFERROR('Tabel 5'!M206/'Tabel 11'!$F206*1,0)</f>
        <v>0</v>
      </c>
      <c r="O206" s="69">
        <f>IFERROR('Tabel 5'!N206/'Tabel 11'!$F206*1,0)</f>
        <v>3.9593320041290177E-4</v>
      </c>
      <c r="P206" s="69"/>
      <c r="Q206" s="69">
        <f>IFERROR('Tabel 5'!P206/'Tabel 11'!$F206*1,0)</f>
        <v>2.0079469449511447E-3</v>
      </c>
      <c r="R206" s="69">
        <f>IFERROR('Tabel 5'!Q206/'Tabel 11'!$F206*1,0)</f>
        <v>0</v>
      </c>
      <c r="S206" s="69">
        <f>IFERROR('Tabel 5'!R206/'Tabel 11'!$F206*1,0)</f>
        <v>2.0079469449511447E-3</v>
      </c>
      <c r="T206" s="69"/>
      <c r="U206" s="69">
        <f>IFERROR('Tabel 5'!T206/'Tabel 11'!$F206*1,0)</f>
        <v>2.1493516593843239E-3</v>
      </c>
      <c r="V206" s="69"/>
      <c r="W206" s="69">
        <f>IFERROR('Tabel 5'!V206/'Tabel 11'!$F206*1,0)</f>
        <v>4.7936198192847753E-3</v>
      </c>
      <c r="X206" s="69">
        <f>IFERROR('Tabel 5'!W206/'Tabel 11'!$F206*1,0)</f>
        <v>4.5390913333050523E-3</v>
      </c>
      <c r="Y206" s="69">
        <f>IFERROR('Tabel 5'!X206/'Tabel 11'!$F206*1,0)</f>
        <v>2.5452848597972257E-4</v>
      </c>
      <c r="Z206" s="69">
        <f>IFERROR('Tabel 5'!Y206/'Tabel 11'!$F206*1,0)</f>
        <v>0</v>
      </c>
      <c r="AA206" s="69"/>
      <c r="AB206" s="69">
        <f>IFERROR('Tabel 5'!AA206/'Tabel 11'!$F206*1,0)</f>
        <v>0</v>
      </c>
      <c r="AC206" s="57"/>
    </row>
    <row r="207" spans="1:29" outlineLevel="1" x14ac:dyDescent="0.2">
      <c r="A207" s="22">
        <v>1</v>
      </c>
      <c r="B207" s="46">
        <v>2019</v>
      </c>
      <c r="C207" s="46">
        <v>5</v>
      </c>
      <c r="D207" s="22" t="s">
        <v>212</v>
      </c>
      <c r="E207" s="22" t="s">
        <v>567</v>
      </c>
      <c r="F207" s="41">
        <v>63072</v>
      </c>
      <c r="H207" s="69">
        <f>IFERROR('Tabel 5'!G207/'Tabel 11'!$F207*1,0)</f>
        <v>1.223997970573313E-2</v>
      </c>
      <c r="I207" s="69"/>
      <c r="J207" s="69">
        <f>IFERROR('Tabel 5'!I207/'Tabel 11'!$F207*1,0)</f>
        <v>3.9003044140030439E-3</v>
      </c>
      <c r="K207" s="69">
        <f>IFERROR('Tabel 5'!J207/'Tabel 11'!$F207*1,0)</f>
        <v>8.0859969558599691E-4</v>
      </c>
      <c r="L207" s="69">
        <f>IFERROR('Tabel 5'!K207/'Tabel 11'!$F207*1,0)</f>
        <v>7.4518011161846774E-4</v>
      </c>
      <c r="M207" s="69">
        <f>IFERROR('Tabel 5'!L207/'Tabel 11'!$F207*1,0)</f>
        <v>9.5129375951293754E-4</v>
      </c>
      <c r="N207" s="69">
        <f>IFERROR('Tabel 5'!M207/'Tabel 11'!$F207*1,0)</f>
        <v>0</v>
      </c>
      <c r="O207" s="69">
        <f>IFERROR('Tabel 5'!N207/'Tabel 11'!$F207*1,0)</f>
        <v>1.3952308472856417E-3</v>
      </c>
      <c r="P207" s="69"/>
      <c r="Q207" s="69">
        <f>IFERROR('Tabel 5'!P207/'Tabel 11'!$F207*1,0)</f>
        <v>0</v>
      </c>
      <c r="R207" s="69">
        <f>IFERROR('Tabel 5'!Q207/'Tabel 11'!$F207*1,0)</f>
        <v>0</v>
      </c>
      <c r="S207" s="69">
        <f>IFERROR('Tabel 5'!R207/'Tabel 11'!$F207*1,0)</f>
        <v>0</v>
      </c>
      <c r="T207" s="69"/>
      <c r="U207" s="69">
        <f>IFERROR('Tabel 5'!T207/'Tabel 11'!$F207*1,0)</f>
        <v>2.0452815829528157E-3</v>
      </c>
      <c r="V207" s="69"/>
      <c r="W207" s="69">
        <f>IFERROR('Tabel 5'!V207/'Tabel 11'!$F207*1,0)</f>
        <v>6.2943937087772701E-3</v>
      </c>
      <c r="X207" s="69">
        <f>IFERROR('Tabel 5'!W207/'Tabel 11'!$F207*1,0)</f>
        <v>6.1041349568746826E-3</v>
      </c>
      <c r="Y207" s="69">
        <f>IFERROR('Tabel 5'!X207/'Tabel 11'!$F207*1,0)</f>
        <v>1.9025875190258751E-4</v>
      </c>
      <c r="Z207" s="69">
        <f>IFERROR('Tabel 5'!Y207/'Tabel 11'!$F207*1,0)</f>
        <v>0</v>
      </c>
      <c r="AA207" s="69"/>
      <c r="AB207" s="69">
        <f>IFERROR('Tabel 5'!AA207/'Tabel 11'!$F207*1,0)</f>
        <v>0</v>
      </c>
      <c r="AC207" s="57"/>
    </row>
    <row r="208" spans="1:29" outlineLevel="1" x14ac:dyDescent="0.2">
      <c r="A208" s="22">
        <v>1</v>
      </c>
      <c r="B208" s="46">
        <v>2019</v>
      </c>
      <c r="C208" s="46">
        <v>5</v>
      </c>
      <c r="D208" s="22" t="s">
        <v>214</v>
      </c>
      <c r="E208" s="22" t="s">
        <v>571</v>
      </c>
      <c r="F208" s="41">
        <v>111005</v>
      </c>
      <c r="H208" s="69">
        <f>IFERROR('Tabel 5'!G208/'Tabel 11'!$F208*1,0)</f>
        <v>4.5601549479753166E-2</v>
      </c>
      <c r="I208" s="69"/>
      <c r="J208" s="69">
        <f>IFERROR('Tabel 5'!I208/'Tabel 11'!$F208*1,0)</f>
        <v>3.0007657312733662E-2</v>
      </c>
      <c r="K208" s="69">
        <f>IFERROR('Tabel 5'!J208/'Tabel 11'!$F208*1,0)</f>
        <v>2.2728705914148013E-2</v>
      </c>
      <c r="L208" s="69">
        <f>IFERROR('Tabel 5'!K208/'Tabel 11'!$F208*1,0)</f>
        <v>9.0086032160713475E-6</v>
      </c>
      <c r="M208" s="69">
        <f>IFERROR('Tabel 5'!L208/'Tabel 11'!$F208*1,0)</f>
        <v>6.4141254898427997E-3</v>
      </c>
      <c r="N208" s="69">
        <f>IFERROR('Tabel 5'!M208/'Tabel 11'!$F208*1,0)</f>
        <v>0</v>
      </c>
      <c r="O208" s="69">
        <f>IFERROR('Tabel 5'!N208/'Tabel 11'!$F208*1,0)</f>
        <v>8.5581730552677807E-4</v>
      </c>
      <c r="P208" s="69"/>
      <c r="Q208" s="69">
        <f>IFERROR('Tabel 5'!P208/'Tabel 11'!$F208*1,0)</f>
        <v>3.7836133507499663E-3</v>
      </c>
      <c r="R208" s="69">
        <f>IFERROR('Tabel 5'!Q208/'Tabel 11'!$F208*1,0)</f>
        <v>2.54042610693212E-3</v>
      </c>
      <c r="S208" s="69">
        <f>IFERROR('Tabel 5'!R208/'Tabel 11'!$F208*1,0)</f>
        <v>1.2431872438178461E-3</v>
      </c>
      <c r="T208" s="69"/>
      <c r="U208" s="69">
        <f>IFERROR('Tabel 5'!T208/'Tabel 11'!$F208*1,0)</f>
        <v>2.1620647718571237E-4</v>
      </c>
      <c r="V208" s="69"/>
      <c r="W208" s="69">
        <f>IFERROR('Tabel 5'!V208/'Tabel 11'!$F208*1,0)</f>
        <v>1.1594072339083826E-2</v>
      </c>
      <c r="X208" s="69">
        <f>IFERROR('Tabel 5'!W208/'Tabel 11'!$F208*1,0)</f>
        <v>1.0765280843205261E-2</v>
      </c>
      <c r="Y208" s="69">
        <f>IFERROR('Tabel 5'!X208/'Tabel 11'!$F208*1,0)</f>
        <v>8.2879149587856407E-4</v>
      </c>
      <c r="Z208" s="69">
        <f>IFERROR('Tabel 5'!Y208/'Tabel 11'!$F208*1,0)</f>
        <v>0</v>
      </c>
      <c r="AA208" s="69"/>
      <c r="AB208" s="69">
        <f>IFERROR('Tabel 5'!AA208/'Tabel 11'!$F208*1,0)</f>
        <v>0</v>
      </c>
      <c r="AC208" s="57"/>
    </row>
    <row r="209" spans="1:29" outlineLevel="1" x14ac:dyDescent="0.2">
      <c r="A209" s="22">
        <v>1</v>
      </c>
      <c r="B209" s="46">
        <v>2019</v>
      </c>
      <c r="C209" s="46">
        <v>5</v>
      </c>
      <c r="D209" s="22" t="s">
        <v>215</v>
      </c>
      <c r="E209" s="22" t="s">
        <v>572</v>
      </c>
      <c r="F209" s="41">
        <v>80510</v>
      </c>
      <c r="H209" s="69">
        <f>IFERROR('Tabel 5'!G209/'Tabel 11'!$F209*1,0)</f>
        <v>4.7050055893677806E-2</v>
      </c>
      <c r="I209" s="69"/>
      <c r="J209" s="69">
        <f>IFERROR('Tabel 5'!I209/'Tabel 11'!$F209*1,0)</f>
        <v>3.6045211774934791E-2</v>
      </c>
      <c r="K209" s="69">
        <f>IFERROR('Tabel 5'!J209/'Tabel 11'!$F209*1,0)</f>
        <v>2.6170662029561545E-2</v>
      </c>
      <c r="L209" s="69">
        <f>IFERROR('Tabel 5'!K209/'Tabel 11'!$F209*1,0)</f>
        <v>3.7262451869333004E-5</v>
      </c>
      <c r="M209" s="69">
        <f>IFERROR('Tabel 5'!L209/'Tabel 11'!$F209*1,0)</f>
        <v>9.4895044093901374E-3</v>
      </c>
      <c r="N209" s="69">
        <f>IFERROR('Tabel 5'!M209/'Tabel 11'!$F209*1,0)</f>
        <v>0</v>
      </c>
      <c r="O209" s="69">
        <f>IFERROR('Tabel 5'!N209/'Tabel 11'!$F209*1,0)</f>
        <v>3.4778288411377469E-4</v>
      </c>
      <c r="P209" s="69"/>
      <c r="Q209" s="69">
        <f>IFERROR('Tabel 5'!P209/'Tabel 11'!$F209*1,0)</f>
        <v>2.6580549000124209E-3</v>
      </c>
      <c r="R209" s="69">
        <f>IFERROR('Tabel 5'!Q209/'Tabel 11'!$F209*1,0)</f>
        <v>1.2545025462675444E-3</v>
      </c>
      <c r="S209" s="69">
        <f>IFERROR('Tabel 5'!R209/'Tabel 11'!$F209*1,0)</f>
        <v>1.4035523537448765E-3</v>
      </c>
      <c r="T209" s="69"/>
      <c r="U209" s="69">
        <f>IFERROR('Tabel 5'!T209/'Tabel 11'!$F209*1,0)</f>
        <v>7.9493230654577069E-4</v>
      </c>
      <c r="V209" s="69"/>
      <c r="W209" s="69">
        <f>IFERROR('Tabel 5'!V209/'Tabel 11'!$F209*1,0)</f>
        <v>7.5518569121848216E-3</v>
      </c>
      <c r="X209" s="69">
        <f>IFERROR('Tabel 5'!W209/'Tabel 11'!$F209*1,0)</f>
        <v>7.2785989318097134E-3</v>
      </c>
      <c r="Y209" s="69">
        <f>IFERROR('Tabel 5'!X209/'Tabel 11'!$F209*1,0)</f>
        <v>2.7325798037510868E-4</v>
      </c>
      <c r="Z209" s="69">
        <f>IFERROR('Tabel 5'!Y209/'Tabel 11'!$F209*1,0)</f>
        <v>0</v>
      </c>
      <c r="AA209" s="69"/>
      <c r="AB209" s="69">
        <f>IFERROR('Tabel 5'!AA209/'Tabel 11'!$F209*1,0)</f>
        <v>0</v>
      </c>
      <c r="AC209" s="57"/>
    </row>
    <row r="210" spans="1:29" outlineLevel="1" x14ac:dyDescent="0.2">
      <c r="A210" s="22">
        <v>1</v>
      </c>
      <c r="B210" s="46">
        <v>2019</v>
      </c>
      <c r="C210" s="46">
        <v>5</v>
      </c>
      <c r="D210" s="22" t="s">
        <v>216</v>
      </c>
      <c r="E210" s="22" t="s">
        <v>575</v>
      </c>
      <c r="F210" s="41">
        <v>73365</v>
      </c>
      <c r="H210" s="69">
        <f>IFERROR('Tabel 5'!G210/'Tabel 11'!$F210*1,0)</f>
        <v>2.5993321065903359E-2</v>
      </c>
      <c r="I210" s="69"/>
      <c r="J210" s="69">
        <f>IFERROR('Tabel 5'!I210/'Tabel 11'!$F210*1,0)</f>
        <v>1.5388809377768691E-2</v>
      </c>
      <c r="K210" s="69">
        <f>IFERROR('Tabel 5'!J210/'Tabel 11'!$F210*1,0)</f>
        <v>6.7607169631295578E-3</v>
      </c>
      <c r="L210" s="69">
        <f>IFERROR('Tabel 5'!K210/'Tabel 11'!$F210*1,0)</f>
        <v>0</v>
      </c>
      <c r="M210" s="69">
        <f>IFERROR('Tabel 5'!L210/'Tabel 11'!$F210*1,0)</f>
        <v>5.8611054317453826E-3</v>
      </c>
      <c r="N210" s="69">
        <f>IFERROR('Tabel 5'!M210/'Tabel 11'!$F210*1,0)</f>
        <v>0</v>
      </c>
      <c r="O210" s="69">
        <f>IFERROR('Tabel 5'!N210/'Tabel 11'!$F210*1,0)</f>
        <v>2.7669869828937503E-3</v>
      </c>
      <c r="P210" s="69"/>
      <c r="Q210" s="69">
        <f>IFERROR('Tabel 5'!P210/'Tabel 11'!$F210*1,0)</f>
        <v>8.1782866489470455E-4</v>
      </c>
      <c r="R210" s="69">
        <f>IFERROR('Tabel 5'!Q210/'Tabel 11'!$F210*1,0)</f>
        <v>8.1782866489470455E-4</v>
      </c>
      <c r="S210" s="69">
        <f>IFERROR('Tabel 5'!R210/'Tabel 11'!$F210*1,0)</f>
        <v>0</v>
      </c>
      <c r="T210" s="69"/>
      <c r="U210" s="69">
        <f>IFERROR('Tabel 5'!T210/'Tabel 11'!$F210*1,0)</f>
        <v>1.7038097185306344E-3</v>
      </c>
      <c r="V210" s="69"/>
      <c r="W210" s="69">
        <f>IFERROR('Tabel 5'!V210/'Tabel 11'!$F210*1,0)</f>
        <v>8.0828733047093298E-3</v>
      </c>
      <c r="X210" s="69">
        <f>IFERROR('Tabel 5'!W210/'Tabel 11'!$F210*1,0)</f>
        <v>7.1423703400804199E-3</v>
      </c>
      <c r="Y210" s="69">
        <f>IFERROR('Tabel 5'!X210/'Tabel 11'!$F210*1,0)</f>
        <v>9.4050296462891024E-4</v>
      </c>
      <c r="Z210" s="69">
        <f>IFERROR('Tabel 5'!Y210/'Tabel 11'!$F210*1,0)</f>
        <v>0</v>
      </c>
      <c r="AA210" s="69"/>
      <c r="AB210" s="69">
        <f>IFERROR('Tabel 5'!AA210/'Tabel 11'!$F210*1,0)</f>
        <v>0</v>
      </c>
      <c r="AC210" s="57"/>
    </row>
    <row r="211" spans="1:29" outlineLevel="1" x14ac:dyDescent="0.2">
      <c r="A211" s="22">
        <v>1</v>
      </c>
      <c r="B211" s="46">
        <v>2019</v>
      </c>
      <c r="C211" s="46">
        <v>5</v>
      </c>
      <c r="D211" s="22" t="s">
        <v>218</v>
      </c>
      <c r="E211" s="22" t="s">
        <v>577</v>
      </c>
      <c r="F211" s="41">
        <v>170401</v>
      </c>
      <c r="H211" s="69">
        <f>IFERROR('Tabel 5'!G211/'Tabel 11'!$F211*1,0)</f>
        <v>2.8532696404363823E-2</v>
      </c>
      <c r="I211" s="69"/>
      <c r="J211" s="69">
        <f>IFERROR('Tabel 5'!I211/'Tabel 11'!$F211*1,0)</f>
        <v>1.5586762988480114E-2</v>
      </c>
      <c r="K211" s="69">
        <f>IFERROR('Tabel 5'!J211/'Tabel 11'!$F211*1,0)</f>
        <v>7.4706134353671634E-3</v>
      </c>
      <c r="L211" s="69">
        <f>IFERROR('Tabel 5'!K211/'Tabel 11'!$F211*1,0)</f>
        <v>5.4694514703552211E-3</v>
      </c>
      <c r="M211" s="69">
        <f>IFERROR('Tabel 5'!L211/'Tabel 11'!$F211*1,0)</f>
        <v>4.225327316154248E-4</v>
      </c>
      <c r="N211" s="69">
        <f>IFERROR('Tabel 5'!M211/'Tabel 11'!$F211*1,0)</f>
        <v>7.8051185145627084E-4</v>
      </c>
      <c r="O211" s="69">
        <f>IFERROR('Tabel 5'!N211/'Tabel 11'!$F211*1,0)</f>
        <v>1.4436534996860348E-3</v>
      </c>
      <c r="P211" s="69"/>
      <c r="Q211" s="69">
        <f>IFERROR('Tabel 5'!P211/'Tabel 11'!$F211*1,0)</f>
        <v>3.8614796861520767E-3</v>
      </c>
      <c r="R211" s="69">
        <f>IFERROR('Tabel 5'!Q211/'Tabel 11'!$F211*1,0)</f>
        <v>1.8309751703335074E-3</v>
      </c>
      <c r="S211" s="69">
        <f>IFERROR('Tabel 5'!R211/'Tabel 11'!$F211*1,0)</f>
        <v>2.0305045158185691E-3</v>
      </c>
      <c r="T211" s="69"/>
      <c r="U211" s="69">
        <f>IFERROR('Tabel 5'!T211/'Tabel 11'!$F211*1,0)</f>
        <v>1.2969407456529011E-3</v>
      </c>
      <c r="V211" s="69"/>
      <c r="W211" s="69">
        <f>IFERROR('Tabel 5'!V211/'Tabel 11'!$F211*1,0)</f>
        <v>7.7875129840787316E-3</v>
      </c>
      <c r="X211" s="69">
        <f>IFERROR('Tabel 5'!W211/'Tabel 11'!$F211*1,0)</f>
        <v>7.5527725776257182E-3</v>
      </c>
      <c r="Y211" s="69">
        <f>IFERROR('Tabel 5'!X211/'Tabel 11'!$F211*1,0)</f>
        <v>2.3474040645301376E-4</v>
      </c>
      <c r="Z211" s="69">
        <f>IFERROR('Tabel 5'!Y211/'Tabel 11'!$F211*1,0)</f>
        <v>0</v>
      </c>
      <c r="AA211" s="69"/>
      <c r="AB211" s="69">
        <f>IFERROR('Tabel 5'!AA211/'Tabel 11'!$F211*1,0)</f>
        <v>0</v>
      </c>
      <c r="AC211" s="57"/>
    </row>
    <row r="212" spans="1:29" outlineLevel="1" x14ac:dyDescent="0.2">
      <c r="A212" s="22">
        <v>1</v>
      </c>
      <c r="B212" s="46">
        <v>2019</v>
      </c>
      <c r="C212" s="46">
        <v>5</v>
      </c>
      <c r="D212" s="22" t="s">
        <v>219</v>
      </c>
      <c r="E212" s="22" t="s">
        <v>578</v>
      </c>
      <c r="F212" s="41">
        <v>52167</v>
      </c>
      <c r="H212" s="69">
        <f>IFERROR('Tabel 5'!G212/'Tabel 11'!$F212*1,0)</f>
        <v>1.3188414131539096E-2</v>
      </c>
      <c r="I212" s="69"/>
      <c r="J212" s="69">
        <f>IFERROR('Tabel 5'!I212/'Tabel 11'!$F212*1,0)</f>
        <v>2.1661203442789501E-3</v>
      </c>
      <c r="K212" s="69">
        <f>IFERROR('Tabel 5'!J212/'Tabel 11'!$F212*1,0)</f>
        <v>3.8338413173078764E-4</v>
      </c>
      <c r="L212" s="69">
        <f>IFERROR('Tabel 5'!K212/'Tabel 11'!$F212*1,0)</f>
        <v>0</v>
      </c>
      <c r="M212" s="69">
        <f>IFERROR('Tabel 5'!L212/'Tabel 11'!$F212*1,0)</f>
        <v>1.5143673203366114E-3</v>
      </c>
      <c r="N212" s="69">
        <f>IFERROR('Tabel 5'!M212/'Tabel 11'!$F212*1,0)</f>
        <v>0</v>
      </c>
      <c r="O212" s="69">
        <f>IFERROR('Tabel 5'!N212/'Tabel 11'!$F212*1,0)</f>
        <v>2.6836889221155139E-4</v>
      </c>
      <c r="P212" s="69"/>
      <c r="Q212" s="69">
        <f>IFERROR('Tabel 5'!P212/'Tabel 11'!$F212*1,0)</f>
        <v>2.2044587574520289E-3</v>
      </c>
      <c r="R212" s="69">
        <f>IFERROR('Tabel 5'!Q212/'Tabel 11'!$F212*1,0)</f>
        <v>1.5335365269231508E-4</v>
      </c>
      <c r="S212" s="69">
        <f>IFERROR('Tabel 5'!R212/'Tabel 11'!$F212*1,0)</f>
        <v>2.051105104759714E-3</v>
      </c>
      <c r="T212" s="69"/>
      <c r="U212" s="69">
        <f>IFERROR('Tabel 5'!T212/'Tabel 11'!$F212*1,0)</f>
        <v>0</v>
      </c>
      <c r="V212" s="69"/>
      <c r="W212" s="69">
        <f>IFERROR('Tabel 5'!V212/'Tabel 11'!$F212*1,0)</f>
        <v>8.8178350298081156E-3</v>
      </c>
      <c r="X212" s="69">
        <f>IFERROR('Tabel 5'!W212/'Tabel 11'!$F212*1,0)</f>
        <v>7.0542680238464932E-3</v>
      </c>
      <c r="Y212" s="69">
        <f>IFERROR('Tabel 5'!X212/'Tabel 11'!$F212*1,0)</f>
        <v>0</v>
      </c>
      <c r="Z212" s="69">
        <f>IFERROR('Tabel 5'!Y212/'Tabel 11'!$F212*1,0)</f>
        <v>1.7635670059616233E-3</v>
      </c>
      <c r="AA212" s="69"/>
      <c r="AB212" s="69">
        <f>IFERROR('Tabel 5'!AA212/'Tabel 11'!$F212*1,0)</f>
        <v>1.4568597005769931E-3</v>
      </c>
      <c r="AC212" s="57"/>
    </row>
    <row r="213" spans="1:29" outlineLevel="1" x14ac:dyDescent="0.2">
      <c r="A213" s="22">
        <v>1</v>
      </c>
      <c r="B213" s="46">
        <v>2019</v>
      </c>
      <c r="C213" s="46">
        <v>5</v>
      </c>
      <c r="D213" s="22" t="s">
        <v>220</v>
      </c>
      <c r="E213" s="22" t="s">
        <v>579</v>
      </c>
      <c r="F213" s="41">
        <v>52083</v>
      </c>
      <c r="H213" s="69">
        <f>IFERROR('Tabel 5'!G213/'Tabel 11'!$F213*1,0)</f>
        <v>1.0502467215790181E-2</v>
      </c>
      <c r="I213" s="69"/>
      <c r="J213" s="69">
        <f>IFERROR('Tabel 5'!I213/'Tabel 11'!$F213*1,0)</f>
        <v>3.4944223643031316E-3</v>
      </c>
      <c r="K213" s="69">
        <f>IFERROR('Tabel 5'!J213/'Tabel 11'!$F213*1,0)</f>
        <v>0</v>
      </c>
      <c r="L213" s="69">
        <f>IFERROR('Tabel 5'!K213/'Tabel 11'!$F213*1,0)</f>
        <v>0</v>
      </c>
      <c r="M213" s="69">
        <f>IFERROR('Tabel 5'!L213/'Tabel 11'!$F213*1,0)</f>
        <v>4.0320258049651519E-4</v>
      </c>
      <c r="N213" s="69">
        <f>IFERROR('Tabel 5'!M213/'Tabel 11'!$F213*1,0)</f>
        <v>0</v>
      </c>
      <c r="O213" s="69">
        <f>IFERROR('Tabel 5'!N213/'Tabel 11'!$F213*1,0)</f>
        <v>3.0912197838066165E-3</v>
      </c>
      <c r="P213" s="69"/>
      <c r="Q213" s="69">
        <f>IFERROR('Tabel 5'!P213/'Tabel 11'!$F213*1,0)</f>
        <v>1.1520073728471863E-3</v>
      </c>
      <c r="R213" s="69">
        <f>IFERROR('Tabel 5'!Q213/'Tabel 11'!$F213*1,0)</f>
        <v>1.1520073728471863E-3</v>
      </c>
      <c r="S213" s="69">
        <f>IFERROR('Tabel 5'!R213/'Tabel 11'!$F213*1,0)</f>
        <v>0</v>
      </c>
      <c r="T213" s="69"/>
      <c r="U213" s="69">
        <f>IFERROR('Tabel 5'!T213/'Tabel 11'!$F213*1,0)</f>
        <v>3.2640208897336941E-4</v>
      </c>
      <c r="V213" s="69"/>
      <c r="W213" s="69">
        <f>IFERROR('Tabel 5'!V213/'Tabel 11'!$F213*1,0)</f>
        <v>5.5296353896664941E-3</v>
      </c>
      <c r="X213" s="69">
        <f>IFERROR('Tabel 5'!W213/'Tabel 11'!$F213*1,0)</f>
        <v>5.2608336693354841E-3</v>
      </c>
      <c r="Y213" s="69">
        <f>IFERROR('Tabel 5'!X213/'Tabel 11'!$F213*1,0)</f>
        <v>2.6880172033101011E-4</v>
      </c>
      <c r="Z213" s="69">
        <f>IFERROR('Tabel 5'!Y213/'Tabel 11'!$F213*1,0)</f>
        <v>0</v>
      </c>
      <c r="AA213" s="69"/>
      <c r="AB213" s="69">
        <f>IFERROR('Tabel 5'!AA213/'Tabel 11'!$F213*1,0)</f>
        <v>1.0272065741220743E-2</v>
      </c>
      <c r="AC213" s="57"/>
    </row>
    <row r="214" spans="1:29" outlineLevel="1" x14ac:dyDescent="0.2">
      <c r="A214" s="22">
        <v>1</v>
      </c>
      <c r="B214" s="46">
        <v>2019</v>
      </c>
      <c r="C214" s="46">
        <v>5</v>
      </c>
      <c r="D214" s="22" t="s">
        <v>222</v>
      </c>
      <c r="E214" s="22" t="s">
        <v>581</v>
      </c>
      <c r="F214" s="41">
        <v>125695</v>
      </c>
      <c r="H214" s="69">
        <f>IFERROR('Tabel 5'!G214/'Tabel 11'!$F214*1,0)</f>
        <v>1.7049206412347348E-2</v>
      </c>
      <c r="I214" s="69"/>
      <c r="J214" s="69">
        <f>IFERROR('Tabel 5'!I214/'Tabel 11'!$F214*1,0)</f>
        <v>6.9135606030470585E-3</v>
      </c>
      <c r="K214" s="69">
        <f>IFERROR('Tabel 5'!J214/'Tabel 11'!$F214*1,0)</f>
        <v>1.8139146346314492E-3</v>
      </c>
      <c r="L214" s="69">
        <f>IFERROR('Tabel 5'!K214/'Tabel 11'!$F214*1,0)</f>
        <v>3.1027487171327419E-4</v>
      </c>
      <c r="M214" s="69">
        <f>IFERROR('Tabel 5'!L214/'Tabel 11'!$F214*1,0)</f>
        <v>4.1767771192171522E-3</v>
      </c>
      <c r="N214" s="69">
        <f>IFERROR('Tabel 5'!M214/'Tabel 11'!$F214*1,0)</f>
        <v>0</v>
      </c>
      <c r="O214" s="69">
        <f>IFERROR('Tabel 5'!N214/'Tabel 11'!$F214*1,0)</f>
        <v>6.1259397748518235E-4</v>
      </c>
      <c r="P214" s="69"/>
      <c r="Q214" s="69">
        <f>IFERROR('Tabel 5'!P214/'Tabel 11'!$F214*1,0)</f>
        <v>0</v>
      </c>
      <c r="R214" s="69">
        <f>IFERROR('Tabel 5'!Q214/'Tabel 11'!$F214*1,0)</f>
        <v>0</v>
      </c>
      <c r="S214" s="69">
        <f>IFERROR('Tabel 5'!R214/'Tabel 11'!$F214*1,0)</f>
        <v>0</v>
      </c>
      <c r="T214" s="69"/>
      <c r="U214" s="69">
        <f>IFERROR('Tabel 5'!T214/'Tabel 11'!$F214*1,0)</f>
        <v>1.1217629977326067E-3</v>
      </c>
      <c r="V214" s="69"/>
      <c r="W214" s="69">
        <f>IFERROR('Tabel 5'!V214/'Tabel 11'!$F214*1,0)</f>
        <v>9.0138828115676837E-3</v>
      </c>
      <c r="X214" s="69">
        <f>IFERROR('Tabel 5'!W214/'Tabel 11'!$F214*1,0)</f>
        <v>8.1467043239587898E-3</v>
      </c>
      <c r="Y214" s="69">
        <f>IFERROR('Tabel 5'!X214/'Tabel 11'!$F214*1,0)</f>
        <v>8.6717848760889458E-4</v>
      </c>
      <c r="Z214" s="69">
        <f>IFERROR('Tabel 5'!Y214/'Tabel 11'!$F214*1,0)</f>
        <v>0</v>
      </c>
      <c r="AA214" s="69"/>
      <c r="AB214" s="69">
        <f>IFERROR('Tabel 5'!AA214/'Tabel 11'!$F214*1,0)</f>
        <v>8.751342535502605E-5</v>
      </c>
      <c r="AC214" s="57"/>
    </row>
    <row r="215" spans="1:29" outlineLevel="1" x14ac:dyDescent="0.2">
      <c r="A215" s="22">
        <v>1</v>
      </c>
      <c r="B215" s="46">
        <v>2019</v>
      </c>
      <c r="C215" s="46">
        <v>5</v>
      </c>
      <c r="D215" s="22" t="s">
        <v>225</v>
      </c>
      <c r="E215" s="22" t="s">
        <v>587</v>
      </c>
      <c r="F215" s="41">
        <v>99698</v>
      </c>
      <c r="H215" s="69">
        <f>IFERROR('Tabel 5'!G215/'Tabel 11'!$F215*1,0)</f>
        <v>1.9208008184717847E-2</v>
      </c>
      <c r="I215" s="69"/>
      <c r="J215" s="69">
        <f>IFERROR('Tabel 5'!I215/'Tabel 11'!$F215*1,0)</f>
        <v>5.3962968163854845E-3</v>
      </c>
      <c r="K215" s="69">
        <f>IFERROR('Tabel 5'!J215/'Tabel 11'!$F215*1,0)</f>
        <v>8.0242331842163338E-4</v>
      </c>
      <c r="L215" s="69">
        <f>IFERROR('Tabel 5'!K215/'Tabel 11'!$F215*1,0)</f>
        <v>0</v>
      </c>
      <c r="M215" s="69">
        <f>IFERROR('Tabel 5'!L215/'Tabel 11'!$F215*1,0)</f>
        <v>3.6109049328973499E-3</v>
      </c>
      <c r="N215" s="69">
        <f>IFERROR('Tabel 5'!M215/'Tabel 11'!$F215*1,0)</f>
        <v>0</v>
      </c>
      <c r="O215" s="69">
        <f>IFERROR('Tabel 5'!N215/'Tabel 11'!$F215*1,0)</f>
        <v>9.8296856506650083E-4</v>
      </c>
      <c r="P215" s="69"/>
      <c r="Q215" s="69">
        <f>IFERROR('Tabel 5'!P215/'Tabel 11'!$F215*1,0)</f>
        <v>0</v>
      </c>
      <c r="R215" s="69">
        <f>IFERROR('Tabel 5'!Q215/'Tabel 11'!$F215*1,0)</f>
        <v>0</v>
      </c>
      <c r="S215" s="69">
        <f>IFERROR('Tabel 5'!R215/'Tabel 11'!$F215*1,0)</f>
        <v>0</v>
      </c>
      <c r="T215" s="69"/>
      <c r="U215" s="69">
        <f>IFERROR('Tabel 5'!T215/'Tabel 11'!$F215*1,0)</f>
        <v>7.8537182290517368E-3</v>
      </c>
      <c r="V215" s="69"/>
      <c r="W215" s="69">
        <f>IFERROR('Tabel 5'!V215/'Tabel 11'!$F215*1,0)</f>
        <v>5.9579931392806278E-3</v>
      </c>
      <c r="X215" s="69">
        <f>IFERROR('Tabel 5'!W215/'Tabel 11'!$F215*1,0)</f>
        <v>5.9579931392806278E-3</v>
      </c>
      <c r="Y215" s="69">
        <f>IFERROR('Tabel 5'!X215/'Tabel 11'!$F215*1,0)</f>
        <v>0</v>
      </c>
      <c r="Z215" s="69">
        <f>IFERROR('Tabel 5'!Y215/'Tabel 11'!$F215*1,0)</f>
        <v>0</v>
      </c>
      <c r="AA215" s="69"/>
      <c r="AB215" s="69">
        <f>IFERROR('Tabel 5'!AA215/'Tabel 11'!$F215*1,0)</f>
        <v>0</v>
      </c>
      <c r="AC215" s="57"/>
    </row>
    <row r="216" spans="1:29" outlineLevel="1" x14ac:dyDescent="0.2">
      <c r="A216" s="22">
        <v>1</v>
      </c>
      <c r="B216" s="46">
        <v>2019</v>
      </c>
      <c r="C216" s="46">
        <v>5</v>
      </c>
      <c r="D216" s="22" t="s">
        <v>227</v>
      </c>
      <c r="E216" s="22" t="s">
        <v>591</v>
      </c>
      <c r="F216" s="41">
        <v>171023</v>
      </c>
      <c r="H216" s="69">
        <f>IFERROR('Tabel 5'!G216/'Tabel 11'!$F216*1,0)</f>
        <v>3.7994889576255825E-2</v>
      </c>
      <c r="I216" s="69"/>
      <c r="J216" s="69">
        <f>IFERROR('Tabel 5'!I216/'Tabel 11'!$F216*1,0)</f>
        <v>2.9820550452278348E-2</v>
      </c>
      <c r="K216" s="69">
        <f>IFERROR('Tabel 5'!J216/'Tabel 11'!$F216*1,0)</f>
        <v>1.6798910088116802E-2</v>
      </c>
      <c r="L216" s="69">
        <f>IFERROR('Tabel 5'!K216/'Tabel 11'!$F216*1,0)</f>
        <v>6.7242417686510006E-4</v>
      </c>
      <c r="M216" s="69">
        <f>IFERROR('Tabel 5'!L216/'Tabel 11'!$F216*1,0)</f>
        <v>4.9642445752910427E-3</v>
      </c>
      <c r="N216" s="69">
        <f>IFERROR('Tabel 5'!M216/'Tabel 11'!$F216*1,0)</f>
        <v>0</v>
      </c>
      <c r="O216" s="69">
        <f>IFERROR('Tabel 5'!N216/'Tabel 11'!$F216*1,0)</f>
        <v>7.3849716120054027E-3</v>
      </c>
      <c r="P216" s="69"/>
      <c r="Q216" s="69">
        <f>IFERROR('Tabel 5'!P216/'Tabel 11'!$F216*1,0)</f>
        <v>0</v>
      </c>
      <c r="R216" s="69">
        <f>IFERROR('Tabel 5'!Q216/'Tabel 11'!$F216*1,0)</f>
        <v>0</v>
      </c>
      <c r="S216" s="69">
        <f>IFERROR('Tabel 5'!R216/'Tabel 11'!$F216*1,0)</f>
        <v>0</v>
      </c>
      <c r="T216" s="69"/>
      <c r="U216" s="69">
        <f>IFERROR('Tabel 5'!T216/'Tabel 11'!$F216*1,0)</f>
        <v>1.2980710196874104E-3</v>
      </c>
      <c r="V216" s="69"/>
      <c r="W216" s="69">
        <f>IFERROR('Tabel 5'!V216/'Tabel 11'!$F216*1,0)</f>
        <v>6.8762681042900667E-3</v>
      </c>
      <c r="X216" s="69">
        <f>IFERROR('Tabel 5'!W216/'Tabel 11'!$F216*1,0)</f>
        <v>6.8762681042900667E-3</v>
      </c>
      <c r="Y216" s="69">
        <f>IFERROR('Tabel 5'!X216/'Tabel 11'!$F216*1,0)</f>
        <v>0</v>
      </c>
      <c r="Z216" s="69">
        <f>IFERROR('Tabel 5'!Y216/'Tabel 11'!$F216*1,0)</f>
        <v>0</v>
      </c>
      <c r="AA216" s="69"/>
      <c r="AB216" s="69">
        <f>IFERROR('Tabel 5'!AA216/'Tabel 11'!$F216*1,0)</f>
        <v>0</v>
      </c>
      <c r="AC216" s="57"/>
    </row>
    <row r="217" spans="1:29" outlineLevel="1" x14ac:dyDescent="0.2">
      <c r="A217" s="22">
        <v>1</v>
      </c>
      <c r="B217" s="46">
        <v>2019</v>
      </c>
      <c r="C217" s="46">
        <v>5</v>
      </c>
      <c r="D217" s="22" t="s">
        <v>234</v>
      </c>
      <c r="E217" s="22" t="s">
        <v>598</v>
      </c>
      <c r="F217" s="41">
        <v>69506</v>
      </c>
      <c r="H217" s="69">
        <f>IFERROR('Tabel 5'!G217/'Tabel 11'!$F217*1,0)</f>
        <v>2.1969326389088713E-2</v>
      </c>
      <c r="I217" s="69"/>
      <c r="J217" s="69">
        <f>IFERROR('Tabel 5'!I217/'Tabel 11'!$F217*1,0)</f>
        <v>9.7833280580093811E-3</v>
      </c>
      <c r="K217" s="69">
        <f>IFERROR('Tabel 5'!J217/'Tabel 11'!$F217*1,0)</f>
        <v>7.7691134578309782E-4</v>
      </c>
      <c r="L217" s="69">
        <f>IFERROR('Tabel 5'!K217/'Tabel 11'!$F217*1,0)</f>
        <v>2.1868615659079793E-3</v>
      </c>
      <c r="M217" s="69">
        <f>IFERROR('Tabel 5'!L217/'Tabel 11'!$F217*1,0)</f>
        <v>2.5897044859436594E-3</v>
      </c>
      <c r="N217" s="69">
        <f>IFERROR('Tabel 5'!M217/'Tabel 11'!$F217*1,0)</f>
        <v>0</v>
      </c>
      <c r="O217" s="69">
        <f>IFERROR('Tabel 5'!N217/'Tabel 11'!$F217*1,0)</f>
        <v>4.2298506603746441E-3</v>
      </c>
      <c r="P217" s="69"/>
      <c r="Q217" s="69">
        <f>IFERROR('Tabel 5'!P217/'Tabel 11'!$F217*1,0)</f>
        <v>2.4458320145023453E-3</v>
      </c>
      <c r="R217" s="69">
        <f>IFERROR('Tabel 5'!Q217/'Tabel 11'!$F217*1,0)</f>
        <v>2.0717635887549275E-3</v>
      </c>
      <c r="S217" s="69">
        <f>IFERROR('Tabel 5'!R217/'Tabel 11'!$F217*1,0)</f>
        <v>3.7406842574741749E-4</v>
      </c>
      <c r="T217" s="69"/>
      <c r="U217" s="69">
        <f>IFERROR('Tabel 5'!T217/'Tabel 11'!$F217*1,0)</f>
        <v>1.6976951630075102E-3</v>
      </c>
      <c r="V217" s="69"/>
      <c r="W217" s="69">
        <f>IFERROR('Tabel 5'!V217/'Tabel 11'!$F217*1,0)</f>
        <v>8.0424711535694755E-3</v>
      </c>
      <c r="X217" s="69">
        <f>IFERROR('Tabel 5'!W217/'Tabel 11'!$F217*1,0)</f>
        <v>6.7476189105976463E-3</v>
      </c>
      <c r="Y217" s="69">
        <f>IFERROR('Tabel 5'!X217/'Tabel 11'!$F217*1,0)</f>
        <v>8.488475815037551E-4</v>
      </c>
      <c r="Z217" s="69">
        <f>IFERROR('Tabel 5'!Y217/'Tabel 11'!$F217*1,0)</f>
        <v>4.4600466146807471E-4</v>
      </c>
      <c r="AA217" s="69"/>
      <c r="AB217" s="69">
        <f>IFERROR('Tabel 5'!AA217/'Tabel 11'!$F217*1,0)</f>
        <v>0</v>
      </c>
      <c r="AC217" s="57"/>
    </row>
    <row r="218" spans="1:29" outlineLevel="1" x14ac:dyDescent="0.2">
      <c r="A218" s="22">
        <v>1</v>
      </c>
      <c r="B218" s="46">
        <v>2019</v>
      </c>
      <c r="C218" s="46">
        <v>5</v>
      </c>
      <c r="D218" s="22" t="s">
        <v>238</v>
      </c>
      <c r="E218" s="22" t="s">
        <v>604</v>
      </c>
      <c r="F218" s="41">
        <v>165676</v>
      </c>
      <c r="H218" s="69">
        <f>IFERROR('Tabel 5'!G218/'Tabel 11'!$F218*1,0)</f>
        <v>4.245032473019629E-2</v>
      </c>
      <c r="I218" s="69"/>
      <c r="J218" s="69">
        <f>IFERROR('Tabel 5'!I218/'Tabel 11'!$F218*1,0)</f>
        <v>2.6648398078176681E-2</v>
      </c>
      <c r="K218" s="69">
        <f>IFERROR('Tabel 5'!J218/'Tabel 11'!$F218*1,0)</f>
        <v>1.2488230039353919E-2</v>
      </c>
      <c r="L218" s="69">
        <f>IFERROR('Tabel 5'!K218/'Tabel 11'!$F218*1,0)</f>
        <v>2.6316424829184674E-3</v>
      </c>
      <c r="M218" s="69">
        <f>IFERROR('Tabel 5'!L218/'Tabel 11'!$F218*1,0)</f>
        <v>8.3596899973442142E-3</v>
      </c>
      <c r="N218" s="69">
        <f>IFERROR('Tabel 5'!M218/'Tabel 11'!$F218*1,0)</f>
        <v>1.2071754508800309E-5</v>
      </c>
      <c r="O218" s="69">
        <f>IFERROR('Tabel 5'!N218/'Tabel 11'!$F218*1,0)</f>
        <v>3.1567638040512808E-3</v>
      </c>
      <c r="P218" s="69"/>
      <c r="Q218" s="69">
        <f>IFERROR('Tabel 5'!P218/'Tabel 11'!$F218*1,0)</f>
        <v>4.9132040850817255E-3</v>
      </c>
      <c r="R218" s="69">
        <f>IFERROR('Tabel 5'!Q218/'Tabel 11'!$F218*1,0)</f>
        <v>4.6295178541249189E-3</v>
      </c>
      <c r="S218" s="69">
        <f>IFERROR('Tabel 5'!R218/'Tabel 11'!$F218*1,0)</f>
        <v>2.8368623095680729E-4</v>
      </c>
      <c r="T218" s="69"/>
      <c r="U218" s="69">
        <f>IFERROR('Tabel 5'!T218/'Tabel 11'!$F218*1,0)</f>
        <v>3.3076607354112848E-3</v>
      </c>
      <c r="V218" s="69"/>
      <c r="W218" s="69">
        <f>IFERROR('Tabel 5'!V218/'Tabel 11'!$F218*1,0)</f>
        <v>7.5810618315265942E-3</v>
      </c>
      <c r="X218" s="69">
        <f>IFERROR('Tabel 5'!W218/'Tabel 11'!$F218*1,0)</f>
        <v>7.3396267413505878E-3</v>
      </c>
      <c r="Y218" s="69">
        <f>IFERROR('Tabel 5'!X218/'Tabel 11'!$F218*1,0)</f>
        <v>2.4143509017600617E-4</v>
      </c>
      <c r="Z218" s="69">
        <f>IFERROR('Tabel 5'!Y218/'Tabel 11'!$F218*1,0)</f>
        <v>0</v>
      </c>
      <c r="AA218" s="69"/>
      <c r="AB218" s="69">
        <f>IFERROR('Tabel 5'!AA218/'Tabel 11'!$F218*1,0)</f>
        <v>0</v>
      </c>
      <c r="AC218" s="57"/>
    </row>
    <row r="219" spans="1:29" outlineLevel="1" x14ac:dyDescent="0.2">
      <c r="A219" s="22">
        <v>1</v>
      </c>
      <c r="B219" s="46">
        <v>2019</v>
      </c>
      <c r="C219" s="46">
        <v>5</v>
      </c>
      <c r="D219" s="22" t="s">
        <v>241</v>
      </c>
      <c r="E219" s="22" t="s">
        <v>607</v>
      </c>
      <c r="F219" s="41">
        <v>116327</v>
      </c>
      <c r="H219" s="69">
        <f>IFERROR('Tabel 5'!G219/'Tabel 11'!$F219*1,0)</f>
        <v>1.4820291076018465E-2</v>
      </c>
      <c r="I219" s="69"/>
      <c r="J219" s="69">
        <f>IFERROR('Tabel 5'!I219/'Tabel 11'!$F219*1,0)</f>
        <v>3.1205137242428672E-3</v>
      </c>
      <c r="K219" s="69">
        <f>IFERROR('Tabel 5'!J219/'Tabel 11'!$F219*1,0)</f>
        <v>2.6047263318060296E-3</v>
      </c>
      <c r="L219" s="69">
        <f>IFERROR('Tabel 5'!K219/'Tabel 11'!$F219*1,0)</f>
        <v>4.2982282703069792E-5</v>
      </c>
      <c r="M219" s="69">
        <f>IFERROR('Tabel 5'!L219/'Tabel 11'!$F219*1,0)</f>
        <v>0</v>
      </c>
      <c r="N219" s="69">
        <f>IFERROR('Tabel 5'!M219/'Tabel 11'!$F219*1,0)</f>
        <v>0</v>
      </c>
      <c r="O219" s="69">
        <f>IFERROR('Tabel 5'!N219/'Tabel 11'!$F219*1,0)</f>
        <v>4.7280510973376772E-4</v>
      </c>
      <c r="P219" s="69"/>
      <c r="Q219" s="69">
        <f>IFERROR('Tabel 5'!P219/'Tabel 11'!$F219*1,0)</f>
        <v>2.06314956974735E-4</v>
      </c>
      <c r="R219" s="69">
        <f>IFERROR('Tabel 5'!Q219/'Tabel 11'!$F219*1,0)</f>
        <v>2.06314956974735E-4</v>
      </c>
      <c r="S219" s="69">
        <f>IFERROR('Tabel 5'!R219/'Tabel 11'!$F219*1,0)</f>
        <v>0</v>
      </c>
      <c r="T219" s="69"/>
      <c r="U219" s="69">
        <f>IFERROR('Tabel 5'!T219/'Tabel 11'!$F219*1,0)</f>
        <v>3.2236712027302345E-3</v>
      </c>
      <c r="V219" s="69"/>
      <c r="W219" s="69">
        <f>IFERROR('Tabel 5'!V219/'Tabel 11'!$F219*1,0)</f>
        <v>8.2697911920706288E-3</v>
      </c>
      <c r="X219" s="69">
        <f>IFERROR('Tabel 5'!W219/'Tabel 11'!$F219*1,0)</f>
        <v>7.341373885684321E-3</v>
      </c>
      <c r="Y219" s="69">
        <f>IFERROR('Tabel 5'!X219/'Tabel 11'!$F219*1,0)</f>
        <v>9.2841730638630756E-4</v>
      </c>
      <c r="Z219" s="69">
        <f>IFERROR('Tabel 5'!Y219/'Tabel 11'!$F219*1,0)</f>
        <v>0</v>
      </c>
      <c r="AA219" s="69"/>
      <c r="AB219" s="69">
        <f>IFERROR('Tabel 5'!AA219/'Tabel 11'!$F219*1,0)</f>
        <v>0</v>
      </c>
      <c r="AC219" s="57"/>
    </row>
    <row r="220" spans="1:29" outlineLevel="1" x14ac:dyDescent="0.2">
      <c r="A220" s="22">
        <v>1</v>
      </c>
      <c r="B220" s="46">
        <v>2019</v>
      </c>
      <c r="C220" s="46">
        <v>5</v>
      </c>
      <c r="D220" s="22" t="s">
        <v>242</v>
      </c>
      <c r="E220" s="22" t="s">
        <v>608</v>
      </c>
      <c r="F220" s="41">
        <v>106478</v>
      </c>
      <c r="H220" s="69">
        <f>IFERROR('Tabel 5'!G220/'Tabel 11'!$F220*1,0)</f>
        <v>3.0456995811341311E-2</v>
      </c>
      <c r="I220" s="69"/>
      <c r="J220" s="69">
        <f>IFERROR('Tabel 5'!I220/'Tabel 11'!$F220*1,0)</f>
        <v>1.8172768083547775E-2</v>
      </c>
      <c r="K220" s="69">
        <f>IFERROR('Tabel 5'!J220/'Tabel 11'!$F220*1,0)</f>
        <v>1.8031893912357482E-3</v>
      </c>
      <c r="L220" s="69">
        <f>IFERROR('Tabel 5'!K220/'Tabel 11'!$F220*1,0)</f>
        <v>0</v>
      </c>
      <c r="M220" s="69">
        <f>IFERROR('Tabel 5'!L220/'Tabel 11'!$F220*1,0)</f>
        <v>2.2258119048066266E-3</v>
      </c>
      <c r="N220" s="69">
        <f>IFERROR('Tabel 5'!M220/'Tabel 11'!$F220*1,0)</f>
        <v>0</v>
      </c>
      <c r="O220" s="69">
        <f>IFERROR('Tabel 5'!N220/'Tabel 11'!$F220*1,0)</f>
        <v>1.41437667875054E-2</v>
      </c>
      <c r="P220" s="69"/>
      <c r="Q220" s="69">
        <f>IFERROR('Tabel 5'!P220/'Tabel 11'!$F220*1,0)</f>
        <v>1.6810984428708277E-3</v>
      </c>
      <c r="R220" s="69">
        <f>IFERROR('Tabel 5'!Q220/'Tabel 11'!$F220*1,0)</f>
        <v>0</v>
      </c>
      <c r="S220" s="69">
        <f>IFERROR('Tabel 5'!R220/'Tabel 11'!$F220*1,0)</f>
        <v>1.6810984428708277E-3</v>
      </c>
      <c r="T220" s="69"/>
      <c r="U220" s="69">
        <f>IFERROR('Tabel 5'!T220/'Tabel 11'!$F220*1,0)</f>
        <v>1.1739514265857736E-3</v>
      </c>
      <c r="V220" s="69"/>
      <c r="W220" s="69">
        <f>IFERROR('Tabel 5'!V220/'Tabel 11'!$F220*1,0)</f>
        <v>9.4291778583369332E-3</v>
      </c>
      <c r="X220" s="69">
        <f>IFERROR('Tabel 5'!W220/'Tabel 11'!$F220*1,0)</f>
        <v>8.4430586600048839E-3</v>
      </c>
      <c r="Y220" s="69">
        <f>IFERROR('Tabel 5'!X220/'Tabel 11'!$F220*1,0)</f>
        <v>0</v>
      </c>
      <c r="Z220" s="69">
        <f>IFERROR('Tabel 5'!Y220/'Tabel 11'!$F220*1,0)</f>
        <v>9.8611919833204971E-4</v>
      </c>
      <c r="AA220" s="69"/>
      <c r="AB220" s="69">
        <f>IFERROR('Tabel 5'!AA220/'Tabel 11'!$F220*1,0)</f>
        <v>0</v>
      </c>
      <c r="AC220" s="57"/>
    </row>
    <row r="221" spans="1:29" outlineLevel="1" x14ac:dyDescent="0.2">
      <c r="A221" s="22">
        <v>1</v>
      </c>
      <c r="B221" s="46">
        <v>2019</v>
      </c>
      <c r="C221" s="46">
        <v>5</v>
      </c>
      <c r="D221" s="22" t="s">
        <v>243</v>
      </c>
      <c r="E221" s="22" t="s">
        <v>609</v>
      </c>
      <c r="F221" s="41">
        <v>80939</v>
      </c>
      <c r="H221" s="69">
        <f>IFERROR('Tabel 5'!G221/'Tabel 11'!$F221*1,0)</f>
        <v>2.2399584872558345E-2</v>
      </c>
      <c r="I221" s="69"/>
      <c r="J221" s="69">
        <f>IFERROR('Tabel 5'!I221/'Tabel 11'!$F221*1,0)</f>
        <v>9.0191378692595654E-3</v>
      </c>
      <c r="K221" s="69">
        <f>IFERROR('Tabel 5'!J221/'Tabel 11'!$F221*1,0)</f>
        <v>1.0131086373688827E-3</v>
      </c>
      <c r="L221" s="69">
        <f>IFERROR('Tabel 5'!K221/'Tabel 11'!$F221*1,0)</f>
        <v>0</v>
      </c>
      <c r="M221" s="69">
        <f>IFERROR('Tabel 5'!L221/'Tabel 11'!$F221*1,0)</f>
        <v>2.4709966765094703E-4</v>
      </c>
      <c r="N221" s="69">
        <f>IFERROR('Tabel 5'!M221/'Tabel 11'!$F221*1,0)</f>
        <v>0</v>
      </c>
      <c r="O221" s="69">
        <f>IFERROR('Tabel 5'!N221/'Tabel 11'!$F221*1,0)</f>
        <v>7.758929564239736E-3</v>
      </c>
      <c r="P221" s="69"/>
      <c r="Q221" s="69">
        <f>IFERROR('Tabel 5'!P221/'Tabel 11'!$F221*1,0)</f>
        <v>6.7952408604010433E-4</v>
      </c>
      <c r="R221" s="69">
        <f>IFERROR('Tabel 5'!Q221/'Tabel 11'!$F221*1,0)</f>
        <v>6.7952408604010433E-4</v>
      </c>
      <c r="S221" s="69">
        <f>IFERROR('Tabel 5'!R221/'Tabel 11'!$F221*1,0)</f>
        <v>0</v>
      </c>
      <c r="T221" s="69"/>
      <c r="U221" s="69">
        <f>IFERROR('Tabel 5'!T221/'Tabel 11'!$F221*1,0)</f>
        <v>2.47099667650947E-3</v>
      </c>
      <c r="V221" s="69"/>
      <c r="W221" s="69">
        <f>IFERROR('Tabel 5'!V221/'Tabel 11'!$F221*1,0)</f>
        <v>1.0229926240749206E-2</v>
      </c>
      <c r="X221" s="69">
        <f>IFERROR('Tabel 5'!W221/'Tabel 11'!$F221*1,0)</f>
        <v>9.2044626199977754E-3</v>
      </c>
      <c r="Y221" s="69">
        <f>IFERROR('Tabel 5'!X221/'Tabel 11'!$F221*1,0)</f>
        <v>1.0254636207514302E-3</v>
      </c>
      <c r="Z221" s="69">
        <f>IFERROR('Tabel 5'!Y221/'Tabel 11'!$F221*1,0)</f>
        <v>0</v>
      </c>
      <c r="AA221" s="69"/>
      <c r="AB221" s="69">
        <f>IFERROR('Tabel 5'!AA221/'Tabel 11'!$F221*1,0)</f>
        <v>0</v>
      </c>
      <c r="AC221" s="57"/>
    </row>
    <row r="222" spans="1:29" outlineLevel="1" x14ac:dyDescent="0.2">
      <c r="A222" s="22">
        <v>1</v>
      </c>
      <c r="B222" s="46">
        <v>2019</v>
      </c>
      <c r="C222" s="46">
        <v>5</v>
      </c>
      <c r="D222" s="22" t="s">
        <v>244</v>
      </c>
      <c r="E222" s="22" t="s">
        <v>612</v>
      </c>
      <c r="F222" s="41">
        <v>78008</v>
      </c>
      <c r="H222" s="69">
        <f>IFERROR('Tabel 5'!G222/'Tabel 11'!$F222*1,0)</f>
        <v>1.8626294739001129E-2</v>
      </c>
      <c r="I222" s="69"/>
      <c r="J222" s="69">
        <f>IFERROR('Tabel 5'!I222/'Tabel 11'!$F222*1,0)</f>
        <v>4.7815608655522512E-3</v>
      </c>
      <c r="K222" s="69">
        <f>IFERROR('Tabel 5'!J222/'Tabel 11'!$F222*1,0)</f>
        <v>1.2819198030971182E-5</v>
      </c>
      <c r="L222" s="69">
        <f>IFERROR('Tabel 5'!K222/'Tabel 11'!$F222*1,0)</f>
        <v>6.9223669367244386E-4</v>
      </c>
      <c r="M222" s="69">
        <f>IFERROR('Tabel 5'!L222/'Tabel 11'!$F222*1,0)</f>
        <v>3.4740026663931905E-3</v>
      </c>
      <c r="N222" s="69">
        <f>IFERROR('Tabel 5'!M222/'Tabel 11'!$F222*1,0)</f>
        <v>0</v>
      </c>
      <c r="O222" s="69">
        <f>IFERROR('Tabel 5'!N222/'Tabel 11'!$F222*1,0)</f>
        <v>6.0250230745564556E-4</v>
      </c>
      <c r="P222" s="69"/>
      <c r="Q222" s="69">
        <f>IFERROR('Tabel 5'!P222/'Tabel 11'!$F222*1,0)</f>
        <v>3.1663419136498819E-3</v>
      </c>
      <c r="R222" s="69">
        <f>IFERROR('Tabel 5'!Q222/'Tabel 11'!$F222*1,0)</f>
        <v>2.9227771510614295E-3</v>
      </c>
      <c r="S222" s="69">
        <f>IFERROR('Tabel 5'!R222/'Tabel 11'!$F222*1,0)</f>
        <v>2.4356476258845247E-4</v>
      </c>
      <c r="T222" s="69"/>
      <c r="U222" s="69">
        <f>IFERROR('Tabel 5'!T222/'Tabel 11'!$F222*1,0)</f>
        <v>4.2431545482514614E-3</v>
      </c>
      <c r="V222" s="69"/>
      <c r="W222" s="69">
        <f>IFERROR('Tabel 5'!V222/'Tabel 11'!$F222*1,0)</f>
        <v>6.4352374115475338E-3</v>
      </c>
      <c r="X222" s="69">
        <f>IFERROR('Tabel 5'!W222/'Tabel 11'!$F222*1,0)</f>
        <v>6.2173110450210239E-3</v>
      </c>
      <c r="Y222" s="69">
        <f>IFERROR('Tabel 5'!X222/'Tabel 11'!$F222*1,0)</f>
        <v>2.1792636652651011E-4</v>
      </c>
      <c r="Z222" s="69">
        <f>IFERROR('Tabel 5'!Y222/'Tabel 11'!$F222*1,0)</f>
        <v>0</v>
      </c>
      <c r="AA222" s="69"/>
      <c r="AB222" s="69">
        <f>IFERROR('Tabel 5'!AA222/'Tabel 11'!$F222*1,0)</f>
        <v>0</v>
      </c>
      <c r="AC222" s="57"/>
    </row>
    <row r="223" spans="1:29" outlineLevel="1" x14ac:dyDescent="0.2">
      <c r="A223" s="22">
        <v>1</v>
      </c>
      <c r="B223" s="46">
        <v>2019</v>
      </c>
      <c r="C223" s="46">
        <v>5</v>
      </c>
      <c r="D223" s="22" t="s">
        <v>245</v>
      </c>
      <c r="E223" s="22" t="s">
        <v>613</v>
      </c>
      <c r="F223" s="41">
        <v>60607</v>
      </c>
      <c r="H223" s="69">
        <f>IFERROR('Tabel 5'!G223/'Tabel 11'!$F223*1,0)</f>
        <v>7.688880822347254E-3</v>
      </c>
      <c r="I223" s="69"/>
      <c r="J223" s="69">
        <f>IFERROR('Tabel 5'!I223/'Tabel 11'!$F223*1,0)</f>
        <v>1.6334746811424424E-3</v>
      </c>
      <c r="K223" s="69">
        <f>IFERROR('Tabel 5'!J223/'Tabel 11'!$F223*1,0)</f>
        <v>1.6499744253964063E-5</v>
      </c>
      <c r="L223" s="69">
        <f>IFERROR('Tabel 5'!K223/'Tabel 11'!$F223*1,0)</f>
        <v>1.1549820977774845E-4</v>
      </c>
      <c r="M223" s="69">
        <f>IFERROR('Tabel 5'!L223/'Tabel 11'!$F223*1,0)</f>
        <v>8.2498721269820313E-4</v>
      </c>
      <c r="N223" s="69">
        <f>IFERROR('Tabel 5'!M223/'Tabel 11'!$F223*1,0)</f>
        <v>0</v>
      </c>
      <c r="O223" s="69">
        <f>IFERROR('Tabel 5'!N223/'Tabel 11'!$F223*1,0)</f>
        <v>6.7648951441252663E-4</v>
      </c>
      <c r="P223" s="69"/>
      <c r="Q223" s="69">
        <f>IFERROR('Tabel 5'!P223/'Tabel 11'!$F223*1,0)</f>
        <v>3.2999488507928125E-4</v>
      </c>
      <c r="R223" s="69">
        <f>IFERROR('Tabel 5'!Q223/'Tabel 11'!$F223*1,0)</f>
        <v>3.2999488507928125E-4</v>
      </c>
      <c r="S223" s="69">
        <f>IFERROR('Tabel 5'!R223/'Tabel 11'!$F223*1,0)</f>
        <v>0</v>
      </c>
      <c r="T223" s="69"/>
      <c r="U223" s="69">
        <f>IFERROR('Tabel 5'!T223/'Tabel 11'!$F223*1,0)</f>
        <v>0</v>
      </c>
      <c r="V223" s="69"/>
      <c r="W223" s="69">
        <f>IFERROR('Tabel 5'!V223/'Tabel 11'!$F223*1,0)</f>
        <v>5.7254112561255302E-3</v>
      </c>
      <c r="X223" s="69">
        <f>IFERROR('Tabel 5'!W223/'Tabel 11'!$F223*1,0)</f>
        <v>5.5439140693319252E-3</v>
      </c>
      <c r="Y223" s="69">
        <f>IFERROR('Tabel 5'!X223/'Tabel 11'!$F223*1,0)</f>
        <v>1.814971867936047E-4</v>
      </c>
      <c r="Z223" s="69">
        <f>IFERROR('Tabel 5'!Y223/'Tabel 11'!$F223*1,0)</f>
        <v>0</v>
      </c>
      <c r="AA223" s="69"/>
      <c r="AB223" s="69">
        <f>IFERROR('Tabel 5'!AA223/'Tabel 11'!$F223*1,0)</f>
        <v>0</v>
      </c>
      <c r="AC223" s="57"/>
    </row>
    <row r="224" spans="1:29" outlineLevel="1" x14ac:dyDescent="0.2">
      <c r="A224" s="22">
        <v>1</v>
      </c>
      <c r="B224" s="46">
        <v>2019</v>
      </c>
      <c r="C224" s="46">
        <v>5</v>
      </c>
      <c r="D224" s="22" t="s">
        <v>247</v>
      </c>
      <c r="E224" s="22" t="s">
        <v>615</v>
      </c>
      <c r="F224" s="41">
        <v>84596</v>
      </c>
      <c r="H224" s="69">
        <f>IFERROR('Tabel 5'!G224/'Tabel 11'!$F224*1,0)</f>
        <v>2.1691332923542483E-2</v>
      </c>
      <c r="I224" s="69"/>
      <c r="J224" s="69">
        <f>IFERROR('Tabel 5'!I224/'Tabel 11'!$F224*1,0)</f>
        <v>1.2861128185729822E-2</v>
      </c>
      <c r="K224" s="69">
        <f>IFERROR('Tabel 5'!J224/'Tabel 11'!$F224*1,0)</f>
        <v>1.6785663624757671E-3</v>
      </c>
      <c r="L224" s="69">
        <f>IFERROR('Tabel 5'!K224/'Tabel 11'!$F224*1,0)</f>
        <v>6.1468627358267532E-4</v>
      </c>
      <c r="M224" s="69">
        <f>IFERROR('Tabel 5'!L224/'Tabel 11'!$F224*1,0)</f>
        <v>3.0852522577899666E-3</v>
      </c>
      <c r="N224" s="69">
        <f>IFERROR('Tabel 5'!M224/'Tabel 11'!$F224*1,0)</f>
        <v>7.0925339259539464E-5</v>
      </c>
      <c r="O224" s="69">
        <f>IFERROR('Tabel 5'!N224/'Tabel 11'!$F224*1,0)</f>
        <v>7.411697952621873E-3</v>
      </c>
      <c r="P224" s="69"/>
      <c r="Q224" s="69">
        <f>IFERROR('Tabel 5'!P224/'Tabel 11'!$F224*1,0)</f>
        <v>2.2459690765520829E-4</v>
      </c>
      <c r="R224" s="69">
        <f>IFERROR('Tabel 5'!Q224/'Tabel 11'!$F224*1,0)</f>
        <v>0</v>
      </c>
      <c r="S224" s="69">
        <f>IFERROR('Tabel 5'!R224/'Tabel 11'!$F224*1,0)</f>
        <v>2.2459690765520829E-4</v>
      </c>
      <c r="T224" s="69"/>
      <c r="U224" s="69">
        <f>IFERROR('Tabel 5'!T224/'Tabel 11'!$F224*1,0)</f>
        <v>2.6360584424795497E-3</v>
      </c>
      <c r="V224" s="69"/>
      <c r="W224" s="69">
        <f>IFERROR('Tabel 5'!V224/'Tabel 11'!$F224*1,0)</f>
        <v>5.9695493876779047E-3</v>
      </c>
      <c r="X224" s="69">
        <f>IFERROR('Tabel 5'!W224/'Tabel 11'!$F224*1,0)</f>
        <v>5.7331315901461063E-3</v>
      </c>
      <c r="Y224" s="69">
        <f>IFERROR('Tabel 5'!X224/'Tabel 11'!$F224*1,0)</f>
        <v>2.3641779753179819E-4</v>
      </c>
      <c r="Z224" s="69">
        <f>IFERROR('Tabel 5'!Y224/'Tabel 11'!$F224*1,0)</f>
        <v>0</v>
      </c>
      <c r="AA224" s="69"/>
      <c r="AB224" s="69">
        <f>IFERROR('Tabel 5'!AA224/'Tabel 11'!$F224*1,0)</f>
        <v>0</v>
      </c>
      <c r="AC224" s="57"/>
    </row>
    <row r="225" spans="1:29" outlineLevel="1" x14ac:dyDescent="0.2">
      <c r="A225" s="22">
        <v>1</v>
      </c>
      <c r="B225" s="46">
        <v>2019</v>
      </c>
      <c r="C225" s="46">
        <v>5</v>
      </c>
      <c r="D225" s="22" t="s">
        <v>248</v>
      </c>
      <c r="E225" s="22" t="s">
        <v>616</v>
      </c>
      <c r="F225" s="41">
        <v>59909</v>
      </c>
      <c r="H225" s="69">
        <f>IFERROR('Tabel 5'!G225/'Tabel 11'!$F225*1,0)</f>
        <v>1.9446160009347509E-2</v>
      </c>
      <c r="I225" s="69"/>
      <c r="J225" s="69">
        <f>IFERROR('Tabel 5'!I225/'Tabel 11'!$F225*1,0)</f>
        <v>7.1107846901133382E-3</v>
      </c>
      <c r="K225" s="69">
        <f>IFERROR('Tabel 5'!J225/'Tabel 11'!$F225*1,0)</f>
        <v>4.740523126742226E-3</v>
      </c>
      <c r="L225" s="69">
        <f>IFERROR('Tabel 5'!K225/'Tabel 11'!$F225*1,0)</f>
        <v>3.338396568128328E-4</v>
      </c>
      <c r="M225" s="69">
        <f>IFERROR('Tabel 5'!L225/'Tabel 11'!$F225*1,0)</f>
        <v>5.3414345090053246E-4</v>
      </c>
      <c r="N225" s="69">
        <f>IFERROR('Tabel 5'!M225/'Tabel 11'!$F225*1,0)</f>
        <v>0</v>
      </c>
      <c r="O225" s="69">
        <f>IFERROR('Tabel 5'!N225/'Tabel 11'!$F225*1,0)</f>
        <v>1.5022784556577475E-3</v>
      </c>
      <c r="P225" s="69"/>
      <c r="Q225" s="69">
        <f>IFERROR('Tabel 5'!P225/'Tabel 11'!$F225*1,0)</f>
        <v>2.737485185865229E-3</v>
      </c>
      <c r="R225" s="69">
        <f>IFERROR('Tabel 5'!Q225/'Tabel 11'!$F225*1,0)</f>
        <v>1.9028860438331469E-3</v>
      </c>
      <c r="S225" s="69">
        <f>IFERROR('Tabel 5'!R225/'Tabel 11'!$F225*1,0)</f>
        <v>8.3459914203208195E-4</v>
      </c>
      <c r="T225" s="69"/>
      <c r="U225" s="69">
        <f>IFERROR('Tabel 5'!T225/'Tabel 11'!$F225*1,0)</f>
        <v>4.1896876930010516E-3</v>
      </c>
      <c r="V225" s="69"/>
      <c r="W225" s="69">
        <f>IFERROR('Tabel 5'!V225/'Tabel 11'!$F225*1,0)</f>
        <v>5.4082024403678914E-3</v>
      </c>
      <c r="X225" s="69">
        <f>IFERROR('Tabel 5'!W225/'Tabel 11'!$F225*1,0)</f>
        <v>5.224590629120833E-3</v>
      </c>
      <c r="Y225" s="69">
        <f>IFERROR('Tabel 5'!X225/'Tabel 11'!$F225*1,0)</f>
        <v>0</v>
      </c>
      <c r="Z225" s="69">
        <f>IFERROR('Tabel 5'!Y225/'Tabel 11'!$F225*1,0)</f>
        <v>1.8361181124705803E-4</v>
      </c>
      <c r="AA225" s="69"/>
      <c r="AB225" s="69">
        <f>IFERROR('Tabel 5'!AA225/'Tabel 11'!$F225*1,0)</f>
        <v>0</v>
      </c>
      <c r="AC225" s="57"/>
    </row>
    <row r="226" spans="1:29" outlineLevel="1" x14ac:dyDescent="0.2">
      <c r="A226" s="22">
        <v>1</v>
      </c>
      <c r="B226" s="46">
        <v>2019</v>
      </c>
      <c r="C226" s="46">
        <v>5</v>
      </c>
      <c r="D226" s="22" t="s">
        <v>249</v>
      </c>
      <c r="E226" s="22" t="s">
        <v>617</v>
      </c>
      <c r="F226" s="41">
        <v>75251</v>
      </c>
      <c r="H226" s="69">
        <f>IFERROR('Tabel 5'!G226/'Tabel 11'!$F226*1,0)</f>
        <v>2.407941422705346E-2</v>
      </c>
      <c r="I226" s="69"/>
      <c r="J226" s="69">
        <f>IFERROR('Tabel 5'!I226/'Tabel 11'!$F226*1,0)</f>
        <v>7.9068716694794747E-3</v>
      </c>
      <c r="K226" s="69">
        <f>IFERROR('Tabel 5'!J226/'Tabel 11'!$F226*1,0)</f>
        <v>0</v>
      </c>
      <c r="L226" s="69">
        <f>IFERROR('Tabel 5'!K226/'Tabel 11'!$F226*1,0)</f>
        <v>7.9733159692229997E-5</v>
      </c>
      <c r="M226" s="69">
        <f>IFERROR('Tabel 5'!L226/'Tabel 11'!$F226*1,0)</f>
        <v>6.790607433788255E-3</v>
      </c>
      <c r="N226" s="69">
        <f>IFERROR('Tabel 5'!M226/'Tabel 11'!$F226*1,0)</f>
        <v>0</v>
      </c>
      <c r="O226" s="69">
        <f>IFERROR('Tabel 5'!N226/'Tabel 11'!$F226*1,0)</f>
        <v>1.0365310759989901E-3</v>
      </c>
      <c r="P226" s="69"/>
      <c r="Q226" s="69">
        <f>IFERROR('Tabel 5'!P226/'Tabel 11'!$F226*1,0)</f>
        <v>6.2457641758913501E-3</v>
      </c>
      <c r="R226" s="69">
        <f>IFERROR('Tabel 5'!Q226/'Tabel 11'!$F226*1,0)</f>
        <v>0</v>
      </c>
      <c r="S226" s="69">
        <f>IFERROR('Tabel 5'!R226/'Tabel 11'!$F226*1,0)</f>
        <v>6.2457641758913501E-3</v>
      </c>
      <c r="T226" s="69"/>
      <c r="U226" s="69">
        <f>IFERROR('Tabel 5'!T226/'Tabel 11'!$F226*1,0)</f>
        <v>3.6810142057912853E-3</v>
      </c>
      <c r="V226" s="69"/>
      <c r="W226" s="69">
        <f>IFERROR('Tabel 5'!V226/'Tabel 11'!$F226*1,0)</f>
        <v>6.2457641758913501E-3</v>
      </c>
      <c r="X226" s="69">
        <f>IFERROR('Tabel 5'!W226/'Tabel 11'!$F226*1,0)</f>
        <v>6.0331424167120703E-3</v>
      </c>
      <c r="Y226" s="69">
        <f>IFERROR('Tabel 5'!X226/'Tabel 11'!$F226*1,0)</f>
        <v>2.1262175917928001E-4</v>
      </c>
      <c r="Z226" s="69">
        <f>IFERROR('Tabel 5'!Y226/'Tabel 11'!$F226*1,0)</f>
        <v>0</v>
      </c>
      <c r="AA226" s="69"/>
      <c r="AB226" s="69">
        <f>IFERROR('Tabel 5'!AA226/'Tabel 11'!$F226*1,0)</f>
        <v>0</v>
      </c>
      <c r="AC226" s="57"/>
    </row>
    <row r="227" spans="1:29" outlineLevel="1" x14ac:dyDescent="0.2">
      <c r="A227" s="22">
        <v>1</v>
      </c>
      <c r="B227" s="46">
        <v>2019</v>
      </c>
      <c r="C227" s="46">
        <v>5</v>
      </c>
      <c r="D227" s="22" t="s">
        <v>250</v>
      </c>
      <c r="E227" s="22" t="s">
        <v>618</v>
      </c>
      <c r="F227" s="41">
        <v>73208</v>
      </c>
      <c r="H227" s="69">
        <f>IFERROR('Tabel 5'!G227/'Tabel 11'!$F227*1,0)</f>
        <v>1.2443995191782319E-2</v>
      </c>
      <c r="I227" s="69"/>
      <c r="J227" s="69">
        <f>IFERROR('Tabel 5'!I227/'Tabel 11'!$F227*1,0)</f>
        <v>2.9504972134192986E-3</v>
      </c>
      <c r="K227" s="69">
        <f>IFERROR('Tabel 5'!J227/'Tabel 11'!$F227*1,0)</f>
        <v>0</v>
      </c>
      <c r="L227" s="69">
        <f>IFERROR('Tabel 5'!K227/'Tabel 11'!$F227*1,0)</f>
        <v>1.8304010490656759E-3</v>
      </c>
      <c r="M227" s="69">
        <f>IFERROR('Tabel 5'!L227/'Tabel 11'!$F227*1,0)</f>
        <v>1.1200961643536226E-3</v>
      </c>
      <c r="N227" s="69">
        <f>IFERROR('Tabel 5'!M227/'Tabel 11'!$F227*1,0)</f>
        <v>0</v>
      </c>
      <c r="O227" s="69">
        <f>IFERROR('Tabel 5'!N227/'Tabel 11'!$F227*1,0)</f>
        <v>0</v>
      </c>
      <c r="P227" s="69"/>
      <c r="Q227" s="69">
        <f>IFERROR('Tabel 5'!P227/'Tabel 11'!$F227*1,0)</f>
        <v>1.3386515134957927E-3</v>
      </c>
      <c r="R227" s="69">
        <f>IFERROR('Tabel 5'!Q227/'Tabel 11'!$F227*1,0)</f>
        <v>1.3386515134957927E-3</v>
      </c>
      <c r="S227" s="69">
        <f>IFERROR('Tabel 5'!R227/'Tabel 11'!$F227*1,0)</f>
        <v>0</v>
      </c>
      <c r="T227" s="69"/>
      <c r="U227" s="69">
        <f>IFERROR('Tabel 5'!T227/'Tabel 11'!$F227*1,0)</f>
        <v>1.2840126762102503E-3</v>
      </c>
      <c r="V227" s="69"/>
      <c r="W227" s="69">
        <f>IFERROR('Tabel 5'!V227/'Tabel 11'!$F227*1,0)</f>
        <v>6.8708337886569772E-3</v>
      </c>
      <c r="X227" s="69">
        <f>IFERROR('Tabel 5'!W227/'Tabel 11'!$F227*1,0)</f>
        <v>6.379084253087094E-3</v>
      </c>
      <c r="Y227" s="69">
        <f>IFERROR('Tabel 5'!X227/'Tabel 11'!$F227*1,0)</f>
        <v>4.9174953556988302E-4</v>
      </c>
      <c r="Z227" s="69">
        <f>IFERROR('Tabel 5'!Y227/'Tabel 11'!$F227*1,0)</f>
        <v>0</v>
      </c>
      <c r="AA227" s="69"/>
      <c r="AB227" s="69">
        <f>IFERROR('Tabel 5'!AA227/'Tabel 11'!$F227*1,0)</f>
        <v>1.9260190143153754E-3</v>
      </c>
      <c r="AC227" s="57"/>
    </row>
    <row r="228" spans="1:29" outlineLevel="1" x14ac:dyDescent="0.2">
      <c r="A228" s="22">
        <v>1</v>
      </c>
      <c r="B228" s="46">
        <v>2019</v>
      </c>
      <c r="C228" s="46">
        <v>5</v>
      </c>
      <c r="D228" s="22" t="s">
        <v>252</v>
      </c>
      <c r="E228" s="22" t="s">
        <v>620</v>
      </c>
      <c r="F228" s="41">
        <v>53233</v>
      </c>
      <c r="H228" s="69">
        <f>IFERROR('Tabel 5'!G228/'Tabel 11'!$F228*1,0)</f>
        <v>1.2154114928709636E-2</v>
      </c>
      <c r="I228" s="69"/>
      <c r="J228" s="69">
        <f>IFERROR('Tabel 5'!I228/'Tabel 11'!$F228*1,0)</f>
        <v>3.7570679841451731E-3</v>
      </c>
      <c r="K228" s="69">
        <f>IFERROR('Tabel 5'!J228/'Tabel 11'!$F228*1,0)</f>
        <v>6.9505757706685698E-4</v>
      </c>
      <c r="L228" s="69">
        <f>IFERROR('Tabel 5'!K228/'Tabel 11'!$F228*1,0)</f>
        <v>5.0720417785959839E-4</v>
      </c>
      <c r="M228" s="69">
        <f>IFERROR('Tabel 5'!L228/'Tabel 11'!$F228*1,0)</f>
        <v>1.7470366126275056E-3</v>
      </c>
      <c r="N228" s="69">
        <f>IFERROR('Tabel 5'!M228/'Tabel 11'!$F228*1,0)</f>
        <v>0</v>
      </c>
      <c r="O228" s="69">
        <f>IFERROR('Tabel 5'!N228/'Tabel 11'!$F228*1,0)</f>
        <v>8.0776961659121218E-4</v>
      </c>
      <c r="P228" s="69"/>
      <c r="Q228" s="69">
        <f>IFERROR('Tabel 5'!P228/'Tabel 11'!$F228*1,0)</f>
        <v>3.3813611857306559E-4</v>
      </c>
      <c r="R228" s="69">
        <f>IFERROR('Tabel 5'!Q228/'Tabel 11'!$F228*1,0)</f>
        <v>3.757067984145173E-5</v>
      </c>
      <c r="S228" s="69">
        <f>IFERROR('Tabel 5'!R228/'Tabel 11'!$F228*1,0)</f>
        <v>3.0056543873161384E-4</v>
      </c>
      <c r="T228" s="69"/>
      <c r="U228" s="69">
        <f>IFERROR('Tabel 5'!T228/'Tabel 11'!$F228*1,0)</f>
        <v>1.2774031146093588E-3</v>
      </c>
      <c r="V228" s="69"/>
      <c r="W228" s="69">
        <f>IFERROR('Tabel 5'!V228/'Tabel 11'!$F228*1,0)</f>
        <v>6.7815077113820375E-3</v>
      </c>
      <c r="X228" s="69">
        <f>IFERROR('Tabel 5'!W228/'Tabel 11'!$F228*1,0)</f>
        <v>6.4058009129675198E-3</v>
      </c>
      <c r="Y228" s="69">
        <f>IFERROR('Tabel 5'!X228/'Tabel 11'!$F228*1,0)</f>
        <v>3.7570679841451729E-4</v>
      </c>
      <c r="Z228" s="69">
        <f>IFERROR('Tabel 5'!Y228/'Tabel 11'!$F228*1,0)</f>
        <v>0</v>
      </c>
      <c r="AA228" s="69"/>
      <c r="AB228" s="69">
        <f>IFERROR('Tabel 5'!AA228/'Tabel 11'!$F228*1,0)</f>
        <v>0</v>
      </c>
      <c r="AC228" s="57"/>
    </row>
    <row r="229" spans="1:29" outlineLevel="1" x14ac:dyDescent="0.2">
      <c r="A229" s="22">
        <v>1</v>
      </c>
      <c r="B229" s="46">
        <v>2019</v>
      </c>
      <c r="C229" s="46">
        <v>5</v>
      </c>
      <c r="D229" s="22" t="s">
        <v>254</v>
      </c>
      <c r="E229" s="22" t="s">
        <v>622</v>
      </c>
      <c r="F229" s="41">
        <v>64744</v>
      </c>
      <c r="H229" s="69">
        <f>IFERROR('Tabel 5'!G229/'Tabel 11'!$F229*1,0)</f>
        <v>1.4503274434696652E-2</v>
      </c>
      <c r="I229" s="69"/>
      <c r="J229" s="69">
        <f>IFERROR('Tabel 5'!I229/'Tabel 11'!$F229*1,0)</f>
        <v>7.7227233411590263E-3</v>
      </c>
      <c r="K229" s="69">
        <f>IFERROR('Tabel 5'!J229/'Tabel 11'!$F229*1,0)</f>
        <v>3.3362164833806995E-3</v>
      </c>
      <c r="L229" s="69">
        <f>IFERROR('Tabel 5'!K229/'Tabel 11'!$F229*1,0)</f>
        <v>1.2356357345854441E-4</v>
      </c>
      <c r="M229" s="69">
        <f>IFERROR('Tabel 5'!L229/'Tabel 11'!$F229*1,0)</f>
        <v>0</v>
      </c>
      <c r="N229" s="69">
        <f>IFERROR('Tabel 5'!M229/'Tabel 11'!$F229*1,0)</f>
        <v>0</v>
      </c>
      <c r="O229" s="69">
        <f>IFERROR('Tabel 5'!N229/'Tabel 11'!$F229*1,0)</f>
        <v>4.2629432843197829E-3</v>
      </c>
      <c r="P229" s="69"/>
      <c r="Q229" s="69">
        <f>IFERROR('Tabel 5'!P229/'Tabel 11'!$F229*1,0)</f>
        <v>6.1781786729272207E-5</v>
      </c>
      <c r="R229" s="69">
        <f>IFERROR('Tabel 5'!Q229/'Tabel 11'!$F229*1,0)</f>
        <v>6.1781786729272207E-5</v>
      </c>
      <c r="S229" s="69">
        <f>IFERROR('Tabel 5'!R229/'Tabel 11'!$F229*1,0)</f>
        <v>0</v>
      </c>
      <c r="T229" s="69"/>
      <c r="U229" s="69">
        <f>IFERROR('Tabel 5'!T229/'Tabel 11'!$F229*1,0)</f>
        <v>1.0811812677622636E-3</v>
      </c>
      <c r="V229" s="69"/>
      <c r="W229" s="69">
        <f>IFERROR('Tabel 5'!V229/'Tabel 11'!$F229*1,0)</f>
        <v>5.6375880390460891E-3</v>
      </c>
      <c r="X229" s="69">
        <f>IFERROR('Tabel 5'!W229/'Tabel 11'!$F229*1,0)</f>
        <v>4.2320523909551468E-3</v>
      </c>
      <c r="Y229" s="69">
        <f>IFERROR('Tabel 5'!X229/'Tabel 11'!$F229*1,0)</f>
        <v>1.4055356480909427E-3</v>
      </c>
      <c r="Z229" s="69">
        <f>IFERROR('Tabel 5'!Y229/'Tabel 11'!$F229*1,0)</f>
        <v>0</v>
      </c>
      <c r="AA229" s="69"/>
      <c r="AB229" s="69">
        <f>IFERROR('Tabel 5'!AA229/'Tabel 11'!$F229*1,0)</f>
        <v>0</v>
      </c>
      <c r="AC229" s="57"/>
    </row>
    <row r="230" spans="1:29" outlineLevel="1" x14ac:dyDescent="0.2">
      <c r="A230" s="22">
        <v>1</v>
      </c>
      <c r="B230" s="46">
        <v>2019</v>
      </c>
      <c r="C230" s="46">
        <v>5</v>
      </c>
      <c r="D230" s="22" t="s">
        <v>256</v>
      </c>
      <c r="E230" s="22" t="s">
        <v>624</v>
      </c>
      <c r="F230" s="41">
        <v>114566</v>
      </c>
      <c r="H230" s="69">
        <f>IFERROR('Tabel 5'!G230/'Tabel 11'!$F230*1,0)</f>
        <v>3.5211144667702463E-2</v>
      </c>
      <c r="I230" s="69"/>
      <c r="J230" s="69">
        <f>IFERROR('Tabel 5'!I230/'Tabel 11'!$F230*1,0)</f>
        <v>8.1175916065848504E-3</v>
      </c>
      <c r="K230" s="69">
        <f>IFERROR('Tabel 5'!J230/'Tabel 11'!$F230*1,0)</f>
        <v>4.1460817345460258E-3</v>
      </c>
      <c r="L230" s="69">
        <f>IFERROR('Tabel 5'!K230/'Tabel 11'!$F230*1,0)</f>
        <v>2.6185779376080164E-5</v>
      </c>
      <c r="M230" s="69">
        <f>IFERROR('Tabel 5'!L230/'Tabel 11'!$F230*1,0)</f>
        <v>2.4789204476022555E-3</v>
      </c>
      <c r="N230" s="69">
        <f>IFERROR('Tabel 5'!M230/'Tabel 11'!$F230*1,0)</f>
        <v>1.1172599200460871E-3</v>
      </c>
      <c r="O230" s="69">
        <f>IFERROR('Tabel 5'!N230/'Tabel 11'!$F230*1,0)</f>
        <v>3.4914372501440219E-4</v>
      </c>
      <c r="P230" s="69"/>
      <c r="Q230" s="69">
        <f>IFERROR('Tabel 5'!P230/'Tabel 11'!$F230*1,0)</f>
        <v>1.4978265803117853E-2</v>
      </c>
      <c r="R230" s="69">
        <f>IFERROR('Tabel 5'!Q230/'Tabel 11'!$F230*1,0)</f>
        <v>1.0718712357942146E-2</v>
      </c>
      <c r="S230" s="69">
        <f>IFERROR('Tabel 5'!R230/'Tabel 11'!$F230*1,0)</f>
        <v>4.2595534451757063E-3</v>
      </c>
      <c r="T230" s="69"/>
      <c r="U230" s="69">
        <f>IFERROR('Tabel 5'!T230/'Tabel 11'!$F230*1,0)</f>
        <v>4.6086971701901087E-3</v>
      </c>
      <c r="V230" s="69"/>
      <c r="W230" s="69">
        <f>IFERROR('Tabel 5'!V230/'Tabel 11'!$F230*1,0)</f>
        <v>7.5065900878096472E-3</v>
      </c>
      <c r="X230" s="69">
        <f>IFERROR('Tabel 5'!W230/'Tabel 11'!$F230*1,0)</f>
        <v>7.2534608871742054E-3</v>
      </c>
      <c r="Y230" s="69">
        <f>IFERROR('Tabel 5'!X230/'Tabel 11'!$F230*1,0)</f>
        <v>2.5312920063544158E-4</v>
      </c>
      <c r="Z230" s="69">
        <f>IFERROR('Tabel 5'!Y230/'Tabel 11'!$F230*1,0)</f>
        <v>0</v>
      </c>
      <c r="AA230" s="69"/>
      <c r="AB230" s="69">
        <f>IFERROR('Tabel 5'!AA230/'Tabel 11'!$F230*1,0)</f>
        <v>0</v>
      </c>
      <c r="AC230" s="57"/>
    </row>
    <row r="231" spans="1:29" outlineLevel="1" x14ac:dyDescent="0.2">
      <c r="A231" s="22">
        <v>1</v>
      </c>
      <c r="B231" s="46">
        <v>2019</v>
      </c>
      <c r="C231" s="46">
        <v>5</v>
      </c>
      <c r="D231" s="22" t="s">
        <v>257</v>
      </c>
      <c r="E231" s="22" t="s">
        <v>625</v>
      </c>
      <c r="F231" s="41">
        <v>64426</v>
      </c>
      <c r="H231" s="69">
        <f>IFERROR('Tabel 5'!G231/'Tabel 11'!$F231*1,0)</f>
        <v>1.5133641697451339E-2</v>
      </c>
      <c r="I231" s="69"/>
      <c r="J231" s="69">
        <f>IFERROR('Tabel 5'!I231/'Tabel 11'!$F231*1,0)</f>
        <v>5.2773724893676469E-3</v>
      </c>
      <c r="K231" s="69">
        <f>IFERROR('Tabel 5'!J231/'Tabel 11'!$F231*1,0)</f>
        <v>1.7849936361096451E-3</v>
      </c>
      <c r="L231" s="69">
        <f>IFERROR('Tabel 5'!K231/'Tabel 11'!$F231*1,0)</f>
        <v>1.7073852171483562E-4</v>
      </c>
      <c r="M231" s="69">
        <f>IFERROR('Tabel 5'!L231/'Tabel 11'!$F231*1,0)</f>
        <v>3.1509018098283301E-3</v>
      </c>
      <c r="N231" s="69">
        <f>IFERROR('Tabel 5'!M231/'Tabel 11'!$F231*1,0)</f>
        <v>0</v>
      </c>
      <c r="O231" s="69">
        <f>IFERROR('Tabel 5'!N231/'Tabel 11'!$F231*1,0)</f>
        <v>1.7073852171483562E-4</v>
      </c>
      <c r="P231" s="69"/>
      <c r="Q231" s="69">
        <f>IFERROR('Tabel 5'!P231/'Tabel 11'!$F231*1,0)</f>
        <v>0</v>
      </c>
      <c r="R231" s="69">
        <f>IFERROR('Tabel 5'!Q231/'Tabel 11'!$F231*1,0)</f>
        <v>0</v>
      </c>
      <c r="S231" s="69">
        <f>IFERROR('Tabel 5'!R231/'Tabel 11'!$F231*1,0)</f>
        <v>0</v>
      </c>
      <c r="T231" s="69"/>
      <c r="U231" s="69">
        <f>IFERROR('Tabel 5'!T231/'Tabel 11'!$F231*1,0)</f>
        <v>2.1730357309160896E-3</v>
      </c>
      <c r="V231" s="69"/>
      <c r="W231" s="69">
        <f>IFERROR('Tabel 5'!V231/'Tabel 11'!$F231*1,0)</f>
        <v>7.6832334771676034E-3</v>
      </c>
      <c r="X231" s="69">
        <f>IFERROR('Tabel 5'!W231/'Tabel 11'!$F231*1,0)</f>
        <v>7.2175829633998696E-3</v>
      </c>
      <c r="Y231" s="69">
        <f>IFERROR('Tabel 5'!X231/'Tabel 11'!$F231*1,0)</f>
        <v>2.6386862446838233E-4</v>
      </c>
      <c r="Z231" s="69">
        <f>IFERROR('Tabel 5'!Y231/'Tabel 11'!$F231*1,0)</f>
        <v>2.017818892993512E-4</v>
      </c>
      <c r="AA231" s="69"/>
      <c r="AB231" s="69">
        <f>IFERROR('Tabel 5'!AA231/'Tabel 11'!$F231*1,0)</f>
        <v>0</v>
      </c>
      <c r="AC231" s="57"/>
    </row>
    <row r="232" spans="1:29" outlineLevel="1" x14ac:dyDescent="0.2">
      <c r="A232" s="22">
        <v>1</v>
      </c>
      <c r="B232" s="46">
        <v>2019</v>
      </c>
      <c r="C232" s="46">
        <v>5</v>
      </c>
      <c r="D232" s="22" t="s">
        <v>258</v>
      </c>
      <c r="E232" s="22" t="s">
        <v>626</v>
      </c>
      <c r="F232" s="41">
        <v>69535</v>
      </c>
      <c r="H232" s="69">
        <f>IFERROR('Tabel 5'!G232/'Tabel 11'!$F232*1,0)</f>
        <v>1.4338103113539944E-2</v>
      </c>
      <c r="I232" s="69"/>
      <c r="J232" s="69">
        <f>IFERROR('Tabel 5'!I232/'Tabel 11'!$F232*1,0)</f>
        <v>2.3009994966563603E-3</v>
      </c>
      <c r="K232" s="69">
        <f>IFERROR('Tabel 5'!J232/'Tabel 11'!$F232*1,0)</f>
        <v>2.5886244337384052E-4</v>
      </c>
      <c r="L232" s="69">
        <f>IFERROR('Tabel 5'!K232/'Tabel 11'!$F232*1,0)</f>
        <v>4.0267491191486301E-4</v>
      </c>
      <c r="M232" s="69">
        <f>IFERROR('Tabel 5'!L232/'Tabel 11'!$F232*1,0)</f>
        <v>1.0785935140576687E-3</v>
      </c>
      <c r="N232" s="69">
        <f>IFERROR('Tabel 5'!M232/'Tabel 11'!$F232*1,0)</f>
        <v>2.0133745595743151E-4</v>
      </c>
      <c r="O232" s="69">
        <f>IFERROR('Tabel 5'!N232/'Tabel 11'!$F232*1,0)</f>
        <v>3.5953117135255629E-4</v>
      </c>
      <c r="P232" s="69"/>
      <c r="Q232" s="69">
        <f>IFERROR('Tabel 5'!P232/'Tabel 11'!$F232*1,0)</f>
        <v>2.7899618896958366E-3</v>
      </c>
      <c r="R232" s="69">
        <f>IFERROR('Tabel 5'!Q232/'Tabel 11'!$F232*1,0)</f>
        <v>2.128424534407133E-3</v>
      </c>
      <c r="S232" s="69">
        <f>IFERROR('Tabel 5'!R232/'Tabel 11'!$F232*1,0)</f>
        <v>6.6153735528870353E-4</v>
      </c>
      <c r="T232" s="69"/>
      <c r="U232" s="69">
        <f>IFERROR('Tabel 5'!T232/'Tabel 11'!$F232*1,0)</f>
        <v>0</v>
      </c>
      <c r="V232" s="69"/>
      <c r="W232" s="69">
        <f>IFERROR('Tabel 5'!V232/'Tabel 11'!$F232*1,0)</f>
        <v>9.2471417271877479E-3</v>
      </c>
      <c r="X232" s="69">
        <f>IFERROR('Tabel 5'!W232/'Tabel 11'!$F232*1,0)</f>
        <v>9.2471417271877479E-3</v>
      </c>
      <c r="Y232" s="69">
        <f>IFERROR('Tabel 5'!X232/'Tabel 11'!$F232*1,0)</f>
        <v>0</v>
      </c>
      <c r="Z232" s="69">
        <f>IFERROR('Tabel 5'!Y232/'Tabel 11'!$F232*1,0)</f>
        <v>0</v>
      </c>
      <c r="AA232" s="69"/>
      <c r="AB232" s="69">
        <f>IFERROR('Tabel 5'!AA232/'Tabel 11'!$F232*1,0)</f>
        <v>7.1906234270511257E-4</v>
      </c>
      <c r="AC232" s="57"/>
    </row>
    <row r="233" spans="1:29" outlineLevel="1" x14ac:dyDescent="0.2">
      <c r="A233" s="22">
        <v>1</v>
      </c>
      <c r="B233" s="46">
        <v>2019</v>
      </c>
      <c r="C233" s="46">
        <v>5</v>
      </c>
      <c r="D233" s="22" t="s">
        <v>259</v>
      </c>
      <c r="E233" s="22" t="s">
        <v>627</v>
      </c>
      <c r="F233" s="41">
        <v>98383</v>
      </c>
      <c r="H233" s="69">
        <f>IFERROR('Tabel 5'!G233/'Tabel 11'!$F233*1,0)</f>
        <v>3.0665867070530477E-2</v>
      </c>
      <c r="I233" s="69"/>
      <c r="J233" s="69">
        <f>IFERROR('Tabel 5'!I233/'Tabel 11'!$F233*1,0)</f>
        <v>2.3022270107640547E-2</v>
      </c>
      <c r="K233" s="69">
        <f>IFERROR('Tabel 5'!J233/'Tabel 11'!$F233*1,0)</f>
        <v>2.0430358903469094E-2</v>
      </c>
      <c r="L233" s="69">
        <f>IFERROR('Tabel 5'!K233/'Tabel 11'!$F233*1,0)</f>
        <v>0</v>
      </c>
      <c r="M233" s="69">
        <f>IFERROR('Tabel 5'!L233/'Tabel 11'!$F233*1,0)</f>
        <v>2.5919112041714524E-3</v>
      </c>
      <c r="N233" s="69">
        <f>IFERROR('Tabel 5'!M233/'Tabel 11'!$F233*1,0)</f>
        <v>0</v>
      </c>
      <c r="O233" s="69">
        <f>IFERROR('Tabel 5'!N233/'Tabel 11'!$F233*1,0)</f>
        <v>0</v>
      </c>
      <c r="P233" s="69"/>
      <c r="Q233" s="69">
        <f>IFERROR('Tabel 5'!P233/'Tabel 11'!$F233*1,0)</f>
        <v>1.9617210290395698E-3</v>
      </c>
      <c r="R233" s="69">
        <f>IFERROR('Tabel 5'!Q233/'Tabel 11'!$F233*1,0)</f>
        <v>1.9617210290395698E-3</v>
      </c>
      <c r="S233" s="69">
        <f>IFERROR('Tabel 5'!R233/'Tabel 11'!$F233*1,0)</f>
        <v>0</v>
      </c>
      <c r="T233" s="69"/>
      <c r="U233" s="69">
        <f>IFERROR('Tabel 5'!T233/'Tabel 11'!$F233*1,0)</f>
        <v>8.538060437270667E-4</v>
      </c>
      <c r="V233" s="69"/>
      <c r="W233" s="69">
        <f>IFERROR('Tabel 5'!V233/'Tabel 11'!$F233*1,0)</f>
        <v>4.8280698901232936E-3</v>
      </c>
      <c r="X233" s="69">
        <f>IFERROR('Tabel 5'!W233/'Tabel 11'!$F233*1,0)</f>
        <v>4.6756045251720316E-3</v>
      </c>
      <c r="Y233" s="69">
        <f>IFERROR('Tabel 5'!X233/'Tabel 11'!$F233*1,0)</f>
        <v>1.524653649512619E-4</v>
      </c>
      <c r="Z233" s="69">
        <f>IFERROR('Tabel 5'!Y233/'Tabel 11'!$F233*1,0)</f>
        <v>0</v>
      </c>
      <c r="AA233" s="69"/>
      <c r="AB233" s="69">
        <f>IFERROR('Tabel 5'!AA233/'Tabel 11'!$F233*1,0)</f>
        <v>0</v>
      </c>
      <c r="AC233" s="57"/>
    </row>
    <row r="234" spans="1:29" outlineLevel="1" x14ac:dyDescent="0.2">
      <c r="A234" s="22">
        <v>1</v>
      </c>
      <c r="B234" s="46">
        <v>2019</v>
      </c>
      <c r="C234" s="46">
        <v>5</v>
      </c>
      <c r="D234" s="22" t="s">
        <v>261</v>
      </c>
      <c r="E234" s="22" t="s">
        <v>629</v>
      </c>
      <c r="F234" s="41">
        <v>53527</v>
      </c>
      <c r="H234" s="69">
        <f>IFERROR('Tabel 5'!G234/'Tabel 11'!$F234*1,0)</f>
        <v>1.9933865152166195E-2</v>
      </c>
      <c r="I234" s="69"/>
      <c r="J234" s="69">
        <f>IFERROR('Tabel 5'!I234/'Tabel 11'!$F234*1,0)</f>
        <v>7.2860425579614023E-3</v>
      </c>
      <c r="K234" s="69">
        <f>IFERROR('Tabel 5'!J234/'Tabel 11'!$F234*1,0)</f>
        <v>2.2605414090085376E-3</v>
      </c>
      <c r="L234" s="69">
        <f>IFERROR('Tabel 5'!K234/'Tabel 11'!$F234*1,0)</f>
        <v>1.6813944364526314E-4</v>
      </c>
      <c r="M234" s="69">
        <f>IFERROR('Tabel 5'!L234/'Tabel 11'!$F234*1,0)</f>
        <v>3.157285108449941E-3</v>
      </c>
      <c r="N234" s="69">
        <f>IFERROR('Tabel 5'!M234/'Tabel 11'!$F234*1,0)</f>
        <v>0</v>
      </c>
      <c r="O234" s="69">
        <f>IFERROR('Tabel 5'!N234/'Tabel 11'!$F234*1,0)</f>
        <v>1.7000765968576605E-3</v>
      </c>
      <c r="P234" s="69"/>
      <c r="Q234" s="69">
        <f>IFERROR('Tabel 5'!P234/'Tabel 11'!$F234*1,0)</f>
        <v>1.8308517196928653E-3</v>
      </c>
      <c r="R234" s="69">
        <f>IFERROR('Tabel 5'!Q234/'Tabel 11'!$F234*1,0)</f>
        <v>1.8308517196928653E-3</v>
      </c>
      <c r="S234" s="69">
        <f>IFERROR('Tabel 5'!R234/'Tabel 11'!$F234*1,0)</f>
        <v>0</v>
      </c>
      <c r="T234" s="69"/>
      <c r="U234" s="69">
        <f>IFERROR('Tabel 5'!T234/'Tabel 11'!$F234*1,0)</f>
        <v>7.4728641620116945E-4</v>
      </c>
      <c r="V234" s="69"/>
      <c r="W234" s="69">
        <f>IFERROR('Tabel 5'!V234/'Tabel 11'!$F234*1,0)</f>
        <v>1.006968445831076E-2</v>
      </c>
      <c r="X234" s="69">
        <f>IFERROR('Tabel 5'!W234/'Tabel 11'!$F234*1,0)</f>
        <v>9.7520877314252619E-3</v>
      </c>
      <c r="Y234" s="69">
        <f>IFERROR('Tabel 5'!X234/'Tabel 11'!$F234*1,0)</f>
        <v>3.1759672688549706E-4</v>
      </c>
      <c r="Z234" s="69">
        <f>IFERROR('Tabel 5'!Y234/'Tabel 11'!$F234*1,0)</f>
        <v>0</v>
      </c>
      <c r="AA234" s="69"/>
      <c r="AB234" s="69">
        <f>IFERROR('Tabel 5'!AA234/'Tabel 11'!$F234*1,0)</f>
        <v>0</v>
      </c>
      <c r="AC234" s="57"/>
    </row>
    <row r="235" spans="1:29" outlineLevel="1" x14ac:dyDescent="0.2">
      <c r="A235" s="22">
        <v>1</v>
      </c>
      <c r="B235" s="46">
        <v>2019</v>
      </c>
      <c r="C235" s="46">
        <v>5</v>
      </c>
      <c r="D235" s="22" t="s">
        <v>262</v>
      </c>
      <c r="E235" s="22" t="s">
        <v>630</v>
      </c>
      <c r="F235" s="41">
        <v>58111</v>
      </c>
      <c r="H235" s="69">
        <f>IFERROR('Tabel 5'!G235/'Tabel 11'!$F235*1,0)</f>
        <v>8.13959491318339E-3</v>
      </c>
      <c r="I235" s="69"/>
      <c r="J235" s="69">
        <f>IFERROR('Tabel 5'!I235/'Tabel 11'!$F235*1,0)</f>
        <v>1.8068868200512812E-3</v>
      </c>
      <c r="K235" s="69">
        <f>IFERROR('Tabel 5'!J235/'Tabel 11'!$F235*1,0)</f>
        <v>1.2045912133675208E-3</v>
      </c>
      <c r="L235" s="69">
        <f>IFERROR('Tabel 5'!K235/'Tabel 11'!$F235*1,0)</f>
        <v>0</v>
      </c>
      <c r="M235" s="69">
        <f>IFERROR('Tabel 5'!L235/'Tabel 11'!$F235*1,0)</f>
        <v>6.8833783621001187E-5</v>
      </c>
      <c r="N235" s="69">
        <f>IFERROR('Tabel 5'!M235/'Tabel 11'!$F235*1,0)</f>
        <v>0</v>
      </c>
      <c r="O235" s="69">
        <f>IFERROR('Tabel 5'!N235/'Tabel 11'!$F235*1,0)</f>
        <v>5.3346182306275916E-4</v>
      </c>
      <c r="P235" s="69"/>
      <c r="Q235" s="69">
        <f>IFERROR('Tabel 5'!P235/'Tabel 11'!$F235*1,0)</f>
        <v>1.8929290495775327E-4</v>
      </c>
      <c r="R235" s="69">
        <f>IFERROR('Tabel 5'!Q235/'Tabel 11'!$F235*1,0)</f>
        <v>1.8929290495775327E-4</v>
      </c>
      <c r="S235" s="69">
        <f>IFERROR('Tabel 5'!R235/'Tabel 11'!$F235*1,0)</f>
        <v>0</v>
      </c>
      <c r="T235" s="69"/>
      <c r="U235" s="69">
        <f>IFERROR('Tabel 5'!T235/'Tabel 11'!$F235*1,0)</f>
        <v>0</v>
      </c>
      <c r="V235" s="69"/>
      <c r="W235" s="69">
        <f>IFERROR('Tabel 5'!V235/'Tabel 11'!$F235*1,0)</f>
        <v>6.1434151881743556E-3</v>
      </c>
      <c r="X235" s="69">
        <f>IFERROR('Tabel 5'!W235/'Tabel 11'!$F235*1,0)</f>
        <v>5.8852884995956017E-3</v>
      </c>
      <c r="Y235" s="69">
        <f>IFERROR('Tabel 5'!X235/'Tabel 11'!$F235*1,0)</f>
        <v>2.5812668857875447E-4</v>
      </c>
      <c r="Z235" s="69">
        <f>IFERROR('Tabel 5'!Y235/'Tabel 11'!$F235*1,0)</f>
        <v>0</v>
      </c>
      <c r="AA235" s="69"/>
      <c r="AB235" s="69">
        <f>IFERROR('Tabel 5'!AA235/'Tabel 11'!$F235*1,0)</f>
        <v>2.0650135086300358E-4</v>
      </c>
      <c r="AC235" s="57"/>
    </row>
    <row r="236" spans="1:29" outlineLevel="1" x14ac:dyDescent="0.2">
      <c r="A236" s="22">
        <v>1</v>
      </c>
      <c r="B236" s="46">
        <v>2019</v>
      </c>
      <c r="C236" s="46">
        <v>5</v>
      </c>
      <c r="D236" s="22" t="s">
        <v>263</v>
      </c>
      <c r="E236" s="22" t="s">
        <v>631</v>
      </c>
      <c r="F236" s="41">
        <v>111073</v>
      </c>
      <c r="H236" s="69">
        <f>IFERROR('Tabel 5'!G236/'Tabel 11'!$F236*1,0)</f>
        <v>2.2516723236069972E-2</v>
      </c>
      <c r="I236" s="69"/>
      <c r="J236" s="69">
        <f>IFERROR('Tabel 5'!I236/'Tabel 11'!$F236*1,0)</f>
        <v>8.994084971145103E-3</v>
      </c>
      <c r="K236" s="69">
        <f>IFERROR('Tabel 5'!J236/'Tabel 11'!$F236*1,0)</f>
        <v>5.1587694579240681E-3</v>
      </c>
      <c r="L236" s="69">
        <f>IFERROR('Tabel 5'!K236/'Tabel 11'!$F236*1,0)</f>
        <v>1.350463208880646E-4</v>
      </c>
      <c r="M236" s="69">
        <f>IFERROR('Tabel 5'!L236/'Tabel 11'!$F236*1,0)</f>
        <v>8.5529336562440914E-4</v>
      </c>
      <c r="N236" s="69">
        <f>IFERROR('Tabel 5'!M236/'Tabel 11'!$F236*1,0)</f>
        <v>0</v>
      </c>
      <c r="O236" s="69">
        <f>IFERROR('Tabel 5'!N236/'Tabel 11'!$F236*1,0)</f>
        <v>2.844975826708561E-3</v>
      </c>
      <c r="P236" s="69"/>
      <c r="Q236" s="69">
        <f>IFERROR('Tabel 5'!P236/'Tabel 11'!$F236*1,0)</f>
        <v>8.1477946935798982E-3</v>
      </c>
      <c r="R236" s="69">
        <f>IFERROR('Tabel 5'!Q236/'Tabel 11'!$F236*1,0)</f>
        <v>8.1477946935798982E-3</v>
      </c>
      <c r="S236" s="69">
        <f>IFERROR('Tabel 5'!R236/'Tabel 11'!$F236*1,0)</f>
        <v>0</v>
      </c>
      <c r="T236" s="69"/>
      <c r="U236" s="69">
        <f>IFERROR('Tabel 5'!T236/'Tabel 11'!$F236*1,0)</f>
        <v>0</v>
      </c>
      <c r="V236" s="69"/>
      <c r="W236" s="69">
        <f>IFERROR('Tabel 5'!V236/'Tabel 11'!$F236*1,0)</f>
        <v>5.3748435713449711E-3</v>
      </c>
      <c r="X236" s="69">
        <f>IFERROR('Tabel 5'!W236/'Tabel 11'!$F236*1,0)</f>
        <v>5.3748435713449711E-3</v>
      </c>
      <c r="Y236" s="69">
        <f>IFERROR('Tabel 5'!X236/'Tabel 11'!$F236*1,0)</f>
        <v>0</v>
      </c>
      <c r="Z236" s="69">
        <f>IFERROR('Tabel 5'!Y236/'Tabel 11'!$F236*1,0)</f>
        <v>0</v>
      </c>
      <c r="AA236" s="69"/>
      <c r="AB236" s="69">
        <f>IFERROR('Tabel 5'!AA236/'Tabel 11'!$F236*1,0)</f>
        <v>0</v>
      </c>
      <c r="AC236" s="57"/>
    </row>
    <row r="237" spans="1:29" outlineLevel="1" x14ac:dyDescent="0.2">
      <c r="A237" s="22">
        <v>1</v>
      </c>
      <c r="B237" s="46">
        <v>2019</v>
      </c>
      <c r="C237" s="46">
        <v>5</v>
      </c>
      <c r="D237" s="22" t="s">
        <v>265</v>
      </c>
      <c r="E237" s="22" t="s">
        <v>637</v>
      </c>
      <c r="F237" s="41">
        <v>117023</v>
      </c>
      <c r="H237" s="69">
        <f>IFERROR('Tabel 5'!G237/'Tabel 11'!$F237*1,0)</f>
        <v>1.1194380591849466E-2</v>
      </c>
      <c r="I237" s="69"/>
      <c r="J237" s="69">
        <f>IFERROR('Tabel 5'!I237/'Tabel 11'!$F237*1,0)</f>
        <v>3.4950394366919323E-3</v>
      </c>
      <c r="K237" s="69">
        <f>IFERROR('Tabel 5'!J237/'Tabel 11'!$F237*1,0)</f>
        <v>2.5977799236047614E-3</v>
      </c>
      <c r="L237" s="69">
        <f>IFERROR('Tabel 5'!K237/'Tabel 11'!$F237*1,0)</f>
        <v>8.5453286960682938E-6</v>
      </c>
      <c r="M237" s="69">
        <f>IFERROR('Tabel 5'!L237/'Tabel 11'!$F237*1,0)</f>
        <v>8.6307819830289774E-4</v>
      </c>
      <c r="N237" s="69">
        <f>IFERROR('Tabel 5'!M237/'Tabel 11'!$F237*1,0)</f>
        <v>0</v>
      </c>
      <c r="O237" s="69">
        <f>IFERROR('Tabel 5'!N237/'Tabel 11'!$F237*1,0)</f>
        <v>2.5635986088204883E-5</v>
      </c>
      <c r="P237" s="69"/>
      <c r="Q237" s="69">
        <f>IFERROR('Tabel 5'!P237/'Tabel 11'!$F237*1,0)</f>
        <v>0</v>
      </c>
      <c r="R237" s="69">
        <f>IFERROR('Tabel 5'!Q237/'Tabel 11'!$F237*1,0)</f>
        <v>0</v>
      </c>
      <c r="S237" s="69">
        <f>IFERROR('Tabel 5'!R237/'Tabel 11'!$F237*1,0)</f>
        <v>0</v>
      </c>
      <c r="T237" s="69"/>
      <c r="U237" s="69">
        <f>IFERROR('Tabel 5'!T237/'Tabel 11'!$F237*1,0)</f>
        <v>6.5799030959725864E-4</v>
      </c>
      <c r="V237" s="69"/>
      <c r="W237" s="69">
        <f>IFERROR('Tabel 5'!V237/'Tabel 11'!$F237*1,0)</f>
        <v>7.0413508455602746E-3</v>
      </c>
      <c r="X237" s="69">
        <f>IFERROR('Tabel 5'!W237/'Tabel 11'!$F237*1,0)</f>
        <v>6.8448082855507037E-3</v>
      </c>
      <c r="Y237" s="69">
        <f>IFERROR('Tabel 5'!X237/'Tabel 11'!$F237*1,0)</f>
        <v>1.9654256000957077E-4</v>
      </c>
      <c r="Z237" s="69">
        <f>IFERROR('Tabel 5'!Y237/'Tabel 11'!$F237*1,0)</f>
        <v>0</v>
      </c>
      <c r="AA237" s="69"/>
      <c r="AB237" s="69">
        <f>IFERROR('Tabel 5'!AA237/'Tabel 11'!$F237*1,0)</f>
        <v>0</v>
      </c>
      <c r="AC237" s="57"/>
    </row>
    <row r="238" spans="1:29" outlineLevel="1" x14ac:dyDescent="0.2">
      <c r="A238" s="22">
        <v>1</v>
      </c>
      <c r="B238" s="46">
        <v>2019</v>
      </c>
      <c r="C238" s="46">
        <v>5</v>
      </c>
      <c r="D238" s="22" t="s">
        <v>266</v>
      </c>
      <c r="E238" s="22" t="s">
        <v>638</v>
      </c>
      <c r="F238" s="41">
        <v>70108</v>
      </c>
      <c r="H238" s="69">
        <f>IFERROR('Tabel 5'!G238/'Tabel 11'!$F238*1,0)</f>
        <v>1.8927939750099845E-2</v>
      </c>
      <c r="I238" s="69"/>
      <c r="J238" s="69">
        <f>IFERROR('Tabel 5'!I238/'Tabel 11'!$F238*1,0)</f>
        <v>1.109716437496434E-2</v>
      </c>
      <c r="K238" s="69">
        <f>IFERROR('Tabel 5'!J238/'Tabel 11'!$F238*1,0)</f>
        <v>3.9938380783933356E-3</v>
      </c>
      <c r="L238" s="69">
        <f>IFERROR('Tabel 5'!K238/'Tabel 11'!$F238*1,0)</f>
        <v>0</v>
      </c>
      <c r="M238" s="69">
        <f>IFERROR('Tabel 5'!L238/'Tabel 11'!$F238*1,0)</f>
        <v>2.7386318251840019E-3</v>
      </c>
      <c r="N238" s="69">
        <f>IFERROR('Tabel 5'!M238/'Tabel 11'!$F238*1,0)</f>
        <v>2.4961487989958349E-3</v>
      </c>
      <c r="O238" s="69">
        <f>IFERROR('Tabel 5'!N238/'Tabel 11'!$F238*1,0)</f>
        <v>1.868545672391168E-3</v>
      </c>
      <c r="P238" s="69"/>
      <c r="Q238" s="69">
        <f>IFERROR('Tabel 5'!P238/'Tabel 11'!$F238*1,0)</f>
        <v>5.705482969133337E-4</v>
      </c>
      <c r="R238" s="69">
        <f>IFERROR('Tabel 5'!Q238/'Tabel 11'!$F238*1,0)</f>
        <v>2.995378558795002E-4</v>
      </c>
      <c r="S238" s="69">
        <f>IFERROR('Tabel 5'!R238/'Tabel 11'!$F238*1,0)</f>
        <v>2.710104410338335E-4</v>
      </c>
      <c r="T238" s="69"/>
      <c r="U238" s="69">
        <f>IFERROR('Tabel 5'!T238/'Tabel 11'!$F238*1,0)</f>
        <v>3.4232897814800024E-4</v>
      </c>
      <c r="V238" s="69"/>
      <c r="W238" s="69">
        <f>IFERROR('Tabel 5'!V238/'Tabel 11'!$F238*1,0)</f>
        <v>6.9178981000741716E-3</v>
      </c>
      <c r="X238" s="69">
        <f>IFERROR('Tabel 5'!W238/'Tabel 11'!$F238*1,0)</f>
        <v>6.6040965367718373E-3</v>
      </c>
      <c r="Y238" s="69">
        <f>IFERROR('Tabel 5'!X238/'Tabel 11'!$F238*1,0)</f>
        <v>1.7116448907400012E-4</v>
      </c>
      <c r="Z238" s="69">
        <f>IFERROR('Tabel 5'!Y238/'Tabel 11'!$F238*1,0)</f>
        <v>1.4263707422833342E-4</v>
      </c>
      <c r="AA238" s="69"/>
      <c r="AB238" s="69">
        <f>IFERROR('Tabel 5'!AA238/'Tabel 11'!$F238*1,0)</f>
        <v>0</v>
      </c>
      <c r="AC238" s="57"/>
    </row>
    <row r="239" spans="1:29" outlineLevel="1" x14ac:dyDescent="0.2">
      <c r="A239" s="22">
        <v>1</v>
      </c>
      <c r="B239" s="46">
        <v>2019</v>
      </c>
      <c r="C239" s="46">
        <v>5</v>
      </c>
      <c r="D239" s="22" t="s">
        <v>267</v>
      </c>
      <c r="E239" s="22" t="s">
        <v>639</v>
      </c>
      <c r="F239" s="41">
        <v>129591</v>
      </c>
      <c r="H239" s="69">
        <f>IFERROR('Tabel 5'!G239/'Tabel 11'!$F239*1,0)</f>
        <v>2.0279186054587124E-2</v>
      </c>
      <c r="I239" s="69"/>
      <c r="J239" s="69">
        <f>IFERROR('Tabel 5'!I239/'Tabel 11'!$F239*1,0)</f>
        <v>6.5976803944718387E-3</v>
      </c>
      <c r="K239" s="69">
        <f>IFERROR('Tabel 5'!J239/'Tabel 11'!$F239*1,0)</f>
        <v>3.9354584809130266E-3</v>
      </c>
      <c r="L239" s="69">
        <f>IFERROR('Tabel 5'!K239/'Tabel 11'!$F239*1,0)</f>
        <v>5.0157804168499359E-4</v>
      </c>
      <c r="M239" s="69">
        <f>IFERROR('Tabel 5'!L239/'Tabel 11'!$F239*1,0)</f>
        <v>2.0911946045635886E-3</v>
      </c>
      <c r="N239" s="69">
        <f>IFERROR('Tabel 5'!M239/'Tabel 11'!$F239*1,0)</f>
        <v>0</v>
      </c>
      <c r="O239" s="69">
        <f>IFERROR('Tabel 5'!N239/'Tabel 11'!$F239*1,0)</f>
        <v>6.9449267310229878E-5</v>
      </c>
      <c r="P239" s="69"/>
      <c r="Q239" s="69">
        <f>IFERROR('Tabel 5'!P239/'Tabel 11'!$F239*1,0)</f>
        <v>5.1160960251869347E-3</v>
      </c>
      <c r="R239" s="69">
        <f>IFERROR('Tabel 5'!Q239/'Tabel 11'!$F239*1,0)</f>
        <v>5.0157804168499357E-3</v>
      </c>
      <c r="S239" s="69">
        <f>IFERROR('Tabel 5'!R239/'Tabel 11'!$F239*1,0)</f>
        <v>1.0031560833699871E-4</v>
      </c>
      <c r="T239" s="69"/>
      <c r="U239" s="69">
        <f>IFERROR('Tabel 5'!T239/'Tabel 11'!$F239*1,0)</f>
        <v>1.7362316827557469E-3</v>
      </c>
      <c r="V239" s="69"/>
      <c r="W239" s="69">
        <f>IFERROR('Tabel 5'!V239/'Tabel 11'!$F239*1,0)</f>
        <v>6.8291779521726043E-3</v>
      </c>
      <c r="X239" s="69">
        <f>IFERROR('Tabel 5'!W239/'Tabel 11'!$F239*1,0)</f>
        <v>6.4664984451080704E-3</v>
      </c>
      <c r="Y239" s="69">
        <f>IFERROR('Tabel 5'!X239/'Tabel 11'!$F239*1,0)</f>
        <v>1.774814609039208E-4</v>
      </c>
      <c r="Z239" s="69">
        <f>IFERROR('Tabel 5'!Y239/'Tabel 11'!$F239*1,0)</f>
        <v>1.8519804616061301E-4</v>
      </c>
      <c r="AA239" s="69"/>
      <c r="AB239" s="69">
        <f>IFERROR('Tabel 5'!AA239/'Tabel 11'!$F239*1,0)</f>
        <v>1.628199489162056E-3</v>
      </c>
      <c r="AC239" s="57"/>
    </row>
    <row r="240" spans="1:29" outlineLevel="1" x14ac:dyDescent="0.2">
      <c r="A240" s="22">
        <v>1</v>
      </c>
      <c r="B240" s="46">
        <v>2019</v>
      </c>
      <c r="C240" s="46">
        <v>5</v>
      </c>
      <c r="D240" s="22" t="s">
        <v>268</v>
      </c>
      <c r="E240" s="22" t="s">
        <v>640</v>
      </c>
      <c r="F240" s="41">
        <v>104758</v>
      </c>
      <c r="H240" s="69">
        <f>IFERROR('Tabel 5'!G240/'Tabel 11'!$F240*1,0)</f>
        <v>1.7707478187823363E-2</v>
      </c>
      <c r="I240" s="69"/>
      <c r="J240" s="69">
        <f>IFERROR('Tabel 5'!I240/'Tabel 11'!$F240*1,0)</f>
        <v>5.0210962408598868E-3</v>
      </c>
      <c r="K240" s="69">
        <f>IFERROR('Tabel 5'!J240/'Tabel 11'!$F240*1,0)</f>
        <v>0</v>
      </c>
      <c r="L240" s="69">
        <f>IFERROR('Tabel 5'!K240/'Tabel 11'!$F240*1,0)</f>
        <v>1.1454972412608107E-4</v>
      </c>
      <c r="M240" s="69">
        <f>IFERROR('Tabel 5'!L240/'Tabel 11'!$F240*1,0)</f>
        <v>3.9328738616621166E-3</v>
      </c>
      <c r="N240" s="69">
        <f>IFERROR('Tabel 5'!M240/'Tabel 11'!$F240*1,0)</f>
        <v>0</v>
      </c>
      <c r="O240" s="69">
        <f>IFERROR('Tabel 5'!N240/'Tabel 11'!$F240*1,0)</f>
        <v>9.7367265507168903E-4</v>
      </c>
      <c r="P240" s="69"/>
      <c r="Q240" s="69">
        <f>IFERROR('Tabel 5'!P240/'Tabel 11'!$F240*1,0)</f>
        <v>3.7228660340976345E-4</v>
      </c>
      <c r="R240" s="69">
        <f>IFERROR('Tabel 5'!Q240/'Tabel 11'!$F240*1,0)</f>
        <v>3.7228660340976345E-4</v>
      </c>
      <c r="S240" s="69">
        <f>IFERROR('Tabel 5'!R240/'Tabel 11'!$F240*1,0)</f>
        <v>0</v>
      </c>
      <c r="T240" s="69"/>
      <c r="U240" s="69">
        <f>IFERROR('Tabel 5'!T240/'Tabel 11'!$F240*1,0)</f>
        <v>4.7442677408885241E-3</v>
      </c>
      <c r="V240" s="69"/>
      <c r="W240" s="69">
        <f>IFERROR('Tabel 5'!V240/'Tabel 11'!$F240*1,0)</f>
        <v>7.5698276026651906E-3</v>
      </c>
      <c r="X240" s="69">
        <f>IFERROR('Tabel 5'!W240/'Tabel 11'!$F240*1,0)</f>
        <v>7.5698276026651906E-3</v>
      </c>
      <c r="Y240" s="69">
        <f>IFERROR('Tabel 5'!X240/'Tabel 11'!$F240*1,0)</f>
        <v>0</v>
      </c>
      <c r="Z240" s="69">
        <f>IFERROR('Tabel 5'!Y240/'Tabel 11'!$F240*1,0)</f>
        <v>0</v>
      </c>
      <c r="AA240" s="69"/>
      <c r="AB240" s="69">
        <f>IFERROR('Tabel 5'!AA240/'Tabel 11'!$F240*1,0)</f>
        <v>0</v>
      </c>
      <c r="AC240" s="57"/>
    </row>
    <row r="241" spans="1:29" outlineLevel="1" x14ac:dyDescent="0.2">
      <c r="A241" s="22">
        <v>1</v>
      </c>
      <c r="B241" s="46">
        <v>2019</v>
      </c>
      <c r="C241" s="46">
        <v>5</v>
      </c>
      <c r="D241" s="22" t="s">
        <v>269</v>
      </c>
      <c r="E241" s="22" t="s">
        <v>641</v>
      </c>
      <c r="F241" s="41">
        <v>82562</v>
      </c>
      <c r="H241" s="69">
        <f>IFERROR('Tabel 5'!G241/'Tabel 11'!$F241*1,0)</f>
        <v>2.5762457304813351E-2</v>
      </c>
      <c r="I241" s="69"/>
      <c r="J241" s="69">
        <f>IFERROR('Tabel 5'!I241/'Tabel 11'!$F241*1,0)</f>
        <v>7.8123107482861364E-3</v>
      </c>
      <c r="K241" s="69">
        <f>IFERROR('Tabel 5'!J241/'Tabel 11'!$F241*1,0)</f>
        <v>4.723722778033478E-4</v>
      </c>
      <c r="L241" s="69">
        <f>IFERROR('Tabel 5'!K241/'Tabel 11'!$F241*1,0)</f>
        <v>2.5435430343257186E-4</v>
      </c>
      <c r="M241" s="69">
        <f>IFERROR('Tabel 5'!L241/'Tabel 11'!$F241*1,0)</f>
        <v>1.8168164530897991E-3</v>
      </c>
      <c r="N241" s="69">
        <f>IFERROR('Tabel 5'!M241/'Tabel 11'!$F241*1,0)</f>
        <v>0</v>
      </c>
      <c r="O241" s="69">
        <f>IFERROR('Tabel 5'!N241/'Tabel 11'!$F241*1,0)</f>
        <v>5.2687677139604174E-3</v>
      </c>
      <c r="P241" s="69"/>
      <c r="Q241" s="69">
        <f>IFERROR('Tabel 5'!P241/'Tabel 11'!$F241*1,0)</f>
        <v>4.3966958164773137E-3</v>
      </c>
      <c r="R241" s="69">
        <f>IFERROR('Tabel 5'!Q241/'Tabel 11'!$F241*1,0)</f>
        <v>4.3966958164773137E-3</v>
      </c>
      <c r="S241" s="69">
        <f>IFERROR('Tabel 5'!R241/'Tabel 11'!$F241*1,0)</f>
        <v>0</v>
      </c>
      <c r="T241" s="69"/>
      <c r="U241" s="69">
        <f>IFERROR('Tabel 5'!T241/'Tabel 11'!$F241*1,0)</f>
        <v>6.9886872895520945E-3</v>
      </c>
      <c r="V241" s="69"/>
      <c r="W241" s="69">
        <f>IFERROR('Tabel 5'!V241/'Tabel 11'!$F241*1,0)</f>
        <v>6.5647634504978078E-3</v>
      </c>
      <c r="X241" s="69">
        <f>IFERROR('Tabel 5'!W241/'Tabel 11'!$F241*1,0)</f>
        <v>6.3225212567525014E-3</v>
      </c>
      <c r="Y241" s="69">
        <f>IFERROR('Tabel 5'!X241/'Tabel 11'!$F241*1,0)</f>
        <v>2.4224219374530657E-4</v>
      </c>
      <c r="Z241" s="69">
        <f>IFERROR('Tabel 5'!Y241/'Tabel 11'!$F241*1,0)</f>
        <v>0</v>
      </c>
      <c r="AA241" s="69"/>
      <c r="AB241" s="69">
        <f>IFERROR('Tabel 5'!AA241/'Tabel 11'!$F241*1,0)</f>
        <v>0</v>
      </c>
      <c r="AC241" s="57"/>
    </row>
    <row r="242" spans="1:29" outlineLevel="1" x14ac:dyDescent="0.2">
      <c r="A242" s="22">
        <v>1</v>
      </c>
      <c r="B242" s="46">
        <v>2019</v>
      </c>
      <c r="C242" s="46">
        <v>5</v>
      </c>
      <c r="D242" s="22" t="s">
        <v>270</v>
      </c>
      <c r="E242" s="22" t="s">
        <v>642</v>
      </c>
      <c r="F242" s="41">
        <v>75213</v>
      </c>
      <c r="H242" s="69">
        <f>IFERROR('Tabel 5'!G242/'Tabel 11'!$F242*1,0)</f>
        <v>2.9117306848550118E-2</v>
      </c>
      <c r="I242" s="69"/>
      <c r="J242" s="69">
        <f>IFERROR('Tabel 5'!I242/'Tabel 11'!$F242*1,0)</f>
        <v>9.9450892797787616E-3</v>
      </c>
      <c r="K242" s="69">
        <f>IFERROR('Tabel 5'!J242/'Tabel 11'!$F242*1,0)</f>
        <v>5.5575498916410728E-3</v>
      </c>
      <c r="L242" s="69">
        <f>IFERROR('Tabel 5'!K242/'Tabel 11'!$F242*1,0)</f>
        <v>7.9773443420685258E-4</v>
      </c>
      <c r="M242" s="69">
        <f>IFERROR('Tabel 5'!L242/'Tabel 11'!$F242*1,0)</f>
        <v>2.4862723199446904E-3</v>
      </c>
      <c r="N242" s="69">
        <f>IFERROR('Tabel 5'!M242/'Tabel 11'!$F242*1,0)</f>
        <v>1.1035326339861461E-3</v>
      </c>
      <c r="O242" s="69">
        <f>IFERROR('Tabel 5'!N242/'Tabel 11'!$F242*1,0)</f>
        <v>0</v>
      </c>
      <c r="P242" s="69"/>
      <c r="Q242" s="69">
        <f>IFERROR('Tabel 5'!P242/'Tabel 11'!$F242*1,0)</f>
        <v>7.2460877773789104E-3</v>
      </c>
      <c r="R242" s="69">
        <f>IFERROR('Tabel 5'!Q242/'Tabel 11'!$F242*1,0)</f>
        <v>6.2223285868134495E-3</v>
      </c>
      <c r="S242" s="69">
        <f>IFERROR('Tabel 5'!R242/'Tabel 11'!$F242*1,0)</f>
        <v>1.0237591905654607E-3</v>
      </c>
      <c r="T242" s="69"/>
      <c r="U242" s="69">
        <f>IFERROR('Tabel 5'!T242/'Tabel 11'!$F242*1,0)</f>
        <v>6.0095994043582891E-3</v>
      </c>
      <c r="V242" s="69"/>
      <c r="W242" s="69">
        <f>IFERROR('Tabel 5'!V242/'Tabel 11'!$F242*1,0)</f>
        <v>5.9165303870341562E-3</v>
      </c>
      <c r="X242" s="69">
        <f>IFERROR('Tabel 5'!W242/'Tabel 11'!$F242*1,0)</f>
        <v>5.0257269355031709E-3</v>
      </c>
      <c r="Y242" s="69">
        <f>IFERROR('Tabel 5'!X242/'Tabel 11'!$F242*1,0)</f>
        <v>5.9830082565513938E-4</v>
      </c>
      <c r="Z242" s="69">
        <f>IFERROR('Tabel 5'!Y242/'Tabel 11'!$F242*1,0)</f>
        <v>2.9250262587584593E-4</v>
      </c>
      <c r="AA242" s="69"/>
      <c r="AB242" s="69">
        <f>IFERROR('Tabel 5'!AA242/'Tabel 11'!$F242*1,0)</f>
        <v>0</v>
      </c>
      <c r="AC242" s="57"/>
    </row>
    <row r="243" spans="1:29" outlineLevel="1" x14ac:dyDescent="0.2">
      <c r="A243" s="22">
        <v>1</v>
      </c>
      <c r="B243" s="46">
        <v>2019</v>
      </c>
      <c r="C243" s="46">
        <v>5</v>
      </c>
      <c r="D243" s="22" t="s">
        <v>271</v>
      </c>
      <c r="E243" s="22" t="s">
        <v>643</v>
      </c>
      <c r="F243" s="41">
        <v>56924</v>
      </c>
      <c r="H243" s="69">
        <f>IFERROR('Tabel 5'!G243/'Tabel 11'!$F243*1,0)</f>
        <v>1.0030918417539175E-2</v>
      </c>
      <c r="I243" s="69"/>
      <c r="J243" s="69">
        <f>IFERROR('Tabel 5'!I243/'Tabel 11'!$F243*1,0)</f>
        <v>1.8094301173494484E-3</v>
      </c>
      <c r="K243" s="69">
        <f>IFERROR('Tabel 5'!J243/'Tabel 11'!$F243*1,0)</f>
        <v>0</v>
      </c>
      <c r="L243" s="69">
        <f>IFERROR('Tabel 5'!K243/'Tabel 11'!$F243*1,0)</f>
        <v>1.8094301173494484E-3</v>
      </c>
      <c r="M243" s="69">
        <f>IFERROR('Tabel 5'!L243/'Tabel 11'!$F243*1,0)</f>
        <v>0</v>
      </c>
      <c r="N243" s="69">
        <f>IFERROR('Tabel 5'!M243/'Tabel 11'!$F243*1,0)</f>
        <v>0</v>
      </c>
      <c r="O243" s="69">
        <f>IFERROR('Tabel 5'!N243/'Tabel 11'!$F243*1,0)</f>
        <v>0</v>
      </c>
      <c r="P243" s="69"/>
      <c r="Q243" s="69">
        <f>IFERROR('Tabel 5'!P243/'Tabel 11'!$F243*1,0)</f>
        <v>7.0269130770852359E-5</v>
      </c>
      <c r="R243" s="69">
        <f>IFERROR('Tabel 5'!Q243/'Tabel 11'!$F243*1,0)</f>
        <v>7.0269130770852359E-5</v>
      </c>
      <c r="S243" s="69">
        <f>IFERROR('Tabel 5'!R243/'Tabel 11'!$F243*1,0)</f>
        <v>0</v>
      </c>
      <c r="T243" s="69"/>
      <c r="U243" s="69">
        <f>IFERROR('Tabel 5'!T243/'Tabel 11'!$F243*1,0)</f>
        <v>4.9188391539596653E-4</v>
      </c>
      <c r="V243" s="69"/>
      <c r="W243" s="69">
        <f>IFERROR('Tabel 5'!V243/'Tabel 11'!$F243*1,0)</f>
        <v>7.6593352540229075E-3</v>
      </c>
      <c r="X243" s="69">
        <f>IFERROR('Tabel 5'!W243/'Tabel 11'!$F243*1,0)</f>
        <v>7.3079896001686457E-3</v>
      </c>
      <c r="Y243" s="69">
        <f>IFERROR('Tabel 5'!X243/'Tabel 11'!$F243*1,0)</f>
        <v>3.5134565385426184E-4</v>
      </c>
      <c r="Z243" s="69">
        <f>IFERROR('Tabel 5'!Y243/'Tabel 11'!$F243*1,0)</f>
        <v>0</v>
      </c>
      <c r="AA243" s="69"/>
      <c r="AB243" s="69">
        <f>IFERROR('Tabel 5'!AA243/'Tabel 11'!$F243*1,0)</f>
        <v>3.5134565385426184E-4</v>
      </c>
      <c r="AC243" s="57"/>
    </row>
    <row r="244" spans="1:29" outlineLevel="1" x14ac:dyDescent="0.2">
      <c r="A244" s="22">
        <v>1</v>
      </c>
      <c r="B244" s="46">
        <v>2019</v>
      </c>
      <c r="C244" s="46">
        <v>5</v>
      </c>
      <c r="D244" s="22" t="s">
        <v>272</v>
      </c>
      <c r="E244" s="22" t="s">
        <v>644</v>
      </c>
      <c r="F244" s="41">
        <v>75003</v>
      </c>
      <c r="H244" s="69">
        <f>IFERROR('Tabel 5'!G244/'Tabel 11'!$F244*1,0)</f>
        <v>1.8465928029545484E-2</v>
      </c>
      <c r="I244" s="69"/>
      <c r="J244" s="69">
        <f>IFERROR('Tabel 5'!I244/'Tabel 11'!$F244*1,0)</f>
        <v>5.7731024092369642E-3</v>
      </c>
      <c r="K244" s="69">
        <f>IFERROR('Tabel 5'!J244/'Tabel 11'!$F244*1,0)</f>
        <v>0</v>
      </c>
      <c r="L244" s="69">
        <f>IFERROR('Tabel 5'!K244/'Tabel 11'!$F244*1,0)</f>
        <v>0</v>
      </c>
      <c r="M244" s="69">
        <f>IFERROR('Tabel 5'!L244/'Tabel 11'!$F244*1,0)</f>
        <v>4.4931536071890462E-3</v>
      </c>
      <c r="N244" s="69">
        <f>IFERROR('Tabel 5'!M244/'Tabel 11'!$F244*1,0)</f>
        <v>0</v>
      </c>
      <c r="O244" s="69">
        <f>IFERROR('Tabel 5'!N244/'Tabel 11'!$F244*1,0)</f>
        <v>1.279948802047918E-3</v>
      </c>
      <c r="P244" s="69"/>
      <c r="Q244" s="69">
        <f>IFERROR('Tabel 5'!P244/'Tabel 11'!$F244*1,0)</f>
        <v>3.4665280055464447E-4</v>
      </c>
      <c r="R244" s="69">
        <f>IFERROR('Tabel 5'!Q244/'Tabel 11'!$F244*1,0)</f>
        <v>3.4665280055464447E-4</v>
      </c>
      <c r="S244" s="69">
        <f>IFERROR('Tabel 5'!R244/'Tabel 11'!$F244*1,0)</f>
        <v>0</v>
      </c>
      <c r="T244" s="69"/>
      <c r="U244" s="69">
        <f>IFERROR('Tabel 5'!T244/'Tabel 11'!$F244*1,0)</f>
        <v>2.0665840033065345E-3</v>
      </c>
      <c r="V244" s="69"/>
      <c r="W244" s="69">
        <f>IFERROR('Tabel 5'!V244/'Tabel 11'!$F244*1,0)</f>
        <v>1.0279588816447341E-2</v>
      </c>
      <c r="X244" s="69">
        <f>IFERROR('Tabel 5'!W244/'Tabel 11'!$F244*1,0)</f>
        <v>9.2129648147407442E-3</v>
      </c>
      <c r="Y244" s="69">
        <f>IFERROR('Tabel 5'!X244/'Tabel 11'!$F244*1,0)</f>
        <v>9.7329440155727103E-4</v>
      </c>
      <c r="Z244" s="69">
        <f>IFERROR('Tabel 5'!Y244/'Tabel 11'!$F244*1,0)</f>
        <v>9.3329600149327357E-5</v>
      </c>
      <c r="AA244" s="69"/>
      <c r="AB244" s="69">
        <f>IFERROR('Tabel 5'!AA244/'Tabel 11'!$F244*1,0)</f>
        <v>1.4666080023465727E-4</v>
      </c>
      <c r="AC244" s="57"/>
    </row>
    <row r="245" spans="1:29" outlineLevel="1" x14ac:dyDescent="0.2">
      <c r="A245" s="22">
        <v>1</v>
      </c>
      <c r="B245" s="46">
        <v>2019</v>
      </c>
      <c r="C245" s="46">
        <v>5</v>
      </c>
      <c r="D245" s="22" t="s">
        <v>275</v>
      </c>
      <c r="E245" s="22" t="s">
        <v>647</v>
      </c>
      <c r="F245" s="41">
        <v>48308</v>
      </c>
      <c r="H245" s="69">
        <f>IFERROR('Tabel 5'!G245/'Tabel 11'!$F245*1,0)</f>
        <v>1.8257845491429992E-2</v>
      </c>
      <c r="I245" s="69"/>
      <c r="J245" s="69">
        <f>IFERROR('Tabel 5'!I245/'Tabel 11'!$F245*1,0)</f>
        <v>4.9681212221578206E-3</v>
      </c>
      <c r="K245" s="69">
        <f>IFERROR('Tabel 5'!J245/'Tabel 11'!$F245*1,0)</f>
        <v>2.0700505092324253E-3</v>
      </c>
      <c r="L245" s="69">
        <f>IFERROR('Tabel 5'!K245/'Tabel 11'!$F245*1,0)</f>
        <v>0</v>
      </c>
      <c r="M245" s="69">
        <f>IFERROR('Tabel 5'!L245/'Tabel 11'!$F245*1,0)</f>
        <v>2.8980707129253954E-3</v>
      </c>
      <c r="N245" s="69">
        <f>IFERROR('Tabel 5'!M245/'Tabel 11'!$F245*1,0)</f>
        <v>0</v>
      </c>
      <c r="O245" s="69">
        <f>IFERROR('Tabel 5'!N245/'Tabel 11'!$F245*1,0)</f>
        <v>0</v>
      </c>
      <c r="P245" s="69"/>
      <c r="Q245" s="69">
        <f>IFERROR('Tabel 5'!P245/'Tabel 11'!$F245*1,0)</f>
        <v>0</v>
      </c>
      <c r="R245" s="69">
        <f>IFERROR('Tabel 5'!Q245/'Tabel 11'!$F245*1,0)</f>
        <v>0</v>
      </c>
      <c r="S245" s="69">
        <f>IFERROR('Tabel 5'!R245/'Tabel 11'!$F245*1,0)</f>
        <v>0</v>
      </c>
      <c r="T245" s="69"/>
      <c r="U245" s="69">
        <f>IFERROR('Tabel 5'!T245/'Tabel 11'!$F245*1,0)</f>
        <v>1.6146393972012918E-3</v>
      </c>
      <c r="V245" s="69"/>
      <c r="W245" s="69">
        <f>IFERROR('Tabel 5'!V245/'Tabel 11'!$F245*1,0)</f>
        <v>1.1675084872070878E-2</v>
      </c>
      <c r="X245" s="69">
        <f>IFERROR('Tabel 5'!W245/'Tabel 11'!$F245*1,0)</f>
        <v>1.1468079821147637E-2</v>
      </c>
      <c r="Y245" s="69">
        <f>IFERROR('Tabel 5'!X245/'Tabel 11'!$F245*1,0)</f>
        <v>2.0700505092324253E-4</v>
      </c>
      <c r="Z245" s="69">
        <f>IFERROR('Tabel 5'!Y245/'Tabel 11'!$F245*1,0)</f>
        <v>0</v>
      </c>
      <c r="AA245" s="69"/>
      <c r="AB245" s="69">
        <f>IFERROR('Tabel 5'!AA245/'Tabel 11'!$F245*1,0)</f>
        <v>0</v>
      </c>
      <c r="AC245" s="57"/>
    </row>
    <row r="246" spans="1:29" outlineLevel="1" x14ac:dyDescent="0.2">
      <c r="A246" s="22">
        <v>1</v>
      </c>
      <c r="B246" s="46">
        <v>2019</v>
      </c>
      <c r="C246" s="46">
        <v>5</v>
      </c>
      <c r="D246" s="22" t="s">
        <v>277</v>
      </c>
      <c r="E246" s="22" t="s">
        <v>649</v>
      </c>
      <c r="F246" s="41">
        <v>82341</v>
      </c>
      <c r="H246" s="69">
        <f>IFERROR('Tabel 5'!G246/'Tabel 11'!$F246*1,0)</f>
        <v>1.2363221238508155E-2</v>
      </c>
      <c r="I246" s="69"/>
      <c r="J246" s="69">
        <f>IFERROR('Tabel 5'!I246/'Tabel 11'!$F246*1,0)</f>
        <v>3.7162531424199366E-3</v>
      </c>
      <c r="K246" s="69">
        <f>IFERROR('Tabel 5'!J246/'Tabel 11'!$F246*1,0)</f>
        <v>1.4573541734980145E-4</v>
      </c>
      <c r="L246" s="69">
        <f>IFERROR('Tabel 5'!K246/'Tabel 11'!$F246*1,0)</f>
        <v>0</v>
      </c>
      <c r="M246" s="69">
        <f>IFERROR('Tabel 5'!L246/'Tabel 11'!$F246*1,0)</f>
        <v>1.4694987916104977E-3</v>
      </c>
      <c r="N246" s="69">
        <f>IFERROR('Tabel 5'!M246/'Tabel 11'!$F246*1,0)</f>
        <v>0</v>
      </c>
      <c r="O246" s="69">
        <f>IFERROR('Tabel 5'!N246/'Tabel 11'!$F246*1,0)</f>
        <v>2.1010189334596373E-3</v>
      </c>
      <c r="P246" s="69"/>
      <c r="Q246" s="69">
        <f>IFERROR('Tabel 5'!P246/'Tabel 11'!$F246*1,0)</f>
        <v>6.1937552373665607E-4</v>
      </c>
      <c r="R246" s="69">
        <f>IFERROR('Tabel 5'!Q246/'Tabel 11'!$F246*1,0)</f>
        <v>6.1937552373665607E-4</v>
      </c>
      <c r="S246" s="69">
        <f>IFERROR('Tabel 5'!R246/'Tabel 11'!$F246*1,0)</f>
        <v>0</v>
      </c>
      <c r="T246" s="69"/>
      <c r="U246" s="69">
        <f>IFERROR('Tabel 5'!T246/'Tabel 11'!$F246*1,0)</f>
        <v>1.2508956655857956E-3</v>
      </c>
      <c r="V246" s="69"/>
      <c r="W246" s="69">
        <f>IFERROR('Tabel 5'!V246/'Tabel 11'!$F246*1,0)</f>
        <v>6.7766969067657671E-3</v>
      </c>
      <c r="X246" s="69">
        <f>IFERROR('Tabel 5'!W246/'Tabel 11'!$F246*1,0)</f>
        <v>5.0885949891305666E-3</v>
      </c>
      <c r="Y246" s="69">
        <f>IFERROR('Tabel 5'!X246/'Tabel 11'!$F246*1,0)</f>
        <v>2.3074774413718561E-4</v>
      </c>
      <c r="Z246" s="69">
        <f>IFERROR('Tabel 5'!Y246/'Tabel 11'!$F246*1,0)</f>
        <v>1.4573541734980142E-3</v>
      </c>
      <c r="AA246" s="69"/>
      <c r="AB246" s="69">
        <f>IFERROR('Tabel 5'!AA246/'Tabel 11'!$F246*1,0)</f>
        <v>3.036154528120863E-4</v>
      </c>
      <c r="AC246" s="57"/>
    </row>
    <row r="247" spans="1:29" outlineLevel="1" x14ac:dyDescent="0.2">
      <c r="A247" s="22">
        <v>1</v>
      </c>
      <c r="B247" s="46">
        <v>2019</v>
      </c>
      <c r="C247" s="46">
        <v>5</v>
      </c>
      <c r="D247" s="22" t="s">
        <v>278</v>
      </c>
      <c r="E247" s="22" t="s">
        <v>650</v>
      </c>
      <c r="F247" s="41">
        <v>79102</v>
      </c>
      <c r="H247" s="69">
        <f>IFERROR('Tabel 5'!G247/'Tabel 11'!$F247*1,0)</f>
        <v>1.4828955020100629E-2</v>
      </c>
      <c r="I247" s="69"/>
      <c r="J247" s="69">
        <f>IFERROR('Tabel 5'!I247/'Tabel 11'!$F247*1,0)</f>
        <v>5.8152764784708353E-3</v>
      </c>
      <c r="K247" s="69">
        <f>IFERROR('Tabel 5'!J247/'Tabel 11'!$F247*1,0)</f>
        <v>4.4499506965689868E-3</v>
      </c>
      <c r="L247" s="69">
        <f>IFERROR('Tabel 5'!K247/'Tabel 11'!$F247*1,0)</f>
        <v>3.7925716163940231E-5</v>
      </c>
      <c r="M247" s="69">
        <f>IFERROR('Tabel 5'!L247/'Tabel 11'!$F247*1,0)</f>
        <v>1.2641905387980076E-3</v>
      </c>
      <c r="N247" s="69">
        <f>IFERROR('Tabel 5'!M247/'Tabel 11'!$F247*1,0)</f>
        <v>0</v>
      </c>
      <c r="O247" s="69">
        <f>IFERROR('Tabel 5'!N247/'Tabel 11'!$F247*1,0)</f>
        <v>6.3209526939900375E-5</v>
      </c>
      <c r="P247" s="69"/>
      <c r="Q247" s="69">
        <f>IFERROR('Tabel 5'!P247/'Tabel 11'!$F247*1,0)</f>
        <v>0</v>
      </c>
      <c r="R247" s="69">
        <f>IFERROR('Tabel 5'!Q247/'Tabel 11'!$F247*1,0)</f>
        <v>0</v>
      </c>
      <c r="S247" s="69">
        <f>IFERROR('Tabel 5'!R247/'Tabel 11'!$F247*1,0)</f>
        <v>0</v>
      </c>
      <c r="T247" s="69"/>
      <c r="U247" s="69">
        <f>IFERROR('Tabel 5'!T247/'Tabel 11'!$F247*1,0)</f>
        <v>1.6055219842734697E-3</v>
      </c>
      <c r="V247" s="69"/>
      <c r="W247" s="69">
        <f>IFERROR('Tabel 5'!V247/'Tabel 11'!$F247*1,0)</f>
        <v>7.4081565573563251E-3</v>
      </c>
      <c r="X247" s="69">
        <f>IFERROR('Tabel 5'!W247/'Tabel 11'!$F247*1,0)</f>
        <v>7.4081565573563251E-3</v>
      </c>
      <c r="Y247" s="69">
        <f>IFERROR('Tabel 5'!X247/'Tabel 11'!$F247*1,0)</f>
        <v>0</v>
      </c>
      <c r="Z247" s="69">
        <f>IFERROR('Tabel 5'!Y247/'Tabel 11'!$F247*1,0)</f>
        <v>0</v>
      </c>
      <c r="AA247" s="69"/>
      <c r="AB247" s="69">
        <f>IFERROR('Tabel 5'!AA247/'Tabel 11'!$F247*1,0)</f>
        <v>0</v>
      </c>
      <c r="AC247" s="57"/>
    </row>
    <row r="248" spans="1:29" outlineLevel="1" x14ac:dyDescent="0.2">
      <c r="A248" s="22">
        <v>1</v>
      </c>
      <c r="B248" s="46">
        <v>2019</v>
      </c>
      <c r="C248" s="46">
        <v>5</v>
      </c>
      <c r="D248" s="22" t="s">
        <v>279</v>
      </c>
      <c r="E248" s="22" t="s">
        <v>651</v>
      </c>
      <c r="F248" s="41">
        <v>115578</v>
      </c>
      <c r="H248" s="69">
        <f>IFERROR('Tabel 5'!G248/'Tabel 11'!$F248*1,0)</f>
        <v>1.3713682534738446E-2</v>
      </c>
      <c r="I248" s="69"/>
      <c r="J248" s="69">
        <f>IFERROR('Tabel 5'!I248/'Tabel 11'!$F248*1,0)</f>
        <v>5.8315596393777366E-3</v>
      </c>
      <c r="K248" s="69">
        <f>IFERROR('Tabel 5'!J248/'Tabel 11'!$F248*1,0)</f>
        <v>7.2678191351295226E-4</v>
      </c>
      <c r="L248" s="69">
        <f>IFERROR('Tabel 5'!K248/'Tabel 11'!$F248*1,0)</f>
        <v>2.1630414092647389E-4</v>
      </c>
      <c r="M248" s="69">
        <f>IFERROR('Tabel 5'!L248/'Tabel 11'!$F248*1,0)</f>
        <v>5.0182560694941945E-4</v>
      </c>
      <c r="N248" s="69">
        <f>IFERROR('Tabel 5'!M248/'Tabel 11'!$F248*1,0)</f>
        <v>0</v>
      </c>
      <c r="O248" s="69">
        <f>IFERROR('Tabel 5'!N248/'Tabel 11'!$F248*1,0)</f>
        <v>4.3866479779888909E-3</v>
      </c>
      <c r="P248" s="69"/>
      <c r="Q248" s="69">
        <f>IFERROR('Tabel 5'!P248/'Tabel 11'!$F248*1,0)</f>
        <v>0</v>
      </c>
      <c r="R248" s="69">
        <f>IFERROR('Tabel 5'!Q248/'Tabel 11'!$F248*1,0)</f>
        <v>0</v>
      </c>
      <c r="S248" s="69">
        <f>IFERROR('Tabel 5'!R248/'Tabel 11'!$F248*1,0)</f>
        <v>0</v>
      </c>
      <c r="T248" s="69"/>
      <c r="U248" s="69">
        <f>IFERROR('Tabel 5'!T248/'Tabel 11'!$F248*1,0)</f>
        <v>9.8634688262472106E-4</v>
      </c>
      <c r="V248" s="69"/>
      <c r="W248" s="69">
        <f>IFERROR('Tabel 5'!V248/'Tabel 11'!$F248*1,0)</f>
        <v>6.8957760127359878E-3</v>
      </c>
      <c r="X248" s="69">
        <f>IFERROR('Tabel 5'!W248/'Tabel 11'!$F248*1,0)</f>
        <v>6.8957760127359878E-3</v>
      </c>
      <c r="Y248" s="69">
        <f>IFERROR('Tabel 5'!X248/'Tabel 11'!$F248*1,0)</f>
        <v>0</v>
      </c>
      <c r="Z248" s="69">
        <f>IFERROR('Tabel 5'!Y248/'Tabel 11'!$F248*1,0)</f>
        <v>0</v>
      </c>
      <c r="AA248" s="69"/>
      <c r="AB248" s="69">
        <f>IFERROR('Tabel 5'!AA248/'Tabel 11'!$F248*1,0)</f>
        <v>0</v>
      </c>
      <c r="AC248" s="57"/>
    </row>
    <row r="249" spans="1:29" outlineLevel="1" x14ac:dyDescent="0.2">
      <c r="A249" s="22">
        <v>1</v>
      </c>
      <c r="B249" s="46">
        <v>2019</v>
      </c>
      <c r="C249" s="46">
        <v>5</v>
      </c>
      <c r="D249" s="22" t="s">
        <v>280</v>
      </c>
      <c r="E249" s="22" t="s">
        <v>654</v>
      </c>
      <c r="F249" s="41">
        <v>57676</v>
      </c>
      <c r="H249" s="69">
        <f>IFERROR('Tabel 5'!G249/'Tabel 11'!$F249*1,0)</f>
        <v>1.3038352174214578E-2</v>
      </c>
      <c r="I249" s="69"/>
      <c r="J249" s="69">
        <f>IFERROR('Tabel 5'!I249/'Tabel 11'!$F249*1,0)</f>
        <v>4.5599556141202582E-3</v>
      </c>
      <c r="K249" s="69">
        <f>IFERROR('Tabel 5'!J249/'Tabel 11'!$F249*1,0)</f>
        <v>4.5599556141202582E-3</v>
      </c>
      <c r="L249" s="69">
        <f>IFERROR('Tabel 5'!K249/'Tabel 11'!$F249*1,0)</f>
        <v>0</v>
      </c>
      <c r="M249" s="69">
        <f>IFERROR('Tabel 5'!L249/'Tabel 11'!$F249*1,0)</f>
        <v>0</v>
      </c>
      <c r="N249" s="69">
        <f>IFERROR('Tabel 5'!M249/'Tabel 11'!$F249*1,0)</f>
        <v>0</v>
      </c>
      <c r="O249" s="69">
        <f>IFERROR('Tabel 5'!N249/'Tabel 11'!$F249*1,0)</f>
        <v>0</v>
      </c>
      <c r="P249" s="69"/>
      <c r="Q249" s="69">
        <f>IFERROR('Tabel 5'!P249/'Tabel 11'!$F249*1,0)</f>
        <v>0</v>
      </c>
      <c r="R249" s="69">
        <f>IFERROR('Tabel 5'!Q249/'Tabel 11'!$F249*1,0)</f>
        <v>0</v>
      </c>
      <c r="S249" s="69">
        <f>IFERROR('Tabel 5'!R249/'Tabel 11'!$F249*1,0)</f>
        <v>0</v>
      </c>
      <c r="T249" s="69"/>
      <c r="U249" s="69">
        <f>IFERROR('Tabel 5'!T249/'Tabel 11'!$F249*1,0)</f>
        <v>1.820514598793259E-3</v>
      </c>
      <c r="V249" s="69"/>
      <c r="W249" s="69">
        <f>IFERROR('Tabel 5'!V249/'Tabel 11'!$F249*1,0)</f>
        <v>6.6578819613010614E-3</v>
      </c>
      <c r="X249" s="69">
        <f>IFERROR('Tabel 5'!W249/'Tabel 11'!$F249*1,0)</f>
        <v>6.6578819613010614E-3</v>
      </c>
      <c r="Y249" s="69">
        <f>IFERROR('Tabel 5'!X249/'Tabel 11'!$F249*1,0)</f>
        <v>0</v>
      </c>
      <c r="Z249" s="69">
        <f>IFERROR('Tabel 5'!Y249/'Tabel 11'!$F249*1,0)</f>
        <v>0</v>
      </c>
      <c r="AA249" s="69"/>
      <c r="AB249" s="69">
        <f>IFERROR('Tabel 5'!AA249/'Tabel 11'!$F249*1,0)</f>
        <v>0</v>
      </c>
      <c r="AC249" s="57"/>
    </row>
    <row r="250" spans="1:29" outlineLevel="1" x14ac:dyDescent="0.2">
      <c r="A250" s="22">
        <v>1</v>
      </c>
      <c r="B250" s="46">
        <v>2019</v>
      </c>
      <c r="C250" s="46">
        <v>5</v>
      </c>
      <c r="D250" s="22" t="s">
        <v>281</v>
      </c>
      <c r="E250" s="22" t="s">
        <v>655</v>
      </c>
      <c r="F250" s="41">
        <v>104869</v>
      </c>
      <c r="H250" s="69">
        <f>IFERROR('Tabel 5'!G250/'Tabel 11'!$F250*1,0)</f>
        <v>3.4299936110766767E-2</v>
      </c>
      <c r="I250" s="69"/>
      <c r="J250" s="69">
        <f>IFERROR('Tabel 5'!I250/'Tabel 11'!$F250*1,0)</f>
        <v>1.8403913453928233E-2</v>
      </c>
      <c r="K250" s="69">
        <f>IFERROR('Tabel 5'!J250/'Tabel 11'!$F250*1,0)</f>
        <v>1.0565562749716312E-2</v>
      </c>
      <c r="L250" s="69">
        <f>IFERROR('Tabel 5'!K250/'Tabel 11'!$F250*1,0)</f>
        <v>0</v>
      </c>
      <c r="M250" s="69">
        <f>IFERROR('Tabel 5'!L250/'Tabel 11'!$F250*1,0)</f>
        <v>0</v>
      </c>
      <c r="N250" s="69">
        <f>IFERROR('Tabel 5'!M250/'Tabel 11'!$F250*1,0)</f>
        <v>0</v>
      </c>
      <c r="O250" s="69">
        <f>IFERROR('Tabel 5'!N250/'Tabel 11'!$F250*1,0)</f>
        <v>7.8383507042119223E-3</v>
      </c>
      <c r="P250" s="69"/>
      <c r="Q250" s="69">
        <f>IFERROR('Tabel 5'!P250/'Tabel 11'!$F250*1,0)</f>
        <v>1.8213199324871984E-3</v>
      </c>
      <c r="R250" s="69">
        <f>IFERROR('Tabel 5'!Q250/'Tabel 11'!$F250*1,0)</f>
        <v>1.3922131421106332E-3</v>
      </c>
      <c r="S250" s="69">
        <f>IFERROR('Tabel 5'!R250/'Tabel 11'!$F250*1,0)</f>
        <v>4.2910679037656504E-4</v>
      </c>
      <c r="T250" s="69"/>
      <c r="U250" s="69">
        <f>IFERROR('Tabel 5'!T250/'Tabel 11'!$F250*1,0)</f>
        <v>5.492566916820033E-3</v>
      </c>
      <c r="V250" s="69"/>
      <c r="W250" s="69">
        <f>IFERROR('Tabel 5'!V250/'Tabel 11'!$F250*1,0)</f>
        <v>8.5821358075313017E-3</v>
      </c>
      <c r="X250" s="69">
        <f>IFERROR('Tabel 5'!W250/'Tabel 11'!$F250*1,0)</f>
        <v>7.819279291306297E-3</v>
      </c>
      <c r="Y250" s="69">
        <f>IFERROR('Tabel 5'!X250/'Tabel 11'!$F250*1,0)</f>
        <v>2.0978554196187624E-4</v>
      </c>
      <c r="Z250" s="69">
        <f>IFERROR('Tabel 5'!Y250/'Tabel 11'!$F250*1,0)</f>
        <v>5.530709742631283E-4</v>
      </c>
      <c r="AA250" s="69"/>
      <c r="AB250" s="69">
        <f>IFERROR('Tabel 5'!AA250/'Tabel 11'!$F250*1,0)</f>
        <v>0</v>
      </c>
      <c r="AC250" s="57"/>
    </row>
    <row r="251" spans="1:29" outlineLevel="1" x14ac:dyDescent="0.2">
      <c r="A251" s="22">
        <v>1</v>
      </c>
      <c r="B251" s="46">
        <v>2019</v>
      </c>
      <c r="C251" s="46">
        <v>5</v>
      </c>
      <c r="D251" s="22" t="s">
        <v>282</v>
      </c>
      <c r="E251" s="22" t="s">
        <v>656</v>
      </c>
      <c r="F251" s="41">
        <v>98850</v>
      </c>
      <c r="H251" s="69">
        <f>IFERROR('Tabel 5'!G251/'Tabel 11'!$F251*1,0)</f>
        <v>2.7324228629236218E-2</v>
      </c>
      <c r="I251" s="69"/>
      <c r="J251" s="69">
        <f>IFERROR('Tabel 5'!I251/'Tabel 11'!$F251*1,0)</f>
        <v>1.5184623166413759E-2</v>
      </c>
      <c r="K251" s="69">
        <f>IFERROR('Tabel 5'!J251/'Tabel 11'!$F251*1,0)</f>
        <v>8.9327263530601924E-3</v>
      </c>
      <c r="L251" s="69">
        <f>IFERROR('Tabel 5'!K251/'Tabel 11'!$F251*1,0)</f>
        <v>1.1937278705108751E-3</v>
      </c>
      <c r="M251" s="69">
        <f>IFERROR('Tabel 5'!L251/'Tabel 11'!$F251*1,0)</f>
        <v>3.7936267071320183E-3</v>
      </c>
      <c r="N251" s="69">
        <f>IFERROR('Tabel 5'!M251/'Tabel 11'!$F251*1,0)</f>
        <v>0</v>
      </c>
      <c r="O251" s="69">
        <f>IFERROR('Tabel 5'!N251/'Tabel 11'!$F251*1,0)</f>
        <v>1.2645422357106728E-3</v>
      </c>
      <c r="P251" s="69"/>
      <c r="Q251" s="69">
        <f>IFERROR('Tabel 5'!P251/'Tabel 11'!$F251*1,0)</f>
        <v>1.0723318158826504E-3</v>
      </c>
      <c r="R251" s="69">
        <f>IFERROR('Tabel 5'!Q251/'Tabel 11'!$F251*1,0)</f>
        <v>8.8012139605462821E-4</v>
      </c>
      <c r="S251" s="69">
        <f>IFERROR('Tabel 5'!R251/'Tabel 11'!$F251*1,0)</f>
        <v>1.9221041982802226E-4</v>
      </c>
      <c r="T251" s="69"/>
      <c r="U251" s="69">
        <f>IFERROR('Tabel 5'!T251/'Tabel 11'!$F251*1,0)</f>
        <v>2.7516439049064239E-3</v>
      </c>
      <c r="V251" s="69"/>
      <c r="W251" s="69">
        <f>IFERROR('Tabel 5'!V251/'Tabel 11'!$F251*1,0)</f>
        <v>8.3156297420333841E-3</v>
      </c>
      <c r="X251" s="69">
        <f>IFERROR('Tabel 5'!W251/'Tabel 11'!$F251*1,0)</f>
        <v>7.7592311583206883E-3</v>
      </c>
      <c r="Y251" s="69">
        <f>IFERROR('Tabel 5'!X251/'Tabel 11'!$F251*1,0)</f>
        <v>2.3267577137076379E-4</v>
      </c>
      <c r="Z251" s="69">
        <f>IFERROR('Tabel 5'!Y251/'Tabel 11'!$F251*1,0)</f>
        <v>3.2372281234193219E-4</v>
      </c>
      <c r="AA251" s="69"/>
      <c r="AB251" s="69">
        <f>IFERROR('Tabel 5'!AA251/'Tabel 11'!$F251*1,0)</f>
        <v>0</v>
      </c>
      <c r="AC251" s="57"/>
    </row>
    <row r="252" spans="1:29" outlineLevel="1" x14ac:dyDescent="0.2">
      <c r="A252" s="22">
        <v>1</v>
      </c>
      <c r="B252" s="46">
        <v>2019</v>
      </c>
      <c r="C252" s="46">
        <v>5</v>
      </c>
      <c r="D252" s="22" t="s">
        <v>284</v>
      </c>
      <c r="E252" s="22" t="s">
        <v>658</v>
      </c>
      <c r="F252" s="41">
        <v>69434</v>
      </c>
      <c r="H252" s="69">
        <f>IFERROR('Tabel 5'!G252/'Tabel 11'!$F252*1,0)</f>
        <v>9.1021689662125187E-3</v>
      </c>
      <c r="I252" s="69"/>
      <c r="J252" s="69">
        <f>IFERROR('Tabel 5'!I252/'Tabel 11'!$F252*1,0)</f>
        <v>-1.2529884494627992E-3</v>
      </c>
      <c r="K252" s="69">
        <f>IFERROR('Tabel 5'!J252/'Tabel 11'!$F252*1,0)</f>
        <v>0</v>
      </c>
      <c r="L252" s="69">
        <f>IFERROR('Tabel 5'!K252/'Tabel 11'!$F252*1,0)</f>
        <v>0</v>
      </c>
      <c r="M252" s="69">
        <f>IFERROR('Tabel 5'!L252/'Tabel 11'!$F252*1,0)</f>
        <v>-1.4114122764063714E-3</v>
      </c>
      <c r="N252" s="69">
        <f>IFERROR('Tabel 5'!M252/'Tabel 11'!$F252*1,0)</f>
        <v>0</v>
      </c>
      <c r="O252" s="69">
        <f>IFERROR('Tabel 5'!N252/'Tabel 11'!$F252*1,0)</f>
        <v>1.584238269435723E-4</v>
      </c>
      <c r="P252" s="69"/>
      <c r="Q252" s="69">
        <f>IFERROR('Tabel 5'!P252/'Tabel 11'!$F252*1,0)</f>
        <v>2.2755422415531297E-3</v>
      </c>
      <c r="R252" s="69">
        <f>IFERROR('Tabel 5'!Q252/'Tabel 11'!$F252*1,0)</f>
        <v>2.2755422415531297E-3</v>
      </c>
      <c r="S252" s="69">
        <f>IFERROR('Tabel 5'!R252/'Tabel 11'!$F252*1,0)</f>
        <v>0</v>
      </c>
      <c r="T252" s="69"/>
      <c r="U252" s="69">
        <f>IFERROR('Tabel 5'!T252/'Tabel 11'!$F252*1,0)</f>
        <v>1.4834231068352681E-3</v>
      </c>
      <c r="V252" s="69"/>
      <c r="W252" s="69">
        <f>IFERROR('Tabel 5'!V252/'Tabel 11'!$F252*1,0)</f>
        <v>6.5961920672869198E-3</v>
      </c>
      <c r="X252" s="69">
        <f>IFERROR('Tabel 5'!W252/'Tabel 11'!$F252*1,0)</f>
        <v>6.3945617420860098E-3</v>
      </c>
      <c r="Y252" s="69">
        <f>IFERROR('Tabel 5'!X252/'Tabel 11'!$F252*1,0)</f>
        <v>2.0163032520091021E-4</v>
      </c>
      <c r="Z252" s="69">
        <f>IFERROR('Tabel 5'!Y252/'Tabel 11'!$F252*1,0)</f>
        <v>0</v>
      </c>
      <c r="AA252" s="69"/>
      <c r="AB252" s="69">
        <f>IFERROR('Tabel 5'!AA252/'Tabel 11'!$F252*1,0)</f>
        <v>0</v>
      </c>
      <c r="AC252" s="57"/>
    </row>
    <row r="253" spans="1:29" outlineLevel="1" x14ac:dyDescent="0.2">
      <c r="A253" s="22">
        <v>1</v>
      </c>
      <c r="B253" s="46">
        <v>2019</v>
      </c>
      <c r="C253" s="46">
        <v>5</v>
      </c>
      <c r="D253" s="22" t="s">
        <v>287</v>
      </c>
      <c r="E253" s="22" t="s">
        <v>661</v>
      </c>
      <c r="F253" s="41">
        <v>110102</v>
      </c>
      <c r="H253" s="69">
        <f>IFERROR('Tabel 5'!G253/'Tabel 11'!$F253*1,0)</f>
        <v>1.7692684964850776E-2</v>
      </c>
      <c r="I253" s="69"/>
      <c r="J253" s="69">
        <f>IFERROR('Tabel 5'!I253/'Tabel 11'!$F253*1,0)</f>
        <v>5.3677499046338849E-3</v>
      </c>
      <c r="K253" s="69">
        <f>IFERROR('Tabel 5'!J253/'Tabel 11'!$F253*1,0)</f>
        <v>1.1625583549799278E-3</v>
      </c>
      <c r="L253" s="69">
        <f>IFERROR('Tabel 5'!K253/'Tabel 11'!$F253*1,0)</f>
        <v>2.3614466585529783E-4</v>
      </c>
      <c r="M253" s="69">
        <f>IFERROR('Tabel 5'!L253/'Tabel 11'!$F253*1,0)</f>
        <v>2.2252093513287679E-3</v>
      </c>
      <c r="N253" s="69">
        <f>IFERROR('Tabel 5'!M253/'Tabel 11'!$F253*1,0)</f>
        <v>3.4513451163466604E-4</v>
      </c>
      <c r="O253" s="69">
        <f>IFERROR('Tabel 5'!N253/'Tabel 11'!$F253*1,0)</f>
        <v>1.3987030208352255E-3</v>
      </c>
      <c r="P253" s="69"/>
      <c r="Q253" s="69">
        <f>IFERROR('Tabel 5'!P253/'Tabel 11'!$F253*1,0)</f>
        <v>4.7410582914025178E-3</v>
      </c>
      <c r="R253" s="69">
        <f>IFERROR('Tabel 5'!Q253/'Tabel 11'!$F253*1,0)</f>
        <v>4.7410582914025178E-3</v>
      </c>
      <c r="S253" s="69">
        <f>IFERROR('Tabel 5'!R253/'Tabel 11'!$F253*1,0)</f>
        <v>0</v>
      </c>
      <c r="T253" s="69"/>
      <c r="U253" s="69">
        <f>IFERROR('Tabel 5'!T253/'Tabel 11'!$F253*1,0)</f>
        <v>1.498610379466313E-3</v>
      </c>
      <c r="V253" s="69"/>
      <c r="W253" s="69">
        <f>IFERROR('Tabel 5'!V253/'Tabel 11'!$F253*1,0)</f>
        <v>6.0852663893480588E-3</v>
      </c>
      <c r="X253" s="69">
        <f>IFERROR('Tabel 5'!W253/'Tabel 11'!$F253*1,0)</f>
        <v>5.8582042106410416E-3</v>
      </c>
      <c r="Y253" s="69">
        <f>IFERROR('Tabel 5'!X253/'Tabel 11'!$F253*1,0)</f>
        <v>9.0824871482806858E-6</v>
      </c>
      <c r="Z253" s="69">
        <f>IFERROR('Tabel 5'!Y253/'Tabel 11'!$F253*1,0)</f>
        <v>2.1797969155873645E-4</v>
      </c>
      <c r="AA253" s="69"/>
      <c r="AB253" s="69">
        <f>IFERROR('Tabel 5'!AA253/'Tabel 11'!$F253*1,0)</f>
        <v>0</v>
      </c>
      <c r="AC253" s="57"/>
    </row>
    <row r="254" spans="1:29" outlineLevel="1" x14ac:dyDescent="0.2">
      <c r="A254" s="22">
        <v>1</v>
      </c>
      <c r="B254" s="46">
        <v>2019</v>
      </c>
      <c r="C254" s="46">
        <v>5</v>
      </c>
      <c r="D254" s="22" t="s">
        <v>288</v>
      </c>
      <c r="E254" s="22" t="s">
        <v>662</v>
      </c>
      <c r="F254" s="41">
        <v>82321</v>
      </c>
      <c r="H254" s="69">
        <f>IFERROR('Tabel 5'!G254/'Tabel 11'!$F254*1,0)</f>
        <v>1.9387519587954472E-2</v>
      </c>
      <c r="I254" s="69"/>
      <c r="J254" s="69">
        <f>IFERROR('Tabel 5'!I254/'Tabel 11'!$F254*1,0)</f>
        <v>2.623874831452485E-3</v>
      </c>
      <c r="K254" s="69">
        <f>IFERROR('Tabel 5'!J254/'Tabel 11'!$F254*1,0)</f>
        <v>4.4946004057287936E-4</v>
      </c>
      <c r="L254" s="69">
        <f>IFERROR('Tabel 5'!K254/'Tabel 11'!$F254*1,0)</f>
        <v>1.2147568664131874E-5</v>
      </c>
      <c r="M254" s="69">
        <f>IFERROR('Tabel 5'!L254/'Tabel 11'!$F254*1,0)</f>
        <v>1.1904617290849236E-3</v>
      </c>
      <c r="N254" s="69">
        <f>IFERROR('Tabel 5'!M254/'Tabel 11'!$F254*1,0)</f>
        <v>0</v>
      </c>
      <c r="O254" s="69">
        <f>IFERROR('Tabel 5'!N254/'Tabel 11'!$F254*1,0)</f>
        <v>9.7180549313054991E-4</v>
      </c>
      <c r="P254" s="69"/>
      <c r="Q254" s="69">
        <f>IFERROR('Tabel 5'!P254/'Tabel 11'!$F254*1,0)</f>
        <v>1.9436109862610998E-4</v>
      </c>
      <c r="R254" s="69">
        <f>IFERROR('Tabel 5'!Q254/'Tabel 11'!$F254*1,0)</f>
        <v>1.9436109862610998E-4</v>
      </c>
      <c r="S254" s="69">
        <f>IFERROR('Tabel 5'!R254/'Tabel 11'!$F254*1,0)</f>
        <v>0</v>
      </c>
      <c r="T254" s="69"/>
      <c r="U254" s="69">
        <f>IFERROR('Tabel 5'!T254/'Tabel 11'!$F254*1,0)</f>
        <v>5.7822426841267717E-3</v>
      </c>
      <c r="V254" s="69"/>
      <c r="W254" s="69">
        <f>IFERROR('Tabel 5'!V254/'Tabel 11'!$F254*1,0)</f>
        <v>1.0787040973749103E-2</v>
      </c>
      <c r="X254" s="69">
        <f>IFERROR('Tabel 5'!W254/'Tabel 11'!$F254*1,0)</f>
        <v>1.0592679875122994E-2</v>
      </c>
      <c r="Y254" s="69">
        <f>IFERROR('Tabel 5'!X254/'Tabel 11'!$F254*1,0)</f>
        <v>1.9436109862610998E-4</v>
      </c>
      <c r="Z254" s="69">
        <f>IFERROR('Tabel 5'!Y254/'Tabel 11'!$F254*1,0)</f>
        <v>0</v>
      </c>
      <c r="AA254" s="69"/>
      <c r="AB254" s="69">
        <f>IFERROR('Tabel 5'!AA254/'Tabel 11'!$F254*1,0)</f>
        <v>1.8221352996197811E-4</v>
      </c>
      <c r="AC254" s="57"/>
    </row>
    <row r="255" spans="1:29" outlineLevel="1" x14ac:dyDescent="0.2">
      <c r="A255" s="22">
        <v>1</v>
      </c>
      <c r="B255" s="46">
        <v>2019</v>
      </c>
      <c r="C255" s="46">
        <v>5</v>
      </c>
      <c r="D255" s="22" t="s">
        <v>290</v>
      </c>
      <c r="E255" s="22" t="s">
        <v>664</v>
      </c>
      <c r="F255" s="41">
        <v>59517</v>
      </c>
      <c r="H255" s="69">
        <f>IFERROR('Tabel 5'!G255/'Tabel 11'!$F255*1,0)</f>
        <v>5.4774266176050544E-3</v>
      </c>
      <c r="I255" s="69"/>
      <c r="J255" s="69">
        <f>IFERROR('Tabel 5'!I255/'Tabel 11'!$F255*1,0)</f>
        <v>8.9050187341431855E-4</v>
      </c>
      <c r="K255" s="69">
        <f>IFERROR('Tabel 5'!J255/'Tabel 11'!$F255*1,0)</f>
        <v>8.0649226271485455E-4</v>
      </c>
      <c r="L255" s="69">
        <f>IFERROR('Tabel 5'!K255/'Tabel 11'!$F255*1,0)</f>
        <v>0</v>
      </c>
      <c r="M255" s="69">
        <f>IFERROR('Tabel 5'!L255/'Tabel 11'!$F255*1,0)</f>
        <v>0</v>
      </c>
      <c r="N255" s="69">
        <f>IFERROR('Tabel 5'!M255/'Tabel 11'!$F255*1,0)</f>
        <v>0</v>
      </c>
      <c r="O255" s="69">
        <f>IFERROR('Tabel 5'!N255/'Tabel 11'!$F255*1,0)</f>
        <v>8.4009610699464023E-5</v>
      </c>
      <c r="P255" s="69"/>
      <c r="Q255" s="69">
        <f>IFERROR('Tabel 5'!P255/'Tabel 11'!$F255*1,0)</f>
        <v>0</v>
      </c>
      <c r="R255" s="69">
        <f>IFERROR('Tabel 5'!Q255/'Tabel 11'!$F255*1,0)</f>
        <v>0</v>
      </c>
      <c r="S255" s="69">
        <f>IFERROR('Tabel 5'!R255/'Tabel 11'!$F255*1,0)</f>
        <v>0</v>
      </c>
      <c r="T255" s="69"/>
      <c r="U255" s="69">
        <f>IFERROR('Tabel 5'!T255/'Tabel 11'!$F255*1,0)</f>
        <v>9.0730379555421141E-4</v>
      </c>
      <c r="V255" s="69"/>
      <c r="W255" s="69">
        <f>IFERROR('Tabel 5'!V255/'Tabel 11'!$F255*1,0)</f>
        <v>3.6796209486365241E-3</v>
      </c>
      <c r="X255" s="69">
        <f>IFERROR('Tabel 5'!W255/'Tabel 11'!$F255*1,0)</f>
        <v>3.4611959608179177E-3</v>
      </c>
      <c r="Y255" s="69">
        <f>IFERROR('Tabel 5'!X255/'Tabel 11'!$F255*1,0)</f>
        <v>2.1842498781860645E-4</v>
      </c>
      <c r="Z255" s="69">
        <f>IFERROR('Tabel 5'!Y255/'Tabel 11'!$F255*1,0)</f>
        <v>0</v>
      </c>
      <c r="AA255" s="69"/>
      <c r="AB255" s="69">
        <f>IFERROR('Tabel 5'!AA255/'Tabel 11'!$F255*1,0)</f>
        <v>0</v>
      </c>
      <c r="AC255" s="57"/>
    </row>
    <row r="256" spans="1:29" outlineLevel="1" x14ac:dyDescent="0.2">
      <c r="A256" s="22">
        <v>1</v>
      </c>
      <c r="B256" s="46">
        <v>2019</v>
      </c>
      <c r="C256" s="46">
        <v>5</v>
      </c>
      <c r="D256" s="22" t="s">
        <v>292</v>
      </c>
      <c r="E256" s="22" t="s">
        <v>666</v>
      </c>
      <c r="F256" s="41">
        <v>110257</v>
      </c>
      <c r="H256" s="69">
        <f>IFERROR('Tabel 5'!G256/'Tabel 11'!$F256*1,0)</f>
        <v>1.0638780304198374E-2</v>
      </c>
      <c r="I256" s="69"/>
      <c r="J256" s="69">
        <f>IFERROR('Tabel 5'!I256/'Tabel 11'!$F256*1,0)</f>
        <v>2.5304515813054955E-3</v>
      </c>
      <c r="K256" s="69">
        <f>IFERROR('Tabel 5'!J256/'Tabel 11'!$F256*1,0)</f>
        <v>2.2674297323525944E-3</v>
      </c>
      <c r="L256" s="69">
        <f>IFERROR('Tabel 5'!K256/'Tabel 11'!$F256*1,0)</f>
        <v>0</v>
      </c>
      <c r="M256" s="69">
        <f>IFERROR('Tabel 5'!L256/'Tabel 11'!$F256*1,0)</f>
        <v>1.632549407293868E-4</v>
      </c>
      <c r="N256" s="69">
        <f>IFERROR('Tabel 5'!M256/'Tabel 11'!$F256*1,0)</f>
        <v>0</v>
      </c>
      <c r="O256" s="69">
        <f>IFERROR('Tabel 5'!N256/'Tabel 11'!$F256*1,0)</f>
        <v>9.9766908223514157E-5</v>
      </c>
      <c r="P256" s="69"/>
      <c r="Q256" s="69">
        <f>IFERROR('Tabel 5'!P256/'Tabel 11'!$F256*1,0)</f>
        <v>1.9409198508938208E-3</v>
      </c>
      <c r="R256" s="69">
        <f>IFERROR('Tabel 5'!Q256/'Tabel 11'!$F256*1,0)</f>
        <v>1.9409198508938208E-3</v>
      </c>
      <c r="S256" s="69">
        <f>IFERROR('Tabel 5'!R256/'Tabel 11'!$F256*1,0)</f>
        <v>0</v>
      </c>
      <c r="T256" s="69"/>
      <c r="U256" s="69">
        <f>IFERROR('Tabel 5'!T256/'Tabel 11'!$F256*1,0)</f>
        <v>1.7232465965879716E-4</v>
      </c>
      <c r="V256" s="69"/>
      <c r="W256" s="69">
        <f>IFERROR('Tabel 5'!V256/'Tabel 11'!$F256*1,0)</f>
        <v>5.9950842123402594E-3</v>
      </c>
      <c r="X256" s="69">
        <f>IFERROR('Tabel 5'!W256/'Tabel 11'!$F256*1,0)</f>
        <v>5.7320623633873588E-3</v>
      </c>
      <c r="Y256" s="69">
        <f>IFERROR('Tabel 5'!X256/'Tabel 11'!$F256*1,0)</f>
        <v>0</v>
      </c>
      <c r="Z256" s="69">
        <f>IFERROR('Tabel 5'!Y256/'Tabel 11'!$F256*1,0)</f>
        <v>2.6302184895290093E-4</v>
      </c>
      <c r="AA256" s="69"/>
      <c r="AB256" s="69">
        <f>IFERROR('Tabel 5'!AA256/'Tabel 11'!$F256*1,0)</f>
        <v>1.3332486826233255E-3</v>
      </c>
      <c r="AC256" s="57"/>
    </row>
    <row r="257" spans="1:29" outlineLevel="1" x14ac:dyDescent="0.2">
      <c r="A257" s="22">
        <v>1</v>
      </c>
      <c r="B257" s="46">
        <v>2019</v>
      </c>
      <c r="C257" s="46">
        <v>5</v>
      </c>
      <c r="D257" s="22" t="s">
        <v>293</v>
      </c>
      <c r="E257" s="22" t="s">
        <v>667</v>
      </c>
      <c r="F257" s="41">
        <v>101107</v>
      </c>
      <c r="H257" s="69">
        <f>IFERROR('Tabel 5'!G257/'Tabel 11'!$F257*1,0)</f>
        <v>2.9335258686342191E-2</v>
      </c>
      <c r="I257" s="69"/>
      <c r="J257" s="69">
        <f>IFERROR('Tabel 5'!I257/'Tabel 11'!$F257*1,0)</f>
        <v>1.4885220607870869E-2</v>
      </c>
      <c r="K257" s="69">
        <f>IFERROR('Tabel 5'!J257/'Tabel 11'!$F257*1,0)</f>
        <v>9.8410594716488477E-3</v>
      </c>
      <c r="L257" s="69">
        <f>IFERROR('Tabel 5'!K257/'Tabel 11'!$F257*1,0)</f>
        <v>7.4178840238559149E-4</v>
      </c>
      <c r="M257" s="69">
        <f>IFERROR('Tabel 5'!L257/'Tabel 11'!$F257*1,0)</f>
        <v>2.5121900560792034E-3</v>
      </c>
      <c r="N257" s="69">
        <f>IFERROR('Tabel 5'!M257/'Tabel 11'!$F257*1,0)</f>
        <v>4.9452560159039433E-5</v>
      </c>
      <c r="O257" s="69">
        <f>IFERROR('Tabel 5'!N257/'Tabel 11'!$F257*1,0)</f>
        <v>1.7407301175981881E-3</v>
      </c>
      <c r="P257" s="69"/>
      <c r="Q257" s="69">
        <f>IFERROR('Tabel 5'!P257/'Tabel 11'!$F257*1,0)</f>
        <v>8.802555708309019E-4</v>
      </c>
      <c r="R257" s="69">
        <f>IFERROR('Tabel 5'!Q257/'Tabel 11'!$F257*1,0)</f>
        <v>8.802555708309019E-4</v>
      </c>
      <c r="S257" s="69">
        <f>IFERROR('Tabel 5'!R257/'Tabel 11'!$F257*1,0)</f>
        <v>0</v>
      </c>
      <c r="T257" s="69"/>
      <c r="U257" s="69">
        <f>IFERROR('Tabel 5'!T257/'Tabel 11'!$F257*1,0)</f>
        <v>3.046277705796829E-3</v>
      </c>
      <c r="V257" s="69"/>
      <c r="W257" s="69">
        <f>IFERROR('Tabel 5'!V257/'Tabel 11'!$F257*1,0)</f>
        <v>1.0523504801843591E-2</v>
      </c>
      <c r="X257" s="69">
        <f>IFERROR('Tabel 5'!W257/'Tabel 11'!$F257*1,0)</f>
        <v>9.7322638392989599E-3</v>
      </c>
      <c r="Y257" s="69">
        <f>IFERROR('Tabel 5'!X257/'Tabel 11'!$F257*1,0)</f>
        <v>7.9124096254463093E-4</v>
      </c>
      <c r="Z257" s="69">
        <f>IFERROR('Tabel 5'!Y257/'Tabel 11'!$F257*1,0)</f>
        <v>0</v>
      </c>
      <c r="AA257" s="69"/>
      <c r="AB257" s="69">
        <f>IFERROR('Tabel 5'!AA257/'Tabel 11'!$F257*1,0)</f>
        <v>0</v>
      </c>
      <c r="AC257" s="57"/>
    </row>
    <row r="258" spans="1:29" outlineLevel="1" x14ac:dyDescent="0.2">
      <c r="A258" s="22">
        <v>1</v>
      </c>
      <c r="B258" s="46">
        <v>2019</v>
      </c>
      <c r="C258" s="46">
        <v>5</v>
      </c>
      <c r="D258" s="22" t="s">
        <v>294</v>
      </c>
      <c r="E258" s="22" t="s">
        <v>668</v>
      </c>
      <c r="F258" s="41">
        <v>151299</v>
      </c>
      <c r="H258" s="69">
        <f>IFERROR('Tabel 5'!G258/'Tabel 11'!$F258*1,0)</f>
        <v>2.9967151137813203E-2</v>
      </c>
      <c r="I258" s="69"/>
      <c r="J258" s="69">
        <f>IFERROR('Tabel 5'!I258/'Tabel 11'!$F258*1,0)</f>
        <v>2.0066226478694507E-2</v>
      </c>
      <c r="K258" s="69">
        <f>IFERROR('Tabel 5'!J258/'Tabel 11'!$F258*1,0)</f>
        <v>6.8936344589190937E-3</v>
      </c>
      <c r="L258" s="69">
        <f>IFERROR('Tabel 5'!K258/'Tabel 11'!$F258*1,0)</f>
        <v>5.9484861102849326E-5</v>
      </c>
      <c r="M258" s="69">
        <f>IFERROR('Tabel 5'!L258/'Tabel 11'!$F258*1,0)</f>
        <v>3.1725259254852974E-4</v>
      </c>
      <c r="N258" s="69">
        <f>IFERROR('Tabel 5'!M258/'Tabel 11'!$F258*1,0)</f>
        <v>6.179816125684902E-3</v>
      </c>
      <c r="O258" s="69">
        <f>IFERROR('Tabel 5'!N258/'Tabel 11'!$F258*1,0)</f>
        <v>6.6160384404391308E-3</v>
      </c>
      <c r="P258" s="69"/>
      <c r="Q258" s="69">
        <f>IFERROR('Tabel 5'!P258/'Tabel 11'!$F258*1,0)</f>
        <v>1.3020575152512574E-3</v>
      </c>
      <c r="R258" s="69">
        <f>IFERROR('Tabel 5'!Q258/'Tabel 11'!$F258*1,0)</f>
        <v>1.3020575152512574E-3</v>
      </c>
      <c r="S258" s="69">
        <f>IFERROR('Tabel 5'!R258/'Tabel 11'!$F258*1,0)</f>
        <v>0</v>
      </c>
      <c r="T258" s="69"/>
      <c r="U258" s="69">
        <f>IFERROR('Tabel 5'!T258/'Tabel 11'!$F258*1,0)</f>
        <v>3.0601656322910265E-3</v>
      </c>
      <c r="V258" s="69"/>
      <c r="W258" s="69">
        <f>IFERROR('Tabel 5'!V258/'Tabel 11'!$F258*1,0)</f>
        <v>5.538701511576415E-3</v>
      </c>
      <c r="X258" s="69">
        <f>IFERROR('Tabel 5'!W258/'Tabel 11'!$F258*1,0)</f>
        <v>5.1156980548450418E-3</v>
      </c>
      <c r="Y258" s="69">
        <f>IFERROR('Tabel 5'!X258/'Tabel 11'!$F258*1,0)</f>
        <v>2.0489229935425878E-4</v>
      </c>
      <c r="Z258" s="69">
        <f>IFERROR('Tabel 5'!Y258/'Tabel 11'!$F258*1,0)</f>
        <v>2.1811115737711419E-4</v>
      </c>
      <c r="AA258" s="69"/>
      <c r="AB258" s="69">
        <f>IFERROR('Tabel 5'!AA258/'Tabel 11'!$F258*1,0)</f>
        <v>0</v>
      </c>
      <c r="AC258" s="57"/>
    </row>
    <row r="259" spans="1:29" outlineLevel="1" x14ac:dyDescent="0.2">
      <c r="A259" s="22">
        <v>1</v>
      </c>
      <c r="B259" s="46">
        <v>2019</v>
      </c>
      <c r="C259" s="46">
        <v>5</v>
      </c>
      <c r="D259" s="22" t="s">
        <v>295</v>
      </c>
      <c r="E259" s="22" t="s">
        <v>669</v>
      </c>
      <c r="F259" s="41">
        <v>57790</v>
      </c>
      <c r="H259" s="69">
        <f>IFERROR('Tabel 5'!G259/'Tabel 11'!$F259*1,0)</f>
        <v>1.479494722270289E-2</v>
      </c>
      <c r="I259" s="69"/>
      <c r="J259" s="69">
        <f>IFERROR('Tabel 5'!I259/'Tabel 11'!$F259*1,0)</f>
        <v>2.6475168714310436E-3</v>
      </c>
      <c r="K259" s="69">
        <f>IFERROR('Tabel 5'!J259/'Tabel 11'!$F259*1,0)</f>
        <v>0</v>
      </c>
      <c r="L259" s="69">
        <f>IFERROR('Tabel 5'!K259/'Tabel 11'!$F259*1,0)</f>
        <v>2.5956047759127874E-4</v>
      </c>
      <c r="M259" s="69">
        <f>IFERROR('Tabel 5'!L259/'Tabel 11'!$F259*1,0)</f>
        <v>8.3059352829209206E-4</v>
      </c>
      <c r="N259" s="69">
        <f>IFERROR('Tabel 5'!M259/'Tabel 11'!$F259*1,0)</f>
        <v>0</v>
      </c>
      <c r="O259" s="69">
        <f>IFERROR('Tabel 5'!N259/'Tabel 11'!$F259*1,0)</f>
        <v>1.5573628655476727E-3</v>
      </c>
      <c r="P259" s="69"/>
      <c r="Q259" s="69">
        <f>IFERROR('Tabel 5'!P259/'Tabel 11'!$F259*1,0)</f>
        <v>1.9034435023360444E-3</v>
      </c>
      <c r="R259" s="69">
        <f>IFERROR('Tabel 5'!Q259/'Tabel 11'!$F259*1,0)</f>
        <v>1.6957951202630213E-3</v>
      </c>
      <c r="S259" s="69">
        <f>IFERROR('Tabel 5'!R259/'Tabel 11'!$F259*1,0)</f>
        <v>2.0764838207302301E-4</v>
      </c>
      <c r="T259" s="69"/>
      <c r="U259" s="69">
        <f>IFERROR('Tabel 5'!T259/'Tabel 11'!$F259*1,0)</f>
        <v>2.6475168714310436E-3</v>
      </c>
      <c r="V259" s="69"/>
      <c r="W259" s="69">
        <f>IFERROR('Tabel 5'!V259/'Tabel 11'!$F259*1,0)</f>
        <v>7.5964699775047584E-3</v>
      </c>
      <c r="X259" s="69">
        <f>IFERROR('Tabel 5'!W259/'Tabel 11'!$F259*1,0)</f>
        <v>7.2849974043952244E-3</v>
      </c>
      <c r="Y259" s="69">
        <f>IFERROR('Tabel 5'!X259/'Tabel 11'!$F259*1,0)</f>
        <v>3.1147257310953452E-4</v>
      </c>
      <c r="Z259" s="69">
        <f>IFERROR('Tabel 5'!Y259/'Tabel 11'!$F259*1,0)</f>
        <v>0</v>
      </c>
      <c r="AA259" s="69"/>
      <c r="AB259" s="69">
        <f>IFERROR('Tabel 5'!AA259/'Tabel 11'!$F259*1,0)</f>
        <v>0</v>
      </c>
      <c r="AC259" s="57"/>
    </row>
    <row r="260" spans="1:29" outlineLevel="1" x14ac:dyDescent="0.2">
      <c r="A260" s="22">
        <v>1</v>
      </c>
      <c r="B260" s="46">
        <v>2019</v>
      </c>
      <c r="C260" s="46">
        <v>5</v>
      </c>
      <c r="D260" s="22" t="s">
        <v>297</v>
      </c>
      <c r="E260" s="22" t="s">
        <v>671</v>
      </c>
      <c r="F260" s="41">
        <v>88770</v>
      </c>
      <c r="H260" s="69">
        <f>IFERROR('Tabel 5'!G260/'Tabel 11'!$F260*1,0)</f>
        <v>8.0545229244113996E-3</v>
      </c>
      <c r="I260" s="69"/>
      <c r="J260" s="69">
        <f>IFERROR('Tabel 5'!I260/'Tabel 11'!$F260*1,0)</f>
        <v>5.8578348541173824E-4</v>
      </c>
      <c r="K260" s="69">
        <f>IFERROR('Tabel 5'!J260/'Tabel 11'!$F260*1,0)</f>
        <v>0</v>
      </c>
      <c r="L260" s="69">
        <f>IFERROR('Tabel 5'!K260/'Tabel 11'!$F260*1,0)</f>
        <v>0</v>
      </c>
      <c r="M260" s="69">
        <f>IFERROR('Tabel 5'!L260/'Tabel 11'!$F260*1,0)</f>
        <v>5.7451841838458944E-4</v>
      </c>
      <c r="N260" s="69">
        <f>IFERROR('Tabel 5'!M260/'Tabel 11'!$F260*1,0)</f>
        <v>0</v>
      </c>
      <c r="O260" s="69">
        <f>IFERROR('Tabel 5'!N260/'Tabel 11'!$F260*1,0)</f>
        <v>1.1265067027148812E-5</v>
      </c>
      <c r="P260" s="69"/>
      <c r="Q260" s="69">
        <f>IFERROR('Tabel 5'!P260/'Tabel 11'!$F260*1,0)</f>
        <v>4.5060268108595248E-4</v>
      </c>
      <c r="R260" s="69">
        <f>IFERROR('Tabel 5'!Q260/'Tabel 11'!$F260*1,0)</f>
        <v>4.5060268108595248E-4</v>
      </c>
      <c r="S260" s="69">
        <f>IFERROR('Tabel 5'!R260/'Tabel 11'!$F260*1,0)</f>
        <v>0</v>
      </c>
      <c r="T260" s="69"/>
      <c r="U260" s="69">
        <f>IFERROR('Tabel 5'!T260/'Tabel 11'!$F260*1,0)</f>
        <v>1.7798805902895123E-3</v>
      </c>
      <c r="V260" s="69"/>
      <c r="W260" s="69">
        <f>IFERROR('Tabel 5'!V260/'Tabel 11'!$F260*1,0)</f>
        <v>5.2382561676241977E-3</v>
      </c>
      <c r="X260" s="69">
        <f>IFERROR('Tabel 5'!W260/'Tabel 11'!$F260*1,0)</f>
        <v>4.6750028162667566E-3</v>
      </c>
      <c r="Y260" s="69">
        <f>IFERROR('Tabel 5'!X260/'Tabel 11'!$F260*1,0)</f>
        <v>4.7313281514025008E-4</v>
      </c>
      <c r="Z260" s="69">
        <f>IFERROR('Tabel 5'!Y260/'Tabel 11'!$F260*1,0)</f>
        <v>9.0120536217190494E-5</v>
      </c>
      <c r="AA260" s="69"/>
      <c r="AB260" s="69">
        <f>IFERROR('Tabel 5'!AA260/'Tabel 11'!$F260*1,0)</f>
        <v>0</v>
      </c>
      <c r="AC260" s="57"/>
    </row>
    <row r="261" spans="1:29" outlineLevel="1" x14ac:dyDescent="0.2">
      <c r="A261" s="22">
        <v>1</v>
      </c>
      <c r="B261" s="46">
        <v>2019</v>
      </c>
      <c r="C261" s="46">
        <v>5</v>
      </c>
      <c r="D261" s="22" t="s">
        <v>298</v>
      </c>
      <c r="E261" s="22" t="s">
        <v>672</v>
      </c>
      <c r="F261" s="41">
        <v>58096</v>
      </c>
      <c r="H261" s="69">
        <f>IFERROR('Tabel 5'!G261/'Tabel 11'!$F261*1,0)</f>
        <v>1.3856375654089783E-2</v>
      </c>
      <c r="I261" s="69"/>
      <c r="J261" s="69">
        <f>IFERROR('Tabel 5'!I261/'Tabel 11'!$F261*1,0)</f>
        <v>7.8146516111264122E-3</v>
      </c>
      <c r="K261" s="69">
        <f>IFERROR('Tabel 5'!J261/'Tabel 11'!$F261*1,0)</f>
        <v>2.5647204626824565E-3</v>
      </c>
      <c r="L261" s="69">
        <f>IFERROR('Tabel 5'!K261/'Tabel 11'!$F261*1,0)</f>
        <v>9.1228311759845773E-4</v>
      </c>
      <c r="M261" s="69">
        <f>IFERROR('Tabel 5'!L261/'Tabel 11'!$F261*1,0)</f>
        <v>4.1655191407325804E-3</v>
      </c>
      <c r="N261" s="69">
        <f>IFERROR('Tabel 5'!M261/'Tabel 11'!$F261*1,0)</f>
        <v>0</v>
      </c>
      <c r="O261" s="69">
        <f>IFERROR('Tabel 5'!N261/'Tabel 11'!$F261*1,0)</f>
        <v>1.7212889011291655E-4</v>
      </c>
      <c r="P261" s="69"/>
      <c r="Q261" s="69">
        <f>IFERROR('Tabel 5'!P261/'Tabel 11'!$F261*1,0)</f>
        <v>5.1638667033874962E-5</v>
      </c>
      <c r="R261" s="69">
        <f>IFERROR('Tabel 5'!Q261/'Tabel 11'!$F261*1,0)</f>
        <v>5.1638667033874962E-5</v>
      </c>
      <c r="S261" s="69">
        <f>IFERROR('Tabel 5'!R261/'Tabel 11'!$F261*1,0)</f>
        <v>0</v>
      </c>
      <c r="T261" s="69"/>
      <c r="U261" s="69">
        <f>IFERROR('Tabel 5'!T261/'Tabel 11'!$F261*1,0)</f>
        <v>0</v>
      </c>
      <c r="V261" s="69"/>
      <c r="W261" s="69">
        <f>IFERROR('Tabel 5'!V261/'Tabel 11'!$F261*1,0)</f>
        <v>5.9900853759294959E-3</v>
      </c>
      <c r="X261" s="69">
        <f>IFERROR('Tabel 5'!W261/'Tabel 11'!$F261*1,0)</f>
        <v>5.7318920407601216E-3</v>
      </c>
      <c r="Y261" s="69">
        <f>IFERROR('Tabel 5'!X261/'Tabel 11'!$F261*1,0)</f>
        <v>2.5819333516937482E-4</v>
      </c>
      <c r="Z261" s="69">
        <f>IFERROR('Tabel 5'!Y261/'Tabel 11'!$F261*1,0)</f>
        <v>0</v>
      </c>
      <c r="AA261" s="69"/>
      <c r="AB261" s="69">
        <f>IFERROR('Tabel 5'!AA261/'Tabel 11'!$F261*1,0)</f>
        <v>5.1638667033874965E-4</v>
      </c>
      <c r="AC261" s="57"/>
    </row>
    <row r="262" spans="1:29" outlineLevel="1" x14ac:dyDescent="0.2">
      <c r="A262" s="22">
        <v>1</v>
      </c>
      <c r="B262" s="46">
        <v>2019</v>
      </c>
      <c r="C262" s="46">
        <v>5</v>
      </c>
      <c r="D262" s="22" t="s">
        <v>299</v>
      </c>
      <c r="E262" s="22" t="s">
        <v>675</v>
      </c>
      <c r="F262" s="41">
        <v>111328</v>
      </c>
      <c r="H262" s="69">
        <f>IFERROR('Tabel 5'!G262/'Tabel 11'!$F262*1,0)</f>
        <v>8.012359873526876E-3</v>
      </c>
      <c r="I262" s="69"/>
      <c r="J262" s="69">
        <f>IFERROR('Tabel 5'!I262/'Tabel 11'!$F262*1,0)</f>
        <v>1.6437913193446392E-3</v>
      </c>
      <c r="K262" s="69">
        <f>IFERROR('Tabel 5'!J262/'Tabel 11'!$F262*1,0)</f>
        <v>7.1859729807415929E-4</v>
      </c>
      <c r="L262" s="69">
        <f>IFERROR('Tabel 5'!K262/'Tabel 11'!$F262*1,0)</f>
        <v>9.2519402127048001E-4</v>
      </c>
      <c r="M262" s="69">
        <f>IFERROR('Tabel 5'!L262/'Tabel 11'!$F262*1,0)</f>
        <v>0</v>
      </c>
      <c r="N262" s="69">
        <f>IFERROR('Tabel 5'!M262/'Tabel 11'!$F262*1,0)</f>
        <v>0</v>
      </c>
      <c r="O262" s="69">
        <f>IFERROR('Tabel 5'!N262/'Tabel 11'!$F262*1,0)</f>
        <v>0</v>
      </c>
      <c r="P262" s="69"/>
      <c r="Q262" s="69">
        <f>IFERROR('Tabel 5'!P262/'Tabel 11'!$F262*1,0)</f>
        <v>1.006036217303823E-3</v>
      </c>
      <c r="R262" s="69">
        <f>IFERROR('Tabel 5'!Q262/'Tabel 11'!$F262*1,0)</f>
        <v>1.006036217303823E-3</v>
      </c>
      <c r="S262" s="69">
        <f>IFERROR('Tabel 5'!R262/'Tabel 11'!$F262*1,0)</f>
        <v>0</v>
      </c>
      <c r="T262" s="69"/>
      <c r="U262" s="69">
        <f>IFERROR('Tabel 5'!T262/'Tabel 11'!$F262*1,0)</f>
        <v>1.3473699338890485E-4</v>
      </c>
      <c r="V262" s="69"/>
      <c r="W262" s="69">
        <f>IFERROR('Tabel 5'!V262/'Tabel 11'!$F262*1,0)</f>
        <v>5.2277953434895089E-3</v>
      </c>
      <c r="X262" s="69">
        <f>IFERROR('Tabel 5'!W262/'Tabel 11'!$F262*1,0)</f>
        <v>4.778672032193159E-3</v>
      </c>
      <c r="Y262" s="69">
        <f>IFERROR('Tabel 5'!X262/'Tabel 11'!$F262*1,0)</f>
        <v>4.4912331129634954E-4</v>
      </c>
      <c r="Z262" s="69">
        <f>IFERROR('Tabel 5'!Y262/'Tabel 11'!$F262*1,0)</f>
        <v>0</v>
      </c>
      <c r="AA262" s="69"/>
      <c r="AB262" s="69">
        <f>IFERROR('Tabel 5'!AA262/'Tabel 11'!$F262*1,0)</f>
        <v>0</v>
      </c>
      <c r="AC262" s="57"/>
    </row>
    <row r="263" spans="1:29" outlineLevel="1" x14ac:dyDescent="0.2">
      <c r="A263" s="22">
        <v>1</v>
      </c>
      <c r="B263" s="46">
        <v>2019</v>
      </c>
      <c r="C263" s="46">
        <v>5</v>
      </c>
      <c r="D263" s="22" t="s">
        <v>301</v>
      </c>
      <c r="E263" s="22" t="s">
        <v>677</v>
      </c>
      <c r="F263" s="41">
        <v>126151</v>
      </c>
      <c r="H263" s="69">
        <f>IFERROR('Tabel 5'!G263/'Tabel 11'!$F263*1,0)</f>
        <v>2.0261432727445679E-2</v>
      </c>
      <c r="I263" s="69"/>
      <c r="J263" s="69">
        <f>IFERROR('Tabel 5'!I263/'Tabel 11'!$F263*1,0)</f>
        <v>3.8921609816806842E-3</v>
      </c>
      <c r="K263" s="69">
        <f>IFERROR('Tabel 5'!J263/'Tabel 11'!$F263*1,0)</f>
        <v>1.5140585488818954E-3</v>
      </c>
      <c r="L263" s="69">
        <f>IFERROR('Tabel 5'!K263/'Tabel 11'!$F263*1,0)</f>
        <v>0</v>
      </c>
      <c r="M263" s="69">
        <f>IFERROR('Tabel 5'!L263/'Tabel 11'!$F263*1,0)</f>
        <v>2.3781024327987886E-3</v>
      </c>
      <c r="N263" s="69">
        <f>IFERROR('Tabel 5'!M263/'Tabel 11'!$F263*1,0)</f>
        <v>0</v>
      </c>
      <c r="O263" s="69">
        <f>IFERROR('Tabel 5'!N263/'Tabel 11'!$F263*1,0)</f>
        <v>0</v>
      </c>
      <c r="P263" s="69"/>
      <c r="Q263" s="69">
        <f>IFERROR('Tabel 5'!P263/'Tabel 11'!$F263*1,0)</f>
        <v>4.3043654033658079E-3</v>
      </c>
      <c r="R263" s="69">
        <f>IFERROR('Tabel 5'!Q263/'Tabel 11'!$F263*1,0)</f>
        <v>3.0201900896544617E-3</v>
      </c>
      <c r="S263" s="69">
        <f>IFERROR('Tabel 5'!R263/'Tabel 11'!$F263*1,0)</f>
        <v>1.284175313711346E-3</v>
      </c>
      <c r="T263" s="69"/>
      <c r="U263" s="69">
        <f>IFERROR('Tabel 5'!T263/'Tabel 11'!$F263*1,0)</f>
        <v>6.7300298848205721E-3</v>
      </c>
      <c r="V263" s="69"/>
      <c r="W263" s="69">
        <f>IFERROR('Tabel 5'!V263/'Tabel 11'!$F263*1,0)</f>
        <v>5.3348764575786162E-3</v>
      </c>
      <c r="X263" s="69">
        <f>IFERROR('Tabel 5'!W263/'Tabel 11'!$F263*1,0)</f>
        <v>5.3348764575786162E-3</v>
      </c>
      <c r="Y263" s="69">
        <f>IFERROR('Tabel 5'!X263/'Tabel 11'!$F263*1,0)</f>
        <v>0</v>
      </c>
      <c r="Z263" s="69">
        <f>IFERROR('Tabel 5'!Y263/'Tabel 11'!$F263*1,0)</f>
        <v>0</v>
      </c>
      <c r="AA263" s="69"/>
      <c r="AB263" s="69">
        <f>IFERROR('Tabel 5'!AA263/'Tabel 11'!$F263*1,0)</f>
        <v>0</v>
      </c>
      <c r="AC263" s="57"/>
    </row>
    <row r="264" spans="1:29" outlineLevel="1" x14ac:dyDescent="0.2">
      <c r="A264" s="22">
        <v>1</v>
      </c>
      <c r="B264" s="46">
        <v>2019</v>
      </c>
      <c r="C264" s="46">
        <v>5</v>
      </c>
      <c r="D264" s="22" t="s">
        <v>307</v>
      </c>
      <c r="E264" s="22" t="s">
        <v>683</v>
      </c>
      <c r="F264" s="41">
        <v>93275</v>
      </c>
      <c r="H264" s="69">
        <f>IFERROR('Tabel 5'!G264/'Tabel 11'!$F264*1,0)</f>
        <v>1.9919592602519434E-2</v>
      </c>
      <c r="I264" s="69"/>
      <c r="J264" s="69">
        <f>IFERROR('Tabel 5'!I264/'Tabel 11'!$F264*1,0)</f>
        <v>5.4998659876708657E-3</v>
      </c>
      <c r="K264" s="69">
        <f>IFERROR('Tabel 5'!J264/'Tabel 11'!$F264*1,0)</f>
        <v>2.3693379790940767E-3</v>
      </c>
      <c r="L264" s="69">
        <f>IFERROR('Tabel 5'!K264/'Tabel 11'!$F264*1,0)</f>
        <v>1.5116590726346824E-3</v>
      </c>
      <c r="M264" s="69">
        <f>IFERROR('Tabel 5'!L264/'Tabel 11'!$F264*1,0)</f>
        <v>0</v>
      </c>
      <c r="N264" s="69">
        <f>IFERROR('Tabel 5'!M264/'Tabel 11'!$F264*1,0)</f>
        <v>0</v>
      </c>
      <c r="O264" s="69">
        <f>IFERROR('Tabel 5'!N264/'Tabel 11'!$F264*1,0)</f>
        <v>1.6188689359421067E-3</v>
      </c>
      <c r="P264" s="69"/>
      <c r="Q264" s="69">
        <f>IFERROR('Tabel 5'!P264/'Tabel 11'!$F264*1,0)</f>
        <v>4.85660680782632E-3</v>
      </c>
      <c r="R264" s="69">
        <f>IFERROR('Tabel 5'!Q264/'Tabel 11'!$F264*1,0)</f>
        <v>4.85660680782632E-3</v>
      </c>
      <c r="S264" s="69">
        <f>IFERROR('Tabel 5'!R264/'Tabel 11'!$F264*1,0)</f>
        <v>0</v>
      </c>
      <c r="T264" s="69"/>
      <c r="U264" s="69">
        <f>IFERROR('Tabel 5'!T264/'Tabel 11'!$F264*1,0)</f>
        <v>1.4044492093272581E-3</v>
      </c>
      <c r="V264" s="69"/>
      <c r="W264" s="69">
        <f>IFERROR('Tabel 5'!V264/'Tabel 11'!$F264*1,0)</f>
        <v>8.1586705976949888E-3</v>
      </c>
      <c r="X264" s="69">
        <f>IFERROR('Tabel 5'!W264/'Tabel 11'!$F264*1,0)</f>
        <v>7.6976681854730635E-3</v>
      </c>
      <c r="Y264" s="69">
        <f>IFERROR('Tabel 5'!X264/'Tabel 11'!$F264*1,0)</f>
        <v>4.6100241222192442E-4</v>
      </c>
      <c r="Z264" s="69">
        <f>IFERROR('Tabel 5'!Y264/'Tabel 11'!$F264*1,0)</f>
        <v>0</v>
      </c>
      <c r="AA264" s="69"/>
      <c r="AB264" s="69">
        <f>IFERROR('Tabel 5'!AA264/'Tabel 11'!$F264*1,0)</f>
        <v>0</v>
      </c>
      <c r="AC264" s="57"/>
    </row>
    <row r="265" spans="1:29" outlineLevel="1" x14ac:dyDescent="0.2">
      <c r="A265" s="22">
        <v>1</v>
      </c>
      <c r="B265" s="46">
        <v>2019</v>
      </c>
      <c r="C265" s="46">
        <v>5</v>
      </c>
      <c r="D265" s="22" t="s">
        <v>309</v>
      </c>
      <c r="E265" s="22" t="s">
        <v>687</v>
      </c>
      <c r="F265" s="41">
        <v>90714</v>
      </c>
      <c r="H265" s="69">
        <f>IFERROR('Tabel 5'!G265/'Tabel 11'!$F265*1,0)</f>
        <v>2.0052031659942238E-2</v>
      </c>
      <c r="I265" s="69"/>
      <c r="J265" s="69">
        <f>IFERROR('Tabel 5'!I265/'Tabel 11'!$F265*1,0)</f>
        <v>4.5637939017130766E-3</v>
      </c>
      <c r="K265" s="69">
        <f>IFERROR('Tabel 5'!J265/'Tabel 11'!$F265*1,0)</f>
        <v>0</v>
      </c>
      <c r="L265" s="69">
        <f>IFERROR('Tabel 5'!K265/'Tabel 11'!$F265*1,0)</f>
        <v>0</v>
      </c>
      <c r="M265" s="69">
        <f>IFERROR('Tabel 5'!L265/'Tabel 11'!$F265*1,0)</f>
        <v>3.3291443437617127E-3</v>
      </c>
      <c r="N265" s="69">
        <f>IFERROR('Tabel 5'!M265/'Tabel 11'!$F265*1,0)</f>
        <v>6.2834843574310472E-4</v>
      </c>
      <c r="O265" s="69">
        <f>IFERROR('Tabel 5'!N265/'Tabel 11'!$F265*1,0)</f>
        <v>6.0630112220825887E-4</v>
      </c>
      <c r="P265" s="69"/>
      <c r="Q265" s="69">
        <f>IFERROR('Tabel 5'!P265/'Tabel 11'!$F265*1,0)</f>
        <v>2.612606653879225E-3</v>
      </c>
      <c r="R265" s="69">
        <f>IFERROR('Tabel 5'!Q265/'Tabel 11'!$F265*1,0)</f>
        <v>2.612606653879225E-3</v>
      </c>
      <c r="S265" s="69">
        <f>IFERROR('Tabel 5'!R265/'Tabel 11'!$F265*1,0)</f>
        <v>0</v>
      </c>
      <c r="T265" s="69"/>
      <c r="U265" s="69">
        <f>IFERROR('Tabel 5'!T265/'Tabel 11'!$F265*1,0)</f>
        <v>4.1448949445510065E-3</v>
      </c>
      <c r="V265" s="69"/>
      <c r="W265" s="69">
        <f>IFERROR('Tabel 5'!V265/'Tabel 11'!$F265*1,0)</f>
        <v>8.7307361597989287E-3</v>
      </c>
      <c r="X265" s="69">
        <f>IFERROR('Tabel 5'!W265/'Tabel 11'!$F265*1,0)</f>
        <v>8.7307361597989287E-3</v>
      </c>
      <c r="Y265" s="69">
        <f>IFERROR('Tabel 5'!X265/'Tabel 11'!$F265*1,0)</f>
        <v>0</v>
      </c>
      <c r="Z265" s="69">
        <f>IFERROR('Tabel 5'!Y265/'Tabel 11'!$F265*1,0)</f>
        <v>0</v>
      </c>
      <c r="AA265" s="69"/>
      <c r="AB265" s="69">
        <f>IFERROR('Tabel 5'!AA265/'Tabel 11'!$F265*1,0)</f>
        <v>3.5275701655753246E-4</v>
      </c>
      <c r="AC265" s="57"/>
    </row>
    <row r="266" spans="1:29" outlineLevel="1" x14ac:dyDescent="0.2">
      <c r="A266" s="22">
        <v>1</v>
      </c>
      <c r="B266" s="46">
        <v>2019</v>
      </c>
      <c r="C266" s="46">
        <v>5</v>
      </c>
      <c r="D266" s="22" t="s">
        <v>310</v>
      </c>
      <c r="E266" s="22" t="s">
        <v>690</v>
      </c>
      <c r="F266" s="41">
        <v>85019</v>
      </c>
      <c r="H266" s="69">
        <f>IFERROR('Tabel 5'!G266/'Tabel 11'!$F266*1,0)</f>
        <v>1.1809125019113374E-2</v>
      </c>
      <c r="I266" s="69"/>
      <c r="J266" s="69">
        <f>IFERROR('Tabel 5'!I266/'Tabel 11'!$F266*1,0)</f>
        <v>2.0230771945094627E-3</v>
      </c>
      <c r="K266" s="69">
        <f>IFERROR('Tabel 5'!J266/'Tabel 11'!$F266*1,0)</f>
        <v>8.2334536985850218E-4</v>
      </c>
      <c r="L266" s="69">
        <f>IFERROR('Tabel 5'!K266/'Tabel 11'!$F266*1,0)</f>
        <v>1.1997318246509605E-3</v>
      </c>
      <c r="M266" s="69">
        <f>IFERROR('Tabel 5'!L266/'Tabel 11'!$F266*1,0)</f>
        <v>0</v>
      </c>
      <c r="N266" s="69">
        <f>IFERROR('Tabel 5'!M266/'Tabel 11'!$F266*1,0)</f>
        <v>0</v>
      </c>
      <c r="O266" s="69">
        <f>IFERROR('Tabel 5'!N266/'Tabel 11'!$F266*1,0)</f>
        <v>0</v>
      </c>
      <c r="P266" s="69"/>
      <c r="Q266" s="69">
        <f>IFERROR('Tabel 5'!P266/'Tabel 11'!$F266*1,0)</f>
        <v>4.9400722191510129E-4</v>
      </c>
      <c r="R266" s="69">
        <f>IFERROR('Tabel 5'!Q266/'Tabel 11'!$F266*1,0)</f>
        <v>4.9400722191510129E-4</v>
      </c>
      <c r="S266" s="69">
        <f>IFERROR('Tabel 5'!R266/'Tabel 11'!$F266*1,0)</f>
        <v>0</v>
      </c>
      <c r="T266" s="69"/>
      <c r="U266" s="69">
        <f>IFERROR('Tabel 5'!T266/'Tabel 11'!$F266*1,0)</f>
        <v>6.116279890377445E-4</v>
      </c>
      <c r="V266" s="69"/>
      <c r="W266" s="69">
        <f>IFERROR('Tabel 5'!V266/'Tabel 11'!$F266*1,0)</f>
        <v>8.6804126136510659E-3</v>
      </c>
      <c r="X266" s="69">
        <f>IFERROR('Tabel 5'!W266/'Tabel 11'!$F266*1,0)</f>
        <v>8.6804126136510659E-3</v>
      </c>
      <c r="Y266" s="69">
        <f>IFERROR('Tabel 5'!X266/'Tabel 11'!$F266*1,0)</f>
        <v>0</v>
      </c>
      <c r="Z266" s="69">
        <f>IFERROR('Tabel 5'!Y266/'Tabel 11'!$F266*1,0)</f>
        <v>0</v>
      </c>
      <c r="AA266" s="69"/>
      <c r="AB266" s="69">
        <f>IFERROR('Tabel 5'!AA266/'Tabel 11'!$F266*1,0)</f>
        <v>0</v>
      </c>
      <c r="AC266" s="57"/>
    </row>
    <row r="267" spans="1:29" outlineLevel="1" x14ac:dyDescent="0.2">
      <c r="A267" s="22">
        <v>1</v>
      </c>
      <c r="B267" s="46">
        <v>2019</v>
      </c>
      <c r="C267" s="46">
        <v>5</v>
      </c>
      <c r="D267" s="22" t="s">
        <v>311</v>
      </c>
      <c r="E267" s="22" t="s">
        <v>691</v>
      </c>
      <c r="F267" s="41">
        <v>112132</v>
      </c>
      <c r="H267" s="69">
        <f>IFERROR('Tabel 5'!G267/'Tabel 11'!$F267*1,0)</f>
        <v>1.4964506117789747E-2</v>
      </c>
      <c r="I267" s="69"/>
      <c r="J267" s="69">
        <f>IFERROR('Tabel 5'!I267/'Tabel 11'!$F267*1,0)</f>
        <v>4.4679484892804905E-3</v>
      </c>
      <c r="K267" s="69">
        <f>IFERROR('Tabel 5'!J267/'Tabel 11'!$F267*1,0)</f>
        <v>1.7836121713694575E-4</v>
      </c>
      <c r="L267" s="69">
        <f>IFERROR('Tabel 5'!K267/'Tabel 11'!$F267*1,0)</f>
        <v>0</v>
      </c>
      <c r="M267" s="69">
        <f>IFERROR('Tabel 5'!L267/'Tabel 11'!$F267*1,0)</f>
        <v>3.9328648378696533E-3</v>
      </c>
      <c r="N267" s="69">
        <f>IFERROR('Tabel 5'!M267/'Tabel 11'!$F267*1,0)</f>
        <v>1.3377091285270932E-4</v>
      </c>
      <c r="O267" s="69">
        <f>IFERROR('Tabel 5'!N267/'Tabel 11'!$F267*1,0)</f>
        <v>2.2295152142118218E-4</v>
      </c>
      <c r="P267" s="69"/>
      <c r="Q267" s="69">
        <f>IFERROR('Tabel 5'!P267/'Tabel 11'!$F267*1,0)</f>
        <v>1.5339064673777333E-3</v>
      </c>
      <c r="R267" s="69">
        <f>IFERROR('Tabel 5'!Q267/'Tabel 11'!$F267*1,0)</f>
        <v>1.0701673028216744E-4</v>
      </c>
      <c r="S267" s="69">
        <f>IFERROR('Tabel 5'!R267/'Tabel 11'!$F267*1,0)</f>
        <v>1.426889737095566E-3</v>
      </c>
      <c r="T267" s="69"/>
      <c r="U267" s="69">
        <f>IFERROR('Tabel 5'!T267/'Tabel 11'!$F267*1,0)</f>
        <v>2.20276103164128E-3</v>
      </c>
      <c r="V267" s="69"/>
      <c r="W267" s="69">
        <f>IFERROR('Tabel 5'!V267/'Tabel 11'!$F267*1,0)</f>
        <v>6.7598901294902434E-3</v>
      </c>
      <c r="X267" s="69">
        <f>IFERROR('Tabel 5'!W267/'Tabel 11'!$F267*1,0)</f>
        <v>6.5547747297827561E-3</v>
      </c>
      <c r="Y267" s="69">
        <f>IFERROR('Tabel 5'!X267/'Tabel 11'!$F267*1,0)</f>
        <v>2.0511539970748761E-4</v>
      </c>
      <c r="Z267" s="69">
        <f>IFERROR('Tabel 5'!Y267/'Tabel 11'!$F267*1,0)</f>
        <v>0</v>
      </c>
      <c r="AA267" s="69"/>
      <c r="AB267" s="69">
        <f>IFERROR('Tabel 5'!AA267/'Tabel 11'!$F267*1,0)</f>
        <v>0</v>
      </c>
      <c r="AC267" s="57"/>
    </row>
    <row r="268" spans="1:29" outlineLevel="1" x14ac:dyDescent="0.2">
      <c r="A268" s="22">
        <v>1</v>
      </c>
      <c r="B268" s="46">
        <v>2019</v>
      </c>
      <c r="C268" s="46">
        <v>5</v>
      </c>
      <c r="D268" s="22" t="s">
        <v>315</v>
      </c>
      <c r="E268" s="22" t="s">
        <v>697</v>
      </c>
      <c r="F268" s="41">
        <v>184806</v>
      </c>
      <c r="H268" s="69">
        <f>IFERROR('Tabel 5'!G268/'Tabel 11'!$F268*1,0)</f>
        <v>1.0973669686049153E-2</v>
      </c>
      <c r="I268" s="69"/>
      <c r="J268" s="69">
        <f>IFERROR('Tabel 5'!I268/'Tabel 11'!$F268*1,0)</f>
        <v>2.591907189160525E-3</v>
      </c>
      <c r="K268" s="69">
        <f>IFERROR('Tabel 5'!J268/'Tabel 11'!$F268*1,0)</f>
        <v>4.8158609568953387E-4</v>
      </c>
      <c r="L268" s="69">
        <f>IFERROR('Tabel 5'!K268/'Tabel 11'!$F268*1,0)</f>
        <v>5.1946365377747471E-4</v>
      </c>
      <c r="M268" s="69">
        <f>IFERROR('Tabel 5'!L268/'Tabel 11'!$F268*1,0)</f>
        <v>1.4609915262491478E-3</v>
      </c>
      <c r="N268" s="69">
        <f>IFERROR('Tabel 5'!M268/'Tabel 11'!$F268*1,0)</f>
        <v>0</v>
      </c>
      <c r="O268" s="69">
        <f>IFERROR('Tabel 5'!N268/'Tabel 11'!$F268*1,0)</f>
        <v>1.2986591344436868E-4</v>
      </c>
      <c r="P268" s="69"/>
      <c r="Q268" s="69">
        <f>IFERROR('Tabel 5'!P268/'Tabel 11'!$F268*1,0)</f>
        <v>8.1166195902730427E-5</v>
      </c>
      <c r="R268" s="69">
        <f>IFERROR('Tabel 5'!Q268/'Tabel 11'!$F268*1,0)</f>
        <v>8.1166195902730427E-5</v>
      </c>
      <c r="S268" s="69">
        <f>IFERROR('Tabel 5'!R268/'Tabel 11'!$F268*1,0)</f>
        <v>0</v>
      </c>
      <c r="T268" s="69"/>
      <c r="U268" s="69">
        <f>IFERROR('Tabel 5'!T268/'Tabel 11'!$F268*1,0)</f>
        <v>2.6027293486142224E-3</v>
      </c>
      <c r="V268" s="69"/>
      <c r="W268" s="69">
        <f>IFERROR('Tabel 5'!V268/'Tabel 11'!$F268*1,0)</f>
        <v>5.6978669523716765E-3</v>
      </c>
      <c r="X268" s="69">
        <f>IFERROR('Tabel 5'!W268/'Tabel 11'!$F268*1,0)</f>
        <v>5.1242925013257144E-3</v>
      </c>
      <c r="Y268" s="69">
        <f>IFERROR('Tabel 5'!X268/'Tabel 11'!$F268*1,0)</f>
        <v>1.2986591344436868E-4</v>
      </c>
      <c r="Z268" s="69">
        <f>IFERROR('Tabel 5'!Y268/'Tabel 11'!$F268*1,0)</f>
        <v>4.4370853760159303E-4</v>
      </c>
      <c r="AA268" s="69"/>
      <c r="AB268" s="69">
        <f>IFERROR('Tabel 5'!AA268/'Tabel 11'!$F268*1,0)</f>
        <v>0</v>
      </c>
      <c r="AC268" s="57"/>
    </row>
    <row r="269" spans="1:29" outlineLevel="1" x14ac:dyDescent="0.2">
      <c r="A269" s="22">
        <v>1</v>
      </c>
      <c r="B269" s="46">
        <v>2019</v>
      </c>
      <c r="C269" s="46">
        <v>5</v>
      </c>
      <c r="D269" s="22" t="s">
        <v>317</v>
      </c>
      <c r="E269" s="22" t="s">
        <v>699</v>
      </c>
      <c r="F269" s="41">
        <v>162145</v>
      </c>
      <c r="H269" s="69">
        <f>IFERROR('Tabel 5'!G269/'Tabel 11'!$F269*1,0)</f>
        <v>2.6334453729686392E-2</v>
      </c>
      <c r="I269" s="69"/>
      <c r="J269" s="69">
        <f>IFERROR('Tabel 5'!I269/'Tabel 11'!$F269*1,0)</f>
        <v>9.4791698788121749E-3</v>
      </c>
      <c r="K269" s="69">
        <f>IFERROR('Tabel 5'!J269/'Tabel 11'!$F269*1,0)</f>
        <v>0</v>
      </c>
      <c r="L269" s="69">
        <f>IFERROR('Tabel 5'!K269/'Tabel 11'!$F269*1,0)</f>
        <v>0</v>
      </c>
      <c r="M269" s="69">
        <f>IFERROR('Tabel 5'!L269/'Tabel 11'!$F269*1,0)</f>
        <v>6.9382342964630422E-3</v>
      </c>
      <c r="N269" s="69">
        <f>IFERROR('Tabel 5'!M269/'Tabel 11'!$F269*1,0)</f>
        <v>0</v>
      </c>
      <c r="O269" s="69">
        <f>IFERROR('Tabel 5'!N269/'Tabel 11'!$F269*1,0)</f>
        <v>2.5409355823491318E-3</v>
      </c>
      <c r="P269" s="69"/>
      <c r="Q269" s="69">
        <f>IFERROR('Tabel 5'!P269/'Tabel 11'!$F269*1,0)</f>
        <v>3.8052360541490642E-3</v>
      </c>
      <c r="R269" s="69">
        <f>IFERROR('Tabel 5'!Q269/'Tabel 11'!$F269*1,0)</f>
        <v>3.4845354466681057E-3</v>
      </c>
      <c r="S269" s="69">
        <f>IFERROR('Tabel 5'!R269/'Tabel 11'!$F269*1,0)</f>
        <v>3.2070060748095838E-4</v>
      </c>
      <c r="T269" s="69"/>
      <c r="U269" s="69">
        <f>IFERROR('Tabel 5'!T269/'Tabel 11'!$F269*1,0)</f>
        <v>2.6334453729686394E-3</v>
      </c>
      <c r="V269" s="69"/>
      <c r="W269" s="69">
        <f>IFERROR('Tabel 5'!V269/'Tabel 11'!$F269*1,0)</f>
        <v>1.0416602423756515E-2</v>
      </c>
      <c r="X269" s="69">
        <f>IFERROR('Tabel 5'!W269/'Tabel 11'!$F269*1,0)</f>
        <v>1.0256252120016036E-2</v>
      </c>
      <c r="Y269" s="69">
        <f>IFERROR('Tabel 5'!X269/'Tabel 11'!$F269*1,0)</f>
        <v>1.6035030374047919E-4</v>
      </c>
      <c r="Z269" s="69">
        <f>IFERROR('Tabel 5'!Y269/'Tabel 11'!$F269*1,0)</f>
        <v>0</v>
      </c>
      <c r="AA269" s="69"/>
      <c r="AB269" s="69">
        <f>IFERROR('Tabel 5'!AA269/'Tabel 11'!$F269*1,0)</f>
        <v>0</v>
      </c>
      <c r="AC269" s="57"/>
    </row>
    <row r="270" spans="1:29" outlineLevel="1" x14ac:dyDescent="0.2">
      <c r="A270" s="22">
        <v>1</v>
      </c>
      <c r="B270" s="46">
        <v>2019</v>
      </c>
      <c r="C270" s="46">
        <v>5</v>
      </c>
      <c r="D270" s="22" t="s">
        <v>318</v>
      </c>
      <c r="E270" s="22" t="s">
        <v>700</v>
      </c>
      <c r="F270" s="41">
        <v>98102</v>
      </c>
      <c r="H270" s="69">
        <f>IFERROR('Tabel 5'!G270/'Tabel 11'!$F270*1,0)</f>
        <v>9.0212228089131714E-3</v>
      </c>
      <c r="I270" s="69"/>
      <c r="J270" s="69">
        <f>IFERROR('Tabel 5'!I270/'Tabel 11'!$F270*1,0)</f>
        <v>9.3779943324295118E-4</v>
      </c>
      <c r="K270" s="69">
        <f>IFERROR('Tabel 5'!J270/'Tabel 11'!$F270*1,0)</f>
        <v>0</v>
      </c>
      <c r="L270" s="69">
        <f>IFERROR('Tabel 5'!K270/'Tabel 11'!$F270*1,0)</f>
        <v>0</v>
      </c>
      <c r="M270" s="69">
        <f>IFERROR('Tabel 5'!L270/'Tabel 11'!$F270*1,0)</f>
        <v>0</v>
      </c>
      <c r="N270" s="69">
        <f>IFERROR('Tabel 5'!M270/'Tabel 11'!$F270*1,0)</f>
        <v>0</v>
      </c>
      <c r="O270" s="69">
        <f>IFERROR('Tabel 5'!N270/'Tabel 11'!$F270*1,0)</f>
        <v>9.3779943324295118E-4</v>
      </c>
      <c r="P270" s="69"/>
      <c r="Q270" s="69">
        <f>IFERROR('Tabel 5'!P270/'Tabel 11'!$F270*1,0)</f>
        <v>1.0601210984485536E-3</v>
      </c>
      <c r="R270" s="69">
        <f>IFERROR('Tabel 5'!Q270/'Tabel 11'!$F270*1,0)</f>
        <v>1.0601210984485536E-3</v>
      </c>
      <c r="S270" s="69">
        <f>IFERROR('Tabel 5'!R270/'Tabel 11'!$F270*1,0)</f>
        <v>0</v>
      </c>
      <c r="T270" s="69"/>
      <c r="U270" s="69">
        <f>IFERROR('Tabel 5'!T270/'Tabel 11'!$F270*1,0)</f>
        <v>1.6207620639742308E-3</v>
      </c>
      <c r="V270" s="69"/>
      <c r="W270" s="69">
        <f>IFERROR('Tabel 5'!V270/'Tabel 11'!$F270*1,0)</f>
        <v>5.4025402132474361E-3</v>
      </c>
      <c r="X270" s="69">
        <f>IFERROR('Tabel 5'!W270/'Tabel 11'!$F270*1,0)</f>
        <v>5.076349106032497E-3</v>
      </c>
      <c r="Y270" s="69">
        <f>IFERROR('Tabel 5'!X270/'Tabel 11'!$F270*1,0)</f>
        <v>2.2425638621027095E-4</v>
      </c>
      <c r="Z270" s="69">
        <f>IFERROR('Tabel 5'!Y270/'Tabel 11'!$F270*1,0)</f>
        <v>1.0193472100466861E-4</v>
      </c>
      <c r="AA270" s="69"/>
      <c r="AB270" s="69">
        <f>IFERROR('Tabel 5'!AA270/'Tabel 11'!$F270*1,0)</f>
        <v>0</v>
      </c>
      <c r="AC270" s="57"/>
    </row>
    <row r="271" spans="1:29" outlineLevel="1" x14ac:dyDescent="0.2">
      <c r="B271" s="46">
        <v>2019</v>
      </c>
      <c r="C271" s="46">
        <v>5</v>
      </c>
      <c r="D271" s="22" t="s">
        <v>767</v>
      </c>
      <c r="E271" s="22" t="s">
        <v>804</v>
      </c>
      <c r="F271" s="41">
        <v>1586229.0000000019</v>
      </c>
      <c r="H271" s="69">
        <f>IFERROR('Tabel 5'!G271/'Tabel 11'!$F271*1,0)</f>
        <v>2.2593206907703715E-2</v>
      </c>
      <c r="I271" s="69"/>
      <c r="J271" s="69">
        <f>IFERROR('Tabel 5'!I271/'Tabel 11'!$F271*1,0)</f>
        <v>1.1820487457989973E-2</v>
      </c>
      <c r="K271" s="69">
        <f>IFERROR('Tabel 5'!J271/'Tabel 11'!$F271*1,0)</f>
        <v>6.0018896528119259E-3</v>
      </c>
      <c r="L271" s="69">
        <f>IFERROR('Tabel 5'!K271/'Tabel 11'!$F271*1,0)</f>
        <v>9.8413726217939706E-4</v>
      </c>
      <c r="M271" s="69">
        <f>IFERROR('Tabel 5'!L271/'Tabel 11'!$F271*1,0)</f>
        <v>2.6018812615103762E-3</v>
      </c>
      <c r="N271" s="69">
        <f>IFERROR('Tabel 5'!M271/'Tabel 11'!$F271*1,0)</f>
        <v>2.211603367260295E-4</v>
      </c>
      <c r="O271" s="69">
        <f>IFERROR('Tabel 5'!N271/'Tabel 11'!$F271*1,0)</f>
        <v>2.0114189447622459E-3</v>
      </c>
      <c r="P271" s="69"/>
      <c r="Q271" s="69">
        <f>IFERROR('Tabel 5'!P271/'Tabel 11'!$F271*1,0)</f>
        <v>2.0608625866756921E-3</v>
      </c>
      <c r="R271" s="69">
        <f>IFERROR('Tabel 5'!Q271/'Tabel 11'!$F271*1,0)</f>
        <v>1.6294624763692092E-3</v>
      </c>
      <c r="S271" s="69">
        <f>IFERROR('Tabel 5'!R271/'Tabel 11'!$F271*1,0)</f>
        <v>4.3140011030648283E-4</v>
      </c>
      <c r="T271" s="69"/>
      <c r="U271" s="69">
        <f>IFERROR('Tabel 5'!T271/'Tabel 11'!$F271*1,0)</f>
        <v>1.2413087895883871E-3</v>
      </c>
      <c r="V271" s="69"/>
      <c r="W271" s="69">
        <f>IFERROR('Tabel 5'!V271/'Tabel 11'!$F271*1,0)</f>
        <v>7.4705480734496635E-3</v>
      </c>
      <c r="X271" s="69">
        <f>IFERROR('Tabel 5'!W271/'Tabel 11'!$F271*1,0)</f>
        <v>7.0124304250828743E-3</v>
      </c>
      <c r="Y271" s="69">
        <f>IFERROR('Tabel 5'!X271/'Tabel 11'!$F271*1,0)</f>
        <v>3.0901603142206104E-4</v>
      </c>
      <c r="Z271" s="69">
        <f>IFERROR('Tabel 5'!Y271/'Tabel 11'!$F271*1,0)</f>
        <v>1.491016169447276E-4</v>
      </c>
      <c r="AA271" s="69"/>
      <c r="AB271" s="69">
        <f>IFERROR('Tabel 5'!AA271/'Tabel 11'!$F271*1,0)</f>
        <v>0</v>
      </c>
      <c r="AC271" s="57"/>
    </row>
    <row r="272" spans="1:29" x14ac:dyDescent="0.2">
      <c r="B272" s="46">
        <v>2019</v>
      </c>
      <c r="C272" s="46" t="s">
        <v>704</v>
      </c>
      <c r="F272" s="41">
        <v>16992079.8473</v>
      </c>
      <c r="H272" s="69">
        <f>IFERROR('Tabel 5'!G272/'Tabel 11'!$F272*1,0)</f>
        <v>2.1174100123898022E-2</v>
      </c>
      <c r="I272" s="69"/>
      <c r="J272" s="69">
        <f>IFERROR('Tabel 5'!I272/'Tabel 11'!$F272*1,0)</f>
        <v>9.4954238356899923E-3</v>
      </c>
      <c r="K272" s="69">
        <f>IFERROR('Tabel 5'!J272/'Tabel 11'!$F272*1,0)</f>
        <v>4.5083575471935406E-3</v>
      </c>
      <c r="L272" s="69">
        <f>IFERROR('Tabel 5'!K272/'Tabel 11'!$F272*1,0)</f>
        <v>7.5847495898493246E-4</v>
      </c>
      <c r="M272" s="69">
        <f>IFERROR('Tabel 5'!L272/'Tabel 11'!$F272*1,0)</f>
        <v>2.4240810943522823E-3</v>
      </c>
      <c r="N272" s="69">
        <f>IFERROR('Tabel 5'!M272/'Tabel 11'!$F272*1,0)</f>
        <v>1.949032119391101E-4</v>
      </c>
      <c r="O272" s="69">
        <f>IFERROR('Tabel 5'!N272/'Tabel 11'!$F272*1,0)</f>
        <v>1.6096070232201277E-3</v>
      </c>
      <c r="P272" s="69"/>
      <c r="Q272" s="69">
        <f>IFERROR('Tabel 5'!P272/'Tabel 11'!$F272*1,0)</f>
        <v>2.0045809757310178E-3</v>
      </c>
      <c r="R272" s="69">
        <f>IFERROR('Tabel 5'!Q272/'Tabel 11'!$F272*1,0)</f>
        <v>1.4982686559393717E-3</v>
      </c>
      <c r="S272" s="69">
        <f>IFERROR('Tabel 5'!R272/'Tabel 11'!$F272*1,0)</f>
        <v>5.0631231979164615E-4</v>
      </c>
      <c r="T272" s="69"/>
      <c r="U272" s="69">
        <f>IFERROR('Tabel 5'!T272/'Tabel 11'!$F272*1,0)</f>
        <v>2.1232244860085628E-3</v>
      </c>
      <c r="V272" s="69"/>
      <c r="W272" s="69">
        <f>IFERROR('Tabel 5'!V272/'Tabel 11'!$F272*1,0)</f>
        <v>7.550870826468447E-3</v>
      </c>
      <c r="X272" s="69">
        <f>IFERROR('Tabel 5'!W272/'Tabel 11'!$F272*1,0)</f>
        <v>7.098796709098301E-3</v>
      </c>
      <c r="Y272" s="69">
        <f>IFERROR('Tabel 5'!X272/'Tabel 11'!$F272*1,0)</f>
        <v>2.7213679738218472E-4</v>
      </c>
      <c r="Z272" s="69">
        <f>IFERROR('Tabel 5'!Y272/'Tabel 11'!$F272*1,0)</f>
        <v>1.7993731998796188E-4</v>
      </c>
      <c r="AA272" s="69"/>
      <c r="AB272" s="69">
        <f>IFERROR('Tabel 5'!AA272/'Tabel 11'!$F272*1,0)</f>
        <v>1.3932267510949646E-4</v>
      </c>
      <c r="AC272" s="57"/>
    </row>
    <row r="273" spans="1:29" outlineLevel="1" x14ac:dyDescent="0.2">
      <c r="A273" s="22">
        <v>1</v>
      </c>
      <c r="B273" s="46">
        <v>2019</v>
      </c>
      <c r="C273" s="46">
        <v>6</v>
      </c>
      <c r="D273" s="22" t="s">
        <v>11</v>
      </c>
      <c r="E273" s="22" t="s">
        <v>335</v>
      </c>
      <c r="F273" s="41">
        <v>61380</v>
      </c>
      <c r="H273" s="69">
        <f>IFERROR('Tabel 5'!G273/'Tabel 11'!$F273*1,0)</f>
        <v>2.5252525252525252E-2</v>
      </c>
      <c r="I273" s="69"/>
      <c r="J273" s="69">
        <f>IFERROR('Tabel 5'!I273/'Tabel 11'!$F273*1,0)</f>
        <v>7.1684587813620072E-3</v>
      </c>
      <c r="K273" s="69">
        <f>IFERROR('Tabel 5'!J273/'Tabel 11'!$F273*1,0)</f>
        <v>1.4173998044965787E-3</v>
      </c>
      <c r="L273" s="69">
        <f>IFERROR('Tabel 5'!K273/'Tabel 11'!$F273*1,0)</f>
        <v>0</v>
      </c>
      <c r="M273" s="69">
        <f>IFERROR('Tabel 5'!L273/'Tabel 11'!$F273*1,0)</f>
        <v>1.7432388400130336E-3</v>
      </c>
      <c r="N273" s="69">
        <f>IFERROR('Tabel 5'!M273/'Tabel 11'!$F273*1,0)</f>
        <v>0</v>
      </c>
      <c r="O273" s="69">
        <f>IFERROR('Tabel 5'!N273/'Tabel 11'!$F273*1,0)</f>
        <v>4.0078201368523953E-3</v>
      </c>
      <c r="P273" s="69"/>
      <c r="Q273" s="69">
        <f>IFERROR('Tabel 5'!P273/'Tabel 11'!$F273*1,0)</f>
        <v>9.1723688497882053E-3</v>
      </c>
      <c r="R273" s="69">
        <f>IFERROR('Tabel 5'!Q273/'Tabel 11'!$F273*1,0)</f>
        <v>9.1397849462365593E-3</v>
      </c>
      <c r="S273" s="69">
        <f>IFERROR('Tabel 5'!R273/'Tabel 11'!$F273*1,0)</f>
        <v>3.2583903551645487E-5</v>
      </c>
      <c r="T273" s="69"/>
      <c r="U273" s="69">
        <f>IFERROR('Tabel 5'!T273/'Tabel 11'!$F273*1,0)</f>
        <v>1.4336917562724014E-3</v>
      </c>
      <c r="V273" s="69"/>
      <c r="W273" s="69">
        <f>IFERROR('Tabel 5'!V273/'Tabel 11'!$F273*1,0)</f>
        <v>7.4780058651026391E-3</v>
      </c>
      <c r="X273" s="69">
        <f>IFERROR('Tabel 5'!W273/'Tabel 11'!$F273*1,0)</f>
        <v>7.1195829260345391E-3</v>
      </c>
      <c r="Y273" s="69">
        <f>IFERROR('Tabel 5'!X273/'Tabel 11'!$F273*1,0)</f>
        <v>1.6291951775822744E-4</v>
      </c>
      <c r="Z273" s="69">
        <f>IFERROR('Tabel 5'!Y273/'Tabel 11'!$F273*1,0)</f>
        <v>1.9550342130987292E-4</v>
      </c>
      <c r="AA273" s="69"/>
      <c r="AB273" s="69">
        <f>IFERROR('Tabel 5'!AA273/'Tabel 11'!$F273*1,0)</f>
        <v>9.7751710654936461E-5</v>
      </c>
      <c r="AC273" s="57"/>
    </row>
    <row r="274" spans="1:29" outlineLevel="1" x14ac:dyDescent="0.2">
      <c r="A274" s="22">
        <v>1</v>
      </c>
      <c r="B274" s="46">
        <v>2019</v>
      </c>
      <c r="C274" s="46">
        <v>6</v>
      </c>
      <c r="D274" s="22" t="s">
        <v>39</v>
      </c>
      <c r="E274" s="22" t="s">
        <v>369</v>
      </c>
      <c r="F274" s="41">
        <v>38952</v>
      </c>
      <c r="H274" s="69">
        <f>IFERROR('Tabel 5'!G274/'Tabel 11'!$F274*1,0)</f>
        <v>1.3606490039022387E-2</v>
      </c>
      <c r="I274" s="69"/>
      <c r="J274" s="69">
        <f>IFERROR('Tabel 5'!I274/'Tabel 11'!$F274*1,0)</f>
        <v>1.2579585130416922E-3</v>
      </c>
      <c r="K274" s="69">
        <f>IFERROR('Tabel 5'!J274/'Tabel 11'!$F274*1,0)</f>
        <v>0</v>
      </c>
      <c r="L274" s="69">
        <f>IFERROR('Tabel 5'!K274/'Tabel 11'!$F274*1,0)</f>
        <v>0</v>
      </c>
      <c r="M274" s="69">
        <f>IFERROR('Tabel 5'!L274/'Tabel 11'!$F274*1,0)</f>
        <v>1.2579585130416922E-3</v>
      </c>
      <c r="N274" s="69">
        <f>IFERROR('Tabel 5'!M274/'Tabel 11'!$F274*1,0)</f>
        <v>0</v>
      </c>
      <c r="O274" s="69">
        <f>IFERROR('Tabel 5'!N274/'Tabel 11'!$F274*1,0)</f>
        <v>0</v>
      </c>
      <c r="P274" s="69"/>
      <c r="Q274" s="69">
        <f>IFERROR('Tabel 5'!P274/'Tabel 11'!$F274*1,0)</f>
        <v>1.2836311357568289E-3</v>
      </c>
      <c r="R274" s="69">
        <f>IFERROR('Tabel 5'!Q274/'Tabel 11'!$F274*1,0)</f>
        <v>1.2836311357568289E-3</v>
      </c>
      <c r="S274" s="69">
        <f>IFERROR('Tabel 5'!R274/'Tabel 11'!$F274*1,0)</f>
        <v>0</v>
      </c>
      <c r="T274" s="69"/>
      <c r="U274" s="69">
        <f>IFERROR('Tabel 5'!T274/'Tabel 11'!$F274*1,0)</f>
        <v>2.130827685356336E-3</v>
      </c>
      <c r="V274" s="69"/>
      <c r="W274" s="69">
        <f>IFERROR('Tabel 5'!V274/'Tabel 11'!$F274*1,0)</f>
        <v>8.9340727048675284E-3</v>
      </c>
      <c r="X274" s="69">
        <f>IFERROR('Tabel 5'!W274/'Tabel 11'!$F274*1,0)</f>
        <v>8.5746559868556168E-3</v>
      </c>
      <c r="Y274" s="69">
        <f>IFERROR('Tabel 5'!X274/'Tabel 11'!$F274*1,0)</f>
        <v>3.5941671801191212E-4</v>
      </c>
      <c r="Z274" s="69">
        <f>IFERROR('Tabel 5'!Y274/'Tabel 11'!$F274*1,0)</f>
        <v>0</v>
      </c>
      <c r="AA274" s="69"/>
      <c r="AB274" s="69">
        <f>IFERROR('Tabel 5'!AA274/'Tabel 11'!$F274*1,0)</f>
        <v>0</v>
      </c>
      <c r="AC274" s="57"/>
    </row>
    <row r="275" spans="1:29" outlineLevel="1" x14ac:dyDescent="0.2">
      <c r="A275" s="22">
        <v>1</v>
      </c>
      <c r="B275" s="46">
        <v>2019</v>
      </c>
      <c r="C275" s="46">
        <v>6</v>
      </c>
      <c r="D275" s="22" t="s">
        <v>51</v>
      </c>
      <c r="E275" s="22" t="s">
        <v>384</v>
      </c>
      <c r="F275" s="41">
        <v>34025</v>
      </c>
      <c r="H275" s="69">
        <f>IFERROR('Tabel 5'!G275/'Tabel 11'!$F275*1,0)</f>
        <v>3.1741366642174869E-2</v>
      </c>
      <c r="I275" s="69"/>
      <c r="J275" s="69">
        <f>IFERROR('Tabel 5'!I275/'Tabel 11'!$F275*1,0)</f>
        <v>1.0051432770022043E-2</v>
      </c>
      <c r="K275" s="69">
        <f>IFERROR('Tabel 5'!J275/'Tabel 11'!$F275*1,0)</f>
        <v>9.6987509184423223E-4</v>
      </c>
      <c r="L275" s="69">
        <f>IFERROR('Tabel 5'!K275/'Tabel 11'!$F275*1,0)</f>
        <v>0</v>
      </c>
      <c r="M275" s="69">
        <f>IFERROR('Tabel 5'!L275/'Tabel 11'!$F275*1,0)</f>
        <v>2.3512123438648052E-4</v>
      </c>
      <c r="N275" s="69">
        <f>IFERROR('Tabel 5'!M275/'Tabel 11'!$F275*1,0)</f>
        <v>1.1756061719324026E-4</v>
      </c>
      <c r="O275" s="69">
        <f>IFERROR('Tabel 5'!N275/'Tabel 11'!$F275*1,0)</f>
        <v>8.7288758265980891E-3</v>
      </c>
      <c r="P275" s="69"/>
      <c r="Q275" s="69">
        <f>IFERROR('Tabel 5'!P275/'Tabel 11'!$F275*1,0)</f>
        <v>4.8787656135194707E-3</v>
      </c>
      <c r="R275" s="69">
        <f>IFERROR('Tabel 5'!Q275/'Tabel 11'!$F275*1,0)</f>
        <v>3.5268185157972078E-4</v>
      </c>
      <c r="S275" s="69">
        <f>IFERROR('Tabel 5'!R275/'Tabel 11'!$F275*1,0)</f>
        <v>4.5260837619397502E-3</v>
      </c>
      <c r="T275" s="69"/>
      <c r="U275" s="69">
        <f>IFERROR('Tabel 5'!T275/'Tabel 11'!$F275*1,0)</f>
        <v>8.0235121234386482E-3</v>
      </c>
      <c r="V275" s="69"/>
      <c r="W275" s="69">
        <f>IFERROR('Tabel 5'!V275/'Tabel 11'!$F275*1,0)</f>
        <v>8.7876561351947092E-3</v>
      </c>
      <c r="X275" s="69">
        <f>IFERROR('Tabel 5'!W275/'Tabel 11'!$F275*1,0)</f>
        <v>0</v>
      </c>
      <c r="Y275" s="69">
        <f>IFERROR('Tabel 5'!X275/'Tabel 11'!$F275*1,0)</f>
        <v>8.670095518001469E-3</v>
      </c>
      <c r="Z275" s="69">
        <f>IFERROR('Tabel 5'!Y275/'Tabel 11'!$F275*1,0)</f>
        <v>1.1756061719324026E-4</v>
      </c>
      <c r="AA275" s="69"/>
      <c r="AB275" s="69">
        <f>IFERROR('Tabel 5'!AA275/'Tabel 11'!$F275*1,0)</f>
        <v>0</v>
      </c>
      <c r="AC275" s="57"/>
    </row>
    <row r="276" spans="1:29" outlineLevel="1" x14ac:dyDescent="0.2">
      <c r="A276" s="22">
        <v>1</v>
      </c>
      <c r="B276" s="46">
        <v>2019</v>
      </c>
      <c r="C276" s="46">
        <v>6</v>
      </c>
      <c r="D276" s="22" t="s">
        <v>52</v>
      </c>
      <c r="E276" s="22" t="s">
        <v>387</v>
      </c>
      <c r="F276" s="41">
        <v>46249</v>
      </c>
      <c r="H276" s="69">
        <f>IFERROR('Tabel 5'!G276/'Tabel 11'!$F276*1,0)</f>
        <v>1.7838223529157388E-2</v>
      </c>
      <c r="I276" s="69"/>
      <c r="J276" s="69">
        <f>IFERROR('Tabel 5'!I276/'Tabel 11'!$F276*1,0)</f>
        <v>9.9461609980756333E-3</v>
      </c>
      <c r="K276" s="69">
        <f>IFERROR('Tabel 5'!J276/'Tabel 11'!$F276*1,0)</f>
        <v>2.6595169625289196E-3</v>
      </c>
      <c r="L276" s="69">
        <f>IFERROR('Tabel 5'!K276/'Tabel 11'!$F276*1,0)</f>
        <v>5.816341974961621E-3</v>
      </c>
      <c r="M276" s="69">
        <f>IFERROR('Tabel 5'!L276/'Tabel 11'!$F276*1,0)</f>
        <v>9.2974983242880927E-4</v>
      </c>
      <c r="N276" s="69">
        <f>IFERROR('Tabel 5'!M276/'Tabel 11'!$F276*1,0)</f>
        <v>0</v>
      </c>
      <c r="O276" s="69">
        <f>IFERROR('Tabel 5'!N276/'Tabel 11'!$F276*1,0)</f>
        <v>5.4055222815628447E-4</v>
      </c>
      <c r="P276" s="69"/>
      <c r="Q276" s="69">
        <f>IFERROR('Tabel 5'!P276/'Tabel 11'!$F276*1,0)</f>
        <v>0</v>
      </c>
      <c r="R276" s="69">
        <f>IFERROR('Tabel 5'!Q276/'Tabel 11'!$F276*1,0)</f>
        <v>0</v>
      </c>
      <c r="S276" s="69">
        <f>IFERROR('Tabel 5'!R276/'Tabel 11'!$F276*1,0)</f>
        <v>0</v>
      </c>
      <c r="T276" s="69"/>
      <c r="U276" s="69">
        <f>IFERROR('Tabel 5'!T276/'Tabel 11'!$F276*1,0)</f>
        <v>2.0757205561201322E-3</v>
      </c>
      <c r="V276" s="69"/>
      <c r="W276" s="69">
        <f>IFERROR('Tabel 5'!V276/'Tabel 11'!$F276*1,0)</f>
        <v>5.816341974961621E-3</v>
      </c>
      <c r="X276" s="69">
        <f>IFERROR('Tabel 5'!W276/'Tabel 11'!$F276*1,0)</f>
        <v>5.5784989945728558E-3</v>
      </c>
      <c r="Y276" s="69">
        <f>IFERROR('Tabel 5'!X276/'Tabel 11'!$F276*1,0)</f>
        <v>2.3784298038876517E-4</v>
      </c>
      <c r="Z276" s="69">
        <f>IFERROR('Tabel 5'!Y276/'Tabel 11'!$F276*1,0)</f>
        <v>0</v>
      </c>
      <c r="AA276" s="69"/>
      <c r="AB276" s="69">
        <f>IFERROR('Tabel 5'!AA276/'Tabel 11'!$F276*1,0)</f>
        <v>0</v>
      </c>
      <c r="AC276" s="57"/>
    </row>
    <row r="277" spans="1:29" outlineLevel="1" x14ac:dyDescent="0.2">
      <c r="A277" s="22">
        <v>1</v>
      </c>
      <c r="B277" s="46">
        <v>2019</v>
      </c>
      <c r="C277" s="46">
        <v>6</v>
      </c>
      <c r="D277" s="22" t="s">
        <v>58</v>
      </c>
      <c r="E277" s="22" t="s">
        <v>395</v>
      </c>
      <c r="F277" s="41">
        <v>31175</v>
      </c>
      <c r="H277" s="69">
        <f>IFERROR('Tabel 5'!G277/'Tabel 11'!$F277*1,0)</f>
        <v>1.7481956696070569E-2</v>
      </c>
      <c r="I277" s="69"/>
      <c r="J277" s="69">
        <f>IFERROR('Tabel 5'!I277/'Tabel 11'!$F277*1,0)</f>
        <v>3.5605453087409786E-3</v>
      </c>
      <c r="K277" s="69">
        <f>IFERROR('Tabel 5'!J277/'Tabel 11'!$F277*1,0)</f>
        <v>8.340016038492382E-4</v>
      </c>
      <c r="L277" s="69">
        <f>IFERROR('Tabel 5'!K277/'Tabel 11'!$F277*1,0)</f>
        <v>3.207698476343224E-5</v>
      </c>
      <c r="M277" s="69">
        <f>IFERROR('Tabel 5'!L277/'Tabel 11'!$F277*1,0)</f>
        <v>2.566158781074579E-3</v>
      </c>
      <c r="N277" s="69">
        <f>IFERROR('Tabel 5'!M277/'Tabel 11'!$F277*1,0)</f>
        <v>3.207698476343224E-5</v>
      </c>
      <c r="O277" s="69">
        <f>IFERROR('Tabel 5'!N277/'Tabel 11'!$F277*1,0)</f>
        <v>9.6230954290296705E-5</v>
      </c>
      <c r="P277" s="69"/>
      <c r="Q277" s="69">
        <f>IFERROR('Tabel 5'!P277/'Tabel 11'!$F277*1,0)</f>
        <v>2.7906976744186047E-3</v>
      </c>
      <c r="R277" s="69">
        <f>IFERROR('Tabel 5'!Q277/'Tabel 11'!$F277*1,0)</f>
        <v>2.7906976744186047E-3</v>
      </c>
      <c r="S277" s="69">
        <f>IFERROR('Tabel 5'!R277/'Tabel 11'!$F277*1,0)</f>
        <v>0</v>
      </c>
      <c r="T277" s="69"/>
      <c r="U277" s="69">
        <f>IFERROR('Tabel 5'!T277/'Tabel 11'!$F277*1,0)</f>
        <v>3.8492381716118684E-3</v>
      </c>
      <c r="V277" s="69"/>
      <c r="W277" s="69">
        <f>IFERROR('Tabel 5'!V277/'Tabel 11'!$F277*1,0)</f>
        <v>7.2814755412991183E-3</v>
      </c>
      <c r="X277" s="69">
        <f>IFERROR('Tabel 5'!W277/'Tabel 11'!$F277*1,0)</f>
        <v>7.0569366479550921E-3</v>
      </c>
      <c r="Y277" s="69">
        <f>IFERROR('Tabel 5'!X277/'Tabel 11'!$F277*1,0)</f>
        <v>2.2453889334402566E-4</v>
      </c>
      <c r="Z277" s="69">
        <f>IFERROR('Tabel 5'!Y277/'Tabel 11'!$F277*1,0)</f>
        <v>0</v>
      </c>
      <c r="AA277" s="69"/>
      <c r="AB277" s="69">
        <f>IFERROR('Tabel 5'!AA277/'Tabel 11'!$F277*1,0)</f>
        <v>0</v>
      </c>
      <c r="AC277" s="57"/>
    </row>
    <row r="278" spans="1:29" outlineLevel="1" x14ac:dyDescent="0.2">
      <c r="A278" s="22">
        <v>1</v>
      </c>
      <c r="B278" s="46">
        <v>2019</v>
      </c>
      <c r="C278" s="46">
        <v>6</v>
      </c>
      <c r="D278" s="22" t="s">
        <v>59</v>
      </c>
      <c r="E278" s="22" t="s">
        <v>396</v>
      </c>
      <c r="F278" s="41">
        <v>40668</v>
      </c>
      <c r="H278" s="69">
        <f>IFERROR('Tabel 5'!G278/'Tabel 11'!$F278*1,0)</f>
        <v>1.2663519228877741E-2</v>
      </c>
      <c r="I278" s="69"/>
      <c r="J278" s="69">
        <f>IFERROR('Tabel 5'!I278/'Tabel 11'!$F278*1,0)</f>
        <v>9.0980623586111936E-4</v>
      </c>
      <c r="K278" s="69">
        <f>IFERROR('Tabel 5'!J278/'Tabel 11'!$F278*1,0)</f>
        <v>2.2130421953378578E-4</v>
      </c>
      <c r="L278" s="69">
        <f>IFERROR('Tabel 5'!K278/'Tabel 11'!$F278*1,0)</f>
        <v>0</v>
      </c>
      <c r="M278" s="69">
        <f>IFERROR('Tabel 5'!L278/'Tabel 11'!$F278*1,0)</f>
        <v>6.8850201632733349E-4</v>
      </c>
      <c r="N278" s="69">
        <f>IFERROR('Tabel 5'!M278/'Tabel 11'!$F278*1,0)</f>
        <v>0</v>
      </c>
      <c r="O278" s="69">
        <f>IFERROR('Tabel 5'!N278/'Tabel 11'!$F278*1,0)</f>
        <v>0</v>
      </c>
      <c r="P278" s="69"/>
      <c r="Q278" s="69">
        <f>IFERROR('Tabel 5'!P278/'Tabel 11'!$F278*1,0)</f>
        <v>1.0819317399429528E-3</v>
      </c>
      <c r="R278" s="69">
        <f>IFERROR('Tabel 5'!Q278/'Tabel 11'!$F278*1,0)</f>
        <v>1.0819317399429528E-3</v>
      </c>
      <c r="S278" s="69">
        <f>IFERROR('Tabel 5'!R278/'Tabel 11'!$F278*1,0)</f>
        <v>0</v>
      </c>
      <c r="T278" s="69"/>
      <c r="U278" s="69">
        <f>IFERROR('Tabel 5'!T278/'Tabel 11'!$F278*1,0)</f>
        <v>2.0900954067079769E-3</v>
      </c>
      <c r="V278" s="69"/>
      <c r="W278" s="69">
        <f>IFERROR('Tabel 5'!V278/'Tabel 11'!$F278*1,0)</f>
        <v>8.5816858463656932E-3</v>
      </c>
      <c r="X278" s="69">
        <f>IFERROR('Tabel 5'!W278/'Tabel 11'!$F278*1,0)</f>
        <v>8.2866135536539785E-3</v>
      </c>
      <c r="Y278" s="69">
        <f>IFERROR('Tabel 5'!X278/'Tabel 11'!$F278*1,0)</f>
        <v>2.9507229271171436E-4</v>
      </c>
      <c r="Z278" s="69">
        <f>IFERROR('Tabel 5'!Y278/'Tabel 11'!$F278*1,0)</f>
        <v>0</v>
      </c>
      <c r="AA278" s="69"/>
      <c r="AB278" s="69">
        <f>IFERROR('Tabel 5'!AA278/'Tabel 11'!$F278*1,0)</f>
        <v>0</v>
      </c>
      <c r="AC278" s="57"/>
    </row>
    <row r="279" spans="1:29" outlineLevel="1" x14ac:dyDescent="0.2">
      <c r="A279" s="22">
        <v>1</v>
      </c>
      <c r="B279" s="46">
        <v>2019</v>
      </c>
      <c r="C279" s="46">
        <v>6</v>
      </c>
      <c r="D279" s="22" t="s">
        <v>73</v>
      </c>
      <c r="E279" s="22" t="s">
        <v>410</v>
      </c>
      <c r="F279" s="41">
        <v>41821</v>
      </c>
      <c r="H279" s="69">
        <f>IFERROR('Tabel 5'!G279/'Tabel 11'!$F279*1,0)</f>
        <v>1.8435714114918341E-2</v>
      </c>
      <c r="I279" s="69"/>
      <c r="J279" s="69">
        <f>IFERROR('Tabel 5'!I279/'Tabel 11'!$F279*1,0)</f>
        <v>9.6841299825446547E-3</v>
      </c>
      <c r="K279" s="69">
        <f>IFERROR('Tabel 5'!J279/'Tabel 11'!$F279*1,0)</f>
        <v>2.1520288850099232E-4</v>
      </c>
      <c r="L279" s="69">
        <f>IFERROR('Tabel 5'!K279/'Tabel 11'!$F279*1,0)</f>
        <v>1.1955716027832907E-4</v>
      </c>
      <c r="M279" s="69">
        <f>IFERROR('Tabel 5'!L279/'Tabel 11'!$F279*1,0)</f>
        <v>2.1520288850099232E-4</v>
      </c>
      <c r="N279" s="69">
        <f>IFERROR('Tabel 5'!M279/'Tabel 11'!$F279*1,0)</f>
        <v>0</v>
      </c>
      <c r="O279" s="69">
        <f>IFERROR('Tabel 5'!N279/'Tabel 11'!$F279*1,0)</f>
        <v>9.1341670452643412E-3</v>
      </c>
      <c r="P279" s="69"/>
      <c r="Q279" s="69">
        <f>IFERROR('Tabel 5'!P279/'Tabel 11'!$F279*1,0)</f>
        <v>1.6977116759522729E-3</v>
      </c>
      <c r="R279" s="69">
        <f>IFERROR('Tabel 5'!Q279/'Tabel 11'!$F279*1,0)</f>
        <v>1.1955716027832907E-4</v>
      </c>
      <c r="S279" s="69">
        <f>IFERROR('Tabel 5'!R279/'Tabel 11'!$F279*1,0)</f>
        <v>1.5781545156739437E-3</v>
      </c>
      <c r="T279" s="69"/>
      <c r="U279" s="69">
        <f>IFERROR('Tabel 5'!T279/'Tabel 11'!$F279*1,0)</f>
        <v>4.5431720905765046E-4</v>
      </c>
      <c r="V279" s="69"/>
      <c r="W279" s="69">
        <f>IFERROR('Tabel 5'!V279/'Tabel 11'!$F279*1,0)</f>
        <v>6.5995552473637649E-3</v>
      </c>
      <c r="X279" s="69">
        <f>IFERROR('Tabel 5'!W279/'Tabel 11'!$F279*1,0)</f>
        <v>5.9300351498051216E-3</v>
      </c>
      <c r="Y279" s="69">
        <f>IFERROR('Tabel 5'!X279/'Tabel 11'!$F279*1,0)</f>
        <v>2.1520288850099232E-4</v>
      </c>
      <c r="Z279" s="69">
        <f>IFERROR('Tabel 5'!Y279/'Tabel 11'!$F279*1,0)</f>
        <v>4.5431720905765046E-4</v>
      </c>
      <c r="AA279" s="69"/>
      <c r="AB279" s="69">
        <f>IFERROR('Tabel 5'!AA279/'Tabel 11'!$F279*1,0)</f>
        <v>0</v>
      </c>
      <c r="AC279" s="57"/>
    </row>
    <row r="280" spans="1:29" outlineLevel="1" x14ac:dyDescent="0.2">
      <c r="A280" s="22">
        <v>1</v>
      </c>
      <c r="B280" s="46">
        <v>2019</v>
      </c>
      <c r="C280" s="46">
        <v>6</v>
      </c>
      <c r="D280" s="22" t="s">
        <v>84</v>
      </c>
      <c r="E280" s="22" t="s">
        <v>422</v>
      </c>
      <c r="F280" s="41">
        <v>44741</v>
      </c>
      <c r="H280" s="69">
        <f>IFERROR('Tabel 5'!G280/'Tabel 11'!$F280*1,0)</f>
        <v>9.8120292349299296E-3</v>
      </c>
      <c r="I280" s="69"/>
      <c r="J280" s="69">
        <f>IFERROR('Tabel 5'!I280/'Tabel 11'!$F280*1,0)</f>
        <v>3.6208399454638923E-3</v>
      </c>
      <c r="K280" s="69">
        <f>IFERROR('Tabel 5'!J280/'Tabel 11'!$F280*1,0)</f>
        <v>4.9171900493954091E-4</v>
      </c>
      <c r="L280" s="69">
        <f>IFERROR('Tabel 5'!K280/'Tabel 11'!$F280*1,0)</f>
        <v>2.2350863860888223E-5</v>
      </c>
      <c r="M280" s="69">
        <f>IFERROR('Tabel 5'!L280/'Tabel 11'!$F280*1,0)</f>
        <v>2.1233320667843813E-3</v>
      </c>
      <c r="N280" s="69">
        <f>IFERROR('Tabel 5'!M280/'Tabel 11'!$F280*1,0)</f>
        <v>0</v>
      </c>
      <c r="O280" s="69">
        <f>IFERROR('Tabel 5'!N280/'Tabel 11'!$F280*1,0)</f>
        <v>9.8343800987908182E-4</v>
      </c>
      <c r="P280" s="69"/>
      <c r="Q280" s="69">
        <f>IFERROR('Tabel 5'!P280/'Tabel 11'!$F280*1,0)</f>
        <v>0</v>
      </c>
      <c r="R280" s="69">
        <f>IFERROR('Tabel 5'!Q280/'Tabel 11'!$F280*1,0)</f>
        <v>0</v>
      </c>
      <c r="S280" s="69">
        <f>IFERROR('Tabel 5'!R280/'Tabel 11'!$F280*1,0)</f>
        <v>0</v>
      </c>
      <c r="T280" s="69"/>
      <c r="U280" s="69">
        <f>IFERROR('Tabel 5'!T280/'Tabel 11'!$F280*1,0)</f>
        <v>0</v>
      </c>
      <c r="V280" s="69"/>
      <c r="W280" s="69">
        <f>IFERROR('Tabel 5'!V280/'Tabel 11'!$F280*1,0)</f>
        <v>6.1911892894660377E-3</v>
      </c>
      <c r="X280" s="69">
        <f>IFERROR('Tabel 5'!W280/'Tabel 11'!$F280*1,0)</f>
        <v>6.1911892894660377E-3</v>
      </c>
      <c r="Y280" s="69">
        <f>IFERROR('Tabel 5'!X280/'Tabel 11'!$F280*1,0)</f>
        <v>0</v>
      </c>
      <c r="Z280" s="69">
        <f>IFERROR('Tabel 5'!Y280/'Tabel 11'!$F280*1,0)</f>
        <v>0</v>
      </c>
      <c r="AA280" s="69"/>
      <c r="AB280" s="69">
        <f>IFERROR('Tabel 5'!AA280/'Tabel 11'!$F280*1,0)</f>
        <v>0</v>
      </c>
      <c r="AC280" s="57"/>
    </row>
    <row r="281" spans="1:29" outlineLevel="1" x14ac:dyDescent="0.2">
      <c r="A281" s="22">
        <v>1</v>
      </c>
      <c r="B281" s="46">
        <v>2019</v>
      </c>
      <c r="C281" s="46">
        <v>6</v>
      </c>
      <c r="D281" s="22" t="s">
        <v>89</v>
      </c>
      <c r="E281" s="22" t="s">
        <v>427</v>
      </c>
      <c r="F281" s="41">
        <v>31875</v>
      </c>
      <c r="H281" s="69">
        <f>IFERROR('Tabel 5'!G281/'Tabel 11'!$F281*1,0)</f>
        <v>7.1529411764705885E-3</v>
      </c>
      <c r="I281" s="69"/>
      <c r="J281" s="69">
        <f>IFERROR('Tabel 5'!I281/'Tabel 11'!$F281*1,0)</f>
        <v>7.8431372549019605E-4</v>
      </c>
      <c r="K281" s="69">
        <f>IFERROR('Tabel 5'!J281/'Tabel 11'!$F281*1,0)</f>
        <v>0</v>
      </c>
      <c r="L281" s="69">
        <f>IFERROR('Tabel 5'!K281/'Tabel 11'!$F281*1,0)</f>
        <v>0</v>
      </c>
      <c r="M281" s="69">
        <f>IFERROR('Tabel 5'!L281/'Tabel 11'!$F281*1,0)</f>
        <v>0</v>
      </c>
      <c r="N281" s="69">
        <f>IFERROR('Tabel 5'!M281/'Tabel 11'!$F281*1,0)</f>
        <v>0</v>
      </c>
      <c r="O281" s="69">
        <f>IFERROR('Tabel 5'!N281/'Tabel 11'!$F281*1,0)</f>
        <v>7.8431372549019605E-4</v>
      </c>
      <c r="P281" s="69"/>
      <c r="Q281" s="69">
        <f>IFERROR('Tabel 5'!P281/'Tabel 11'!$F281*1,0)</f>
        <v>1.6313725490196078E-3</v>
      </c>
      <c r="R281" s="69">
        <f>IFERROR('Tabel 5'!Q281/'Tabel 11'!$F281*1,0)</f>
        <v>0</v>
      </c>
      <c r="S281" s="69">
        <f>IFERROR('Tabel 5'!R281/'Tabel 11'!$F281*1,0)</f>
        <v>1.6313725490196078E-3</v>
      </c>
      <c r="T281" s="69"/>
      <c r="U281" s="69">
        <f>IFERROR('Tabel 5'!T281/'Tabel 11'!$F281*1,0)</f>
        <v>1.5686274509803921E-3</v>
      </c>
      <c r="V281" s="69"/>
      <c r="W281" s="69">
        <f>IFERROR('Tabel 5'!V281/'Tabel 11'!$F281*1,0)</f>
        <v>3.1686274509803922E-3</v>
      </c>
      <c r="X281" s="69">
        <f>IFERROR('Tabel 5'!W281/'Tabel 11'!$F281*1,0)</f>
        <v>3.1686274509803922E-3</v>
      </c>
      <c r="Y281" s="69">
        <f>IFERROR('Tabel 5'!X281/'Tabel 11'!$F281*1,0)</f>
        <v>0</v>
      </c>
      <c r="Z281" s="69">
        <f>IFERROR('Tabel 5'!Y281/'Tabel 11'!$F281*1,0)</f>
        <v>0</v>
      </c>
      <c r="AA281" s="69"/>
      <c r="AB281" s="69">
        <f>IFERROR('Tabel 5'!AA281/'Tabel 11'!$F281*1,0)</f>
        <v>0</v>
      </c>
      <c r="AC281" s="57"/>
    </row>
    <row r="282" spans="1:29" outlineLevel="1" x14ac:dyDescent="0.2">
      <c r="A282" s="22">
        <v>1</v>
      </c>
      <c r="B282" s="46">
        <v>2019</v>
      </c>
      <c r="C282" s="46">
        <v>6</v>
      </c>
      <c r="D282" s="22" t="s">
        <v>94</v>
      </c>
      <c r="E282" s="22" t="s">
        <v>433</v>
      </c>
      <c r="F282" s="41">
        <v>43047</v>
      </c>
      <c r="H282" s="69">
        <f>IFERROR('Tabel 5'!G282/'Tabel 11'!$F282*1,0)</f>
        <v>1.6702673821636815E-2</v>
      </c>
      <c r="I282" s="69"/>
      <c r="J282" s="69">
        <f>IFERROR('Tabel 5'!I282/'Tabel 11'!$F282*1,0)</f>
        <v>1.0244616349571399E-2</v>
      </c>
      <c r="K282" s="69">
        <f>IFERROR('Tabel 5'!J282/'Tabel 11'!$F282*1,0)</f>
        <v>0</v>
      </c>
      <c r="L282" s="69">
        <f>IFERROR('Tabel 5'!K282/'Tabel 11'!$F282*1,0)</f>
        <v>0</v>
      </c>
      <c r="M282" s="69">
        <f>IFERROR('Tabel 5'!L282/'Tabel 11'!$F282*1,0)</f>
        <v>1.3473645085604108E-3</v>
      </c>
      <c r="N282" s="69">
        <f>IFERROR('Tabel 5'!M282/'Tabel 11'!$F282*1,0)</f>
        <v>4.6460845122772781E-5</v>
      </c>
      <c r="O282" s="69">
        <f>IFERROR('Tabel 5'!N282/'Tabel 11'!$F282*1,0)</f>
        <v>8.8507909958882146E-3</v>
      </c>
      <c r="P282" s="69"/>
      <c r="Q282" s="69">
        <f>IFERROR('Tabel 5'!P282/'Tabel 11'!$F282*1,0)</f>
        <v>9.0598647989406926E-4</v>
      </c>
      <c r="R282" s="69">
        <f>IFERROR('Tabel 5'!Q282/'Tabel 11'!$F282*1,0)</f>
        <v>9.0598647989406926E-4</v>
      </c>
      <c r="S282" s="69">
        <f>IFERROR('Tabel 5'!R282/'Tabel 11'!$F282*1,0)</f>
        <v>0</v>
      </c>
      <c r="T282" s="69"/>
      <c r="U282" s="69">
        <f>IFERROR('Tabel 5'!T282/'Tabel 11'!$F282*1,0)</f>
        <v>0</v>
      </c>
      <c r="V282" s="69"/>
      <c r="W282" s="69">
        <f>IFERROR('Tabel 5'!V282/'Tabel 11'!$F282*1,0)</f>
        <v>5.5520709921713478E-3</v>
      </c>
      <c r="X282" s="69">
        <f>IFERROR('Tabel 5'!W282/'Tabel 11'!$F282*1,0)</f>
        <v>5.5520709921713478E-3</v>
      </c>
      <c r="Y282" s="69">
        <f>IFERROR('Tabel 5'!X282/'Tabel 11'!$F282*1,0)</f>
        <v>0</v>
      </c>
      <c r="Z282" s="69">
        <f>IFERROR('Tabel 5'!Y282/'Tabel 11'!$F282*1,0)</f>
        <v>0</v>
      </c>
      <c r="AA282" s="69"/>
      <c r="AB282" s="69">
        <f>IFERROR('Tabel 5'!AA282/'Tabel 11'!$F282*1,0)</f>
        <v>0</v>
      </c>
      <c r="AC282" s="57"/>
    </row>
    <row r="283" spans="1:29" outlineLevel="1" x14ac:dyDescent="0.2">
      <c r="A283" s="22">
        <v>1</v>
      </c>
      <c r="B283" s="46">
        <v>2019</v>
      </c>
      <c r="C283" s="46">
        <v>6</v>
      </c>
      <c r="D283" s="22" t="s">
        <v>105</v>
      </c>
      <c r="E283" s="22" t="s">
        <v>447</v>
      </c>
      <c r="F283" s="41">
        <v>38398</v>
      </c>
      <c r="H283" s="69">
        <f>IFERROR('Tabel 5'!G283/'Tabel 11'!$F283*1,0)</f>
        <v>7.2920464607531639E-3</v>
      </c>
      <c r="I283" s="69"/>
      <c r="J283" s="69">
        <f>IFERROR('Tabel 5'!I283/'Tabel 11'!$F283*1,0)</f>
        <v>2.7605604458565552E-3</v>
      </c>
      <c r="K283" s="69">
        <f>IFERROR('Tabel 5'!J283/'Tabel 11'!$F283*1,0)</f>
        <v>0</v>
      </c>
      <c r="L283" s="69">
        <f>IFERROR('Tabel 5'!K283/'Tabel 11'!$F283*1,0)</f>
        <v>0</v>
      </c>
      <c r="M283" s="69">
        <f>IFERROR('Tabel 5'!L283/'Tabel 11'!$F283*1,0)</f>
        <v>0</v>
      </c>
      <c r="N283" s="69">
        <f>IFERROR('Tabel 5'!M283/'Tabel 11'!$F283*1,0)</f>
        <v>0</v>
      </c>
      <c r="O283" s="69">
        <f>IFERROR('Tabel 5'!N283/'Tabel 11'!$F283*1,0)</f>
        <v>2.7605604458565552E-3</v>
      </c>
      <c r="P283" s="69"/>
      <c r="Q283" s="69">
        <f>IFERROR('Tabel 5'!P283/'Tabel 11'!$F283*1,0)</f>
        <v>1.3021511537059222E-4</v>
      </c>
      <c r="R283" s="69">
        <f>IFERROR('Tabel 5'!Q283/'Tabel 11'!$F283*1,0)</f>
        <v>1.3021511537059222E-4</v>
      </c>
      <c r="S283" s="69">
        <f>IFERROR('Tabel 5'!R283/'Tabel 11'!$F283*1,0)</f>
        <v>0</v>
      </c>
      <c r="T283" s="69"/>
      <c r="U283" s="69">
        <f>IFERROR('Tabel 5'!T283/'Tabel 11'!$F283*1,0)</f>
        <v>8.5941976144590865E-4</v>
      </c>
      <c r="V283" s="69"/>
      <c r="W283" s="69">
        <f>IFERROR('Tabel 5'!V283/'Tabel 11'!$F283*1,0)</f>
        <v>3.5418511380801085E-3</v>
      </c>
      <c r="X283" s="69">
        <f>IFERROR('Tabel 5'!W283/'Tabel 11'!$F283*1,0)</f>
        <v>3.3595499765612792E-3</v>
      </c>
      <c r="Y283" s="69">
        <f>IFERROR('Tabel 5'!X283/'Tabel 11'!$F283*1,0)</f>
        <v>1.823011615188291E-4</v>
      </c>
      <c r="Z283" s="69">
        <f>IFERROR('Tabel 5'!Y283/'Tabel 11'!$F283*1,0)</f>
        <v>0</v>
      </c>
      <c r="AA283" s="69"/>
      <c r="AB283" s="69">
        <f>IFERROR('Tabel 5'!AA283/'Tabel 11'!$F283*1,0)</f>
        <v>0</v>
      </c>
      <c r="AC283" s="57"/>
    </row>
    <row r="284" spans="1:29" outlineLevel="1" x14ac:dyDescent="0.2">
      <c r="A284" s="22">
        <v>1</v>
      </c>
      <c r="B284" s="46">
        <v>2019</v>
      </c>
      <c r="C284" s="46">
        <v>6</v>
      </c>
      <c r="D284" s="22" t="s">
        <v>109</v>
      </c>
      <c r="E284" s="22" t="s">
        <v>451</v>
      </c>
      <c r="F284" s="41">
        <v>56921</v>
      </c>
      <c r="H284" s="69">
        <f>IFERROR('Tabel 5'!G284/'Tabel 11'!$F284*1,0)</f>
        <v>2.536849317475097E-2</v>
      </c>
      <c r="I284" s="69"/>
      <c r="J284" s="69">
        <f>IFERROR('Tabel 5'!I284/'Tabel 11'!$F284*1,0)</f>
        <v>1.0330106639026018E-2</v>
      </c>
      <c r="K284" s="69">
        <f>IFERROR('Tabel 5'!J284/'Tabel 11'!$F284*1,0)</f>
        <v>2.4244127826285552E-3</v>
      </c>
      <c r="L284" s="69">
        <f>IFERROR('Tabel 5'!K284/'Tabel 11'!$F284*1,0)</f>
        <v>2.4595491997680997E-3</v>
      </c>
      <c r="M284" s="69">
        <f>IFERROR('Tabel 5'!L284/'Tabel 11'!$F284*1,0)</f>
        <v>3.2676867939776181E-3</v>
      </c>
      <c r="N284" s="69">
        <f>IFERROR('Tabel 5'!M284/'Tabel 11'!$F284*1,0)</f>
        <v>3.5136417139544282E-4</v>
      </c>
      <c r="O284" s="69">
        <f>IFERROR('Tabel 5'!N284/'Tabel 11'!$F284*1,0)</f>
        <v>1.8270936912563025E-3</v>
      </c>
      <c r="P284" s="69"/>
      <c r="Q284" s="69">
        <f>IFERROR('Tabel 5'!P284/'Tabel 11'!$F284*1,0)</f>
        <v>3.8298694682103265E-3</v>
      </c>
      <c r="R284" s="69">
        <f>IFERROR('Tabel 5'!Q284/'Tabel 11'!$F284*1,0)</f>
        <v>9.4868326276769559E-4</v>
      </c>
      <c r="S284" s="69">
        <f>IFERROR('Tabel 5'!R284/'Tabel 11'!$F284*1,0)</f>
        <v>2.8811862054426312E-3</v>
      </c>
      <c r="T284" s="69"/>
      <c r="U284" s="69">
        <f>IFERROR('Tabel 5'!T284/'Tabel 11'!$F284*1,0)</f>
        <v>4.6907116881291615E-3</v>
      </c>
      <c r="V284" s="69"/>
      <c r="W284" s="69">
        <f>IFERROR('Tabel 5'!V284/'Tabel 11'!$F284*1,0)</f>
        <v>6.5178053793854638E-3</v>
      </c>
      <c r="X284" s="69">
        <f>IFERROR('Tabel 5'!W284/'Tabel 11'!$F284*1,0)</f>
        <v>5.9029180794434389E-3</v>
      </c>
      <c r="Y284" s="69">
        <f>IFERROR('Tabel 5'!X284/'Tabel 11'!$F284*1,0)</f>
        <v>1.9325029426749355E-4</v>
      </c>
      <c r="Z284" s="69">
        <f>IFERROR('Tabel 5'!Y284/'Tabel 11'!$F284*1,0)</f>
        <v>4.2163700567453136E-4</v>
      </c>
      <c r="AA284" s="69"/>
      <c r="AB284" s="69">
        <f>IFERROR('Tabel 5'!AA284/'Tabel 11'!$F284*1,0)</f>
        <v>5.270462570931642E-5</v>
      </c>
      <c r="AC284" s="57"/>
    </row>
    <row r="285" spans="1:29" outlineLevel="1" x14ac:dyDescent="0.2">
      <c r="A285" s="22">
        <v>1</v>
      </c>
      <c r="B285" s="46">
        <v>2019</v>
      </c>
      <c r="C285" s="46">
        <v>6</v>
      </c>
      <c r="D285" s="22" t="s">
        <v>119</v>
      </c>
      <c r="E285" s="22" t="s">
        <v>463</v>
      </c>
      <c r="F285" s="41">
        <v>24544</v>
      </c>
      <c r="H285" s="69">
        <f>IFERROR('Tabel 5'!G285/'Tabel 11'!$F285*1,0)</f>
        <v>2.2408735332464146E-2</v>
      </c>
      <c r="I285" s="69"/>
      <c r="J285" s="69">
        <f>IFERROR('Tabel 5'!I285/'Tabel 11'!$F285*1,0)</f>
        <v>1.9964146023468059E-3</v>
      </c>
      <c r="K285" s="69">
        <f>IFERROR('Tabel 5'!J285/'Tabel 11'!$F285*1,0)</f>
        <v>1.2222946544980444E-4</v>
      </c>
      <c r="L285" s="69">
        <f>IFERROR('Tabel 5'!K285/'Tabel 11'!$F285*1,0)</f>
        <v>0</v>
      </c>
      <c r="M285" s="69">
        <f>IFERROR('Tabel 5'!L285/'Tabel 11'!$F285*1,0)</f>
        <v>1.7519556714471968E-3</v>
      </c>
      <c r="N285" s="69">
        <f>IFERROR('Tabel 5'!M285/'Tabel 11'!$F285*1,0)</f>
        <v>1.2222946544980444E-4</v>
      </c>
      <c r="O285" s="69">
        <f>IFERROR('Tabel 5'!N285/'Tabel 11'!$F285*1,0)</f>
        <v>0</v>
      </c>
      <c r="P285" s="69"/>
      <c r="Q285" s="69">
        <f>IFERROR('Tabel 5'!P285/'Tabel 11'!$F285*1,0)</f>
        <v>0</v>
      </c>
      <c r="R285" s="69">
        <f>IFERROR('Tabel 5'!Q285/'Tabel 11'!$F285*1,0)</f>
        <v>0</v>
      </c>
      <c r="S285" s="69">
        <f>IFERROR('Tabel 5'!R285/'Tabel 11'!$F285*1,0)</f>
        <v>0</v>
      </c>
      <c r="T285" s="69"/>
      <c r="U285" s="69">
        <f>IFERROR('Tabel 5'!T285/'Tabel 11'!$F285*1,0)</f>
        <v>2.8520208604954365E-4</v>
      </c>
      <c r="V285" s="69"/>
      <c r="W285" s="69">
        <f>IFERROR('Tabel 5'!V285/'Tabel 11'!$F285*1,0)</f>
        <v>2.0127118644067795E-2</v>
      </c>
      <c r="X285" s="69">
        <f>IFERROR('Tabel 5'!W285/'Tabel 11'!$F285*1,0)</f>
        <v>9.8598435462842245E-3</v>
      </c>
      <c r="Y285" s="69">
        <f>IFERROR('Tabel 5'!X285/'Tabel 11'!$F285*1,0)</f>
        <v>6.9263363754889183E-4</v>
      </c>
      <c r="Z285" s="69">
        <f>IFERROR('Tabel 5'!Y285/'Tabel 11'!$F285*1,0)</f>
        <v>9.5746414602346803E-3</v>
      </c>
      <c r="AA285" s="69"/>
      <c r="AB285" s="69">
        <f>IFERROR('Tabel 5'!AA285/'Tabel 11'!$F285*1,0)</f>
        <v>0</v>
      </c>
      <c r="AC285" s="57"/>
    </row>
    <row r="286" spans="1:29" outlineLevel="1" x14ac:dyDescent="0.2">
      <c r="A286" s="22">
        <v>1</v>
      </c>
      <c r="B286" s="46">
        <v>2019</v>
      </c>
      <c r="C286" s="46">
        <v>6</v>
      </c>
      <c r="D286" s="22" t="s">
        <v>121</v>
      </c>
      <c r="E286" s="22" t="s">
        <v>465</v>
      </c>
      <c r="F286" s="41">
        <v>25418</v>
      </c>
      <c r="H286" s="69">
        <f>IFERROR('Tabel 5'!G286/'Tabel 11'!$F286*1,0)</f>
        <v>3.4109686049256432E-2</v>
      </c>
      <c r="I286" s="69"/>
      <c r="J286" s="69">
        <f>IFERROR('Tabel 5'!I286/'Tabel 11'!$F286*1,0)</f>
        <v>4.5243528208356283E-3</v>
      </c>
      <c r="K286" s="69">
        <f>IFERROR('Tabel 5'!J286/'Tabel 11'!$F286*1,0)</f>
        <v>0</v>
      </c>
      <c r="L286" s="69">
        <f>IFERROR('Tabel 5'!K286/'Tabel 11'!$F286*1,0)</f>
        <v>0</v>
      </c>
      <c r="M286" s="69">
        <f>IFERROR('Tabel 5'!L286/'Tabel 11'!$F286*1,0)</f>
        <v>0</v>
      </c>
      <c r="N286" s="69">
        <f>IFERROR('Tabel 5'!M286/'Tabel 11'!$F286*1,0)</f>
        <v>0</v>
      </c>
      <c r="O286" s="69">
        <f>IFERROR('Tabel 5'!N286/'Tabel 11'!$F286*1,0)</f>
        <v>4.5243528208356283E-3</v>
      </c>
      <c r="P286" s="69"/>
      <c r="Q286" s="69">
        <f>IFERROR('Tabel 5'!P286/'Tabel 11'!$F286*1,0)</f>
        <v>1.6956487528523093E-2</v>
      </c>
      <c r="R286" s="69">
        <f>IFERROR('Tabel 5'!Q286/'Tabel 11'!$F286*1,0)</f>
        <v>1.5736879376819578E-2</v>
      </c>
      <c r="S286" s="69">
        <f>IFERROR('Tabel 5'!R286/'Tabel 11'!$F286*1,0)</f>
        <v>1.2196081517035172E-3</v>
      </c>
      <c r="T286" s="69"/>
      <c r="U286" s="69">
        <f>IFERROR('Tabel 5'!T286/'Tabel 11'!$F286*1,0)</f>
        <v>2.9113226847116216E-3</v>
      </c>
      <c r="V286" s="69"/>
      <c r="W286" s="69">
        <f>IFERROR('Tabel 5'!V286/'Tabel 11'!$F286*1,0)</f>
        <v>9.717523015186089E-3</v>
      </c>
      <c r="X286" s="69">
        <f>IFERROR('Tabel 5'!W286/'Tabel 11'!$F286*1,0)</f>
        <v>9.3634432292076485E-3</v>
      </c>
      <c r="Y286" s="69">
        <f>IFERROR('Tabel 5'!X286/'Tabel 11'!$F286*1,0)</f>
        <v>3.5407978597844046E-4</v>
      </c>
      <c r="Z286" s="69">
        <f>IFERROR('Tabel 5'!Y286/'Tabel 11'!$F286*1,0)</f>
        <v>0</v>
      </c>
      <c r="AA286" s="69"/>
      <c r="AB286" s="69">
        <f>IFERROR('Tabel 5'!AA286/'Tabel 11'!$F286*1,0)</f>
        <v>0</v>
      </c>
      <c r="AC286" s="57"/>
    </row>
    <row r="287" spans="1:29" outlineLevel="1" x14ac:dyDescent="0.2">
      <c r="A287" s="22">
        <v>1</v>
      </c>
      <c r="B287" s="46">
        <v>2019</v>
      </c>
      <c r="C287" s="46">
        <v>6</v>
      </c>
      <c r="D287" s="22" t="s">
        <v>124</v>
      </c>
      <c r="E287" s="22" t="s">
        <v>468</v>
      </c>
      <c r="F287" s="41">
        <v>36270</v>
      </c>
      <c r="H287" s="69">
        <f>IFERROR('Tabel 5'!G287/'Tabel 11'!$F287*1,0)</f>
        <v>1.7562724014336919E-2</v>
      </c>
      <c r="I287" s="69"/>
      <c r="J287" s="69">
        <f>IFERROR('Tabel 5'!I287/'Tabel 11'!$F287*1,0)</f>
        <v>7.1133167907361456E-3</v>
      </c>
      <c r="K287" s="69">
        <f>IFERROR('Tabel 5'!J287/'Tabel 11'!$F287*1,0)</f>
        <v>4.6870692031982355E-3</v>
      </c>
      <c r="L287" s="69">
        <f>IFERROR('Tabel 5'!K287/'Tabel 11'!$F287*1,0)</f>
        <v>2.7570995312930797E-5</v>
      </c>
      <c r="M287" s="69">
        <f>IFERROR('Tabel 5'!L287/'Tabel 11'!$F287*1,0)</f>
        <v>0</v>
      </c>
      <c r="N287" s="69">
        <f>IFERROR('Tabel 5'!M287/'Tabel 11'!$F287*1,0)</f>
        <v>0</v>
      </c>
      <c r="O287" s="69">
        <f>IFERROR('Tabel 5'!N287/'Tabel 11'!$F287*1,0)</f>
        <v>2.3986765922249793E-3</v>
      </c>
      <c r="P287" s="69"/>
      <c r="Q287" s="69">
        <f>IFERROR('Tabel 5'!P287/'Tabel 11'!$F287*1,0)</f>
        <v>0</v>
      </c>
      <c r="R287" s="69">
        <f>IFERROR('Tabel 5'!Q287/'Tabel 11'!$F287*1,0)</f>
        <v>0</v>
      </c>
      <c r="S287" s="69">
        <f>IFERROR('Tabel 5'!R287/'Tabel 11'!$F287*1,0)</f>
        <v>0</v>
      </c>
      <c r="T287" s="69"/>
      <c r="U287" s="69">
        <f>IFERROR('Tabel 5'!T287/'Tabel 11'!$F287*1,0)</f>
        <v>1.4336917562724014E-3</v>
      </c>
      <c r="V287" s="69"/>
      <c r="W287" s="69">
        <f>IFERROR('Tabel 5'!V287/'Tabel 11'!$F287*1,0)</f>
        <v>9.015715467328371E-3</v>
      </c>
      <c r="X287" s="69">
        <f>IFERROR('Tabel 5'!W287/'Tabel 11'!$F287*1,0)</f>
        <v>9.015715467328371E-3</v>
      </c>
      <c r="Y287" s="69">
        <f>IFERROR('Tabel 5'!X287/'Tabel 11'!$F287*1,0)</f>
        <v>0</v>
      </c>
      <c r="Z287" s="69">
        <f>IFERROR('Tabel 5'!Y287/'Tabel 11'!$F287*1,0)</f>
        <v>0</v>
      </c>
      <c r="AA287" s="69"/>
      <c r="AB287" s="69">
        <f>IFERROR('Tabel 5'!AA287/'Tabel 11'!$F287*1,0)</f>
        <v>0</v>
      </c>
      <c r="AC287" s="57"/>
    </row>
    <row r="288" spans="1:29" outlineLevel="1" x14ac:dyDescent="0.2">
      <c r="A288" s="22">
        <v>1</v>
      </c>
      <c r="B288" s="46">
        <v>2019</v>
      </c>
      <c r="C288" s="46">
        <v>6</v>
      </c>
      <c r="D288" s="22" t="s">
        <v>127</v>
      </c>
      <c r="E288" s="22" t="s">
        <v>471</v>
      </c>
      <c r="F288" s="41">
        <v>54057</v>
      </c>
      <c r="H288" s="69">
        <f>IFERROR('Tabel 5'!G288/'Tabel 11'!$F288*1,0)</f>
        <v>2.6786540133562721E-2</v>
      </c>
      <c r="I288" s="69"/>
      <c r="J288" s="69">
        <f>IFERROR('Tabel 5'!I288/'Tabel 11'!$F288*1,0)</f>
        <v>9.8969606156464468E-3</v>
      </c>
      <c r="K288" s="69">
        <f>IFERROR('Tabel 5'!J288/'Tabel 11'!$F288*1,0)</f>
        <v>1.294929426346264E-4</v>
      </c>
      <c r="L288" s="69">
        <f>IFERROR('Tabel 5'!K288/'Tabel 11'!$F288*1,0)</f>
        <v>7.3995967219786521E-5</v>
      </c>
      <c r="M288" s="69">
        <f>IFERROR('Tabel 5'!L288/'Tabel 11'!$F288*1,0)</f>
        <v>7.3995967219786518E-3</v>
      </c>
      <c r="N288" s="69">
        <f>IFERROR('Tabel 5'!M288/'Tabel 11'!$F288*1,0)</f>
        <v>0</v>
      </c>
      <c r="O288" s="69">
        <f>IFERROR('Tabel 5'!N288/'Tabel 11'!$F288*1,0)</f>
        <v>2.2938749838133823E-3</v>
      </c>
      <c r="P288" s="69"/>
      <c r="Q288" s="69">
        <f>IFERROR('Tabel 5'!P288/'Tabel 11'!$F288*1,0)</f>
        <v>5.8086834267532424E-3</v>
      </c>
      <c r="R288" s="69">
        <f>IFERROR('Tabel 5'!Q288/'Tabel 11'!$F288*1,0)</f>
        <v>5.8086834267532424E-3</v>
      </c>
      <c r="S288" s="69">
        <f>IFERROR('Tabel 5'!R288/'Tabel 11'!$F288*1,0)</f>
        <v>0</v>
      </c>
      <c r="T288" s="69"/>
      <c r="U288" s="69">
        <f>IFERROR('Tabel 5'!T288/'Tabel 11'!$F288*1,0)</f>
        <v>5.5311985496790429E-3</v>
      </c>
      <c r="V288" s="69"/>
      <c r="W288" s="69">
        <f>IFERROR('Tabel 5'!V288/'Tabel 11'!$F288*1,0)</f>
        <v>5.5496975414839889E-3</v>
      </c>
      <c r="X288" s="69">
        <f>IFERROR('Tabel 5'!W288/'Tabel 11'!$F288*1,0)</f>
        <v>4.8467358528960173E-3</v>
      </c>
      <c r="Y288" s="69">
        <f>IFERROR('Tabel 5'!X288/'Tabel 11'!$F288*1,0)</f>
        <v>3.51480844293986E-4</v>
      </c>
      <c r="Z288" s="69">
        <f>IFERROR('Tabel 5'!Y288/'Tabel 11'!$F288*1,0)</f>
        <v>3.51480844293986E-4</v>
      </c>
      <c r="AA288" s="69"/>
      <c r="AB288" s="69">
        <f>IFERROR('Tabel 5'!AA288/'Tabel 11'!$F288*1,0)</f>
        <v>1.8683981722996098E-3</v>
      </c>
      <c r="AC288" s="57"/>
    </row>
    <row r="289" spans="1:29" outlineLevel="1" x14ac:dyDescent="0.2">
      <c r="A289" s="22">
        <v>1</v>
      </c>
      <c r="B289" s="46">
        <v>2019</v>
      </c>
      <c r="C289" s="46">
        <v>6</v>
      </c>
      <c r="D289" s="22" t="s">
        <v>129</v>
      </c>
      <c r="E289" s="22" t="s">
        <v>473</v>
      </c>
      <c r="F289" s="41">
        <v>50676.329999999994</v>
      </c>
      <c r="H289" s="69">
        <f>IFERROR('Tabel 5'!G289/'Tabel 11'!$F289*1,0)</f>
        <v>2.7823640741150752E-2</v>
      </c>
      <c r="I289" s="69"/>
      <c r="J289" s="69">
        <f>IFERROR('Tabel 5'!I289/'Tabel 11'!$F289*1,0)</f>
        <v>9.8862723484514376E-3</v>
      </c>
      <c r="K289" s="69">
        <f>IFERROR('Tabel 5'!J289/'Tabel 11'!$F289*1,0)</f>
        <v>4.9332696349558072E-4</v>
      </c>
      <c r="L289" s="69">
        <f>IFERROR('Tabel 5'!K289/'Tabel 11'!$F289*1,0)</f>
        <v>0</v>
      </c>
      <c r="M289" s="69">
        <f>IFERROR('Tabel 5'!L289/'Tabel 11'!$F289*1,0)</f>
        <v>6.5119159181416654E-4</v>
      </c>
      <c r="N289" s="69">
        <f>IFERROR('Tabel 5'!M289/'Tabel 11'!$F289*1,0)</f>
        <v>1.1445185553097474E-3</v>
      </c>
      <c r="O289" s="69">
        <f>IFERROR('Tabel 5'!N289/'Tabel 11'!$F289*1,0)</f>
        <v>7.5972352378319433E-3</v>
      </c>
      <c r="P289" s="69"/>
      <c r="Q289" s="69">
        <f>IFERROR('Tabel 5'!P289/'Tabel 11'!$F289*1,0)</f>
        <v>5.1108673418142165E-3</v>
      </c>
      <c r="R289" s="69">
        <f>IFERROR('Tabel 5'!Q289/'Tabel 11'!$F289*1,0)</f>
        <v>2.4666348174779036E-3</v>
      </c>
      <c r="S289" s="69">
        <f>IFERROR('Tabel 5'!R289/'Tabel 11'!$F289*1,0)</f>
        <v>2.6442325243363129E-3</v>
      </c>
      <c r="T289" s="69"/>
      <c r="U289" s="69">
        <f>IFERROR('Tabel 5'!T289/'Tabel 11'!$F289*1,0)</f>
        <v>5.7423258550885594E-3</v>
      </c>
      <c r="V289" s="69"/>
      <c r="W289" s="69">
        <f>IFERROR('Tabel 5'!V289/'Tabel 11'!$F289*1,0)</f>
        <v>7.0841751957965394E-3</v>
      </c>
      <c r="X289" s="69">
        <f>IFERROR('Tabel 5'!W289/'Tabel 11'!$F289*1,0)</f>
        <v>7.0841751957965394E-3</v>
      </c>
      <c r="Y289" s="69">
        <f>IFERROR('Tabel 5'!X289/'Tabel 11'!$F289*1,0)</f>
        <v>0</v>
      </c>
      <c r="Z289" s="69">
        <f>IFERROR('Tabel 5'!Y289/'Tabel 11'!$F289*1,0)</f>
        <v>0</v>
      </c>
      <c r="AA289" s="69"/>
      <c r="AB289" s="69">
        <f>IFERROR('Tabel 5'!AA289/'Tabel 11'!$F289*1,0)</f>
        <v>0</v>
      </c>
      <c r="AC289" s="57"/>
    </row>
    <row r="290" spans="1:29" outlineLevel="1" x14ac:dyDescent="0.2">
      <c r="A290" s="22">
        <v>1</v>
      </c>
      <c r="B290" s="46">
        <v>2019</v>
      </c>
      <c r="C290" s="46">
        <v>6</v>
      </c>
      <c r="D290" s="22" t="s">
        <v>130</v>
      </c>
      <c r="E290" s="22" t="s">
        <v>474</v>
      </c>
      <c r="F290" s="41">
        <v>56225.8341</v>
      </c>
      <c r="H290" s="69">
        <f>IFERROR('Tabel 5'!G290/'Tabel 11'!$F290*1,0)</f>
        <v>1.666493730148149E-2</v>
      </c>
      <c r="I290" s="69"/>
      <c r="J290" s="69">
        <f>IFERROR('Tabel 5'!I290/'Tabel 11'!$F290*1,0)</f>
        <v>3.3970149675378492E-3</v>
      </c>
      <c r="K290" s="69">
        <f>IFERROR('Tabel 5'!J290/'Tabel 11'!$F290*1,0)</f>
        <v>1.0849105393707268E-3</v>
      </c>
      <c r="L290" s="69">
        <f>IFERROR('Tabel 5'!K290/'Tabel 11'!$F290*1,0)</f>
        <v>0</v>
      </c>
      <c r="M290" s="69">
        <f>IFERROR('Tabel 5'!L290/'Tabel 11'!$F290*1,0)</f>
        <v>1.600687681038777E-4</v>
      </c>
      <c r="N290" s="69">
        <f>IFERROR('Tabel 5'!M290/'Tabel 11'!$F290*1,0)</f>
        <v>0</v>
      </c>
      <c r="O290" s="69">
        <f>IFERROR('Tabel 5'!N290/'Tabel 11'!$F290*1,0)</f>
        <v>2.152035660063245E-3</v>
      </c>
      <c r="P290" s="69"/>
      <c r="Q290" s="69">
        <f>IFERROR('Tabel 5'!P290/'Tabel 11'!$F290*1,0)</f>
        <v>3.2547316181121802E-3</v>
      </c>
      <c r="R290" s="69">
        <f>IFERROR('Tabel 5'!Q290/'Tabel 11'!$F290*1,0)</f>
        <v>3.2547316181121802E-3</v>
      </c>
      <c r="S290" s="69">
        <f>IFERROR('Tabel 5'!R290/'Tabel 11'!$F290*1,0)</f>
        <v>0</v>
      </c>
      <c r="T290" s="69"/>
      <c r="U290" s="69">
        <f>IFERROR('Tabel 5'!T290/'Tabel 11'!$F290*1,0)</f>
        <v>6.9363132845013677E-4</v>
      </c>
      <c r="V290" s="69"/>
      <c r="W290" s="69">
        <f>IFERROR('Tabel 5'!V290/'Tabel 11'!$F290*1,0)</f>
        <v>9.3195593873813248E-3</v>
      </c>
      <c r="X290" s="69">
        <f>IFERROR('Tabel 5'!W290/'Tabel 11'!$F290*1,0)</f>
        <v>8.60814264025298E-3</v>
      </c>
      <c r="Y290" s="69">
        <f>IFERROR('Tabel 5'!X290/'Tabel 11'!$F290*1,0)</f>
        <v>7.1141674712834539E-4</v>
      </c>
      <c r="Z290" s="69">
        <f>IFERROR('Tabel 5'!Y290/'Tabel 11'!$F290*1,0)</f>
        <v>0</v>
      </c>
      <c r="AA290" s="69"/>
      <c r="AB290" s="69">
        <f>IFERROR('Tabel 5'!AA290/'Tabel 11'!$F290*1,0)</f>
        <v>0</v>
      </c>
      <c r="AC290" s="57"/>
    </row>
    <row r="291" spans="1:29" outlineLevel="1" x14ac:dyDescent="0.2">
      <c r="A291" s="22">
        <v>1</v>
      </c>
      <c r="B291" s="46">
        <v>2019</v>
      </c>
      <c r="C291" s="46">
        <v>6</v>
      </c>
      <c r="D291" s="22" t="s">
        <v>135</v>
      </c>
      <c r="E291" s="22" t="s">
        <v>480</v>
      </c>
      <c r="F291" s="41">
        <v>44484</v>
      </c>
      <c r="H291" s="69">
        <f>IFERROR('Tabel 5'!G291/'Tabel 11'!$F291*1,0)</f>
        <v>2.6189191619458683E-2</v>
      </c>
      <c r="I291" s="69"/>
      <c r="J291" s="69">
        <f>IFERROR('Tabel 5'!I291/'Tabel 11'!$F291*1,0)</f>
        <v>6.3168779785990467E-3</v>
      </c>
      <c r="K291" s="69">
        <f>IFERROR('Tabel 5'!J291/'Tabel 11'!$F291*1,0)</f>
        <v>1.8658394029313912E-3</v>
      </c>
      <c r="L291" s="69">
        <f>IFERROR('Tabel 5'!K291/'Tabel 11'!$F291*1,0)</f>
        <v>6.7439978419206903E-4</v>
      </c>
      <c r="M291" s="69">
        <f>IFERROR('Tabel 5'!L291/'Tabel 11'!$F291*1,0)</f>
        <v>1.191439618739322E-3</v>
      </c>
      <c r="N291" s="69">
        <f>IFERROR('Tabel 5'!M291/'Tabel 11'!$F291*1,0)</f>
        <v>0</v>
      </c>
      <c r="O291" s="69">
        <f>IFERROR('Tabel 5'!N291/'Tabel 11'!$F291*1,0)</f>
        <v>2.5851991727362648E-3</v>
      </c>
      <c r="P291" s="69"/>
      <c r="Q291" s="69">
        <f>IFERROR('Tabel 5'!P291/'Tabel 11'!$F291*1,0)</f>
        <v>4.0463987051524144E-3</v>
      </c>
      <c r="R291" s="69">
        <f>IFERROR('Tabel 5'!Q291/'Tabel 11'!$F291*1,0)</f>
        <v>5.3951982735365523E-4</v>
      </c>
      <c r="S291" s="69">
        <f>IFERROR('Tabel 5'!R291/'Tabel 11'!$F291*1,0)</f>
        <v>3.5068788777987592E-3</v>
      </c>
      <c r="T291" s="69"/>
      <c r="U291" s="69">
        <f>IFERROR('Tabel 5'!T291/'Tabel 11'!$F291*1,0)</f>
        <v>3.70919881305638E-3</v>
      </c>
      <c r="V291" s="69"/>
      <c r="W291" s="69">
        <f>IFERROR('Tabel 5'!V291/'Tabel 11'!$F291*1,0)</f>
        <v>1.211671612265084E-2</v>
      </c>
      <c r="X291" s="69">
        <f>IFERROR('Tabel 5'!W291/'Tabel 11'!$F291*1,0)</f>
        <v>1.0048556784461829E-2</v>
      </c>
      <c r="Y291" s="69">
        <f>IFERROR('Tabel 5'!X291/'Tabel 11'!$F291*1,0)</f>
        <v>2.2479992806402301E-4</v>
      </c>
      <c r="Z291" s="69">
        <f>IFERROR('Tabel 5'!Y291/'Tabel 11'!$F291*1,0)</f>
        <v>1.8433594101249888E-3</v>
      </c>
      <c r="AA291" s="69"/>
      <c r="AB291" s="69">
        <f>IFERROR('Tabel 5'!AA291/'Tabel 11'!$F291*1,0)</f>
        <v>0</v>
      </c>
      <c r="AC291" s="57"/>
    </row>
    <row r="292" spans="1:29" outlineLevel="1" x14ac:dyDescent="0.2">
      <c r="A292" s="22">
        <v>1</v>
      </c>
      <c r="B292" s="46">
        <v>2019</v>
      </c>
      <c r="C292" s="46">
        <v>6</v>
      </c>
      <c r="D292" s="22" t="s">
        <v>136</v>
      </c>
      <c r="E292" s="22" t="s">
        <v>481</v>
      </c>
      <c r="F292" s="41">
        <v>52822</v>
      </c>
      <c r="H292" s="69">
        <f>IFERROR('Tabel 5'!G292/'Tabel 11'!$F292*1,0)</f>
        <v>4.5246298890613761E-2</v>
      </c>
      <c r="I292" s="69"/>
      <c r="J292" s="69">
        <f>IFERROR('Tabel 5'!I292/'Tabel 11'!$F292*1,0)</f>
        <v>1.8155314073681421E-2</v>
      </c>
      <c r="K292" s="69">
        <f>IFERROR('Tabel 5'!J292/'Tabel 11'!$F292*1,0)</f>
        <v>1.3952519783423574E-2</v>
      </c>
      <c r="L292" s="69">
        <f>IFERROR('Tabel 5'!K292/'Tabel 11'!$F292*1,0)</f>
        <v>1.7984930521373671E-3</v>
      </c>
      <c r="M292" s="69">
        <f>IFERROR('Tabel 5'!L292/'Tabel 11'!$F292*1,0)</f>
        <v>8.3298625572678054E-4</v>
      </c>
      <c r="N292" s="69">
        <f>IFERROR('Tabel 5'!M292/'Tabel 11'!$F292*1,0)</f>
        <v>0</v>
      </c>
      <c r="O292" s="69">
        <f>IFERROR('Tabel 5'!N292/'Tabel 11'!$F292*1,0)</f>
        <v>1.5713149823936997E-3</v>
      </c>
      <c r="P292" s="69"/>
      <c r="Q292" s="69">
        <f>IFERROR('Tabel 5'!P292/'Tabel 11'!$F292*1,0)</f>
        <v>1.573208132974897E-2</v>
      </c>
      <c r="R292" s="69">
        <f>IFERROR('Tabel 5'!Q292/'Tabel 11'!$F292*1,0)</f>
        <v>1.3952519783423574E-2</v>
      </c>
      <c r="S292" s="69">
        <f>IFERROR('Tabel 5'!R292/'Tabel 11'!$F292*1,0)</f>
        <v>1.7795615463253947E-3</v>
      </c>
      <c r="T292" s="69"/>
      <c r="U292" s="69">
        <f>IFERROR('Tabel 5'!T292/'Tabel 11'!$F292*1,0)</f>
        <v>5.2818901215402675E-3</v>
      </c>
      <c r="V292" s="69"/>
      <c r="W292" s="69">
        <f>IFERROR('Tabel 5'!V292/'Tabel 11'!$F292*1,0)</f>
        <v>6.0770133656431035E-3</v>
      </c>
      <c r="X292" s="69">
        <f>IFERROR('Tabel 5'!W292/'Tabel 11'!$F292*1,0)</f>
        <v>5.8876983075233803E-3</v>
      </c>
      <c r="Y292" s="69">
        <f>IFERROR('Tabel 5'!X292/'Tabel 11'!$F292*1,0)</f>
        <v>1.8931505811972283E-4</v>
      </c>
      <c r="Z292" s="69">
        <f>IFERROR('Tabel 5'!Y292/'Tabel 11'!$F292*1,0)</f>
        <v>0</v>
      </c>
      <c r="AA292" s="69"/>
      <c r="AB292" s="69">
        <f>IFERROR('Tabel 5'!AA292/'Tabel 11'!$F292*1,0)</f>
        <v>2.8397258717958426E-4</v>
      </c>
      <c r="AC292" s="57"/>
    </row>
    <row r="293" spans="1:29" outlineLevel="1" x14ac:dyDescent="0.2">
      <c r="A293" s="22">
        <v>1</v>
      </c>
      <c r="B293" s="46">
        <v>2019</v>
      </c>
      <c r="C293" s="46">
        <v>6</v>
      </c>
      <c r="D293" s="22" t="s">
        <v>142</v>
      </c>
      <c r="E293" s="22" t="s">
        <v>487</v>
      </c>
      <c r="F293" s="41">
        <v>39486</v>
      </c>
      <c r="H293" s="69">
        <f>IFERROR('Tabel 5'!G293/'Tabel 11'!$F293*1,0)</f>
        <v>1.1244491718583802E-2</v>
      </c>
      <c r="I293" s="69"/>
      <c r="J293" s="69">
        <f>IFERROR('Tabel 5'!I293/'Tabel 11'!$F293*1,0)</f>
        <v>0</v>
      </c>
      <c r="K293" s="69">
        <f>IFERROR('Tabel 5'!J293/'Tabel 11'!$F293*1,0)</f>
        <v>0</v>
      </c>
      <c r="L293" s="69">
        <f>IFERROR('Tabel 5'!K293/'Tabel 11'!$F293*1,0)</f>
        <v>0</v>
      </c>
      <c r="M293" s="69">
        <f>IFERROR('Tabel 5'!L293/'Tabel 11'!$F293*1,0)</f>
        <v>0</v>
      </c>
      <c r="N293" s="69">
        <f>IFERROR('Tabel 5'!M293/'Tabel 11'!$F293*1,0)</f>
        <v>0</v>
      </c>
      <c r="O293" s="69">
        <f>IFERROR('Tabel 5'!N293/'Tabel 11'!$F293*1,0)</f>
        <v>0</v>
      </c>
      <c r="P293" s="69"/>
      <c r="Q293" s="69">
        <f>IFERROR('Tabel 5'!P293/'Tabel 11'!$F293*1,0)</f>
        <v>0</v>
      </c>
      <c r="R293" s="69">
        <f>IFERROR('Tabel 5'!Q293/'Tabel 11'!$F293*1,0)</f>
        <v>0</v>
      </c>
      <c r="S293" s="69">
        <f>IFERROR('Tabel 5'!R293/'Tabel 11'!$F293*1,0)</f>
        <v>0</v>
      </c>
      <c r="T293" s="69"/>
      <c r="U293" s="69">
        <f>IFERROR('Tabel 5'!T293/'Tabel 11'!$F293*1,0)</f>
        <v>4.0520690877779469E-4</v>
      </c>
      <c r="V293" s="69"/>
      <c r="W293" s="69">
        <f>IFERROR('Tabel 5'!V293/'Tabel 11'!$F293*1,0)</f>
        <v>1.0839284809806006E-2</v>
      </c>
      <c r="X293" s="69">
        <f>IFERROR('Tabel 5'!W293/'Tabel 11'!$F293*1,0)</f>
        <v>1.0560705060021273E-2</v>
      </c>
      <c r="Y293" s="69">
        <f>IFERROR('Tabel 5'!X293/'Tabel 11'!$F293*1,0)</f>
        <v>2.7857974978473386E-4</v>
      </c>
      <c r="Z293" s="69">
        <f>IFERROR('Tabel 5'!Y293/'Tabel 11'!$F293*1,0)</f>
        <v>0</v>
      </c>
      <c r="AA293" s="69"/>
      <c r="AB293" s="69">
        <f>IFERROR('Tabel 5'!AA293/'Tabel 11'!$F293*1,0)</f>
        <v>2.0260345438889734E-4</v>
      </c>
      <c r="AC293" s="57"/>
    </row>
    <row r="294" spans="1:29" outlineLevel="1" x14ac:dyDescent="0.2">
      <c r="A294" s="22">
        <v>1</v>
      </c>
      <c r="B294" s="46">
        <v>2019</v>
      </c>
      <c r="C294" s="46">
        <v>6</v>
      </c>
      <c r="D294" s="22" t="s">
        <v>155</v>
      </c>
      <c r="E294" s="22" t="s">
        <v>500</v>
      </c>
      <c r="F294" s="41">
        <v>23771</v>
      </c>
      <c r="H294" s="69">
        <f>IFERROR('Tabel 5'!G294/'Tabel 11'!$F294*1,0)</f>
        <v>1.018047200370199E-2</v>
      </c>
      <c r="I294" s="69"/>
      <c r="J294" s="69">
        <f>IFERROR('Tabel 5'!I294/'Tabel 11'!$F294*1,0)</f>
        <v>1.6827226452399984E-4</v>
      </c>
      <c r="K294" s="69">
        <f>IFERROR('Tabel 5'!J294/'Tabel 11'!$F294*1,0)</f>
        <v>1.6827226452399984E-4</v>
      </c>
      <c r="L294" s="69">
        <f>IFERROR('Tabel 5'!K294/'Tabel 11'!$F294*1,0)</f>
        <v>0</v>
      </c>
      <c r="M294" s="69">
        <f>IFERROR('Tabel 5'!L294/'Tabel 11'!$F294*1,0)</f>
        <v>0</v>
      </c>
      <c r="N294" s="69">
        <f>IFERROR('Tabel 5'!M294/'Tabel 11'!$F294*1,0)</f>
        <v>0</v>
      </c>
      <c r="O294" s="69">
        <f>IFERROR('Tabel 5'!N294/'Tabel 11'!$F294*1,0)</f>
        <v>0</v>
      </c>
      <c r="P294" s="69"/>
      <c r="Q294" s="69">
        <f>IFERROR('Tabel 5'!P294/'Tabel 11'!$F294*1,0)</f>
        <v>6.7308905809599934E-4</v>
      </c>
      <c r="R294" s="69">
        <f>IFERROR('Tabel 5'!Q294/'Tabel 11'!$F294*1,0)</f>
        <v>6.7308905809599934E-4</v>
      </c>
      <c r="S294" s="69">
        <f>IFERROR('Tabel 5'!R294/'Tabel 11'!$F294*1,0)</f>
        <v>0</v>
      </c>
      <c r="T294" s="69"/>
      <c r="U294" s="69">
        <f>IFERROR('Tabel 5'!T294/'Tabel 11'!$F294*1,0)</f>
        <v>1.0937697194059988E-3</v>
      </c>
      <c r="V294" s="69"/>
      <c r="W294" s="69">
        <f>IFERROR('Tabel 5'!V294/'Tabel 11'!$F294*1,0)</f>
        <v>8.2453409616759926E-3</v>
      </c>
      <c r="X294" s="69">
        <f>IFERROR('Tabel 5'!W294/'Tabel 11'!$F294*1,0)</f>
        <v>7.4881157713179922E-3</v>
      </c>
      <c r="Y294" s="69">
        <f>IFERROR('Tabel 5'!X294/'Tabel 11'!$F294*1,0)</f>
        <v>1.6827226452399984E-4</v>
      </c>
      <c r="Z294" s="69">
        <f>IFERROR('Tabel 5'!Y294/'Tabel 11'!$F294*1,0)</f>
        <v>5.8895292583399943E-4</v>
      </c>
      <c r="AA294" s="69"/>
      <c r="AB294" s="69">
        <f>IFERROR('Tabel 5'!AA294/'Tabel 11'!$F294*1,0)</f>
        <v>0</v>
      </c>
      <c r="AC294" s="57"/>
    </row>
    <row r="295" spans="1:29" outlineLevel="1" x14ac:dyDescent="0.2">
      <c r="A295" s="22">
        <v>1</v>
      </c>
      <c r="B295" s="46">
        <v>2019</v>
      </c>
      <c r="C295" s="46">
        <v>6</v>
      </c>
      <c r="D295" s="22" t="s">
        <v>162</v>
      </c>
      <c r="E295" s="22" t="s">
        <v>509</v>
      </c>
      <c r="F295" s="41">
        <v>62732</v>
      </c>
      <c r="H295" s="69">
        <f>IFERROR('Tabel 5'!G295/'Tabel 11'!$F295*1,0)</f>
        <v>1.8220366001402793E-2</v>
      </c>
      <c r="I295" s="69"/>
      <c r="J295" s="69">
        <f>IFERROR('Tabel 5'!I295/'Tabel 11'!$F295*1,0)</f>
        <v>1.4474271504176496E-2</v>
      </c>
      <c r="K295" s="69">
        <f>IFERROR('Tabel 5'!J295/'Tabel 11'!$F295*1,0)</f>
        <v>9.181916725116368E-3</v>
      </c>
      <c r="L295" s="69">
        <f>IFERROR('Tabel 5'!K295/'Tabel 11'!$F295*1,0)</f>
        <v>5.8981062296754449E-4</v>
      </c>
      <c r="M295" s="69">
        <f>IFERROR('Tabel 5'!L295/'Tabel 11'!$F295*1,0)</f>
        <v>2.5505324236434353E-4</v>
      </c>
      <c r="N295" s="69">
        <f>IFERROR('Tabel 5'!M295/'Tabel 11'!$F295*1,0)</f>
        <v>0</v>
      </c>
      <c r="O295" s="69">
        <f>IFERROR('Tabel 5'!N295/'Tabel 11'!$F295*1,0)</f>
        <v>4.4474909137282408E-3</v>
      </c>
      <c r="P295" s="69"/>
      <c r="Q295" s="69">
        <f>IFERROR('Tabel 5'!P295/'Tabel 11'!$F295*1,0)</f>
        <v>6.3763310591085883E-5</v>
      </c>
      <c r="R295" s="69">
        <f>IFERROR('Tabel 5'!Q295/'Tabel 11'!$F295*1,0)</f>
        <v>6.3763310591085883E-5</v>
      </c>
      <c r="S295" s="69">
        <f>IFERROR('Tabel 5'!R295/'Tabel 11'!$F295*1,0)</f>
        <v>0</v>
      </c>
      <c r="T295" s="69"/>
      <c r="U295" s="69">
        <f>IFERROR('Tabel 5'!T295/'Tabel 11'!$F295*1,0)</f>
        <v>1.7534910412548619E-4</v>
      </c>
      <c r="V295" s="69"/>
      <c r="W295" s="69">
        <f>IFERROR('Tabel 5'!V295/'Tabel 11'!$F295*1,0)</f>
        <v>3.5069820825097239E-3</v>
      </c>
      <c r="X295" s="69">
        <f>IFERROR('Tabel 5'!W295/'Tabel 11'!$F295*1,0)</f>
        <v>3.5069820825097239E-3</v>
      </c>
      <c r="Y295" s="69">
        <f>IFERROR('Tabel 5'!X295/'Tabel 11'!$F295*1,0)</f>
        <v>0</v>
      </c>
      <c r="Z295" s="69">
        <f>IFERROR('Tabel 5'!Y295/'Tabel 11'!$F295*1,0)</f>
        <v>0</v>
      </c>
      <c r="AA295" s="69"/>
      <c r="AB295" s="69">
        <f>IFERROR('Tabel 5'!AA295/'Tabel 11'!$F295*1,0)</f>
        <v>0</v>
      </c>
      <c r="AC295" s="57"/>
    </row>
    <row r="296" spans="1:29" outlineLevel="1" x14ac:dyDescent="0.2">
      <c r="A296" s="22">
        <v>1</v>
      </c>
      <c r="B296" s="46">
        <v>2019</v>
      </c>
      <c r="C296" s="46">
        <v>6</v>
      </c>
      <c r="D296" s="22" t="s">
        <v>172</v>
      </c>
      <c r="E296" s="22" t="s">
        <v>522</v>
      </c>
      <c r="F296" s="41">
        <v>47940</v>
      </c>
      <c r="H296" s="69">
        <f>IFERROR('Tabel 5'!G296/'Tabel 11'!$F296*1,0)</f>
        <v>1.0909470171047143E-2</v>
      </c>
      <c r="I296" s="69"/>
      <c r="J296" s="69">
        <f>IFERROR('Tabel 5'!I296/'Tabel 11'!$F296*1,0)</f>
        <v>2.3571130579891531E-3</v>
      </c>
      <c r="K296" s="69">
        <f>IFERROR('Tabel 5'!J296/'Tabel 11'!$F296*1,0)</f>
        <v>0</v>
      </c>
      <c r="L296" s="69">
        <f>IFERROR('Tabel 5'!K296/'Tabel 11'!$F296*1,0)</f>
        <v>0</v>
      </c>
      <c r="M296" s="69">
        <f>IFERROR('Tabel 5'!L296/'Tabel 11'!$F296*1,0)</f>
        <v>0</v>
      </c>
      <c r="N296" s="69">
        <f>IFERROR('Tabel 5'!M296/'Tabel 11'!$F296*1,0)</f>
        <v>0</v>
      </c>
      <c r="O296" s="69">
        <f>IFERROR('Tabel 5'!N296/'Tabel 11'!$F296*1,0)</f>
        <v>2.3571130579891531E-3</v>
      </c>
      <c r="P296" s="69"/>
      <c r="Q296" s="69">
        <f>IFERROR('Tabel 5'!P296/'Tabel 11'!$F296*1,0)</f>
        <v>6.2578222778473093E-4</v>
      </c>
      <c r="R296" s="69">
        <f>IFERROR('Tabel 5'!Q296/'Tabel 11'!$F296*1,0)</f>
        <v>6.2578222778473093E-4</v>
      </c>
      <c r="S296" s="69">
        <f>IFERROR('Tabel 5'!R296/'Tabel 11'!$F296*1,0)</f>
        <v>0</v>
      </c>
      <c r="T296" s="69"/>
      <c r="U296" s="69">
        <f>IFERROR('Tabel 5'!T296/'Tabel 11'!$F296*1,0)</f>
        <v>1.376720901126408E-3</v>
      </c>
      <c r="V296" s="69"/>
      <c r="W296" s="69">
        <f>IFERROR('Tabel 5'!V296/'Tabel 11'!$F296*1,0)</f>
        <v>6.5498539841468504E-3</v>
      </c>
      <c r="X296" s="69">
        <f>IFERROR('Tabel 5'!W296/'Tabel 11'!$F296*1,0)</f>
        <v>6.3204005006257825E-3</v>
      </c>
      <c r="Y296" s="69">
        <f>IFERROR('Tabel 5'!X296/'Tabel 11'!$F296*1,0)</f>
        <v>2.2945348352106801E-4</v>
      </c>
      <c r="Z296" s="69">
        <f>IFERROR('Tabel 5'!Y296/'Tabel 11'!$F296*1,0)</f>
        <v>0</v>
      </c>
      <c r="AA296" s="69"/>
      <c r="AB296" s="69">
        <f>IFERROR('Tabel 5'!AA296/'Tabel 11'!$F296*1,0)</f>
        <v>0</v>
      </c>
      <c r="AC296" s="57"/>
    </row>
    <row r="297" spans="1:29" outlineLevel="1" x14ac:dyDescent="0.2">
      <c r="A297" s="22">
        <v>1</v>
      </c>
      <c r="B297" s="46">
        <v>2019</v>
      </c>
      <c r="C297" s="46">
        <v>6</v>
      </c>
      <c r="D297" s="22" t="s">
        <v>174</v>
      </c>
      <c r="E297" s="22" t="s">
        <v>524</v>
      </c>
      <c r="F297" s="41">
        <v>33331</v>
      </c>
      <c r="H297" s="69">
        <f>IFERROR('Tabel 5'!G297/'Tabel 11'!$F297*1,0)</f>
        <v>2.1901533107317513E-2</v>
      </c>
      <c r="I297" s="69"/>
      <c r="J297" s="69">
        <f>IFERROR('Tabel 5'!I297/'Tabel 11'!$F297*1,0)</f>
        <v>5.3403738261678319E-3</v>
      </c>
      <c r="K297" s="69">
        <f>IFERROR('Tabel 5'!J297/'Tabel 11'!$F297*1,0)</f>
        <v>1.2300861060274219E-3</v>
      </c>
      <c r="L297" s="69">
        <f>IFERROR('Tabel 5'!K297/'Tabel 11'!$F297*1,0)</f>
        <v>1.2000840058804117E-4</v>
      </c>
      <c r="M297" s="69">
        <f>IFERROR('Tabel 5'!L297/'Tabel 11'!$F297*1,0)</f>
        <v>3.3302331163181423E-3</v>
      </c>
      <c r="N297" s="69">
        <f>IFERROR('Tabel 5'!M297/'Tabel 11'!$F297*1,0)</f>
        <v>6.6004620323422639E-4</v>
      </c>
      <c r="O297" s="69">
        <f>IFERROR('Tabel 5'!N297/'Tabel 11'!$F297*1,0)</f>
        <v>0</v>
      </c>
      <c r="P297" s="69"/>
      <c r="Q297" s="69">
        <f>IFERROR('Tabel 5'!P297/'Tabel 11'!$F297*1,0)</f>
        <v>3.0002100147010291E-3</v>
      </c>
      <c r="R297" s="69">
        <f>IFERROR('Tabel 5'!Q297/'Tabel 11'!$F297*1,0)</f>
        <v>3.0002100147010291E-3</v>
      </c>
      <c r="S297" s="69">
        <f>IFERROR('Tabel 5'!R297/'Tabel 11'!$F297*1,0)</f>
        <v>0</v>
      </c>
      <c r="T297" s="69"/>
      <c r="U297" s="69">
        <f>IFERROR('Tabel 5'!T297/'Tabel 11'!$F297*1,0)</f>
        <v>3.5102457172002041E-3</v>
      </c>
      <c r="V297" s="69"/>
      <c r="W297" s="69">
        <f>IFERROR('Tabel 5'!V297/'Tabel 11'!$F297*1,0)</f>
        <v>1.0050703549248448E-2</v>
      </c>
      <c r="X297" s="69">
        <f>IFERROR('Tabel 5'!W297/'Tabel 11'!$F297*1,0)</f>
        <v>1.0050703549248448E-2</v>
      </c>
      <c r="Y297" s="69">
        <f>IFERROR('Tabel 5'!X297/'Tabel 11'!$F297*1,0)</f>
        <v>0</v>
      </c>
      <c r="Z297" s="69">
        <f>IFERROR('Tabel 5'!Y297/'Tabel 11'!$F297*1,0)</f>
        <v>0</v>
      </c>
      <c r="AA297" s="69"/>
      <c r="AB297" s="69">
        <f>IFERROR('Tabel 5'!AA297/'Tabel 11'!$F297*1,0)</f>
        <v>0</v>
      </c>
      <c r="AC297" s="57"/>
    </row>
    <row r="298" spans="1:29" outlineLevel="1" x14ac:dyDescent="0.2">
      <c r="A298" s="22">
        <v>1</v>
      </c>
      <c r="B298" s="46">
        <v>2019</v>
      </c>
      <c r="C298" s="46">
        <v>6</v>
      </c>
      <c r="D298" s="22" t="s">
        <v>183</v>
      </c>
      <c r="E298" s="22" t="s">
        <v>533</v>
      </c>
      <c r="F298" s="41">
        <v>44419</v>
      </c>
      <c r="H298" s="69">
        <f>IFERROR('Tabel 5'!G298/'Tabel 11'!$F298*1,0)</f>
        <v>1.8888313559512822E-2</v>
      </c>
      <c r="I298" s="69"/>
      <c r="J298" s="69">
        <f>IFERROR('Tabel 5'!I298/'Tabel 11'!$F298*1,0)</f>
        <v>4.2549359508318512E-3</v>
      </c>
      <c r="K298" s="69">
        <f>IFERROR('Tabel 5'!J298/'Tabel 11'!$F298*1,0)</f>
        <v>4.0523199531731918E-3</v>
      </c>
      <c r="L298" s="69">
        <f>IFERROR('Tabel 5'!K298/'Tabel 11'!$F298*1,0)</f>
        <v>0</v>
      </c>
      <c r="M298" s="69">
        <f>IFERROR('Tabel 5'!L298/'Tabel 11'!$F298*1,0)</f>
        <v>2.0261599765865958E-4</v>
      </c>
      <c r="N298" s="69">
        <f>IFERROR('Tabel 5'!M298/'Tabel 11'!$F298*1,0)</f>
        <v>0</v>
      </c>
      <c r="O298" s="69">
        <f>IFERROR('Tabel 5'!N298/'Tabel 11'!$F298*1,0)</f>
        <v>0</v>
      </c>
      <c r="P298" s="69"/>
      <c r="Q298" s="69">
        <f>IFERROR('Tabel 5'!P298/'Tabel 11'!$F298*1,0)</f>
        <v>7.9695625745739435E-3</v>
      </c>
      <c r="R298" s="69">
        <f>IFERROR('Tabel 5'!Q298/'Tabel 11'!$F298*1,0)</f>
        <v>7.9695625745739435E-3</v>
      </c>
      <c r="S298" s="69">
        <f>IFERROR('Tabel 5'!R298/'Tabel 11'!$F298*1,0)</f>
        <v>0</v>
      </c>
      <c r="T298" s="69"/>
      <c r="U298" s="69">
        <f>IFERROR('Tabel 5'!T298/'Tabel 11'!$F298*1,0)</f>
        <v>8.3297687926337828E-4</v>
      </c>
      <c r="V298" s="69"/>
      <c r="W298" s="69">
        <f>IFERROR('Tabel 5'!V298/'Tabel 11'!$F298*1,0)</f>
        <v>5.830838154843648E-3</v>
      </c>
      <c r="X298" s="69">
        <f>IFERROR('Tabel 5'!W298/'Tabel 11'!$F298*1,0)</f>
        <v>5.3805803822688488E-3</v>
      </c>
      <c r="Y298" s="69">
        <f>IFERROR('Tabel 5'!X298/'Tabel 11'!$F298*1,0)</f>
        <v>4.5025777257479908E-4</v>
      </c>
      <c r="Z298" s="69">
        <f>IFERROR('Tabel 5'!Y298/'Tabel 11'!$F298*1,0)</f>
        <v>0</v>
      </c>
      <c r="AA298" s="69"/>
      <c r="AB298" s="69">
        <f>IFERROR('Tabel 5'!AA298/'Tabel 11'!$F298*1,0)</f>
        <v>0</v>
      </c>
      <c r="AC298" s="57"/>
    </row>
    <row r="299" spans="1:29" outlineLevel="1" x14ac:dyDescent="0.2">
      <c r="A299" s="22">
        <v>1</v>
      </c>
      <c r="B299" s="46">
        <v>2019</v>
      </c>
      <c r="C299" s="46">
        <v>6</v>
      </c>
      <c r="D299" s="22" t="s">
        <v>186</v>
      </c>
      <c r="E299" s="22" t="s">
        <v>537</v>
      </c>
      <c r="F299" s="41">
        <v>29875</v>
      </c>
      <c r="H299" s="69">
        <f>IFERROR('Tabel 5'!G299/'Tabel 11'!$F299*1,0)</f>
        <v>9.7071129707112964E-3</v>
      </c>
      <c r="I299" s="69"/>
      <c r="J299" s="69">
        <f>IFERROR('Tabel 5'!I299/'Tabel 11'!$F299*1,0)</f>
        <v>2.2761506276150626E-3</v>
      </c>
      <c r="K299" s="69">
        <f>IFERROR('Tabel 5'!J299/'Tabel 11'!$F299*1,0)</f>
        <v>1.8744769874476988E-3</v>
      </c>
      <c r="L299" s="69">
        <f>IFERROR('Tabel 5'!K299/'Tabel 11'!$F299*1,0)</f>
        <v>0</v>
      </c>
      <c r="M299" s="69">
        <f>IFERROR('Tabel 5'!L299/'Tabel 11'!$F299*1,0)</f>
        <v>3.3472803347280337E-4</v>
      </c>
      <c r="N299" s="69">
        <f>IFERROR('Tabel 5'!M299/'Tabel 11'!$F299*1,0)</f>
        <v>0</v>
      </c>
      <c r="O299" s="69">
        <f>IFERROR('Tabel 5'!N299/'Tabel 11'!$F299*1,0)</f>
        <v>6.6945606694560669E-5</v>
      </c>
      <c r="P299" s="69"/>
      <c r="Q299" s="69">
        <f>IFERROR('Tabel 5'!P299/'Tabel 11'!$F299*1,0)</f>
        <v>3.6820083682008366E-4</v>
      </c>
      <c r="R299" s="69">
        <f>IFERROR('Tabel 5'!Q299/'Tabel 11'!$F299*1,0)</f>
        <v>0</v>
      </c>
      <c r="S299" s="69">
        <f>IFERROR('Tabel 5'!R299/'Tabel 11'!$F299*1,0)</f>
        <v>3.6820083682008366E-4</v>
      </c>
      <c r="T299" s="69"/>
      <c r="U299" s="69">
        <f>IFERROR('Tabel 5'!T299/'Tabel 11'!$F299*1,0)</f>
        <v>1.6736401673640169E-4</v>
      </c>
      <c r="V299" s="69"/>
      <c r="W299" s="69">
        <f>IFERROR('Tabel 5'!V299/'Tabel 11'!$F299*1,0)</f>
        <v>6.8953974895397492E-3</v>
      </c>
      <c r="X299" s="69">
        <f>IFERROR('Tabel 5'!W299/'Tabel 11'!$F299*1,0)</f>
        <v>6.7280334728033473E-3</v>
      </c>
      <c r="Y299" s="69">
        <f>IFERROR('Tabel 5'!X299/'Tabel 11'!$F299*1,0)</f>
        <v>1.6736401673640169E-4</v>
      </c>
      <c r="Z299" s="69">
        <f>IFERROR('Tabel 5'!Y299/'Tabel 11'!$F299*1,0)</f>
        <v>0</v>
      </c>
      <c r="AA299" s="69"/>
      <c r="AB299" s="69">
        <f>IFERROR('Tabel 5'!AA299/'Tabel 11'!$F299*1,0)</f>
        <v>0</v>
      </c>
      <c r="AC299" s="57"/>
    </row>
    <row r="300" spans="1:29" outlineLevel="1" x14ac:dyDescent="0.2">
      <c r="A300" s="22">
        <v>1</v>
      </c>
      <c r="B300" s="46">
        <v>2019</v>
      </c>
      <c r="C300" s="46">
        <v>6</v>
      </c>
      <c r="D300" s="22" t="s">
        <v>191</v>
      </c>
      <c r="E300" s="22" t="s">
        <v>542</v>
      </c>
      <c r="F300" s="41">
        <v>43800</v>
      </c>
      <c r="H300" s="69">
        <f>IFERROR('Tabel 5'!G300/'Tabel 11'!$F300*1,0)</f>
        <v>9.0182648401826489E-3</v>
      </c>
      <c r="I300" s="69"/>
      <c r="J300" s="69">
        <f>IFERROR('Tabel 5'!I300/'Tabel 11'!$F300*1,0)</f>
        <v>1.3698630136986301E-3</v>
      </c>
      <c r="K300" s="69">
        <f>IFERROR('Tabel 5'!J300/'Tabel 11'!$F300*1,0)</f>
        <v>1.3013698630136986E-3</v>
      </c>
      <c r="L300" s="69">
        <f>IFERROR('Tabel 5'!K300/'Tabel 11'!$F300*1,0)</f>
        <v>0</v>
      </c>
      <c r="M300" s="69">
        <f>IFERROR('Tabel 5'!L300/'Tabel 11'!$F300*1,0)</f>
        <v>0</v>
      </c>
      <c r="N300" s="69">
        <f>IFERROR('Tabel 5'!M300/'Tabel 11'!$F300*1,0)</f>
        <v>0</v>
      </c>
      <c r="O300" s="69">
        <f>IFERROR('Tabel 5'!N300/'Tabel 11'!$F300*1,0)</f>
        <v>6.8493150684931502E-5</v>
      </c>
      <c r="P300" s="69"/>
      <c r="Q300" s="69">
        <f>IFERROR('Tabel 5'!P300/'Tabel 11'!$F300*1,0)</f>
        <v>5.4794520547945202E-4</v>
      </c>
      <c r="R300" s="69">
        <f>IFERROR('Tabel 5'!Q300/'Tabel 11'!$F300*1,0)</f>
        <v>5.4794520547945202E-4</v>
      </c>
      <c r="S300" s="69">
        <f>IFERROR('Tabel 5'!R300/'Tabel 11'!$F300*1,0)</f>
        <v>0</v>
      </c>
      <c r="T300" s="69"/>
      <c r="U300" s="69">
        <f>IFERROR('Tabel 5'!T300/'Tabel 11'!$F300*1,0)</f>
        <v>3.4246575342465754E-4</v>
      </c>
      <c r="V300" s="69"/>
      <c r="W300" s="69">
        <f>IFERROR('Tabel 5'!V300/'Tabel 11'!$F300*1,0)</f>
        <v>6.7579908675799083E-3</v>
      </c>
      <c r="X300" s="69">
        <f>IFERROR('Tabel 5'!W300/'Tabel 11'!$F300*1,0)</f>
        <v>6.4155251141552513E-3</v>
      </c>
      <c r="Y300" s="69">
        <f>IFERROR('Tabel 5'!X300/'Tabel 11'!$F300*1,0)</f>
        <v>3.4246575342465754E-4</v>
      </c>
      <c r="Z300" s="69">
        <f>IFERROR('Tabel 5'!Y300/'Tabel 11'!$F300*1,0)</f>
        <v>0</v>
      </c>
      <c r="AA300" s="69"/>
      <c r="AB300" s="69">
        <f>IFERROR('Tabel 5'!AA300/'Tabel 11'!$F300*1,0)</f>
        <v>0</v>
      </c>
      <c r="AC300" s="57"/>
    </row>
    <row r="301" spans="1:29" outlineLevel="1" x14ac:dyDescent="0.2">
      <c r="A301" s="22">
        <v>1</v>
      </c>
      <c r="B301" s="46">
        <v>2019</v>
      </c>
      <c r="C301" s="46">
        <v>6</v>
      </c>
      <c r="D301" s="22" t="s">
        <v>192</v>
      </c>
      <c r="E301" s="22" t="s">
        <v>543</v>
      </c>
      <c r="F301" s="41">
        <v>45508</v>
      </c>
      <c r="H301" s="69">
        <f>IFERROR('Tabel 5'!G301/'Tabel 11'!$F301*1,0)</f>
        <v>1.6986024435264129E-2</v>
      </c>
      <c r="I301" s="69"/>
      <c r="J301" s="69">
        <f>IFERROR('Tabel 5'!I301/'Tabel 11'!$F301*1,0)</f>
        <v>6.1307901907356951E-3</v>
      </c>
      <c r="K301" s="69">
        <f>IFERROR('Tabel 5'!J301/'Tabel 11'!$F301*1,0)</f>
        <v>4.614573261844071E-3</v>
      </c>
      <c r="L301" s="69">
        <f>IFERROR('Tabel 5'!K301/'Tabel 11'!$F301*1,0)</f>
        <v>6.1527643491254282E-4</v>
      </c>
      <c r="M301" s="69">
        <f>IFERROR('Tabel 5'!L301/'Tabel 11'!$F301*1,0)</f>
        <v>8.7896633558934699E-5</v>
      </c>
      <c r="N301" s="69">
        <f>IFERROR('Tabel 5'!M301/'Tabel 11'!$F301*1,0)</f>
        <v>8.1304386042014589E-4</v>
      </c>
      <c r="O301" s="69">
        <f>IFERROR('Tabel 5'!N301/'Tabel 11'!$F301*1,0)</f>
        <v>0</v>
      </c>
      <c r="P301" s="69"/>
      <c r="Q301" s="69">
        <f>IFERROR('Tabel 5'!P301/'Tabel 11'!$F301*1,0)</f>
        <v>2.3951832644809705E-3</v>
      </c>
      <c r="R301" s="69">
        <f>IFERROR('Tabel 5'!Q301/'Tabel 11'!$F301*1,0)</f>
        <v>2.3951832644809705E-3</v>
      </c>
      <c r="S301" s="69">
        <f>IFERROR('Tabel 5'!R301/'Tabel 11'!$F301*1,0)</f>
        <v>0</v>
      </c>
      <c r="T301" s="69"/>
      <c r="U301" s="69">
        <f>IFERROR('Tabel 5'!T301/'Tabel 11'!$F301*1,0)</f>
        <v>1.7359585127889603E-3</v>
      </c>
      <c r="V301" s="69"/>
      <c r="W301" s="69">
        <f>IFERROR('Tabel 5'!V301/'Tabel 11'!$F301*1,0)</f>
        <v>6.7240924672585037E-3</v>
      </c>
      <c r="X301" s="69">
        <f>IFERROR('Tabel 5'!W301/'Tabel 11'!$F301*1,0)</f>
        <v>6.5043508833611671E-3</v>
      </c>
      <c r="Y301" s="69">
        <f>IFERROR('Tabel 5'!X301/'Tabel 11'!$F301*1,0)</f>
        <v>2.1974158389733673E-4</v>
      </c>
      <c r="Z301" s="69">
        <f>IFERROR('Tabel 5'!Y301/'Tabel 11'!$F301*1,0)</f>
        <v>0</v>
      </c>
      <c r="AA301" s="69"/>
      <c r="AB301" s="69">
        <f>IFERROR('Tabel 5'!AA301/'Tabel 11'!$F301*1,0)</f>
        <v>0</v>
      </c>
      <c r="AC301" s="57"/>
    </row>
    <row r="302" spans="1:29" outlineLevel="1" x14ac:dyDescent="0.2">
      <c r="A302" s="22">
        <v>1</v>
      </c>
      <c r="B302" s="46">
        <v>2019</v>
      </c>
      <c r="C302" s="46">
        <v>6</v>
      </c>
      <c r="D302" s="22" t="s">
        <v>198</v>
      </c>
      <c r="E302" s="22" t="s">
        <v>549</v>
      </c>
      <c r="F302" s="41">
        <v>30061</v>
      </c>
      <c r="H302" s="69">
        <f>IFERROR('Tabel 5'!G302/'Tabel 11'!$F302*1,0)</f>
        <v>1.7963474268986396E-2</v>
      </c>
      <c r="I302" s="69"/>
      <c r="J302" s="69">
        <f>IFERROR('Tabel 5'!I302/'Tabel 11'!$F302*1,0)</f>
        <v>2.694521140347959E-3</v>
      </c>
      <c r="K302" s="69">
        <f>IFERROR('Tabel 5'!J302/'Tabel 11'!$F302*1,0)</f>
        <v>0</v>
      </c>
      <c r="L302" s="69">
        <f>IFERROR('Tabel 5'!K302/'Tabel 11'!$F302*1,0)</f>
        <v>0</v>
      </c>
      <c r="M302" s="69">
        <f>IFERROR('Tabel 5'!L302/'Tabel 11'!$F302*1,0)</f>
        <v>2.428395595622235E-3</v>
      </c>
      <c r="N302" s="69">
        <f>IFERROR('Tabel 5'!M302/'Tabel 11'!$F302*1,0)</f>
        <v>0</v>
      </c>
      <c r="O302" s="69">
        <f>IFERROR('Tabel 5'!N302/'Tabel 11'!$F302*1,0)</f>
        <v>2.6612554472572436E-4</v>
      </c>
      <c r="P302" s="69"/>
      <c r="Q302" s="69">
        <f>IFERROR('Tabel 5'!P302/'Tabel 11'!$F302*1,0)</f>
        <v>6.0876218356009449E-3</v>
      </c>
      <c r="R302" s="69">
        <f>IFERROR('Tabel 5'!Q302/'Tabel 11'!$F302*1,0)</f>
        <v>1.1310335650843285E-3</v>
      </c>
      <c r="S302" s="69">
        <f>IFERROR('Tabel 5'!R302/'Tabel 11'!$F302*1,0)</f>
        <v>4.9565882705166165E-3</v>
      </c>
      <c r="T302" s="69"/>
      <c r="U302" s="69">
        <f>IFERROR('Tabel 5'!T302/'Tabel 11'!$F302*1,0)</f>
        <v>1.7298160407172084E-3</v>
      </c>
      <c r="V302" s="69"/>
      <c r="W302" s="69">
        <f>IFERROR('Tabel 5'!V302/'Tabel 11'!$F302*1,0)</f>
        <v>7.4515152523202824E-3</v>
      </c>
      <c r="X302" s="69">
        <f>IFERROR('Tabel 5'!W302/'Tabel 11'!$F302*1,0)</f>
        <v>7.185389707594558E-3</v>
      </c>
      <c r="Y302" s="69">
        <f>IFERROR('Tabel 5'!X302/'Tabel 11'!$F302*1,0)</f>
        <v>2.6612554472572436E-4</v>
      </c>
      <c r="Z302" s="69">
        <f>IFERROR('Tabel 5'!Y302/'Tabel 11'!$F302*1,0)</f>
        <v>0</v>
      </c>
      <c r="AA302" s="69"/>
      <c r="AB302" s="69">
        <f>IFERROR('Tabel 5'!AA302/'Tabel 11'!$F302*1,0)</f>
        <v>0</v>
      </c>
      <c r="AC302" s="57"/>
    </row>
    <row r="303" spans="1:29" outlineLevel="1" x14ac:dyDescent="0.2">
      <c r="A303" s="22">
        <v>1</v>
      </c>
      <c r="B303" s="46">
        <v>2019</v>
      </c>
      <c r="C303" s="46">
        <v>6</v>
      </c>
      <c r="D303" s="22" t="s">
        <v>199</v>
      </c>
      <c r="E303" s="22" t="s">
        <v>550</v>
      </c>
      <c r="F303" s="41">
        <v>32475</v>
      </c>
      <c r="H303" s="69">
        <f>IFERROR('Tabel 5'!G303/'Tabel 11'!$F303*1,0)</f>
        <v>4.7113163972286373E-3</v>
      </c>
      <c r="I303" s="69"/>
      <c r="J303" s="69">
        <f>IFERROR('Tabel 5'!I303/'Tabel 11'!$F303*1,0)</f>
        <v>2.8021555042340262E-3</v>
      </c>
      <c r="K303" s="69">
        <f>IFERROR('Tabel 5'!J303/'Tabel 11'!$F303*1,0)</f>
        <v>0</v>
      </c>
      <c r="L303" s="69">
        <f>IFERROR('Tabel 5'!K303/'Tabel 11'!$F303*1,0)</f>
        <v>0</v>
      </c>
      <c r="M303" s="69">
        <f>IFERROR('Tabel 5'!L303/'Tabel 11'!$F303*1,0)</f>
        <v>2.2478829869130102E-3</v>
      </c>
      <c r="N303" s="69">
        <f>IFERROR('Tabel 5'!M303/'Tabel 11'!$F303*1,0)</f>
        <v>0</v>
      </c>
      <c r="O303" s="69">
        <f>IFERROR('Tabel 5'!N303/'Tabel 11'!$F303*1,0)</f>
        <v>5.5427251732101618E-4</v>
      </c>
      <c r="P303" s="69"/>
      <c r="Q303" s="69">
        <f>IFERROR('Tabel 5'!P303/'Tabel 11'!$F303*1,0)</f>
        <v>0</v>
      </c>
      <c r="R303" s="69">
        <f>IFERROR('Tabel 5'!Q303/'Tabel 11'!$F303*1,0)</f>
        <v>0</v>
      </c>
      <c r="S303" s="69">
        <f>IFERROR('Tabel 5'!R303/'Tabel 11'!$F303*1,0)</f>
        <v>0</v>
      </c>
      <c r="T303" s="69"/>
      <c r="U303" s="69">
        <f>IFERROR('Tabel 5'!T303/'Tabel 11'!$F303*1,0)</f>
        <v>1.6628175519630484E-3</v>
      </c>
      <c r="V303" s="69"/>
      <c r="W303" s="69">
        <f>IFERROR('Tabel 5'!V303/'Tabel 11'!$F303*1,0)</f>
        <v>2.4634334103156274E-4</v>
      </c>
      <c r="X303" s="69">
        <f>IFERROR('Tabel 5'!W303/'Tabel 11'!$F303*1,0)</f>
        <v>0</v>
      </c>
      <c r="Y303" s="69">
        <f>IFERROR('Tabel 5'!X303/'Tabel 11'!$F303*1,0)</f>
        <v>0</v>
      </c>
      <c r="Z303" s="69">
        <f>IFERROR('Tabel 5'!Y303/'Tabel 11'!$F303*1,0)</f>
        <v>2.4634334103156274E-4</v>
      </c>
      <c r="AA303" s="69"/>
      <c r="AB303" s="69">
        <f>IFERROR('Tabel 5'!AA303/'Tabel 11'!$F303*1,0)</f>
        <v>0</v>
      </c>
      <c r="AC303" s="57"/>
    </row>
    <row r="304" spans="1:29" outlineLevel="1" x14ac:dyDescent="0.2">
      <c r="A304" s="22">
        <v>1</v>
      </c>
      <c r="B304" s="46">
        <v>2019</v>
      </c>
      <c r="C304" s="46">
        <v>6</v>
      </c>
      <c r="D304" s="22" t="s">
        <v>203</v>
      </c>
      <c r="E304" s="22" t="s">
        <v>554</v>
      </c>
      <c r="F304" s="41">
        <v>40700</v>
      </c>
      <c r="H304" s="69">
        <f>IFERROR('Tabel 5'!G304/'Tabel 11'!$F304*1,0)</f>
        <v>3.4619164619164616E-2</v>
      </c>
      <c r="I304" s="69"/>
      <c r="J304" s="69">
        <f>IFERROR('Tabel 5'!I304/'Tabel 11'!$F304*1,0)</f>
        <v>2.3587223587223587E-2</v>
      </c>
      <c r="K304" s="69">
        <f>IFERROR('Tabel 5'!J304/'Tabel 11'!$F304*1,0)</f>
        <v>8.9189189189189198E-3</v>
      </c>
      <c r="L304" s="69">
        <f>IFERROR('Tabel 5'!K304/'Tabel 11'!$F304*1,0)</f>
        <v>1.3267813267813268E-3</v>
      </c>
      <c r="M304" s="69">
        <f>IFERROR('Tabel 5'!L304/'Tabel 11'!$F304*1,0)</f>
        <v>4.7665847665847669E-3</v>
      </c>
      <c r="N304" s="69">
        <f>IFERROR('Tabel 5'!M304/'Tabel 11'!$F304*1,0)</f>
        <v>1.9656019656019656E-3</v>
      </c>
      <c r="O304" s="69">
        <f>IFERROR('Tabel 5'!N304/'Tabel 11'!$F304*1,0)</f>
        <v>6.6093366093366093E-3</v>
      </c>
      <c r="P304" s="69"/>
      <c r="Q304" s="69">
        <f>IFERROR('Tabel 5'!P304/'Tabel 11'!$F304*1,0)</f>
        <v>4.176904176904177E-4</v>
      </c>
      <c r="R304" s="69">
        <f>IFERROR('Tabel 5'!Q304/'Tabel 11'!$F304*1,0)</f>
        <v>4.176904176904177E-4</v>
      </c>
      <c r="S304" s="69">
        <f>IFERROR('Tabel 5'!R304/'Tabel 11'!$F304*1,0)</f>
        <v>0</v>
      </c>
      <c r="T304" s="69"/>
      <c r="U304" s="69">
        <f>IFERROR('Tabel 5'!T304/'Tabel 11'!$F304*1,0)</f>
        <v>2.7764127764127763E-3</v>
      </c>
      <c r="V304" s="69"/>
      <c r="W304" s="69">
        <f>IFERROR('Tabel 5'!V304/'Tabel 11'!$F304*1,0)</f>
        <v>7.8378378378378376E-3</v>
      </c>
      <c r="X304" s="69">
        <f>IFERROR('Tabel 5'!W304/'Tabel 11'!$F304*1,0)</f>
        <v>7.6412776412776414E-3</v>
      </c>
      <c r="Y304" s="69">
        <f>IFERROR('Tabel 5'!X304/'Tabel 11'!$F304*1,0)</f>
        <v>1.9656019656019656E-4</v>
      </c>
      <c r="Z304" s="69">
        <f>IFERROR('Tabel 5'!Y304/'Tabel 11'!$F304*1,0)</f>
        <v>0</v>
      </c>
      <c r="AA304" s="69"/>
      <c r="AB304" s="69">
        <f>IFERROR('Tabel 5'!AA304/'Tabel 11'!$F304*1,0)</f>
        <v>0</v>
      </c>
      <c r="AC304" s="57"/>
    </row>
    <row r="305" spans="1:29" outlineLevel="1" x14ac:dyDescent="0.2">
      <c r="A305" s="22">
        <v>1</v>
      </c>
      <c r="B305" s="46">
        <v>2019</v>
      </c>
      <c r="C305" s="46">
        <v>6</v>
      </c>
      <c r="D305" s="22" t="s">
        <v>556</v>
      </c>
      <c r="E305" s="22" t="s">
        <v>557</v>
      </c>
      <c r="F305" s="41">
        <v>27064</v>
      </c>
      <c r="H305" s="69">
        <f>IFERROR('Tabel 5'!G305/'Tabel 11'!$F305*1,0)</f>
        <v>1.9915755246822348E-2</v>
      </c>
      <c r="I305" s="69"/>
      <c r="J305" s="69">
        <f>IFERROR('Tabel 5'!I305/'Tabel 11'!$F305*1,0)</f>
        <v>8.4614247709133908E-3</v>
      </c>
      <c r="K305" s="69">
        <f>IFERROR('Tabel 5'!J305/'Tabel 11'!$F305*1,0)</f>
        <v>0</v>
      </c>
      <c r="L305" s="69">
        <f>IFERROR('Tabel 5'!K305/'Tabel 11'!$F305*1,0)</f>
        <v>0</v>
      </c>
      <c r="M305" s="69">
        <f>IFERROR('Tabel 5'!L305/'Tabel 11'!$F305*1,0)</f>
        <v>7.759385161099616E-3</v>
      </c>
      <c r="N305" s="69">
        <f>IFERROR('Tabel 5'!M305/'Tabel 11'!$F305*1,0)</f>
        <v>0</v>
      </c>
      <c r="O305" s="69">
        <f>IFERROR('Tabel 5'!N305/'Tabel 11'!$F305*1,0)</f>
        <v>7.0203960981377479E-4</v>
      </c>
      <c r="P305" s="69"/>
      <c r="Q305" s="69">
        <f>IFERROR('Tabel 5'!P305/'Tabel 11'!$F305*1,0)</f>
        <v>9.2373632870233519E-4</v>
      </c>
      <c r="R305" s="69">
        <f>IFERROR('Tabel 5'!Q305/'Tabel 11'!$F305*1,0)</f>
        <v>9.2373632870233519E-4</v>
      </c>
      <c r="S305" s="69">
        <f>IFERROR('Tabel 5'!R305/'Tabel 11'!$F305*1,0)</f>
        <v>0</v>
      </c>
      <c r="T305" s="69"/>
      <c r="U305" s="69">
        <f>IFERROR('Tabel 5'!T305/'Tabel 11'!$F305*1,0)</f>
        <v>1.4040792196275496E-3</v>
      </c>
      <c r="V305" s="69"/>
      <c r="W305" s="69">
        <f>IFERROR('Tabel 5'!V305/'Tabel 11'!$F305*1,0)</f>
        <v>9.1265149275790713E-3</v>
      </c>
      <c r="X305" s="69">
        <f>IFERROR('Tabel 5'!W305/'Tabel 11'!$F305*1,0)</f>
        <v>8.5353236772095775E-3</v>
      </c>
      <c r="Y305" s="69">
        <f>IFERROR('Tabel 5'!X305/'Tabel 11'!$F305*1,0)</f>
        <v>5.9119125036949458E-4</v>
      </c>
      <c r="Z305" s="69">
        <f>IFERROR('Tabel 5'!Y305/'Tabel 11'!$F305*1,0)</f>
        <v>0</v>
      </c>
      <c r="AA305" s="69"/>
      <c r="AB305" s="69">
        <f>IFERROR('Tabel 5'!AA305/'Tabel 11'!$F305*1,0)</f>
        <v>0</v>
      </c>
      <c r="AC305" s="57"/>
    </row>
    <row r="306" spans="1:29" outlineLevel="1" x14ac:dyDescent="0.2">
      <c r="A306" s="22">
        <v>1</v>
      </c>
      <c r="B306" s="46">
        <v>2019</v>
      </c>
      <c r="C306" s="46">
        <v>6</v>
      </c>
      <c r="D306" s="22" t="s">
        <v>206</v>
      </c>
      <c r="E306" s="22" t="s">
        <v>559</v>
      </c>
      <c r="F306" s="41">
        <v>52203</v>
      </c>
      <c r="H306" s="69">
        <f>IFERROR('Tabel 5'!G306/'Tabel 11'!$F306*1,0)</f>
        <v>1.7470260329866101E-2</v>
      </c>
      <c r="I306" s="69"/>
      <c r="J306" s="69">
        <f>IFERROR('Tabel 5'!I306/'Tabel 11'!$F306*1,0)</f>
        <v>2.0880026052142596E-3</v>
      </c>
      <c r="K306" s="69">
        <f>IFERROR('Tabel 5'!J306/'Tabel 11'!$F306*1,0)</f>
        <v>2.4902783364940713E-4</v>
      </c>
      <c r="L306" s="69">
        <f>IFERROR('Tabel 5'!K306/'Tabel 11'!$F306*1,0)</f>
        <v>1.9155987203800547E-5</v>
      </c>
      <c r="M306" s="69">
        <f>IFERROR('Tabel 5'!L306/'Tabel 11'!$F306*1,0)</f>
        <v>1.6857268739344483E-3</v>
      </c>
      <c r="N306" s="69">
        <f>IFERROR('Tabel 5'!M306/'Tabel 11'!$F306*1,0)</f>
        <v>0</v>
      </c>
      <c r="O306" s="69">
        <f>IFERROR('Tabel 5'!N306/'Tabel 11'!$F306*1,0)</f>
        <v>1.3409191042660384E-4</v>
      </c>
      <c r="P306" s="69"/>
      <c r="Q306" s="69">
        <f>IFERROR('Tabel 5'!P306/'Tabel 11'!$F306*1,0)</f>
        <v>6.6662835469225908E-3</v>
      </c>
      <c r="R306" s="69">
        <f>IFERROR('Tabel 5'!Q306/'Tabel 11'!$F306*1,0)</f>
        <v>6.6662835469225908E-3</v>
      </c>
      <c r="S306" s="69">
        <f>IFERROR('Tabel 5'!R306/'Tabel 11'!$F306*1,0)</f>
        <v>0</v>
      </c>
      <c r="T306" s="69"/>
      <c r="U306" s="69">
        <f>IFERROR('Tabel 5'!T306/'Tabel 11'!$F306*1,0)</f>
        <v>3.735417504741107E-3</v>
      </c>
      <c r="V306" s="69"/>
      <c r="W306" s="69">
        <f>IFERROR('Tabel 5'!V306/'Tabel 11'!$F306*1,0)</f>
        <v>4.9805566729881423E-3</v>
      </c>
      <c r="X306" s="69">
        <f>IFERROR('Tabel 5'!W306/'Tabel 11'!$F306*1,0)</f>
        <v>4.7889968009501372E-3</v>
      </c>
      <c r="Y306" s="69">
        <f>IFERROR('Tabel 5'!X306/'Tabel 11'!$F306*1,0)</f>
        <v>1.9155987203800547E-4</v>
      </c>
      <c r="Z306" s="69">
        <f>IFERROR('Tabel 5'!Y306/'Tabel 11'!$F306*1,0)</f>
        <v>0</v>
      </c>
      <c r="AA306" s="69"/>
      <c r="AB306" s="69">
        <f>IFERROR('Tabel 5'!AA306/'Tabel 11'!$F306*1,0)</f>
        <v>0</v>
      </c>
      <c r="AC306" s="57"/>
    </row>
    <row r="307" spans="1:29" outlineLevel="1" x14ac:dyDescent="0.2">
      <c r="A307" s="22">
        <v>1</v>
      </c>
      <c r="B307" s="46">
        <v>2019</v>
      </c>
      <c r="C307" s="46">
        <v>6</v>
      </c>
      <c r="D307" s="22" t="s">
        <v>210</v>
      </c>
      <c r="E307" s="22" t="s">
        <v>565</v>
      </c>
      <c r="F307" s="41">
        <v>52819</v>
      </c>
      <c r="H307" s="69">
        <f>IFERROR('Tabel 5'!G307/'Tabel 11'!$F307*1,0)</f>
        <v>2.1526344686571119E-2</v>
      </c>
      <c r="I307" s="69"/>
      <c r="J307" s="69">
        <f>IFERROR('Tabel 5'!I307/'Tabel 11'!$F307*1,0)</f>
        <v>7.4783695261174954E-3</v>
      </c>
      <c r="K307" s="69">
        <f>IFERROR('Tabel 5'!J307/'Tabel 11'!$F307*1,0)</f>
        <v>5.8880327155001041E-3</v>
      </c>
      <c r="L307" s="69">
        <f>IFERROR('Tabel 5'!K307/'Tabel 11'!$F307*1,0)</f>
        <v>0</v>
      </c>
      <c r="M307" s="69">
        <f>IFERROR('Tabel 5'!L307/'Tabel 11'!$F307*1,0)</f>
        <v>1.4767413241447206E-3</v>
      </c>
      <c r="N307" s="69">
        <f>IFERROR('Tabel 5'!M307/'Tabel 11'!$F307*1,0)</f>
        <v>0</v>
      </c>
      <c r="O307" s="69">
        <f>IFERROR('Tabel 5'!N307/'Tabel 11'!$F307*1,0)</f>
        <v>1.1359548647267082E-4</v>
      </c>
      <c r="P307" s="69"/>
      <c r="Q307" s="69">
        <f>IFERROR('Tabel 5'!P307/'Tabel 11'!$F307*1,0)</f>
        <v>3.7865162157556942E-4</v>
      </c>
      <c r="R307" s="69">
        <f>IFERROR('Tabel 5'!Q307/'Tabel 11'!$F307*1,0)</f>
        <v>1.5146064863022775E-4</v>
      </c>
      <c r="S307" s="69">
        <f>IFERROR('Tabel 5'!R307/'Tabel 11'!$F307*1,0)</f>
        <v>2.2719097294534164E-4</v>
      </c>
      <c r="T307" s="69"/>
      <c r="U307" s="69">
        <f>IFERROR('Tabel 5'!T307/'Tabel 11'!$F307*1,0)</f>
        <v>5.092864310191408E-3</v>
      </c>
      <c r="V307" s="69"/>
      <c r="W307" s="69">
        <f>IFERROR('Tabel 5'!V307/'Tabel 11'!$F307*1,0)</f>
        <v>8.5764592286866476E-3</v>
      </c>
      <c r="X307" s="69">
        <f>IFERROR('Tabel 5'!W307/'Tabel 11'!$F307*1,0)</f>
        <v>8.0842121206384059E-3</v>
      </c>
      <c r="Y307" s="69">
        <f>IFERROR('Tabel 5'!X307/'Tabel 11'!$F307*1,0)</f>
        <v>4.9224710804824019E-4</v>
      </c>
      <c r="Z307" s="69">
        <f>IFERROR('Tabel 5'!Y307/'Tabel 11'!$F307*1,0)</f>
        <v>0</v>
      </c>
      <c r="AA307" s="69"/>
      <c r="AB307" s="69">
        <f>IFERROR('Tabel 5'!AA307/'Tabel 11'!$F307*1,0)</f>
        <v>0</v>
      </c>
      <c r="AC307" s="57"/>
    </row>
    <row r="308" spans="1:29" outlineLevel="1" x14ac:dyDescent="0.2">
      <c r="A308" s="22">
        <v>1</v>
      </c>
      <c r="B308" s="46">
        <v>2019</v>
      </c>
      <c r="C308" s="46">
        <v>6</v>
      </c>
      <c r="D308" s="22" t="s">
        <v>211</v>
      </c>
      <c r="E308" s="22" t="s">
        <v>566</v>
      </c>
      <c r="F308" s="41">
        <v>43025</v>
      </c>
      <c r="H308" s="69">
        <f>IFERROR('Tabel 5'!G308/'Tabel 11'!$F308*1,0)</f>
        <v>2.0522951772225451E-2</v>
      </c>
      <c r="I308" s="69"/>
      <c r="J308" s="69">
        <f>IFERROR('Tabel 5'!I308/'Tabel 11'!$F308*1,0)</f>
        <v>1.1226031377106333E-2</v>
      </c>
      <c r="K308" s="69">
        <f>IFERROR('Tabel 5'!J308/'Tabel 11'!$F308*1,0)</f>
        <v>4.8111563044741425E-3</v>
      </c>
      <c r="L308" s="69">
        <f>IFERROR('Tabel 5'!K308/'Tabel 11'!$F308*1,0)</f>
        <v>0</v>
      </c>
      <c r="M308" s="69">
        <f>IFERROR('Tabel 5'!L308/'Tabel 11'!$F308*1,0)</f>
        <v>2.1150493898895993E-3</v>
      </c>
      <c r="N308" s="69">
        <f>IFERROR('Tabel 5'!M308/'Tabel 11'!$F308*1,0)</f>
        <v>0</v>
      </c>
      <c r="O308" s="69">
        <f>IFERROR('Tabel 5'!N308/'Tabel 11'!$F308*1,0)</f>
        <v>4.2998256827425918E-3</v>
      </c>
      <c r="P308" s="69"/>
      <c r="Q308" s="69">
        <f>IFERROR('Tabel 5'!P308/'Tabel 11'!$F308*1,0)</f>
        <v>0</v>
      </c>
      <c r="R308" s="69">
        <f>IFERROR('Tabel 5'!Q308/'Tabel 11'!$F308*1,0)</f>
        <v>0</v>
      </c>
      <c r="S308" s="69">
        <f>IFERROR('Tabel 5'!R308/'Tabel 11'!$F308*1,0)</f>
        <v>0</v>
      </c>
      <c r="T308" s="69"/>
      <c r="U308" s="69">
        <f>IFERROR('Tabel 5'!T308/'Tabel 11'!$F308*1,0)</f>
        <v>1.0691458454386985E-3</v>
      </c>
      <c r="V308" s="69"/>
      <c r="W308" s="69">
        <f>IFERROR('Tabel 5'!V308/'Tabel 11'!$F308*1,0)</f>
        <v>8.2277745496804177E-3</v>
      </c>
      <c r="X308" s="69">
        <f>IFERROR('Tabel 5'!W308/'Tabel 11'!$F308*1,0)</f>
        <v>7.6234747239976759E-3</v>
      </c>
      <c r="Y308" s="69">
        <f>IFERROR('Tabel 5'!X308/'Tabel 11'!$F308*1,0)</f>
        <v>2.0918070889018012E-4</v>
      </c>
      <c r="Z308" s="69">
        <f>IFERROR('Tabel 5'!Y308/'Tabel 11'!$F308*1,0)</f>
        <v>3.9511911679256247E-4</v>
      </c>
      <c r="AA308" s="69"/>
      <c r="AB308" s="69">
        <f>IFERROR('Tabel 5'!AA308/'Tabel 11'!$F308*1,0)</f>
        <v>0</v>
      </c>
      <c r="AC308" s="57"/>
    </row>
    <row r="309" spans="1:29" outlineLevel="1" x14ac:dyDescent="0.2">
      <c r="A309" s="22">
        <v>1</v>
      </c>
      <c r="B309" s="46">
        <v>2019</v>
      </c>
      <c r="C309" s="46">
        <v>6</v>
      </c>
      <c r="D309" s="22" t="s">
        <v>213</v>
      </c>
      <c r="E309" s="22" t="s">
        <v>568</v>
      </c>
      <c r="F309" s="41">
        <v>41544</v>
      </c>
      <c r="H309" s="69">
        <f>IFERROR('Tabel 5'!G309/'Tabel 11'!$F309*1,0)</f>
        <v>1.3022337762372424E-2</v>
      </c>
      <c r="I309" s="69"/>
      <c r="J309" s="69">
        <f>IFERROR('Tabel 5'!I309/'Tabel 11'!$F309*1,0)</f>
        <v>3.6347005584440595E-3</v>
      </c>
      <c r="K309" s="69">
        <f>IFERROR('Tabel 5'!J309/'Tabel 11'!$F309*1,0)</f>
        <v>4.3327556325823221E-4</v>
      </c>
      <c r="L309" s="69">
        <f>IFERROR('Tabel 5'!K309/'Tabel 11'!$F309*1,0)</f>
        <v>0</v>
      </c>
      <c r="M309" s="69">
        <f>IFERROR('Tabel 5'!L309/'Tabel 11'!$F309*1,0)</f>
        <v>2.912574619680339E-3</v>
      </c>
      <c r="N309" s="69">
        <f>IFERROR('Tabel 5'!M309/'Tabel 11'!$F309*1,0)</f>
        <v>0</v>
      </c>
      <c r="O309" s="69">
        <f>IFERROR('Tabel 5'!N309/'Tabel 11'!$F309*1,0)</f>
        <v>2.8885037550548814E-4</v>
      </c>
      <c r="P309" s="69"/>
      <c r="Q309" s="69">
        <f>IFERROR('Tabel 5'!P309/'Tabel 11'!$F309*1,0)</f>
        <v>2.8885037550548814E-4</v>
      </c>
      <c r="R309" s="69">
        <f>IFERROR('Tabel 5'!Q309/'Tabel 11'!$F309*1,0)</f>
        <v>2.8885037550548814E-4</v>
      </c>
      <c r="S309" s="69">
        <f>IFERROR('Tabel 5'!R309/'Tabel 11'!$F309*1,0)</f>
        <v>0</v>
      </c>
      <c r="T309" s="69"/>
      <c r="U309" s="69">
        <f>IFERROR('Tabel 5'!T309/'Tabel 11'!$F309*1,0)</f>
        <v>3.4421336414404004E-3</v>
      </c>
      <c r="V309" s="69"/>
      <c r="W309" s="69">
        <f>IFERROR('Tabel 5'!V309/'Tabel 11'!$F309*1,0)</f>
        <v>5.6566531869824766E-3</v>
      </c>
      <c r="X309" s="69">
        <f>IFERROR('Tabel 5'!W309/'Tabel 11'!$F309*1,0)</f>
        <v>5.6566531869824766E-3</v>
      </c>
      <c r="Y309" s="69">
        <f>IFERROR('Tabel 5'!X309/'Tabel 11'!$F309*1,0)</f>
        <v>0</v>
      </c>
      <c r="Z309" s="69">
        <f>IFERROR('Tabel 5'!Y309/'Tabel 11'!$F309*1,0)</f>
        <v>0</v>
      </c>
      <c r="AA309" s="69"/>
      <c r="AB309" s="69">
        <f>IFERROR('Tabel 5'!AA309/'Tabel 11'!$F309*1,0)</f>
        <v>1.0109763142692085E-3</v>
      </c>
      <c r="AC309" s="57"/>
    </row>
    <row r="310" spans="1:29" outlineLevel="1" x14ac:dyDescent="0.2">
      <c r="A310" s="22">
        <v>1</v>
      </c>
      <c r="B310" s="46">
        <v>2019</v>
      </c>
      <c r="C310" s="46">
        <v>6</v>
      </c>
      <c r="D310" s="22" t="s">
        <v>217</v>
      </c>
      <c r="E310" s="22" t="s">
        <v>576</v>
      </c>
      <c r="F310" s="41">
        <v>38470</v>
      </c>
      <c r="H310" s="69">
        <f>IFERROR('Tabel 5'!G310/'Tabel 11'!$F310*1,0)</f>
        <v>9.7998440343124507E-3</v>
      </c>
      <c r="I310" s="69"/>
      <c r="J310" s="69">
        <f>IFERROR('Tabel 5'!I310/'Tabel 11'!$F310*1,0)</f>
        <v>1.0657655315830517E-3</v>
      </c>
      <c r="K310" s="69">
        <f>IFERROR('Tabel 5'!J310/'Tabel 11'!$F310*1,0)</f>
        <v>6.2386275019495714E-4</v>
      </c>
      <c r="L310" s="69">
        <f>IFERROR('Tabel 5'!K310/'Tabel 11'!$F310*1,0)</f>
        <v>0</v>
      </c>
      <c r="M310" s="69">
        <f>IFERROR('Tabel 5'!L310/'Tabel 11'!$F310*1,0)</f>
        <v>4.4190278138809462E-4</v>
      </c>
      <c r="N310" s="69">
        <f>IFERROR('Tabel 5'!M310/'Tabel 11'!$F310*1,0)</f>
        <v>0</v>
      </c>
      <c r="O310" s="69">
        <f>IFERROR('Tabel 5'!N310/'Tabel 11'!$F310*1,0)</f>
        <v>0</v>
      </c>
      <c r="P310" s="69"/>
      <c r="Q310" s="69">
        <f>IFERROR('Tabel 5'!P310/'Tabel 11'!$F310*1,0)</f>
        <v>1.2997140629061605E-4</v>
      </c>
      <c r="R310" s="69">
        <f>IFERROR('Tabel 5'!Q310/'Tabel 11'!$F310*1,0)</f>
        <v>1.2997140629061605E-4</v>
      </c>
      <c r="S310" s="69">
        <f>IFERROR('Tabel 5'!R310/'Tabel 11'!$F310*1,0)</f>
        <v>0</v>
      </c>
      <c r="T310" s="69"/>
      <c r="U310" s="69">
        <f>IFERROR('Tabel 5'!T310/'Tabel 11'!$F310*1,0)</f>
        <v>9.3579412529243571E-4</v>
      </c>
      <c r="V310" s="69"/>
      <c r="W310" s="69">
        <f>IFERROR('Tabel 5'!V310/'Tabel 11'!$F310*1,0)</f>
        <v>7.6683129711463474E-3</v>
      </c>
      <c r="X310" s="69">
        <f>IFERROR('Tabel 5'!W310/'Tabel 11'!$F310*1,0)</f>
        <v>7.4343644398232392E-3</v>
      </c>
      <c r="Y310" s="69">
        <f>IFERROR('Tabel 5'!X310/'Tabel 11'!$F310*1,0)</f>
        <v>2.3394853132310893E-4</v>
      </c>
      <c r="Z310" s="69">
        <f>IFERROR('Tabel 5'!Y310/'Tabel 11'!$F310*1,0)</f>
        <v>0</v>
      </c>
      <c r="AA310" s="69"/>
      <c r="AB310" s="69">
        <f>IFERROR('Tabel 5'!AA310/'Tabel 11'!$F310*1,0)</f>
        <v>0</v>
      </c>
      <c r="AC310" s="57"/>
    </row>
    <row r="311" spans="1:29" outlineLevel="1" x14ac:dyDescent="0.2">
      <c r="A311" s="22">
        <v>1</v>
      </c>
      <c r="B311" s="46">
        <v>2019</v>
      </c>
      <c r="C311" s="46">
        <v>6</v>
      </c>
      <c r="D311" s="22" t="s">
        <v>221</v>
      </c>
      <c r="E311" s="22" t="s">
        <v>580</v>
      </c>
      <c r="F311" s="41">
        <v>37465</v>
      </c>
      <c r="H311" s="69">
        <f>IFERROR('Tabel 5'!G311/'Tabel 11'!$F311*1,0)</f>
        <v>3.4298678766849063E-2</v>
      </c>
      <c r="I311" s="69"/>
      <c r="J311" s="69">
        <f>IFERROR('Tabel 5'!I311/'Tabel 11'!$F311*1,0)</f>
        <v>1.8443880955558521E-2</v>
      </c>
      <c r="K311" s="69">
        <f>IFERROR('Tabel 5'!J311/'Tabel 11'!$F311*1,0)</f>
        <v>1.6121713599359402E-2</v>
      </c>
      <c r="L311" s="69">
        <f>IFERROR('Tabel 5'!K311/'Tabel 11'!$F311*1,0)</f>
        <v>0</v>
      </c>
      <c r="M311" s="69">
        <f>IFERROR('Tabel 5'!L311/'Tabel 11'!$F311*1,0)</f>
        <v>1.8684105164820499E-3</v>
      </c>
      <c r="N311" s="69">
        <f>IFERROR('Tabel 5'!M311/'Tabel 11'!$F311*1,0)</f>
        <v>0</v>
      </c>
      <c r="O311" s="69">
        <f>IFERROR('Tabel 5'!N311/'Tabel 11'!$F311*1,0)</f>
        <v>4.5375683971706925E-4</v>
      </c>
      <c r="P311" s="69"/>
      <c r="Q311" s="69">
        <f>IFERROR('Tabel 5'!P311/'Tabel 11'!$F311*1,0)</f>
        <v>0</v>
      </c>
      <c r="R311" s="69">
        <f>IFERROR('Tabel 5'!Q311/'Tabel 11'!$F311*1,0)</f>
        <v>0</v>
      </c>
      <c r="S311" s="69">
        <f>IFERROR('Tabel 5'!R311/'Tabel 11'!$F311*1,0)</f>
        <v>0</v>
      </c>
      <c r="T311" s="69"/>
      <c r="U311" s="69">
        <f>IFERROR('Tabel 5'!T311/'Tabel 11'!$F311*1,0)</f>
        <v>8.2210062725210191E-3</v>
      </c>
      <c r="V311" s="69"/>
      <c r="W311" s="69">
        <f>IFERROR('Tabel 5'!V311/'Tabel 11'!$F311*1,0)</f>
        <v>7.6337915387695186E-3</v>
      </c>
      <c r="X311" s="69">
        <f>IFERROR('Tabel 5'!W311/'Tabel 11'!$F311*1,0)</f>
        <v>7.3668757507006537E-3</v>
      </c>
      <c r="Y311" s="69">
        <f>IFERROR('Tabel 5'!X311/'Tabel 11'!$F311*1,0)</f>
        <v>2.6691578806886429E-4</v>
      </c>
      <c r="Z311" s="69">
        <f>IFERROR('Tabel 5'!Y311/'Tabel 11'!$F311*1,0)</f>
        <v>0</v>
      </c>
      <c r="AA311" s="69"/>
      <c r="AB311" s="69">
        <f>IFERROR('Tabel 5'!AA311/'Tabel 11'!$F311*1,0)</f>
        <v>0</v>
      </c>
      <c r="AC311" s="57"/>
    </row>
    <row r="312" spans="1:29" outlineLevel="1" x14ac:dyDescent="0.2">
      <c r="A312" s="22">
        <v>1</v>
      </c>
      <c r="B312" s="46">
        <v>2019</v>
      </c>
      <c r="C312" s="46">
        <v>6</v>
      </c>
      <c r="D312" s="22" t="s">
        <v>223</v>
      </c>
      <c r="E312" s="22" t="s">
        <v>583</v>
      </c>
      <c r="F312" s="41">
        <v>43155</v>
      </c>
      <c r="H312" s="69">
        <f>IFERROR('Tabel 5'!G312/'Tabel 11'!$F312*1,0)</f>
        <v>2.3635731664928744E-2</v>
      </c>
      <c r="I312" s="69"/>
      <c r="J312" s="69">
        <f>IFERROR('Tabel 5'!I312/'Tabel 11'!$F312*1,0)</f>
        <v>1.5316881010311667E-2</v>
      </c>
      <c r="K312" s="69">
        <f>IFERROR('Tabel 5'!J312/'Tabel 11'!$F312*1,0)</f>
        <v>0</v>
      </c>
      <c r="L312" s="69">
        <f>IFERROR('Tabel 5'!K312/'Tabel 11'!$F312*1,0)</f>
        <v>1.3185030703278878E-2</v>
      </c>
      <c r="M312" s="69">
        <f>IFERROR('Tabel 5'!L312/'Tabel 11'!$F312*1,0)</f>
        <v>8.110300081103001E-4</v>
      </c>
      <c r="N312" s="69">
        <f>IFERROR('Tabel 5'!M312/'Tabel 11'!$F312*1,0)</f>
        <v>0</v>
      </c>
      <c r="O312" s="69">
        <f>IFERROR('Tabel 5'!N312/'Tabel 11'!$F312*1,0)</f>
        <v>1.3208202989224887E-3</v>
      </c>
      <c r="P312" s="69"/>
      <c r="Q312" s="69">
        <f>IFERROR('Tabel 5'!P312/'Tabel 11'!$F312*1,0)</f>
        <v>1.1586142973004287E-4</v>
      </c>
      <c r="R312" s="69">
        <f>IFERROR('Tabel 5'!Q312/'Tabel 11'!$F312*1,0)</f>
        <v>0</v>
      </c>
      <c r="S312" s="69">
        <f>IFERROR('Tabel 5'!R312/'Tabel 11'!$F312*1,0)</f>
        <v>1.1586142973004287E-4</v>
      </c>
      <c r="T312" s="69"/>
      <c r="U312" s="69">
        <f>IFERROR('Tabel 5'!T312/'Tabel 11'!$F312*1,0)</f>
        <v>7.8785772216429146E-4</v>
      </c>
      <c r="V312" s="69"/>
      <c r="W312" s="69">
        <f>IFERROR('Tabel 5'!V312/'Tabel 11'!$F312*1,0)</f>
        <v>7.4151315027227438E-3</v>
      </c>
      <c r="X312" s="69">
        <f>IFERROR('Tabel 5'!W312/'Tabel 11'!$F312*1,0)</f>
        <v>7.4151315027227438E-3</v>
      </c>
      <c r="Y312" s="69">
        <f>IFERROR('Tabel 5'!X312/'Tabel 11'!$F312*1,0)</f>
        <v>0</v>
      </c>
      <c r="Z312" s="69">
        <f>IFERROR('Tabel 5'!Y312/'Tabel 11'!$F312*1,0)</f>
        <v>0</v>
      </c>
      <c r="AA312" s="69"/>
      <c r="AB312" s="69">
        <f>IFERROR('Tabel 5'!AA312/'Tabel 11'!$F312*1,0)</f>
        <v>0</v>
      </c>
      <c r="AC312" s="57"/>
    </row>
    <row r="313" spans="1:29" outlineLevel="1" x14ac:dyDescent="0.2">
      <c r="A313" s="22">
        <v>1</v>
      </c>
      <c r="B313" s="46">
        <v>2019</v>
      </c>
      <c r="C313" s="46">
        <v>6</v>
      </c>
      <c r="D313" s="22" t="s">
        <v>224</v>
      </c>
      <c r="E313" s="22" t="s">
        <v>584</v>
      </c>
      <c r="F313" s="41">
        <v>37545</v>
      </c>
      <c r="H313" s="69">
        <f>IFERROR('Tabel 5'!G313/'Tabel 11'!$F313*1,0)</f>
        <v>1.5821014782261285E-2</v>
      </c>
      <c r="I313" s="69"/>
      <c r="J313" s="69">
        <f>IFERROR('Tabel 5'!I313/'Tabel 11'!$F313*1,0)</f>
        <v>7.4843521108003729E-3</v>
      </c>
      <c r="K313" s="69">
        <f>IFERROR('Tabel 5'!J313/'Tabel 11'!$F313*1,0)</f>
        <v>0</v>
      </c>
      <c r="L313" s="69">
        <f>IFERROR('Tabel 5'!K313/'Tabel 11'!$F313*1,0)</f>
        <v>3.4891463577040884E-3</v>
      </c>
      <c r="M313" s="69">
        <f>IFERROR('Tabel 5'!L313/'Tabel 11'!$F313*1,0)</f>
        <v>1.0653882008256758E-3</v>
      </c>
      <c r="N313" s="69">
        <f>IFERROR('Tabel 5'!M313/'Tabel 11'!$F313*1,0)</f>
        <v>0</v>
      </c>
      <c r="O313" s="69">
        <f>IFERROR('Tabel 5'!N313/'Tabel 11'!$F313*1,0)</f>
        <v>2.9298175522706085E-3</v>
      </c>
      <c r="P313" s="69"/>
      <c r="Q313" s="69">
        <f>IFERROR('Tabel 5'!P313/'Tabel 11'!$F313*1,0)</f>
        <v>0</v>
      </c>
      <c r="R313" s="69">
        <f>IFERROR('Tabel 5'!Q313/'Tabel 11'!$F313*1,0)</f>
        <v>0</v>
      </c>
      <c r="S313" s="69">
        <f>IFERROR('Tabel 5'!R313/'Tabel 11'!$F313*1,0)</f>
        <v>0</v>
      </c>
      <c r="T313" s="69"/>
      <c r="U313" s="69">
        <f>IFERROR('Tabel 5'!T313/'Tabel 11'!$F313*1,0)</f>
        <v>1.4649087761353043E-3</v>
      </c>
      <c r="V313" s="69"/>
      <c r="W313" s="69">
        <f>IFERROR('Tabel 5'!V313/'Tabel 11'!$F313*1,0)</f>
        <v>6.8717538953256092E-3</v>
      </c>
      <c r="X313" s="69">
        <f>IFERROR('Tabel 5'!W313/'Tabel 11'!$F313*1,0)</f>
        <v>6.8717538953256092E-3</v>
      </c>
      <c r="Y313" s="69">
        <f>IFERROR('Tabel 5'!X313/'Tabel 11'!$F313*1,0)</f>
        <v>0</v>
      </c>
      <c r="Z313" s="69">
        <f>IFERROR('Tabel 5'!Y313/'Tabel 11'!$F313*1,0)</f>
        <v>0</v>
      </c>
      <c r="AA313" s="69"/>
      <c r="AB313" s="69">
        <f>IFERROR('Tabel 5'!AA313/'Tabel 11'!$F313*1,0)</f>
        <v>0</v>
      </c>
      <c r="AC313" s="57"/>
    </row>
    <row r="314" spans="1:29" outlineLevel="1" x14ac:dyDescent="0.2">
      <c r="A314" s="22">
        <v>1</v>
      </c>
      <c r="B314" s="46">
        <v>2019</v>
      </c>
      <c r="C314" s="46">
        <v>6</v>
      </c>
      <c r="D314" s="22" t="s">
        <v>226</v>
      </c>
      <c r="E314" s="22" t="s">
        <v>588</v>
      </c>
      <c r="F314" s="41">
        <v>49997</v>
      </c>
      <c r="H314" s="69">
        <f>IFERROR('Tabel 5'!G314/'Tabel 11'!$F314*1,0)</f>
        <v>1.6620997259835589E-2</v>
      </c>
      <c r="I314" s="69"/>
      <c r="J314" s="69">
        <f>IFERROR('Tabel 5'!I314/'Tabel 11'!$F314*1,0)</f>
        <v>6.1803708222493347E-3</v>
      </c>
      <c r="K314" s="69">
        <f>IFERROR('Tabel 5'!J314/'Tabel 11'!$F314*1,0)</f>
        <v>3.3602016120967259E-3</v>
      </c>
      <c r="L314" s="69">
        <f>IFERROR('Tabel 5'!K314/'Tabel 11'!$F314*1,0)</f>
        <v>5.0003000180010796E-4</v>
      </c>
      <c r="M314" s="69">
        <f>IFERROR('Tabel 5'!L314/'Tabel 11'!$F314*1,0)</f>
        <v>2.6001560093605618E-4</v>
      </c>
      <c r="N314" s="69">
        <f>IFERROR('Tabel 5'!M314/'Tabel 11'!$F314*1,0)</f>
        <v>0</v>
      </c>
      <c r="O314" s="69">
        <f>IFERROR('Tabel 5'!N314/'Tabel 11'!$F314*1,0)</f>
        <v>2.0601236074164449E-3</v>
      </c>
      <c r="P314" s="69"/>
      <c r="Q314" s="69">
        <f>IFERROR('Tabel 5'!P314/'Tabel 11'!$F314*1,0)</f>
        <v>6.4003840230413825E-4</v>
      </c>
      <c r="R314" s="69">
        <f>IFERROR('Tabel 5'!Q314/'Tabel 11'!$F314*1,0)</f>
        <v>5.6003360201612102E-4</v>
      </c>
      <c r="S314" s="69">
        <f>IFERROR('Tabel 5'!R314/'Tabel 11'!$F314*1,0)</f>
        <v>8.0004800288017281E-5</v>
      </c>
      <c r="T314" s="69"/>
      <c r="U314" s="69">
        <f>IFERROR('Tabel 5'!T314/'Tabel 11'!$F314*1,0)</f>
        <v>1.1800708042482549E-3</v>
      </c>
      <c r="V314" s="69"/>
      <c r="W314" s="69">
        <f>IFERROR('Tabel 5'!V314/'Tabel 11'!$F314*1,0)</f>
        <v>8.6205172310338616E-3</v>
      </c>
      <c r="X314" s="69">
        <f>IFERROR('Tabel 5'!W314/'Tabel 11'!$F314*1,0)</f>
        <v>7.1204272256335382E-3</v>
      </c>
      <c r="Y314" s="69">
        <f>IFERROR('Tabel 5'!X314/'Tabel 11'!$F314*1,0)</f>
        <v>7.8004680280816853E-4</v>
      </c>
      <c r="Z314" s="69">
        <f>IFERROR('Tabel 5'!Y314/'Tabel 11'!$F314*1,0)</f>
        <v>7.2004320259215558E-4</v>
      </c>
      <c r="AA314" s="69"/>
      <c r="AB314" s="69">
        <f>IFERROR('Tabel 5'!AA314/'Tabel 11'!$F314*1,0)</f>
        <v>0</v>
      </c>
      <c r="AC314" s="57"/>
    </row>
    <row r="315" spans="1:29" outlineLevel="1" x14ac:dyDescent="0.2">
      <c r="A315" s="22">
        <v>1</v>
      </c>
      <c r="B315" s="46">
        <v>2019</v>
      </c>
      <c r="C315" s="46">
        <v>6</v>
      </c>
      <c r="D315" s="22" t="s">
        <v>229</v>
      </c>
      <c r="E315" s="22" t="s">
        <v>593</v>
      </c>
      <c r="F315" s="41">
        <v>48347</v>
      </c>
      <c r="H315" s="69">
        <f>IFERROR('Tabel 5'!G315/'Tabel 11'!$F315*1,0)</f>
        <v>1.1045152749912093E-2</v>
      </c>
      <c r="I315" s="69"/>
      <c r="J315" s="69">
        <f>IFERROR('Tabel 5'!I315/'Tabel 11'!$F315*1,0)</f>
        <v>4.1160775229073156E-3</v>
      </c>
      <c r="K315" s="69">
        <f>IFERROR('Tabel 5'!J315/'Tabel 11'!$F315*1,0)</f>
        <v>0</v>
      </c>
      <c r="L315" s="69">
        <f>IFERROR('Tabel 5'!K315/'Tabel 11'!$F315*1,0)</f>
        <v>4.1160775229073156E-3</v>
      </c>
      <c r="M315" s="69">
        <f>IFERROR('Tabel 5'!L315/'Tabel 11'!$F315*1,0)</f>
        <v>0</v>
      </c>
      <c r="N315" s="69">
        <f>IFERROR('Tabel 5'!M315/'Tabel 11'!$F315*1,0)</f>
        <v>0</v>
      </c>
      <c r="O315" s="69">
        <f>IFERROR('Tabel 5'!N315/'Tabel 11'!$F315*1,0)</f>
        <v>0</v>
      </c>
      <c r="P315" s="69"/>
      <c r="Q315" s="69">
        <f>IFERROR('Tabel 5'!P315/'Tabel 11'!$F315*1,0)</f>
        <v>2.0683806647775456E-5</v>
      </c>
      <c r="R315" s="69">
        <f>IFERROR('Tabel 5'!Q315/'Tabel 11'!$F315*1,0)</f>
        <v>2.0683806647775456E-5</v>
      </c>
      <c r="S315" s="69">
        <f>IFERROR('Tabel 5'!R315/'Tabel 11'!$F315*1,0)</f>
        <v>0</v>
      </c>
      <c r="T315" s="69"/>
      <c r="U315" s="69">
        <f>IFERROR('Tabel 5'!T315/'Tabel 11'!$F315*1,0)</f>
        <v>2.0683806647775458E-4</v>
      </c>
      <c r="V315" s="69"/>
      <c r="W315" s="69">
        <f>IFERROR('Tabel 5'!V315/'Tabel 11'!$F315*1,0)</f>
        <v>6.7015533538792478E-3</v>
      </c>
      <c r="X315" s="69">
        <f>IFERROR('Tabel 5'!W315/'Tabel 11'!$F315*1,0)</f>
        <v>6.2878772209237384E-3</v>
      </c>
      <c r="Y315" s="69">
        <f>IFERROR('Tabel 5'!X315/'Tabel 11'!$F315*1,0)</f>
        <v>4.1367613295550915E-4</v>
      </c>
      <c r="Z315" s="69">
        <f>IFERROR('Tabel 5'!Y315/'Tabel 11'!$F315*1,0)</f>
        <v>0</v>
      </c>
      <c r="AA315" s="69"/>
      <c r="AB315" s="69">
        <f>IFERROR('Tabel 5'!AA315/'Tabel 11'!$F315*1,0)</f>
        <v>0</v>
      </c>
      <c r="AC315" s="57"/>
    </row>
    <row r="316" spans="1:29" outlineLevel="1" x14ac:dyDescent="0.2">
      <c r="A316" s="22">
        <v>1</v>
      </c>
      <c r="B316" s="46">
        <v>2019</v>
      </c>
      <c r="C316" s="46">
        <v>6</v>
      </c>
      <c r="D316" s="22" t="s">
        <v>231</v>
      </c>
      <c r="E316" s="22" t="s">
        <v>595</v>
      </c>
      <c r="F316" s="41">
        <v>44019</v>
      </c>
      <c r="H316" s="69">
        <f>IFERROR('Tabel 5'!G316/'Tabel 11'!$F316*1,0)</f>
        <v>3.5280219905041002E-2</v>
      </c>
      <c r="I316" s="69"/>
      <c r="J316" s="69">
        <f>IFERROR('Tabel 5'!I316/'Tabel 11'!$F316*1,0)</f>
        <v>7.0424135032599562E-3</v>
      </c>
      <c r="K316" s="69">
        <f>IFERROR('Tabel 5'!J316/'Tabel 11'!$F316*1,0)</f>
        <v>4.9978418410231941E-4</v>
      </c>
      <c r="L316" s="69">
        <f>IFERROR('Tabel 5'!K316/'Tabel 11'!$F316*1,0)</f>
        <v>0</v>
      </c>
      <c r="M316" s="69">
        <f>IFERROR('Tabel 5'!L316/'Tabel 11'!$F316*1,0)</f>
        <v>5.6566482655217064E-3</v>
      </c>
      <c r="N316" s="69">
        <f>IFERROR('Tabel 5'!M316/'Tabel 11'!$F316*1,0)</f>
        <v>0</v>
      </c>
      <c r="O316" s="69">
        <f>IFERROR('Tabel 5'!N316/'Tabel 11'!$F316*1,0)</f>
        <v>8.8598105363592989E-4</v>
      </c>
      <c r="P316" s="69"/>
      <c r="Q316" s="69">
        <f>IFERROR('Tabel 5'!P316/'Tabel 11'!$F316*1,0)</f>
        <v>0</v>
      </c>
      <c r="R316" s="69">
        <f>IFERROR('Tabel 5'!Q316/'Tabel 11'!$F316*1,0)</f>
        <v>0</v>
      </c>
      <c r="S316" s="69">
        <f>IFERROR('Tabel 5'!R316/'Tabel 11'!$F316*1,0)</f>
        <v>0</v>
      </c>
      <c r="T316" s="69"/>
      <c r="U316" s="69">
        <f>IFERROR('Tabel 5'!T316/'Tabel 11'!$F316*1,0)</f>
        <v>2.1604307230968445E-2</v>
      </c>
      <c r="V316" s="69"/>
      <c r="W316" s="69">
        <f>IFERROR('Tabel 5'!V316/'Tabel 11'!$F316*1,0)</f>
        <v>6.6334991708126038E-3</v>
      </c>
      <c r="X316" s="69">
        <f>IFERROR('Tabel 5'!W316/'Tabel 11'!$F316*1,0)</f>
        <v>6.4290420045889276E-3</v>
      </c>
      <c r="Y316" s="69">
        <f>IFERROR('Tabel 5'!X316/'Tabel 11'!$F316*1,0)</f>
        <v>2.0445716622367614E-4</v>
      </c>
      <c r="Z316" s="69">
        <f>IFERROR('Tabel 5'!Y316/'Tabel 11'!$F316*1,0)</f>
        <v>0</v>
      </c>
      <c r="AA316" s="69"/>
      <c r="AB316" s="69">
        <f>IFERROR('Tabel 5'!AA316/'Tabel 11'!$F316*1,0)</f>
        <v>0</v>
      </c>
      <c r="AC316" s="57"/>
    </row>
    <row r="317" spans="1:29" outlineLevel="1" x14ac:dyDescent="0.2">
      <c r="A317" s="22">
        <v>1</v>
      </c>
      <c r="B317" s="46">
        <v>2019</v>
      </c>
      <c r="C317" s="46">
        <v>6</v>
      </c>
      <c r="D317" s="22" t="s">
        <v>233</v>
      </c>
      <c r="E317" s="22" t="s">
        <v>597</v>
      </c>
      <c r="F317" s="41">
        <v>25729</v>
      </c>
      <c r="H317" s="69">
        <f>IFERROR('Tabel 5'!G317/'Tabel 11'!$F317*1,0)</f>
        <v>1.1932061098371487E-2</v>
      </c>
      <c r="I317" s="69"/>
      <c r="J317" s="69">
        <f>IFERROR('Tabel 5'!I317/'Tabel 11'!$F317*1,0)</f>
        <v>6.568463601383653E-3</v>
      </c>
      <c r="K317" s="69">
        <f>IFERROR('Tabel 5'!J317/'Tabel 11'!$F317*1,0)</f>
        <v>1.7489991838003809E-3</v>
      </c>
      <c r="L317" s="69">
        <f>IFERROR('Tabel 5'!K317/'Tabel 11'!$F317*1,0)</f>
        <v>1.1659994558669206E-4</v>
      </c>
      <c r="M317" s="69">
        <f>IFERROR('Tabel 5'!L317/'Tabel 11'!$F317*1,0)</f>
        <v>4.70286447199658E-3</v>
      </c>
      <c r="N317" s="69">
        <f>IFERROR('Tabel 5'!M317/'Tabel 11'!$F317*1,0)</f>
        <v>0</v>
      </c>
      <c r="O317" s="69">
        <f>IFERROR('Tabel 5'!N317/'Tabel 11'!$F317*1,0)</f>
        <v>0</v>
      </c>
      <c r="P317" s="69"/>
      <c r="Q317" s="69">
        <f>IFERROR('Tabel 5'!P317/'Tabel 11'!$F317*1,0)</f>
        <v>0</v>
      </c>
      <c r="R317" s="69">
        <f>IFERROR('Tabel 5'!Q317/'Tabel 11'!$F317*1,0)</f>
        <v>0</v>
      </c>
      <c r="S317" s="69">
        <f>IFERROR('Tabel 5'!R317/'Tabel 11'!$F317*1,0)</f>
        <v>0</v>
      </c>
      <c r="T317" s="69"/>
      <c r="U317" s="69">
        <f>IFERROR('Tabel 5'!T317/'Tabel 11'!$F317*1,0)</f>
        <v>0</v>
      </c>
      <c r="V317" s="69"/>
      <c r="W317" s="69">
        <f>IFERROR('Tabel 5'!V317/'Tabel 11'!$F317*1,0)</f>
        <v>5.3635974969878349E-3</v>
      </c>
      <c r="X317" s="69">
        <f>IFERROR('Tabel 5'!W317/'Tabel 11'!$F317*1,0)</f>
        <v>5.3635974969878349E-3</v>
      </c>
      <c r="Y317" s="69">
        <f>IFERROR('Tabel 5'!X317/'Tabel 11'!$F317*1,0)</f>
        <v>0</v>
      </c>
      <c r="Z317" s="69">
        <f>IFERROR('Tabel 5'!Y317/'Tabel 11'!$F317*1,0)</f>
        <v>0</v>
      </c>
      <c r="AA317" s="69"/>
      <c r="AB317" s="69">
        <f>IFERROR('Tabel 5'!AA317/'Tabel 11'!$F317*1,0)</f>
        <v>0</v>
      </c>
      <c r="AC317" s="57"/>
    </row>
    <row r="318" spans="1:29" outlineLevel="1" x14ac:dyDescent="0.2">
      <c r="A318" s="22">
        <v>1</v>
      </c>
      <c r="B318" s="46">
        <v>2019</v>
      </c>
      <c r="C318" s="46">
        <v>6</v>
      </c>
      <c r="D318" s="22" t="s">
        <v>235</v>
      </c>
      <c r="E318" s="22" t="s">
        <v>599</v>
      </c>
      <c r="F318" s="41">
        <v>31201</v>
      </c>
      <c r="H318" s="69">
        <f>IFERROR('Tabel 5'!G318/'Tabel 11'!$F318*1,0)</f>
        <v>3.0415691804749848E-2</v>
      </c>
      <c r="I318" s="69"/>
      <c r="J318" s="69">
        <f>IFERROR('Tabel 5'!I318/'Tabel 11'!$F318*1,0)</f>
        <v>2.1441620460882663E-2</v>
      </c>
      <c r="K318" s="69">
        <f>IFERROR('Tabel 5'!J318/'Tabel 11'!$F318*1,0)</f>
        <v>1.2531649626614532E-2</v>
      </c>
      <c r="L318" s="69">
        <f>IFERROR('Tabel 5'!K318/'Tabel 11'!$F318*1,0)</f>
        <v>0</v>
      </c>
      <c r="M318" s="69">
        <f>IFERROR('Tabel 5'!L318/'Tabel 11'!$F318*1,0)</f>
        <v>1.9550655427710648E-3</v>
      </c>
      <c r="N318" s="69">
        <f>IFERROR('Tabel 5'!M318/'Tabel 11'!$F318*1,0)</f>
        <v>0</v>
      </c>
      <c r="O318" s="69">
        <f>IFERROR('Tabel 5'!N318/'Tabel 11'!$F318*1,0)</f>
        <v>6.9549052914970677E-3</v>
      </c>
      <c r="P318" s="69"/>
      <c r="Q318" s="69">
        <f>IFERROR('Tabel 5'!P318/'Tabel 11'!$F318*1,0)</f>
        <v>1.6986635043748598E-3</v>
      </c>
      <c r="R318" s="69">
        <f>IFERROR('Tabel 5'!Q318/'Tabel 11'!$F318*1,0)</f>
        <v>1.6986635043748598E-3</v>
      </c>
      <c r="S318" s="69">
        <f>IFERROR('Tabel 5'!R318/'Tabel 11'!$F318*1,0)</f>
        <v>0</v>
      </c>
      <c r="T318" s="69"/>
      <c r="U318" s="69">
        <f>IFERROR('Tabel 5'!T318/'Tabel 11'!$F318*1,0)</f>
        <v>2.1153168167686934E-3</v>
      </c>
      <c r="V318" s="69"/>
      <c r="W318" s="69">
        <f>IFERROR('Tabel 5'!V318/'Tabel 11'!$F318*1,0)</f>
        <v>5.1600910227236306E-3</v>
      </c>
      <c r="X318" s="69">
        <f>IFERROR('Tabel 5'!W318/'Tabel 11'!$F318*1,0)</f>
        <v>5.1600910227236306E-3</v>
      </c>
      <c r="Y318" s="69">
        <f>IFERROR('Tabel 5'!X318/'Tabel 11'!$F318*1,0)</f>
        <v>0</v>
      </c>
      <c r="Z318" s="69">
        <f>IFERROR('Tabel 5'!Y318/'Tabel 11'!$F318*1,0)</f>
        <v>0</v>
      </c>
      <c r="AA318" s="69"/>
      <c r="AB318" s="69">
        <f>IFERROR('Tabel 5'!AA318/'Tabel 11'!$F318*1,0)</f>
        <v>0</v>
      </c>
      <c r="AC318" s="57"/>
    </row>
    <row r="319" spans="1:29" outlineLevel="1" x14ac:dyDescent="0.2">
      <c r="A319" s="22">
        <v>1</v>
      </c>
      <c r="B319" s="46">
        <v>2019</v>
      </c>
      <c r="C319" s="46">
        <v>6</v>
      </c>
      <c r="D319" s="22" t="s">
        <v>237</v>
      </c>
      <c r="E319" s="22" t="s">
        <v>603</v>
      </c>
      <c r="F319" s="41">
        <v>26787</v>
      </c>
      <c r="H319" s="69">
        <f>IFERROR('Tabel 5'!G319/'Tabel 11'!$F319*1,0)</f>
        <v>2.4526822712509798E-2</v>
      </c>
      <c r="I319" s="69"/>
      <c r="J319" s="69">
        <f>IFERROR('Tabel 5'!I319/'Tabel 11'!$F319*1,0)</f>
        <v>8.3995968193526713E-3</v>
      </c>
      <c r="K319" s="69">
        <f>IFERROR('Tabel 5'!J319/'Tabel 11'!$F319*1,0)</f>
        <v>1.4185985739351178E-3</v>
      </c>
      <c r="L319" s="69">
        <f>IFERROR('Tabel 5'!K319/'Tabel 11'!$F319*1,0)</f>
        <v>0</v>
      </c>
      <c r="M319" s="69">
        <f>IFERROR('Tabel 5'!L319/'Tabel 11'!$F319*1,0)</f>
        <v>0</v>
      </c>
      <c r="N319" s="69">
        <f>IFERROR('Tabel 5'!M319/'Tabel 11'!$F319*1,0)</f>
        <v>0</v>
      </c>
      <c r="O319" s="69">
        <f>IFERROR('Tabel 5'!N319/'Tabel 11'!$F319*1,0)</f>
        <v>6.980998245417553E-3</v>
      </c>
      <c r="P319" s="69"/>
      <c r="Q319" s="69">
        <f>IFERROR('Tabel 5'!P319/'Tabel 11'!$F319*1,0)</f>
        <v>4.1064695561279725E-4</v>
      </c>
      <c r="R319" s="69">
        <f>IFERROR('Tabel 5'!Q319/'Tabel 11'!$F319*1,0)</f>
        <v>0</v>
      </c>
      <c r="S319" s="69">
        <f>IFERROR('Tabel 5'!R319/'Tabel 11'!$F319*1,0)</f>
        <v>4.1064695561279725E-4</v>
      </c>
      <c r="T319" s="69"/>
      <c r="U319" s="69">
        <f>IFERROR('Tabel 5'!T319/'Tabel 11'!$F319*1,0)</f>
        <v>3.5464964348377944E-3</v>
      </c>
      <c r="V319" s="69"/>
      <c r="W319" s="69">
        <f>IFERROR('Tabel 5'!V319/'Tabel 11'!$F319*1,0)</f>
        <v>1.2170082502706537E-2</v>
      </c>
      <c r="X319" s="69">
        <f>IFERROR('Tabel 5'!W319/'Tabel 11'!$F319*1,0)</f>
        <v>1.2170082502706537E-2</v>
      </c>
      <c r="Y319" s="69">
        <f>IFERROR('Tabel 5'!X319/'Tabel 11'!$F319*1,0)</f>
        <v>0</v>
      </c>
      <c r="Z319" s="69">
        <f>IFERROR('Tabel 5'!Y319/'Tabel 11'!$F319*1,0)</f>
        <v>0</v>
      </c>
      <c r="AA319" s="69"/>
      <c r="AB319" s="69">
        <f>IFERROR('Tabel 5'!AA319/'Tabel 11'!$F319*1,0)</f>
        <v>0</v>
      </c>
      <c r="AC319" s="57"/>
    </row>
    <row r="320" spans="1:29" outlineLevel="1" x14ac:dyDescent="0.2">
      <c r="A320" s="22">
        <v>1</v>
      </c>
      <c r="B320" s="46">
        <v>2019</v>
      </c>
      <c r="C320" s="46">
        <v>6</v>
      </c>
      <c r="D320" s="22" t="s">
        <v>239</v>
      </c>
      <c r="E320" s="22" t="s">
        <v>605</v>
      </c>
      <c r="F320" s="41">
        <v>50629</v>
      </c>
      <c r="H320" s="69">
        <f>IFERROR('Tabel 5'!G320/'Tabel 11'!$F320*1,0)</f>
        <v>2.6072014063086374E-2</v>
      </c>
      <c r="I320" s="69"/>
      <c r="J320" s="69">
        <f>IFERROR('Tabel 5'!I320/'Tabel 11'!$F320*1,0)</f>
        <v>3.8120444804361137E-3</v>
      </c>
      <c r="K320" s="69">
        <f>IFERROR('Tabel 5'!J320/'Tabel 11'!$F320*1,0)</f>
        <v>1.9751525805368464E-5</v>
      </c>
      <c r="L320" s="69">
        <f>IFERROR('Tabel 5'!K320/'Tabel 11'!$F320*1,0)</f>
        <v>1.8368918998992673E-3</v>
      </c>
      <c r="M320" s="69">
        <f>IFERROR('Tabel 5'!L320/'Tabel 11'!$F320*1,0)</f>
        <v>0</v>
      </c>
      <c r="N320" s="69">
        <f>IFERROR('Tabel 5'!M320/'Tabel 11'!$F320*1,0)</f>
        <v>0</v>
      </c>
      <c r="O320" s="69">
        <f>IFERROR('Tabel 5'!N320/'Tabel 11'!$F320*1,0)</f>
        <v>1.9554010547314779E-3</v>
      </c>
      <c r="P320" s="69"/>
      <c r="Q320" s="69">
        <f>IFERROR('Tabel 5'!P320/'Tabel 11'!$F320*1,0)</f>
        <v>1.0073278160737918E-3</v>
      </c>
      <c r="R320" s="69">
        <f>IFERROR('Tabel 5'!Q320/'Tabel 11'!$F320*1,0)</f>
        <v>1.0073278160737918E-3</v>
      </c>
      <c r="S320" s="69">
        <f>IFERROR('Tabel 5'!R320/'Tabel 11'!$F320*1,0)</f>
        <v>0</v>
      </c>
      <c r="T320" s="69"/>
      <c r="U320" s="69">
        <f>IFERROR('Tabel 5'!T320/'Tabel 11'!$F320*1,0)</f>
        <v>1.5741966066878665E-2</v>
      </c>
      <c r="V320" s="69"/>
      <c r="W320" s="69">
        <f>IFERROR('Tabel 5'!V320/'Tabel 11'!$F320*1,0)</f>
        <v>5.5106756996978019E-3</v>
      </c>
      <c r="X320" s="69">
        <f>IFERROR('Tabel 5'!W320/'Tabel 11'!$F320*1,0)</f>
        <v>5.5106756996978019E-3</v>
      </c>
      <c r="Y320" s="69">
        <f>IFERROR('Tabel 5'!X320/'Tabel 11'!$F320*1,0)</f>
        <v>0</v>
      </c>
      <c r="Z320" s="69">
        <f>IFERROR('Tabel 5'!Y320/'Tabel 11'!$F320*1,0)</f>
        <v>0</v>
      </c>
      <c r="AA320" s="69"/>
      <c r="AB320" s="69">
        <f>IFERROR('Tabel 5'!AA320/'Tabel 11'!$F320*1,0)</f>
        <v>1.1495388018724446E-2</v>
      </c>
      <c r="AC320" s="57"/>
    </row>
    <row r="321" spans="1:29" outlineLevel="1" x14ac:dyDescent="0.2">
      <c r="A321" s="22">
        <v>1</v>
      </c>
      <c r="B321" s="46">
        <v>2019</v>
      </c>
      <c r="C321" s="46">
        <v>6</v>
      </c>
      <c r="D321" s="22" t="s">
        <v>251</v>
      </c>
      <c r="E321" s="22" t="s">
        <v>619</v>
      </c>
      <c r="F321" s="41">
        <v>42006</v>
      </c>
      <c r="H321" s="69">
        <f>IFERROR('Tabel 5'!G321/'Tabel 11'!$F321*1,0)</f>
        <v>1.1474551254582679E-2</v>
      </c>
      <c r="I321" s="69"/>
      <c r="J321" s="69">
        <f>IFERROR('Tabel 5'!I321/'Tabel 11'!$F321*1,0)</f>
        <v>3.9518164071799264E-3</v>
      </c>
      <c r="K321" s="69">
        <f>IFERROR('Tabel 5'!J321/'Tabel 11'!$F321*1,0)</f>
        <v>1.1426939008713042E-3</v>
      </c>
      <c r="L321" s="69">
        <f>IFERROR('Tabel 5'!K321/'Tabel 11'!$F321*1,0)</f>
        <v>0</v>
      </c>
      <c r="M321" s="69">
        <f>IFERROR('Tabel 5'!L321/'Tabel 11'!$F321*1,0)</f>
        <v>2.1663571870685142E-3</v>
      </c>
      <c r="N321" s="69">
        <f>IFERROR('Tabel 5'!M321/'Tabel 11'!$F321*1,0)</f>
        <v>0</v>
      </c>
      <c r="O321" s="69">
        <f>IFERROR('Tabel 5'!N321/'Tabel 11'!$F321*1,0)</f>
        <v>6.4276531924010853E-4</v>
      </c>
      <c r="P321" s="69"/>
      <c r="Q321" s="69">
        <f>IFERROR('Tabel 5'!P321/'Tabel 11'!$F321*1,0)</f>
        <v>0</v>
      </c>
      <c r="R321" s="69">
        <f>IFERROR('Tabel 5'!Q321/'Tabel 11'!$F321*1,0)</f>
        <v>0</v>
      </c>
      <c r="S321" s="69">
        <f>IFERROR('Tabel 5'!R321/'Tabel 11'!$F321*1,0)</f>
        <v>0</v>
      </c>
      <c r="T321" s="69"/>
      <c r="U321" s="69">
        <f>IFERROR('Tabel 5'!T321/'Tabel 11'!$F321*1,0)</f>
        <v>1.7140408513069561E-3</v>
      </c>
      <c r="V321" s="69"/>
      <c r="W321" s="69">
        <f>IFERROR('Tabel 5'!V321/'Tabel 11'!$F321*1,0)</f>
        <v>5.8086939960957954E-3</v>
      </c>
      <c r="X321" s="69">
        <f>IFERROR('Tabel 5'!W321/'Tabel 11'!$F321*1,0)</f>
        <v>5.8086939960957954E-3</v>
      </c>
      <c r="Y321" s="69">
        <f>IFERROR('Tabel 5'!X321/'Tabel 11'!$F321*1,0)</f>
        <v>0</v>
      </c>
      <c r="Z321" s="69">
        <f>IFERROR('Tabel 5'!Y321/'Tabel 11'!$F321*1,0)</f>
        <v>0</v>
      </c>
      <c r="AA321" s="69"/>
      <c r="AB321" s="69">
        <f>IFERROR('Tabel 5'!AA321/'Tabel 11'!$F321*1,0)</f>
        <v>0</v>
      </c>
      <c r="AC321" s="57"/>
    </row>
    <row r="322" spans="1:29" outlineLevel="1" x14ac:dyDescent="0.2">
      <c r="A322" s="22">
        <v>1</v>
      </c>
      <c r="B322" s="46">
        <v>2019</v>
      </c>
      <c r="C322" s="46">
        <v>6</v>
      </c>
      <c r="D322" s="22" t="s">
        <v>253</v>
      </c>
      <c r="E322" s="22" t="s">
        <v>621</v>
      </c>
      <c r="F322" s="41">
        <v>35164</v>
      </c>
      <c r="H322" s="69">
        <f>IFERROR('Tabel 5'!G322/'Tabel 11'!$F322*1,0)</f>
        <v>1.2683426231372995E-2</v>
      </c>
      <c r="I322" s="69"/>
      <c r="J322" s="69">
        <f>IFERROR('Tabel 5'!I322/'Tabel 11'!$F322*1,0)</f>
        <v>3.668524627459902E-3</v>
      </c>
      <c r="K322" s="69">
        <f>IFERROR('Tabel 5'!J322/'Tabel 11'!$F322*1,0)</f>
        <v>1.9906722784666137E-3</v>
      </c>
      <c r="L322" s="69">
        <f>IFERROR('Tabel 5'!K322/'Tabel 11'!$F322*1,0)</f>
        <v>2.8438175406665908E-5</v>
      </c>
      <c r="M322" s="69">
        <f>IFERROR('Tabel 5'!L322/'Tabel 11'!$F322*1,0)</f>
        <v>1.5072232965532932E-3</v>
      </c>
      <c r="N322" s="69">
        <f>IFERROR('Tabel 5'!M322/'Tabel 11'!$F322*1,0)</f>
        <v>0</v>
      </c>
      <c r="O322" s="69">
        <f>IFERROR('Tabel 5'!N322/'Tabel 11'!$F322*1,0)</f>
        <v>1.4219087703332955E-4</v>
      </c>
      <c r="P322" s="69"/>
      <c r="Q322" s="69">
        <f>IFERROR('Tabel 5'!P322/'Tabel 11'!$F322*1,0)</f>
        <v>1.5925378227732909E-3</v>
      </c>
      <c r="R322" s="69">
        <f>IFERROR('Tabel 5'!Q322/'Tabel 11'!$F322*1,0)</f>
        <v>1.4219087703332955E-4</v>
      </c>
      <c r="S322" s="69">
        <f>IFERROR('Tabel 5'!R322/'Tabel 11'!$F322*1,0)</f>
        <v>1.4503469457399613E-3</v>
      </c>
      <c r="T322" s="69"/>
      <c r="U322" s="69">
        <f>IFERROR('Tabel 5'!T322/'Tabel 11'!$F322*1,0)</f>
        <v>4.8344898191332044E-4</v>
      </c>
      <c r="V322" s="69"/>
      <c r="W322" s="69">
        <f>IFERROR('Tabel 5'!V322/'Tabel 11'!$F322*1,0)</f>
        <v>6.9389147992264819E-3</v>
      </c>
      <c r="X322" s="69">
        <f>IFERROR('Tabel 5'!W322/'Tabel 11'!$F322*1,0)</f>
        <v>6.7398475713798204E-3</v>
      </c>
      <c r="Y322" s="69">
        <f>IFERROR('Tabel 5'!X322/'Tabel 11'!$F322*1,0)</f>
        <v>1.9906722784666136E-4</v>
      </c>
      <c r="Z322" s="69">
        <f>IFERROR('Tabel 5'!Y322/'Tabel 11'!$F322*1,0)</f>
        <v>0</v>
      </c>
      <c r="AA322" s="69"/>
      <c r="AB322" s="69">
        <f>IFERROR('Tabel 5'!AA322/'Tabel 11'!$F322*1,0)</f>
        <v>4.5501080650665453E-4</v>
      </c>
      <c r="AC322" s="57"/>
    </row>
    <row r="323" spans="1:29" outlineLevel="1" x14ac:dyDescent="0.2">
      <c r="A323" s="22">
        <v>1</v>
      </c>
      <c r="B323" s="46">
        <v>2019</v>
      </c>
      <c r="C323" s="46">
        <v>6</v>
      </c>
      <c r="D323" s="22" t="s">
        <v>260</v>
      </c>
      <c r="E323" s="22" t="s">
        <v>628</v>
      </c>
      <c r="F323" s="41">
        <v>37574</v>
      </c>
      <c r="H323" s="69">
        <f>IFERROR('Tabel 5'!G323/'Tabel 11'!$F323*1,0)</f>
        <v>1.6314472773726513E-2</v>
      </c>
      <c r="I323" s="69"/>
      <c r="J323" s="69">
        <f>IFERROR('Tabel 5'!I323/'Tabel 11'!$F323*1,0)</f>
        <v>3.7259807313567892E-3</v>
      </c>
      <c r="K323" s="69">
        <f>IFERROR('Tabel 5'!J323/'Tabel 11'!$F323*1,0)</f>
        <v>1.0645659232447969E-4</v>
      </c>
      <c r="L323" s="69">
        <f>IFERROR('Tabel 5'!K323/'Tabel 11'!$F323*1,0)</f>
        <v>5.3228296162239849E-4</v>
      </c>
      <c r="M323" s="69">
        <f>IFERROR('Tabel 5'!L323/'Tabel 11'!$F323*1,0)</f>
        <v>3.0872411774099111E-3</v>
      </c>
      <c r="N323" s="69">
        <f>IFERROR('Tabel 5'!M323/'Tabel 11'!$F323*1,0)</f>
        <v>0</v>
      </c>
      <c r="O323" s="69">
        <f>IFERROR('Tabel 5'!N323/'Tabel 11'!$F323*1,0)</f>
        <v>0</v>
      </c>
      <c r="P323" s="69"/>
      <c r="Q323" s="69">
        <f>IFERROR('Tabel 5'!P323/'Tabel 11'!$F323*1,0)</f>
        <v>4.5244051737903867E-4</v>
      </c>
      <c r="R323" s="69">
        <f>IFERROR('Tabel 5'!Q323/'Tabel 11'!$F323*1,0)</f>
        <v>5.3228296162239846E-5</v>
      </c>
      <c r="S323" s="69">
        <f>IFERROR('Tabel 5'!R323/'Tabel 11'!$F323*1,0)</f>
        <v>3.9921222121679887E-4</v>
      </c>
      <c r="T323" s="69"/>
      <c r="U323" s="69">
        <f>IFERROR('Tabel 5'!T323/'Tabel 11'!$F323*1,0)</f>
        <v>1.7033054771916751E-3</v>
      </c>
      <c r="V323" s="69"/>
      <c r="W323" s="69">
        <f>IFERROR('Tabel 5'!V323/'Tabel 11'!$F323*1,0)</f>
        <v>1.0432746047799009E-2</v>
      </c>
      <c r="X323" s="69">
        <f>IFERROR('Tabel 5'!W323/'Tabel 11'!$F323*1,0)</f>
        <v>1.0113376270825571E-2</v>
      </c>
      <c r="Y323" s="69">
        <f>IFERROR('Tabel 5'!X323/'Tabel 11'!$F323*1,0)</f>
        <v>3.193697769734391E-4</v>
      </c>
      <c r="Z323" s="69">
        <f>IFERROR('Tabel 5'!Y323/'Tabel 11'!$F323*1,0)</f>
        <v>0</v>
      </c>
      <c r="AA323" s="69"/>
      <c r="AB323" s="69">
        <f>IFERROR('Tabel 5'!AA323/'Tabel 11'!$F323*1,0)</f>
        <v>3.193697769734391E-4</v>
      </c>
      <c r="AC323" s="57"/>
    </row>
    <row r="324" spans="1:29" outlineLevel="1" x14ac:dyDescent="0.2">
      <c r="A324" s="22">
        <v>1</v>
      </c>
      <c r="B324" s="46">
        <v>2019</v>
      </c>
      <c r="C324" s="46">
        <v>6</v>
      </c>
      <c r="D324" s="22" t="s">
        <v>264</v>
      </c>
      <c r="E324" s="22" t="s">
        <v>636</v>
      </c>
      <c r="F324" s="41">
        <v>32176</v>
      </c>
      <c r="H324" s="69">
        <f>IFERROR('Tabel 5'!G324/'Tabel 11'!$F324*1,0)</f>
        <v>1.1219542516161115E-2</v>
      </c>
      <c r="I324" s="69"/>
      <c r="J324" s="69">
        <f>IFERROR('Tabel 5'!I324/'Tabel 11'!$F324*1,0)</f>
        <v>3.2633018398806565E-3</v>
      </c>
      <c r="K324" s="69">
        <f>IFERROR('Tabel 5'!J324/'Tabel 11'!$F324*1,0)</f>
        <v>1.8336648433615117E-3</v>
      </c>
      <c r="L324" s="69">
        <f>IFERROR('Tabel 5'!K324/'Tabel 11'!$F324*1,0)</f>
        <v>0</v>
      </c>
      <c r="M324" s="69">
        <f>IFERROR('Tabel 5'!L324/'Tabel 11'!$F324*1,0)</f>
        <v>0</v>
      </c>
      <c r="N324" s="69">
        <f>IFERROR('Tabel 5'!M324/'Tabel 11'!$F324*1,0)</f>
        <v>0</v>
      </c>
      <c r="O324" s="69">
        <f>IFERROR('Tabel 5'!N324/'Tabel 11'!$F324*1,0)</f>
        <v>1.4296369965191447E-3</v>
      </c>
      <c r="P324" s="69"/>
      <c r="Q324" s="69">
        <f>IFERROR('Tabel 5'!P324/'Tabel 11'!$F324*1,0)</f>
        <v>0</v>
      </c>
      <c r="R324" s="69">
        <f>IFERROR('Tabel 5'!Q324/'Tabel 11'!$F324*1,0)</f>
        <v>0</v>
      </c>
      <c r="S324" s="69">
        <f>IFERROR('Tabel 5'!R324/'Tabel 11'!$F324*1,0)</f>
        <v>0</v>
      </c>
      <c r="T324" s="69"/>
      <c r="U324" s="69">
        <f>IFERROR('Tabel 5'!T324/'Tabel 11'!$F324*1,0)</f>
        <v>1.8647439085032321E-3</v>
      </c>
      <c r="V324" s="69"/>
      <c r="W324" s="69">
        <f>IFERROR('Tabel 5'!V324/'Tabel 11'!$F324*1,0)</f>
        <v>6.0914967677772255E-3</v>
      </c>
      <c r="X324" s="69">
        <f>IFERROR('Tabel 5'!W324/'Tabel 11'!$F324*1,0)</f>
        <v>5.6874689209348581E-3</v>
      </c>
      <c r="Y324" s="69">
        <f>IFERROR('Tabel 5'!X324/'Tabel 11'!$F324*1,0)</f>
        <v>1.8647439085032322E-4</v>
      </c>
      <c r="Z324" s="69">
        <f>IFERROR('Tabel 5'!Y324/'Tabel 11'!$F324*1,0)</f>
        <v>2.1755345599204376E-4</v>
      </c>
      <c r="AA324" s="69"/>
      <c r="AB324" s="69">
        <f>IFERROR('Tabel 5'!AA324/'Tabel 11'!$F324*1,0)</f>
        <v>3.7294878170064644E-4</v>
      </c>
      <c r="AC324" s="57"/>
    </row>
    <row r="325" spans="1:29" outlineLevel="1" x14ac:dyDescent="0.2">
      <c r="A325" s="22">
        <v>1</v>
      </c>
      <c r="B325" s="46">
        <v>2019</v>
      </c>
      <c r="C325" s="46">
        <v>6</v>
      </c>
      <c r="D325" s="22" t="s">
        <v>273</v>
      </c>
      <c r="E325" s="22" t="s">
        <v>645</v>
      </c>
      <c r="F325" s="41">
        <v>22033</v>
      </c>
      <c r="H325" s="69">
        <f>IFERROR('Tabel 5'!G325/'Tabel 11'!$F325*1,0)</f>
        <v>5.310216493441656E-3</v>
      </c>
      <c r="I325" s="69"/>
      <c r="J325" s="69">
        <f>IFERROR('Tabel 5'!I325/'Tabel 11'!$F325*1,0)</f>
        <v>9.9850224663005499E-4</v>
      </c>
      <c r="K325" s="69">
        <f>IFERROR('Tabel 5'!J325/'Tabel 11'!$F325*1,0)</f>
        <v>0</v>
      </c>
      <c r="L325" s="69">
        <f>IFERROR('Tabel 5'!K325/'Tabel 11'!$F325*1,0)</f>
        <v>3.6309172604729272E-4</v>
      </c>
      <c r="M325" s="69">
        <f>IFERROR('Tabel 5'!L325/'Tabel 11'!$F325*1,0)</f>
        <v>4.538646575591159E-5</v>
      </c>
      <c r="N325" s="69">
        <f>IFERROR('Tabel 5'!M325/'Tabel 11'!$F325*1,0)</f>
        <v>0</v>
      </c>
      <c r="O325" s="69">
        <f>IFERROR('Tabel 5'!N325/'Tabel 11'!$F325*1,0)</f>
        <v>5.9002405482685061E-4</v>
      </c>
      <c r="P325" s="69"/>
      <c r="Q325" s="69">
        <f>IFERROR('Tabel 5'!P325/'Tabel 11'!$F325*1,0)</f>
        <v>6.8079698633867383E-4</v>
      </c>
      <c r="R325" s="69">
        <f>IFERROR('Tabel 5'!Q325/'Tabel 11'!$F325*1,0)</f>
        <v>6.8079698633867383E-4</v>
      </c>
      <c r="S325" s="69">
        <f>IFERROR('Tabel 5'!R325/'Tabel 11'!$F325*1,0)</f>
        <v>0</v>
      </c>
      <c r="T325" s="69"/>
      <c r="U325" s="69">
        <f>IFERROR('Tabel 5'!T325/'Tabel 11'!$F325*1,0)</f>
        <v>6.3541052058276222E-4</v>
      </c>
      <c r="V325" s="69"/>
      <c r="W325" s="69">
        <f>IFERROR('Tabel 5'!V325/'Tabel 11'!$F325*1,0)</f>
        <v>2.9955067398901645E-3</v>
      </c>
      <c r="X325" s="69">
        <f>IFERROR('Tabel 5'!W325/'Tabel 11'!$F325*1,0)</f>
        <v>2.9955067398901645E-3</v>
      </c>
      <c r="Y325" s="69">
        <f>IFERROR('Tabel 5'!X325/'Tabel 11'!$F325*1,0)</f>
        <v>0</v>
      </c>
      <c r="Z325" s="69">
        <f>IFERROR('Tabel 5'!Y325/'Tabel 11'!$F325*1,0)</f>
        <v>0</v>
      </c>
      <c r="AA325" s="69"/>
      <c r="AB325" s="69">
        <f>IFERROR('Tabel 5'!AA325/'Tabel 11'!$F325*1,0)</f>
        <v>0</v>
      </c>
      <c r="AC325" s="57"/>
    </row>
    <row r="326" spans="1:29" outlineLevel="1" x14ac:dyDescent="0.2">
      <c r="A326" s="22">
        <v>1</v>
      </c>
      <c r="B326" s="46">
        <v>2019</v>
      </c>
      <c r="C326" s="46">
        <v>6</v>
      </c>
      <c r="D326" s="22" t="s">
        <v>274</v>
      </c>
      <c r="E326" s="22" t="s">
        <v>646</v>
      </c>
      <c r="F326" s="41">
        <v>46923</v>
      </c>
      <c r="H326" s="69">
        <f>IFERROR('Tabel 5'!G326/'Tabel 11'!$F326*1,0)</f>
        <v>1.9542654987958995E-2</v>
      </c>
      <c r="I326" s="69"/>
      <c r="J326" s="69">
        <f>IFERROR('Tabel 5'!I326/'Tabel 11'!$F326*1,0)</f>
        <v>1.0826247256143043E-2</v>
      </c>
      <c r="K326" s="69">
        <f>IFERROR('Tabel 5'!J326/'Tabel 11'!$F326*1,0)</f>
        <v>1.2786906208042965E-3</v>
      </c>
      <c r="L326" s="69">
        <f>IFERROR('Tabel 5'!K326/'Tabel 11'!$F326*1,0)</f>
        <v>1.5983632760053705E-3</v>
      </c>
      <c r="M326" s="69">
        <f>IFERROR('Tabel 5'!L326/'Tabel 11'!$F326*1,0)</f>
        <v>6.9049293523432004E-3</v>
      </c>
      <c r="N326" s="69">
        <f>IFERROR('Tabel 5'!M326/'Tabel 11'!$F326*1,0)</f>
        <v>0</v>
      </c>
      <c r="O326" s="69">
        <f>IFERROR('Tabel 5'!N326/'Tabel 11'!$F326*1,0)</f>
        <v>1.0442640069901754E-3</v>
      </c>
      <c r="P326" s="69"/>
      <c r="Q326" s="69">
        <f>IFERROR('Tabel 5'!P326/'Tabel 11'!$F326*1,0)</f>
        <v>4.9016473797498024E-4</v>
      </c>
      <c r="R326" s="69">
        <f>IFERROR('Tabel 5'!Q326/'Tabel 11'!$F326*1,0)</f>
        <v>4.9016473797498024E-4</v>
      </c>
      <c r="S326" s="69">
        <f>IFERROR('Tabel 5'!R326/'Tabel 11'!$F326*1,0)</f>
        <v>0</v>
      </c>
      <c r="T326" s="69"/>
      <c r="U326" s="69">
        <f>IFERROR('Tabel 5'!T326/'Tabel 11'!$F326*1,0)</f>
        <v>3.7295143106791978E-3</v>
      </c>
      <c r="V326" s="69"/>
      <c r="W326" s="69">
        <f>IFERROR('Tabel 5'!V326/'Tabel 11'!$F326*1,0)</f>
        <v>4.4967286831617756E-3</v>
      </c>
      <c r="X326" s="69">
        <f>IFERROR('Tabel 5'!W326/'Tabel 11'!$F326*1,0)</f>
        <v>4.3475481107346078E-3</v>
      </c>
      <c r="Y326" s="69">
        <f>IFERROR('Tabel 5'!X326/'Tabel 11'!$F326*1,0)</f>
        <v>1.491805724271679E-4</v>
      </c>
      <c r="Z326" s="69">
        <f>IFERROR('Tabel 5'!Y326/'Tabel 11'!$F326*1,0)</f>
        <v>0</v>
      </c>
      <c r="AA326" s="69"/>
      <c r="AB326" s="69">
        <f>IFERROR('Tabel 5'!AA326/'Tabel 11'!$F326*1,0)</f>
        <v>0</v>
      </c>
      <c r="AC326" s="57"/>
    </row>
    <row r="327" spans="1:29" outlineLevel="1" x14ac:dyDescent="0.2">
      <c r="A327" s="22">
        <v>1</v>
      </c>
      <c r="B327" s="46">
        <v>2019</v>
      </c>
      <c r="C327" s="46">
        <v>6</v>
      </c>
      <c r="D327" s="22" t="s">
        <v>276</v>
      </c>
      <c r="E327" s="22" t="s">
        <v>648</v>
      </c>
      <c r="F327" s="41">
        <v>36425</v>
      </c>
      <c r="H327" s="69">
        <f>IFERROR('Tabel 5'!G327/'Tabel 11'!$F327*1,0)</f>
        <v>1.7570350034317089E-2</v>
      </c>
      <c r="I327" s="69"/>
      <c r="J327" s="69">
        <f>IFERROR('Tabel 5'!I327/'Tabel 11'!$F327*1,0)</f>
        <v>5.2436513383665069E-3</v>
      </c>
      <c r="K327" s="69">
        <f>IFERROR('Tabel 5'!J327/'Tabel 11'!$F327*1,0)</f>
        <v>2.1139327385037749E-3</v>
      </c>
      <c r="L327" s="69">
        <f>IFERROR('Tabel 5'!K327/'Tabel 11'!$F327*1,0)</f>
        <v>2.470830473575841E-4</v>
      </c>
      <c r="M327" s="69">
        <f>IFERROR('Tabel 5'!L327/'Tabel 11'!$F327*1,0)</f>
        <v>6.863417982155113E-4</v>
      </c>
      <c r="N327" s="69">
        <f>IFERROR('Tabel 5'!M327/'Tabel 11'!$F327*1,0)</f>
        <v>0</v>
      </c>
      <c r="O327" s="69">
        <f>IFERROR('Tabel 5'!N327/'Tabel 11'!$F327*1,0)</f>
        <v>2.1962937542896362E-3</v>
      </c>
      <c r="P327" s="69"/>
      <c r="Q327" s="69">
        <f>IFERROR('Tabel 5'!P327/'Tabel 11'!$F327*1,0)</f>
        <v>2.6630061770761839E-3</v>
      </c>
      <c r="R327" s="69">
        <f>IFERROR('Tabel 5'!Q327/'Tabel 11'!$F327*1,0)</f>
        <v>3.5689773507206589E-4</v>
      </c>
      <c r="S327" s="69">
        <f>IFERROR('Tabel 5'!R327/'Tabel 11'!$F327*1,0)</f>
        <v>2.3061084420041181E-3</v>
      </c>
      <c r="T327" s="69"/>
      <c r="U327" s="69">
        <f>IFERROR('Tabel 5'!T327/'Tabel 11'!$F327*1,0)</f>
        <v>3.3218943033630748E-3</v>
      </c>
      <c r="V327" s="69"/>
      <c r="W327" s="69">
        <f>IFERROR('Tabel 5'!V327/'Tabel 11'!$F327*1,0)</f>
        <v>6.341798215511325E-3</v>
      </c>
      <c r="X327" s="69">
        <f>IFERROR('Tabel 5'!W327/'Tabel 11'!$F327*1,0)</f>
        <v>6.341798215511325E-3</v>
      </c>
      <c r="Y327" s="69">
        <f>IFERROR('Tabel 5'!X327/'Tabel 11'!$F327*1,0)</f>
        <v>0</v>
      </c>
      <c r="Z327" s="69">
        <f>IFERROR('Tabel 5'!Y327/'Tabel 11'!$F327*1,0)</f>
        <v>0</v>
      </c>
      <c r="AA327" s="69"/>
      <c r="AB327" s="69">
        <f>IFERROR('Tabel 5'!AA327/'Tabel 11'!$F327*1,0)</f>
        <v>0</v>
      </c>
      <c r="AC327" s="57"/>
    </row>
    <row r="328" spans="1:29" outlineLevel="1" x14ac:dyDescent="0.2">
      <c r="A328" s="22">
        <v>1</v>
      </c>
      <c r="B328" s="46">
        <v>2019</v>
      </c>
      <c r="C328" s="46">
        <v>6</v>
      </c>
      <c r="D328" s="22" t="s">
        <v>283</v>
      </c>
      <c r="E328" s="22" t="s">
        <v>657</v>
      </c>
      <c r="F328" s="41">
        <v>48593</v>
      </c>
      <c r="H328" s="69">
        <f>IFERROR('Tabel 5'!G328/'Tabel 11'!$F328*1,0)</f>
        <v>1.382915234704587E-2</v>
      </c>
      <c r="I328" s="69"/>
      <c r="J328" s="69">
        <f>IFERROR('Tabel 5'!I328/'Tabel 11'!$F328*1,0)</f>
        <v>4.1569773424155743E-3</v>
      </c>
      <c r="K328" s="69">
        <f>IFERROR('Tabel 5'!J328/'Tabel 11'!$F328*1,0)</f>
        <v>1.8932768094169943E-3</v>
      </c>
      <c r="L328" s="69">
        <f>IFERROR('Tabel 5'!K328/'Tabel 11'!$F328*1,0)</f>
        <v>2.0579095754532545E-5</v>
      </c>
      <c r="M328" s="69">
        <f>IFERROR('Tabel 5'!L328/'Tabel 11'!$F328*1,0)</f>
        <v>1.0289547877266273E-4</v>
      </c>
      <c r="N328" s="69">
        <f>IFERROR('Tabel 5'!M328/'Tabel 11'!$F328*1,0)</f>
        <v>0</v>
      </c>
      <c r="O328" s="69">
        <f>IFERROR('Tabel 5'!N328/'Tabel 11'!$F328*1,0)</f>
        <v>2.1402259584713847E-3</v>
      </c>
      <c r="P328" s="69"/>
      <c r="Q328" s="69">
        <f>IFERROR('Tabel 5'!P328/'Tabel 11'!$F328*1,0)</f>
        <v>1.0701129792356923E-3</v>
      </c>
      <c r="R328" s="69">
        <f>IFERROR('Tabel 5'!Q328/'Tabel 11'!$F328*1,0)</f>
        <v>1.0701129792356923E-3</v>
      </c>
      <c r="S328" s="69">
        <f>IFERROR('Tabel 5'!R328/'Tabel 11'!$F328*1,0)</f>
        <v>0</v>
      </c>
      <c r="T328" s="69"/>
      <c r="U328" s="69">
        <f>IFERROR('Tabel 5'!T328/'Tabel 11'!$F328*1,0)</f>
        <v>1.4405367028172782E-4</v>
      </c>
      <c r="V328" s="69"/>
      <c r="W328" s="69">
        <f>IFERROR('Tabel 5'!V328/'Tabel 11'!$F328*1,0)</f>
        <v>8.4580083551128761E-3</v>
      </c>
      <c r="X328" s="69">
        <f>IFERROR('Tabel 5'!W328/'Tabel 11'!$F328*1,0)</f>
        <v>8.4580083551128761E-3</v>
      </c>
      <c r="Y328" s="69">
        <f>IFERROR('Tabel 5'!X328/'Tabel 11'!$F328*1,0)</f>
        <v>0</v>
      </c>
      <c r="Z328" s="69">
        <f>IFERROR('Tabel 5'!Y328/'Tabel 11'!$F328*1,0)</f>
        <v>0</v>
      </c>
      <c r="AA328" s="69"/>
      <c r="AB328" s="69">
        <f>IFERROR('Tabel 5'!AA328/'Tabel 11'!$F328*1,0)</f>
        <v>2.0579095754532547E-4</v>
      </c>
      <c r="AC328" s="57"/>
    </row>
    <row r="329" spans="1:29" outlineLevel="1" x14ac:dyDescent="0.2">
      <c r="A329" s="22">
        <v>1</v>
      </c>
      <c r="B329" s="46">
        <v>2019</v>
      </c>
      <c r="C329" s="46">
        <v>6</v>
      </c>
      <c r="D329" s="22" t="s">
        <v>286</v>
      </c>
      <c r="E329" s="22" t="s">
        <v>660</v>
      </c>
      <c r="F329" s="41">
        <v>50787</v>
      </c>
      <c r="H329" s="69">
        <f>IFERROR('Tabel 5'!G329/'Tabel 11'!$F329*1,0)</f>
        <v>1.6638116053320731E-2</v>
      </c>
      <c r="I329" s="69"/>
      <c r="J329" s="69">
        <f>IFERROR('Tabel 5'!I329/'Tabel 11'!$F329*1,0)</f>
        <v>5.9070234508830999E-3</v>
      </c>
      <c r="K329" s="69">
        <f>IFERROR('Tabel 5'!J329/'Tabel 11'!$F329*1,0)</f>
        <v>0</v>
      </c>
      <c r="L329" s="69">
        <f>IFERROR('Tabel 5'!K329/'Tabel 11'!$F329*1,0)</f>
        <v>0</v>
      </c>
      <c r="M329" s="69">
        <f>IFERROR('Tabel 5'!L329/'Tabel 11'!$F329*1,0)</f>
        <v>5.2178707149467384E-3</v>
      </c>
      <c r="N329" s="69">
        <f>IFERROR('Tabel 5'!M329/'Tabel 11'!$F329*1,0)</f>
        <v>0</v>
      </c>
      <c r="O329" s="69">
        <f>IFERROR('Tabel 5'!N329/'Tabel 11'!$F329*1,0)</f>
        <v>6.8915273593636171E-4</v>
      </c>
      <c r="P329" s="69"/>
      <c r="Q329" s="69">
        <f>IFERROR('Tabel 5'!P329/'Tabel 11'!$F329*1,0)</f>
        <v>1.1814046901766199E-3</v>
      </c>
      <c r="R329" s="69">
        <f>IFERROR('Tabel 5'!Q329/'Tabel 11'!$F329*1,0)</f>
        <v>1.1814046901766199E-3</v>
      </c>
      <c r="S329" s="69">
        <f>IFERROR('Tabel 5'!R329/'Tabel 11'!$F329*1,0)</f>
        <v>0</v>
      </c>
      <c r="T329" s="69"/>
      <c r="U329" s="69">
        <f>IFERROR('Tabel 5'!T329/'Tabel 11'!$F329*1,0)</f>
        <v>1.0435741429893476E-3</v>
      </c>
      <c r="V329" s="69"/>
      <c r="W329" s="69">
        <f>IFERROR('Tabel 5'!V329/'Tabel 11'!$F329*1,0)</f>
        <v>8.5061137692716646E-3</v>
      </c>
      <c r="X329" s="69">
        <f>IFERROR('Tabel 5'!W329/'Tabel 11'!$F329*1,0)</f>
        <v>8.5061137692716646E-3</v>
      </c>
      <c r="Y329" s="69">
        <f>IFERROR('Tabel 5'!X329/'Tabel 11'!$F329*1,0)</f>
        <v>0</v>
      </c>
      <c r="Z329" s="69">
        <f>IFERROR('Tabel 5'!Y329/'Tabel 11'!$F329*1,0)</f>
        <v>0</v>
      </c>
      <c r="AA329" s="69"/>
      <c r="AB329" s="69">
        <f>IFERROR('Tabel 5'!AA329/'Tabel 11'!$F329*1,0)</f>
        <v>0</v>
      </c>
      <c r="AC329" s="57"/>
    </row>
    <row r="330" spans="1:29" outlineLevel="1" x14ac:dyDescent="0.2">
      <c r="A330" s="22">
        <v>1</v>
      </c>
      <c r="B330" s="46">
        <v>2019</v>
      </c>
      <c r="C330" s="46">
        <v>6</v>
      </c>
      <c r="D330" s="22" t="s">
        <v>291</v>
      </c>
      <c r="E330" s="22" t="s">
        <v>665</v>
      </c>
      <c r="F330" s="41">
        <v>57479</v>
      </c>
      <c r="H330" s="69">
        <f>IFERROR('Tabel 5'!G330/'Tabel 11'!$F330*1,0)</f>
        <v>1.6545173019711548E-2</v>
      </c>
      <c r="I330" s="69"/>
      <c r="J330" s="69">
        <f>IFERROR('Tabel 5'!I330/'Tabel 11'!$F330*1,0)</f>
        <v>3.9318707701943316E-3</v>
      </c>
      <c r="K330" s="69">
        <f>IFERROR('Tabel 5'!J330/'Tabel 11'!$F330*1,0)</f>
        <v>0</v>
      </c>
      <c r="L330" s="69">
        <f>IFERROR('Tabel 5'!K330/'Tabel 11'!$F330*1,0)</f>
        <v>3.479531655039232E-4</v>
      </c>
      <c r="M330" s="69">
        <f>IFERROR('Tabel 5'!L330/'Tabel 11'!$F330*1,0)</f>
        <v>2.4356721585274623E-3</v>
      </c>
      <c r="N330" s="69">
        <f>IFERROR('Tabel 5'!M330/'Tabel 11'!$F330*1,0)</f>
        <v>0</v>
      </c>
      <c r="O330" s="69">
        <f>IFERROR('Tabel 5'!N330/'Tabel 11'!$F330*1,0)</f>
        <v>1.1482454461629464E-3</v>
      </c>
      <c r="P330" s="69"/>
      <c r="Q330" s="69">
        <f>IFERROR('Tabel 5'!P330/'Tabel 11'!$F330*1,0)</f>
        <v>1.530993928217262E-3</v>
      </c>
      <c r="R330" s="69">
        <f>IFERROR('Tabel 5'!Q330/'Tabel 11'!$F330*1,0)</f>
        <v>1.530993928217262E-3</v>
      </c>
      <c r="S330" s="69">
        <f>IFERROR('Tabel 5'!R330/'Tabel 11'!$F330*1,0)</f>
        <v>0</v>
      </c>
      <c r="T330" s="69"/>
      <c r="U330" s="69">
        <f>IFERROR('Tabel 5'!T330/'Tabel 11'!$F330*1,0)</f>
        <v>1.1830407627133389E-3</v>
      </c>
      <c r="V330" s="69"/>
      <c r="W330" s="69">
        <f>IFERROR('Tabel 5'!V330/'Tabel 11'!$F330*1,0)</f>
        <v>9.8992675585866143E-3</v>
      </c>
      <c r="X330" s="69">
        <f>IFERROR('Tabel 5'!W330/'Tabel 11'!$F330*1,0)</f>
        <v>9.7252909758346519E-3</v>
      </c>
      <c r="Y330" s="69">
        <f>IFERROR('Tabel 5'!X330/'Tabel 11'!$F330*1,0)</f>
        <v>1.739765827519616E-4</v>
      </c>
      <c r="Z330" s="69">
        <f>IFERROR('Tabel 5'!Y330/'Tabel 11'!$F330*1,0)</f>
        <v>0</v>
      </c>
      <c r="AA330" s="69"/>
      <c r="AB330" s="69">
        <f>IFERROR('Tabel 5'!AA330/'Tabel 11'!$F330*1,0)</f>
        <v>0</v>
      </c>
      <c r="AC330" s="57"/>
    </row>
    <row r="331" spans="1:29" outlineLevel="1" x14ac:dyDescent="0.2">
      <c r="B331" s="46">
        <v>2019</v>
      </c>
      <c r="C331" s="46">
        <v>6</v>
      </c>
      <c r="D331" s="22" t="s">
        <v>767</v>
      </c>
      <c r="E331" s="22" t="s">
        <v>804</v>
      </c>
      <c r="F331" s="41">
        <v>338358</v>
      </c>
      <c r="H331" s="69">
        <f>IFERROR('Tabel 5'!G331/'Tabel 11'!$F331*1,0)</f>
        <v>1.4360529380124011E-2</v>
      </c>
      <c r="I331" s="69"/>
      <c r="J331" s="69">
        <f>IFERROR('Tabel 5'!I331/'Tabel 11'!$F331*1,0)</f>
        <v>4.0253222917738009E-3</v>
      </c>
      <c r="K331" s="69">
        <f>IFERROR('Tabel 5'!J331/'Tabel 11'!$F331*1,0)</f>
        <v>2.3788230787684991E-3</v>
      </c>
      <c r="L331" s="69">
        <f>IFERROR('Tabel 5'!K331/'Tabel 11'!$F331*1,0)</f>
        <v>2.5853477011938535E-4</v>
      </c>
      <c r="M331" s="69">
        <f>IFERROR('Tabel 5'!L331/'Tabel 11'!$F331*1,0)</f>
        <v>7.7180730329831171E-4</v>
      </c>
      <c r="N331" s="69">
        <f>IFERROR('Tabel 5'!M331/'Tabel 11'!$F331*1,0)</f>
        <v>1.4626901994064143E-4</v>
      </c>
      <c r="O331" s="69">
        <f>IFERROR('Tabel 5'!N331/'Tabel 11'!$F331*1,0)</f>
        <v>4.6988811964696384E-4</v>
      </c>
      <c r="P331" s="69"/>
      <c r="Q331" s="69">
        <f>IFERROR('Tabel 5'!P331/'Tabel 11'!$F331*1,0)</f>
        <v>9.4574385709810319E-4</v>
      </c>
      <c r="R331" s="69">
        <f>IFERROR('Tabel 5'!Q331/'Tabel 11'!$F331*1,0)</f>
        <v>6.6524532130209655E-4</v>
      </c>
      <c r="S331" s="69">
        <f>IFERROR('Tabel 5'!R331/'Tabel 11'!$F331*1,0)</f>
        <v>2.8049853579600664E-4</v>
      </c>
      <c r="T331" s="69"/>
      <c r="U331" s="69">
        <f>IFERROR('Tabel 5'!T331/'Tabel 11'!$F331*1,0)</f>
        <v>1.8855768150893432E-3</v>
      </c>
      <c r="V331" s="69"/>
      <c r="W331" s="69">
        <f>IFERROR('Tabel 5'!V331/'Tabel 11'!$F331*1,0)</f>
        <v>7.5038864161627609E-3</v>
      </c>
      <c r="X331" s="69">
        <f>IFERROR('Tabel 5'!W331/'Tabel 11'!$F331*1,0)</f>
        <v>7.0275930226457884E-3</v>
      </c>
      <c r="Y331" s="69">
        <f>IFERROR('Tabel 5'!X331/'Tabel 11'!$F331*1,0)</f>
        <v>2.3789458341350457E-4</v>
      </c>
      <c r="Z331" s="69">
        <f>IFERROR('Tabel 5'!Y331/'Tabel 11'!$F331*1,0)</f>
        <v>2.3839881010346864E-4</v>
      </c>
      <c r="AA331" s="69"/>
      <c r="AB331" s="69">
        <f>IFERROR('Tabel 5'!AA331/'Tabel 11'!$F331*1,0)</f>
        <v>0</v>
      </c>
      <c r="AC331" s="57"/>
    </row>
    <row r="332" spans="1:29" x14ac:dyDescent="0.2">
      <c r="B332" s="46">
        <v>2019</v>
      </c>
      <c r="C332" s="46" t="s">
        <v>755</v>
      </c>
      <c r="F332" s="41">
        <v>2725364.1640999997</v>
      </c>
      <c r="H332" s="69">
        <f>IFERROR('Tabel 5'!G332/'Tabel 11'!$F332*1,0)</f>
        <v>1.8402311390398021E-2</v>
      </c>
      <c r="I332" s="69"/>
      <c r="J332" s="69">
        <f>IFERROR('Tabel 5'!I332/'Tabel 11'!$F332*1,0)</f>
        <v>6.4035479110965687E-3</v>
      </c>
      <c r="K332" s="69">
        <f>IFERROR('Tabel 5'!J332/'Tabel 11'!$F332*1,0)</f>
        <v>2.229754797297972E-3</v>
      </c>
      <c r="L332" s="69">
        <f>IFERROR('Tabel 5'!K332/'Tabel 11'!$F332*1,0)</f>
        <v>7.0136583320757229E-4</v>
      </c>
      <c r="M332" s="69">
        <f>IFERROR('Tabel 5'!L332/'Tabel 11'!$F332*1,0)</f>
        <v>1.5448016932884756E-3</v>
      </c>
      <c r="N332" s="69">
        <f>IFERROR('Tabel 5'!M332/'Tabel 11'!$F332*1,0)</f>
        <v>1.0145113694939246E-4</v>
      </c>
      <c r="O332" s="69">
        <f>IFERROR('Tabel 5'!N332/'Tabel 11'!$F332*1,0)</f>
        <v>1.8261744503531567E-3</v>
      </c>
      <c r="P332" s="69"/>
      <c r="Q332" s="69">
        <f>IFERROR('Tabel 5'!P332/'Tabel 11'!$F332*1,0)</f>
        <v>2.066512825767584E-3</v>
      </c>
      <c r="R332" s="69">
        <f>IFERROR('Tabel 5'!Q332/'Tabel 11'!$F332*1,0)</f>
        <v>1.5932150035659653E-3</v>
      </c>
      <c r="S332" s="69">
        <f>IFERROR('Tabel 5'!R332/'Tabel 11'!$F332*1,0)</f>
        <v>4.7329782220161882E-4</v>
      </c>
      <c r="T332" s="69"/>
      <c r="U332" s="69">
        <f>IFERROR('Tabel 5'!T332/'Tabel 11'!$F332*1,0)</f>
        <v>2.679274974033185E-3</v>
      </c>
      <c r="V332" s="69"/>
      <c r="W332" s="69">
        <f>IFERROR('Tabel 5'!V332/'Tabel 11'!$F332*1,0)</f>
        <v>7.2529756795006806E-3</v>
      </c>
      <c r="X332" s="69">
        <f>IFERROR('Tabel 5'!W332/'Tabel 11'!$F332*1,0)</f>
        <v>6.7388580806489609E-3</v>
      </c>
      <c r="Y332" s="69">
        <f>IFERROR('Tabel 5'!X332/'Tabel 11'!$F332*1,0)</f>
        <v>3.0949755139719998E-4</v>
      </c>
      <c r="Z332" s="69">
        <f>IFERROR('Tabel 5'!Y332/'Tabel 11'!$F332*1,0)</f>
        <v>2.0462004745451973E-4</v>
      </c>
      <c r="AA332" s="69"/>
      <c r="AB332" s="69">
        <f>IFERROR('Tabel 5'!AA332/'Tabel 11'!$F332*1,0)</f>
        <v>2.9610721775469464E-4</v>
      </c>
      <c r="AC332" s="57"/>
    </row>
    <row r="333" spans="1:29" outlineLevel="1" x14ac:dyDescent="0.2">
      <c r="A333" s="22">
        <v>1</v>
      </c>
      <c r="B333" s="46">
        <v>2019</v>
      </c>
      <c r="C333" s="46">
        <v>7</v>
      </c>
      <c r="D333" s="22" t="s">
        <v>4</v>
      </c>
      <c r="E333" s="22" t="s">
        <v>326</v>
      </c>
      <c r="F333" s="41">
        <v>34754</v>
      </c>
      <c r="H333" s="69">
        <f>IFERROR('Tabel 5'!G333/'Tabel 11'!$F333*1,0)</f>
        <v>1.0905219543074178E-2</v>
      </c>
      <c r="I333" s="69"/>
      <c r="J333" s="69">
        <f>IFERROR('Tabel 5'!I333/'Tabel 11'!$F333*1,0)</f>
        <v>5.2655809403234161E-3</v>
      </c>
      <c r="K333" s="69">
        <f>IFERROR('Tabel 5'!J333/'Tabel 11'!$F333*1,0)</f>
        <v>0</v>
      </c>
      <c r="L333" s="69">
        <f>IFERROR('Tabel 5'!K333/'Tabel 11'!$F333*1,0)</f>
        <v>0</v>
      </c>
      <c r="M333" s="69">
        <f>IFERROR('Tabel 5'!L333/'Tabel 11'!$F333*1,0)</f>
        <v>4.8915232778960699E-3</v>
      </c>
      <c r="N333" s="69">
        <f>IFERROR('Tabel 5'!M333/'Tabel 11'!$F333*1,0)</f>
        <v>0</v>
      </c>
      <c r="O333" s="69">
        <f>IFERROR('Tabel 5'!N333/'Tabel 11'!$F333*1,0)</f>
        <v>3.740576624273465E-4</v>
      </c>
      <c r="P333" s="69"/>
      <c r="Q333" s="69">
        <f>IFERROR('Tabel 5'!P333/'Tabel 11'!$F333*1,0)</f>
        <v>0</v>
      </c>
      <c r="R333" s="69">
        <f>IFERROR('Tabel 5'!Q333/'Tabel 11'!$F333*1,0)</f>
        <v>0</v>
      </c>
      <c r="S333" s="69">
        <f>IFERROR('Tabel 5'!R333/'Tabel 11'!$F333*1,0)</f>
        <v>0</v>
      </c>
      <c r="T333" s="69"/>
      <c r="U333" s="69">
        <f>IFERROR('Tabel 5'!T333/'Tabel 11'!$F333*1,0)</f>
        <v>2.8773666340565113E-4</v>
      </c>
      <c r="V333" s="69"/>
      <c r="W333" s="69">
        <f>IFERROR('Tabel 5'!V333/'Tabel 11'!$F333*1,0)</f>
        <v>5.3519019393451113E-3</v>
      </c>
      <c r="X333" s="69">
        <f>IFERROR('Tabel 5'!W333/'Tabel 11'!$F333*1,0)</f>
        <v>5.1792599413017209E-3</v>
      </c>
      <c r="Y333" s="69">
        <f>IFERROR('Tabel 5'!X333/'Tabel 11'!$F333*1,0)</f>
        <v>1.7264199804339068E-4</v>
      </c>
      <c r="Z333" s="69">
        <f>IFERROR('Tabel 5'!Y333/'Tabel 11'!$F333*1,0)</f>
        <v>0</v>
      </c>
      <c r="AA333" s="69"/>
      <c r="AB333" s="69">
        <f>IFERROR('Tabel 5'!AA333/'Tabel 11'!$F333*1,0)</f>
        <v>0</v>
      </c>
      <c r="AC333" s="57"/>
    </row>
    <row r="334" spans="1:29" outlineLevel="1" x14ac:dyDescent="0.2">
      <c r="A334" s="22">
        <v>1</v>
      </c>
      <c r="B334" s="46">
        <v>2019</v>
      </c>
      <c r="C334" s="46">
        <v>7</v>
      </c>
      <c r="D334" s="22" t="s">
        <v>69</v>
      </c>
      <c r="E334" s="22" t="s">
        <v>406</v>
      </c>
      <c r="F334" s="41">
        <v>20448</v>
      </c>
      <c r="H334" s="69">
        <f>IFERROR('Tabel 5'!G334/'Tabel 11'!$F334*1,0)</f>
        <v>2.6604068857589983E-2</v>
      </c>
      <c r="I334" s="69"/>
      <c r="J334" s="69">
        <f>IFERROR('Tabel 5'!I334/'Tabel 11'!$F334*1,0)</f>
        <v>2.6897496087636931E-3</v>
      </c>
      <c r="K334" s="69">
        <f>IFERROR('Tabel 5'!J334/'Tabel 11'!$F334*1,0)</f>
        <v>1.9561815336463224E-4</v>
      </c>
      <c r="L334" s="69">
        <f>IFERROR('Tabel 5'!K334/'Tabel 11'!$F334*1,0)</f>
        <v>0</v>
      </c>
      <c r="M334" s="69">
        <f>IFERROR('Tabel 5'!L334/'Tabel 11'!$F334*1,0)</f>
        <v>5.3794992175273861E-4</v>
      </c>
      <c r="N334" s="69">
        <f>IFERROR('Tabel 5'!M334/'Tabel 11'!$F334*1,0)</f>
        <v>0</v>
      </c>
      <c r="O334" s="69">
        <f>IFERROR('Tabel 5'!N334/'Tabel 11'!$F334*1,0)</f>
        <v>1.9561815336463224E-3</v>
      </c>
      <c r="P334" s="69"/>
      <c r="Q334" s="69">
        <f>IFERROR('Tabel 5'!P334/'Tabel 11'!$F334*1,0)</f>
        <v>0</v>
      </c>
      <c r="R334" s="69">
        <f>IFERROR('Tabel 5'!Q334/'Tabel 11'!$F334*1,0)</f>
        <v>0</v>
      </c>
      <c r="S334" s="69">
        <f>IFERROR('Tabel 5'!R334/'Tabel 11'!$F334*1,0)</f>
        <v>0</v>
      </c>
      <c r="T334" s="69"/>
      <c r="U334" s="69">
        <f>IFERROR('Tabel 5'!T334/'Tabel 11'!$F334*1,0)</f>
        <v>3.1298904538341159E-3</v>
      </c>
      <c r="V334" s="69"/>
      <c r="W334" s="69">
        <f>IFERROR('Tabel 5'!V334/'Tabel 11'!$F334*1,0)</f>
        <v>2.0784428794992177E-2</v>
      </c>
      <c r="X334" s="69">
        <f>IFERROR('Tabel 5'!W334/'Tabel 11'!$F334*1,0)</f>
        <v>9.5852895148669792E-3</v>
      </c>
      <c r="Y334" s="69">
        <f>IFERROR('Tabel 5'!X334/'Tabel 11'!$F334*1,0)</f>
        <v>0</v>
      </c>
      <c r="Z334" s="69">
        <f>IFERROR('Tabel 5'!Y334/'Tabel 11'!$F334*1,0)</f>
        <v>1.1199139280125196E-2</v>
      </c>
      <c r="AA334" s="69"/>
      <c r="AB334" s="69">
        <f>IFERROR('Tabel 5'!AA334/'Tabel 11'!$F334*1,0)</f>
        <v>0</v>
      </c>
      <c r="AC334" s="57"/>
    </row>
    <row r="335" spans="1:29" outlineLevel="1" x14ac:dyDescent="0.2">
      <c r="A335" s="22">
        <v>1</v>
      </c>
      <c r="B335" s="46">
        <v>2019</v>
      </c>
      <c r="C335" s="46">
        <v>7</v>
      </c>
      <c r="D335" s="22" t="s">
        <v>86</v>
      </c>
      <c r="E335" s="22" t="s">
        <v>424</v>
      </c>
      <c r="F335" s="41">
        <v>23514</v>
      </c>
      <c r="H335" s="69">
        <f>IFERROR('Tabel 5'!G335/'Tabel 11'!$F335*1,0)</f>
        <v>1.6033001616058518E-2</v>
      </c>
      <c r="I335" s="69"/>
      <c r="J335" s="69">
        <f>IFERROR('Tabel 5'!I335/'Tabel 11'!$F335*1,0)</f>
        <v>3.9976184400782513E-3</v>
      </c>
      <c r="K335" s="69">
        <f>IFERROR('Tabel 5'!J335/'Tabel 11'!$F335*1,0)</f>
        <v>0</v>
      </c>
      <c r="L335" s="69">
        <f>IFERROR('Tabel 5'!K335/'Tabel 11'!$F335*1,0)</f>
        <v>0</v>
      </c>
      <c r="M335" s="69">
        <f>IFERROR('Tabel 5'!L335/'Tabel 11'!$F335*1,0)</f>
        <v>0</v>
      </c>
      <c r="N335" s="69">
        <f>IFERROR('Tabel 5'!M335/'Tabel 11'!$F335*1,0)</f>
        <v>0</v>
      </c>
      <c r="O335" s="69">
        <f>IFERROR('Tabel 5'!N335/'Tabel 11'!$F335*1,0)</f>
        <v>3.9976184400782513E-3</v>
      </c>
      <c r="P335" s="69"/>
      <c r="Q335" s="69">
        <f>IFERROR('Tabel 5'!P335/'Tabel 11'!$F335*1,0)</f>
        <v>0</v>
      </c>
      <c r="R335" s="69">
        <f>IFERROR('Tabel 5'!Q335/'Tabel 11'!$F335*1,0)</f>
        <v>0</v>
      </c>
      <c r="S335" s="69">
        <f>IFERROR('Tabel 5'!R335/'Tabel 11'!$F335*1,0)</f>
        <v>0</v>
      </c>
      <c r="T335" s="69"/>
      <c r="U335" s="69">
        <f>IFERROR('Tabel 5'!T335/'Tabel 11'!$F335*1,0)</f>
        <v>1.2758356723653993E-4</v>
      </c>
      <c r="V335" s="69"/>
      <c r="W335" s="69">
        <f>IFERROR('Tabel 5'!V335/'Tabel 11'!$F335*1,0)</f>
        <v>1.1907799608743727E-2</v>
      </c>
      <c r="X335" s="69">
        <f>IFERROR('Tabel 5'!W335/'Tabel 11'!$F335*1,0)</f>
        <v>1.1610104618525133E-2</v>
      </c>
      <c r="Y335" s="69">
        <f>IFERROR('Tabel 5'!X335/'Tabel 11'!$F335*1,0)</f>
        <v>2.976949902185932E-4</v>
      </c>
      <c r="Z335" s="69">
        <f>IFERROR('Tabel 5'!Y335/'Tabel 11'!$F335*1,0)</f>
        <v>0</v>
      </c>
      <c r="AA335" s="69"/>
      <c r="AB335" s="69">
        <f>IFERROR('Tabel 5'!AA335/'Tabel 11'!$F335*1,0)</f>
        <v>0</v>
      </c>
      <c r="AC335" s="57"/>
    </row>
    <row r="336" spans="1:29" outlineLevel="1" x14ac:dyDescent="0.2">
      <c r="A336" s="22">
        <v>1</v>
      </c>
      <c r="B336" s="46">
        <v>2019</v>
      </c>
      <c r="C336" s="46">
        <v>7</v>
      </c>
      <c r="D336" s="22" t="s">
        <v>102</v>
      </c>
      <c r="E336" s="22" t="s">
        <v>444</v>
      </c>
      <c r="F336" s="41">
        <v>20219</v>
      </c>
      <c r="H336" s="69">
        <f>IFERROR('Tabel 5'!G336/'Tabel 11'!$F336*1,0)</f>
        <v>1.6172906671942232E-2</v>
      </c>
      <c r="I336" s="69"/>
      <c r="J336" s="69">
        <f>IFERROR('Tabel 5'!I336/'Tabel 11'!$F336*1,0)</f>
        <v>4.6985508679954499E-3</v>
      </c>
      <c r="K336" s="69">
        <f>IFERROR('Tabel 5'!J336/'Tabel 11'!$F336*1,0)</f>
        <v>0</v>
      </c>
      <c r="L336" s="69">
        <f>IFERROR('Tabel 5'!K336/'Tabel 11'!$F336*1,0)</f>
        <v>0</v>
      </c>
      <c r="M336" s="69">
        <f>IFERROR('Tabel 5'!L336/'Tabel 11'!$F336*1,0)</f>
        <v>3.0169642415549731E-3</v>
      </c>
      <c r="N336" s="69">
        <f>IFERROR('Tabel 5'!M336/'Tabel 11'!$F336*1,0)</f>
        <v>0</v>
      </c>
      <c r="O336" s="69">
        <f>IFERROR('Tabel 5'!N336/'Tabel 11'!$F336*1,0)</f>
        <v>1.6815866264404769E-3</v>
      </c>
      <c r="P336" s="69"/>
      <c r="Q336" s="69">
        <f>IFERROR('Tabel 5'!P336/'Tabel 11'!$F336*1,0)</f>
        <v>7.4187645284138682E-4</v>
      </c>
      <c r="R336" s="69">
        <f>IFERROR('Tabel 5'!Q336/'Tabel 11'!$F336*1,0)</f>
        <v>7.4187645284138682E-4</v>
      </c>
      <c r="S336" s="69">
        <f>IFERROR('Tabel 5'!R336/'Tabel 11'!$F336*1,0)</f>
        <v>0</v>
      </c>
      <c r="T336" s="69"/>
      <c r="U336" s="69">
        <f>IFERROR('Tabel 5'!T336/'Tabel 11'!$F336*1,0)</f>
        <v>2.0277956377664575E-3</v>
      </c>
      <c r="V336" s="69"/>
      <c r="W336" s="69">
        <f>IFERROR('Tabel 5'!V336/'Tabel 11'!$F336*1,0)</f>
        <v>8.7046837133389378E-3</v>
      </c>
      <c r="X336" s="69">
        <f>IFERROR('Tabel 5'!W336/'Tabel 11'!$F336*1,0)</f>
        <v>8.7046837133389378E-3</v>
      </c>
      <c r="Y336" s="69">
        <f>IFERROR('Tabel 5'!X336/'Tabel 11'!$F336*1,0)</f>
        <v>0</v>
      </c>
      <c r="Z336" s="69">
        <f>IFERROR('Tabel 5'!Y336/'Tabel 11'!$F336*1,0)</f>
        <v>0</v>
      </c>
      <c r="AA336" s="69"/>
      <c r="AB336" s="69">
        <f>IFERROR('Tabel 5'!AA336/'Tabel 11'!$F336*1,0)</f>
        <v>0</v>
      </c>
      <c r="AC336" s="57"/>
    </row>
    <row r="337" spans="1:29" outlineLevel="1" x14ac:dyDescent="0.2">
      <c r="A337" s="22">
        <v>1</v>
      </c>
      <c r="B337" s="46">
        <v>2019</v>
      </c>
      <c r="C337" s="46">
        <v>7</v>
      </c>
      <c r="D337" s="22" t="s">
        <v>123</v>
      </c>
      <c r="E337" s="22" t="s">
        <v>467</v>
      </c>
      <c r="F337" s="41">
        <v>21953</v>
      </c>
      <c r="H337" s="69">
        <f>IFERROR('Tabel 5'!G337/'Tabel 11'!$F337*1,0)</f>
        <v>4.678176103493828E-2</v>
      </c>
      <c r="I337" s="69"/>
      <c r="J337" s="69">
        <f>IFERROR('Tabel 5'!I337/'Tabel 11'!$F337*1,0)</f>
        <v>3.8445770509725322E-2</v>
      </c>
      <c r="K337" s="69">
        <f>IFERROR('Tabel 5'!J337/'Tabel 11'!$F337*1,0)</f>
        <v>3.7762492597822619E-2</v>
      </c>
      <c r="L337" s="69">
        <f>IFERROR('Tabel 5'!K337/'Tabel 11'!$F337*1,0)</f>
        <v>0</v>
      </c>
      <c r="M337" s="69">
        <f>IFERROR('Tabel 5'!L337/'Tabel 11'!$F337*1,0)</f>
        <v>0</v>
      </c>
      <c r="N337" s="69">
        <f>IFERROR('Tabel 5'!M337/'Tabel 11'!$F337*1,0)</f>
        <v>0</v>
      </c>
      <c r="O337" s="69">
        <f>IFERROR('Tabel 5'!N337/'Tabel 11'!$F337*1,0)</f>
        <v>6.8327791190270118E-4</v>
      </c>
      <c r="P337" s="69"/>
      <c r="Q337" s="69">
        <f>IFERROR('Tabel 5'!P337/'Tabel 11'!$F337*1,0)</f>
        <v>0</v>
      </c>
      <c r="R337" s="69">
        <f>IFERROR('Tabel 5'!Q337/'Tabel 11'!$F337*1,0)</f>
        <v>0</v>
      </c>
      <c r="S337" s="69">
        <f>IFERROR('Tabel 5'!R337/'Tabel 11'!$F337*1,0)</f>
        <v>0</v>
      </c>
      <c r="T337" s="69"/>
      <c r="U337" s="69">
        <f>IFERROR('Tabel 5'!T337/'Tabel 11'!$F337*1,0)</f>
        <v>0</v>
      </c>
      <c r="V337" s="69"/>
      <c r="W337" s="69">
        <f>IFERROR('Tabel 5'!V337/'Tabel 11'!$F337*1,0)</f>
        <v>8.3359905252129544E-3</v>
      </c>
      <c r="X337" s="69">
        <f>IFERROR('Tabel 5'!W337/'Tabel 11'!$F337*1,0)</f>
        <v>7.6982644741037673E-3</v>
      </c>
      <c r="Y337" s="69">
        <f>IFERROR('Tabel 5'!X337/'Tabel 11'!$F337*1,0)</f>
        <v>6.3772605110918776E-4</v>
      </c>
      <c r="Z337" s="69">
        <f>IFERROR('Tabel 5'!Y337/'Tabel 11'!$F337*1,0)</f>
        <v>0</v>
      </c>
      <c r="AA337" s="69"/>
      <c r="AB337" s="69">
        <f>IFERROR('Tabel 5'!AA337/'Tabel 11'!$F337*1,0)</f>
        <v>0</v>
      </c>
      <c r="AC337" s="57"/>
    </row>
    <row r="338" spans="1:29" outlineLevel="1" x14ac:dyDescent="0.2">
      <c r="A338" s="22">
        <v>1</v>
      </c>
      <c r="B338" s="46">
        <v>2019</v>
      </c>
      <c r="C338" s="46">
        <v>7</v>
      </c>
      <c r="D338" s="22" t="s">
        <v>169</v>
      </c>
      <c r="E338" s="22" t="s">
        <v>516</v>
      </c>
      <c r="F338" s="41">
        <v>19244</v>
      </c>
      <c r="H338" s="69">
        <f>IFERROR('Tabel 5'!G338/'Tabel 11'!$F338*1,0)</f>
        <v>1.6472666805237995E-2</v>
      </c>
      <c r="I338" s="69"/>
      <c r="J338" s="69">
        <f>IFERROR('Tabel 5'!I338/'Tabel 11'!$F338*1,0)</f>
        <v>5.7160673456661815E-3</v>
      </c>
      <c r="K338" s="69">
        <f>IFERROR('Tabel 5'!J338/'Tabel 11'!$F338*1,0)</f>
        <v>2.6501766784452299E-3</v>
      </c>
      <c r="L338" s="69">
        <f>IFERROR('Tabel 5'!K338/'Tabel 11'!$F338*1,0)</f>
        <v>2.4423196840573686E-3</v>
      </c>
      <c r="M338" s="69">
        <f>IFERROR('Tabel 5'!L338/'Tabel 11'!$F338*1,0)</f>
        <v>6.2357098316358347E-4</v>
      </c>
      <c r="N338" s="69">
        <f>IFERROR('Tabel 5'!M338/'Tabel 11'!$F338*1,0)</f>
        <v>0</v>
      </c>
      <c r="O338" s="69">
        <f>IFERROR('Tabel 5'!N338/'Tabel 11'!$F338*1,0)</f>
        <v>0</v>
      </c>
      <c r="P338" s="69"/>
      <c r="Q338" s="69">
        <f>IFERROR('Tabel 5'!P338/'Tabel 11'!$F338*1,0)</f>
        <v>1.2471419663271669E-3</v>
      </c>
      <c r="R338" s="69">
        <f>IFERROR('Tabel 5'!Q338/'Tabel 11'!$F338*1,0)</f>
        <v>0</v>
      </c>
      <c r="S338" s="69">
        <f>IFERROR('Tabel 5'!R338/'Tabel 11'!$F338*1,0)</f>
        <v>1.2471419663271669E-3</v>
      </c>
      <c r="T338" s="69"/>
      <c r="U338" s="69">
        <f>IFERROR('Tabel 5'!T338/'Tabel 11'!$F338*1,0)</f>
        <v>1.8707129494907504E-3</v>
      </c>
      <c r="V338" s="69"/>
      <c r="W338" s="69">
        <f>IFERROR('Tabel 5'!V338/'Tabel 11'!$F338*1,0)</f>
        <v>7.6387445437538972E-3</v>
      </c>
      <c r="X338" s="69">
        <f>IFERROR('Tabel 5'!W338/'Tabel 11'!$F338*1,0)</f>
        <v>7.378923300769071E-3</v>
      </c>
      <c r="Y338" s="69">
        <f>IFERROR('Tabel 5'!X338/'Tabel 11'!$F338*1,0)</f>
        <v>2.5982124298482646E-4</v>
      </c>
      <c r="Z338" s="69">
        <f>IFERROR('Tabel 5'!Y338/'Tabel 11'!$F338*1,0)</f>
        <v>0</v>
      </c>
      <c r="AA338" s="69"/>
      <c r="AB338" s="69">
        <f>IFERROR('Tabel 5'!AA338/'Tabel 11'!$F338*1,0)</f>
        <v>2.0785699438786114E-4</v>
      </c>
      <c r="AC338" s="57"/>
    </row>
    <row r="339" spans="1:29" outlineLevel="1" x14ac:dyDescent="0.2">
      <c r="A339" s="22">
        <v>1</v>
      </c>
      <c r="B339" s="46">
        <v>2019</v>
      </c>
      <c r="C339" s="46">
        <v>7</v>
      </c>
      <c r="D339" s="22" t="s">
        <v>184</v>
      </c>
      <c r="E339" s="22" t="s">
        <v>535</v>
      </c>
      <c r="F339" s="41">
        <v>17112</v>
      </c>
      <c r="H339" s="69">
        <f>IFERROR('Tabel 5'!G339/'Tabel 11'!$F339*1,0)</f>
        <v>1.7180925666199158E-2</v>
      </c>
      <c r="I339" s="69"/>
      <c r="J339" s="69">
        <f>IFERROR('Tabel 5'!I339/'Tabel 11'!$F339*1,0)</f>
        <v>3.9738195418419818E-3</v>
      </c>
      <c r="K339" s="69">
        <f>IFERROR('Tabel 5'!J339/'Tabel 11'!$F339*1,0)</f>
        <v>1.1687704534829358E-3</v>
      </c>
      <c r="L339" s="69">
        <f>IFERROR('Tabel 5'!K339/'Tabel 11'!$F339*1,0)</f>
        <v>7.0126227208976155E-4</v>
      </c>
      <c r="M339" s="69">
        <f>IFERROR('Tabel 5'!L339/'Tabel 11'!$F339*1,0)</f>
        <v>1.4025245441795231E-3</v>
      </c>
      <c r="N339" s="69">
        <f>IFERROR('Tabel 5'!M339/'Tabel 11'!$F339*1,0)</f>
        <v>0</v>
      </c>
      <c r="O339" s="69">
        <f>IFERROR('Tabel 5'!N339/'Tabel 11'!$F339*1,0)</f>
        <v>7.0126227208976155E-4</v>
      </c>
      <c r="P339" s="69"/>
      <c r="Q339" s="69">
        <f>IFERROR('Tabel 5'!P339/'Tabel 11'!$F339*1,0)</f>
        <v>4.675081813931744E-4</v>
      </c>
      <c r="R339" s="69">
        <f>IFERROR('Tabel 5'!Q339/'Tabel 11'!$F339*1,0)</f>
        <v>4.675081813931744E-4</v>
      </c>
      <c r="S339" s="69">
        <f>IFERROR('Tabel 5'!R339/'Tabel 11'!$F339*1,0)</f>
        <v>0</v>
      </c>
      <c r="T339" s="69"/>
      <c r="U339" s="69">
        <f>IFERROR('Tabel 5'!T339/'Tabel 11'!$F339*1,0)</f>
        <v>2.9219261337073396E-4</v>
      </c>
      <c r="V339" s="69"/>
      <c r="W339" s="69">
        <f>IFERROR('Tabel 5'!V339/'Tabel 11'!$F339*1,0)</f>
        <v>1.2447405329593268E-2</v>
      </c>
      <c r="X339" s="69">
        <f>IFERROR('Tabel 5'!W339/'Tabel 11'!$F339*1,0)</f>
        <v>1.2447405329593268E-2</v>
      </c>
      <c r="Y339" s="69">
        <f>IFERROR('Tabel 5'!X339/'Tabel 11'!$F339*1,0)</f>
        <v>0</v>
      </c>
      <c r="Z339" s="69">
        <f>IFERROR('Tabel 5'!Y339/'Tabel 11'!$F339*1,0)</f>
        <v>0</v>
      </c>
      <c r="AA339" s="69"/>
      <c r="AB339" s="69">
        <f>IFERROR('Tabel 5'!AA339/'Tabel 11'!$F339*1,0)</f>
        <v>5.84385226741468E-5</v>
      </c>
      <c r="AC339" s="57"/>
    </row>
    <row r="340" spans="1:29" outlineLevel="1" x14ac:dyDescent="0.2">
      <c r="A340" s="22">
        <v>1</v>
      </c>
      <c r="B340" s="46">
        <v>2019</v>
      </c>
      <c r="C340" s="46">
        <v>7</v>
      </c>
      <c r="D340" s="22" t="s">
        <v>230</v>
      </c>
      <c r="E340" s="22" t="s">
        <v>594</v>
      </c>
      <c r="F340" s="41">
        <v>18286</v>
      </c>
      <c r="H340" s="69">
        <f>IFERROR('Tabel 5'!G340/'Tabel 11'!$F340*1,0)</f>
        <v>6.6717707535819751E-3</v>
      </c>
      <c r="I340" s="69"/>
      <c r="J340" s="69">
        <f>IFERROR('Tabel 5'!I340/'Tabel 11'!$F340*1,0)</f>
        <v>3.5546319588756425E-3</v>
      </c>
      <c r="K340" s="69">
        <f>IFERROR('Tabel 5'!J340/'Tabel 11'!$F340*1,0)</f>
        <v>1.9140325932407306E-3</v>
      </c>
      <c r="L340" s="69">
        <f>IFERROR('Tabel 5'!K340/'Tabel 11'!$F340*1,0)</f>
        <v>1.0937329104232747E-4</v>
      </c>
      <c r="M340" s="69">
        <f>IFERROR('Tabel 5'!L340/'Tabel 11'!$F340*1,0)</f>
        <v>5.4686645521163735E-5</v>
      </c>
      <c r="N340" s="69">
        <f>IFERROR('Tabel 5'!M340/'Tabel 11'!$F340*1,0)</f>
        <v>0</v>
      </c>
      <c r="O340" s="69">
        <f>IFERROR('Tabel 5'!N340/'Tabel 11'!$F340*1,0)</f>
        <v>1.4765394290714208E-3</v>
      </c>
      <c r="P340" s="69"/>
      <c r="Q340" s="69">
        <f>IFERROR('Tabel 5'!P340/'Tabel 11'!$F340*1,0)</f>
        <v>0</v>
      </c>
      <c r="R340" s="69">
        <f>IFERROR('Tabel 5'!Q340/'Tabel 11'!$F340*1,0)</f>
        <v>0</v>
      </c>
      <c r="S340" s="69">
        <f>IFERROR('Tabel 5'!R340/'Tabel 11'!$F340*1,0)</f>
        <v>0</v>
      </c>
      <c r="T340" s="69"/>
      <c r="U340" s="69">
        <f>IFERROR('Tabel 5'!T340/'Tabel 11'!$F340*1,0)</f>
        <v>1.5312260745925844E-3</v>
      </c>
      <c r="V340" s="69"/>
      <c r="W340" s="69">
        <f>IFERROR('Tabel 5'!V340/'Tabel 11'!$F340*1,0)</f>
        <v>1.5859127201137482E-3</v>
      </c>
      <c r="X340" s="69">
        <f>IFERROR('Tabel 5'!W340/'Tabel 11'!$F340*1,0)</f>
        <v>1.3671661380290933E-3</v>
      </c>
      <c r="Y340" s="69">
        <f>IFERROR('Tabel 5'!X340/'Tabel 11'!$F340*1,0)</f>
        <v>2.1874658208465494E-4</v>
      </c>
      <c r="Z340" s="69">
        <f>IFERROR('Tabel 5'!Y340/'Tabel 11'!$F340*1,0)</f>
        <v>0</v>
      </c>
      <c r="AA340" s="69"/>
      <c r="AB340" s="69">
        <f>IFERROR('Tabel 5'!AA340/'Tabel 11'!$F340*1,0)</f>
        <v>0</v>
      </c>
      <c r="AC340" s="57"/>
    </row>
    <row r="341" spans="1:29" outlineLevel="1" x14ac:dyDescent="0.2">
      <c r="B341" s="46">
        <v>2019</v>
      </c>
      <c r="C341" s="46">
        <v>7</v>
      </c>
      <c r="D341" s="22" t="s">
        <v>767</v>
      </c>
      <c r="E341" s="22" t="s">
        <v>804</v>
      </c>
      <c r="F341" s="41">
        <v>45983</v>
      </c>
      <c r="H341" s="69">
        <f>IFERROR('Tabel 5'!G341/'Tabel 11'!$F341*1,0)</f>
        <v>1.2200160929038993E-2</v>
      </c>
      <c r="I341" s="69"/>
      <c r="J341" s="69">
        <f>IFERROR('Tabel 5'!I341/'Tabel 11'!$F341*1,0)</f>
        <v>5.8064937041950289E-3</v>
      </c>
      <c r="K341" s="69">
        <f>IFERROR('Tabel 5'!J341/'Tabel 11'!$F341*1,0)</f>
        <v>2.5776742919526828E-3</v>
      </c>
      <c r="L341" s="69">
        <f>IFERROR('Tabel 5'!K341/'Tabel 11'!$F341*1,0)</f>
        <v>5.9943712789635244E-4</v>
      </c>
      <c r="M341" s="69">
        <f>IFERROR('Tabel 5'!L341/'Tabel 11'!$F341*1,0)</f>
        <v>1.7126299297116749E-3</v>
      </c>
      <c r="N341" s="69">
        <f>IFERROR('Tabel 5'!M341/'Tabel 11'!$F341*1,0)</f>
        <v>1.5313274887797005E-4</v>
      </c>
      <c r="O341" s="69">
        <f>IFERROR('Tabel 5'!N341/'Tabel 11'!$F341*1,0)</f>
        <v>7.6361960575634861E-4</v>
      </c>
      <c r="P341" s="69"/>
      <c r="Q341" s="69">
        <f>IFERROR('Tabel 5'!P341/'Tabel 11'!$F341*1,0)</f>
        <v>1.7832677293782484E-3</v>
      </c>
      <c r="R341" s="69">
        <f>IFERROR('Tabel 5'!Q341/'Tabel 11'!$F341*1,0)</f>
        <v>1.2827064107451371E-3</v>
      </c>
      <c r="S341" s="69">
        <f>IFERROR('Tabel 5'!R341/'Tabel 11'!$F341*1,0)</f>
        <v>5.0056131863311128E-4</v>
      </c>
      <c r="T341" s="69"/>
      <c r="U341" s="69">
        <f>IFERROR('Tabel 5'!T341/'Tabel 11'!$F341*1,0)</f>
        <v>4.1319618119739905E-4</v>
      </c>
      <c r="V341" s="69"/>
      <c r="W341" s="69">
        <f>IFERROR('Tabel 5'!V341/'Tabel 11'!$F341*1,0)</f>
        <v>4.1972033142683171E-3</v>
      </c>
      <c r="X341" s="69">
        <f>IFERROR('Tabel 5'!W341/'Tabel 11'!$F341*1,0)</f>
        <v>4.012173535220342E-3</v>
      </c>
      <c r="Y341" s="69">
        <f>IFERROR('Tabel 5'!X341/'Tabel 11'!$F341*1,0)</f>
        <v>1.5422945356652145E-4</v>
      </c>
      <c r="Z341" s="69">
        <f>IFERROR('Tabel 5'!Y341/'Tabel 11'!$F341*1,0)</f>
        <v>3.080032548145337E-5</v>
      </c>
      <c r="AA341" s="69"/>
      <c r="AB341" s="69">
        <f>IFERROR('Tabel 5'!AA341/'Tabel 11'!$F341*1,0)</f>
        <v>0</v>
      </c>
      <c r="AC341" s="57"/>
    </row>
    <row r="342" spans="1:29" x14ac:dyDescent="0.2">
      <c r="B342" s="46">
        <v>2019</v>
      </c>
      <c r="C342" s="46" t="s">
        <v>765</v>
      </c>
      <c r="F342" s="41">
        <v>221513</v>
      </c>
      <c r="H342" s="69">
        <f>IFERROR('Tabel 5'!G342/'Tabel 11'!$F342*1,0)</f>
        <v>1.7822881727031822E-2</v>
      </c>
      <c r="I342" s="69"/>
      <c r="J342" s="69">
        <f>IFERROR('Tabel 5'!I342/'Tabel 11'!$F342*1,0)</f>
        <v>8.0401601711863405E-3</v>
      </c>
      <c r="K342" s="69">
        <f>IFERROR('Tabel 5'!J342/'Tabel 11'!$F342*1,0)</f>
        <v>4.774117983896476E-3</v>
      </c>
      <c r="L342" s="69">
        <f>IFERROR('Tabel 5'!K342/'Tabel 11'!$F342*1,0)</f>
        <v>3.9981363374636241E-4</v>
      </c>
      <c r="M342" s="69">
        <f>IFERROR('Tabel 5'!L342/'Tabel 11'!$F342*1,0)</f>
        <v>1.6150377723110243E-3</v>
      </c>
      <c r="N342" s="69">
        <f>IFERROR('Tabel 5'!M342/'Tabel 11'!$F342*1,0)</f>
        <v>3.1788216455267624E-5</v>
      </c>
      <c r="O342" s="69">
        <f>IFERROR('Tabel 5'!N342/'Tabel 11'!$F342*1,0)</f>
        <v>1.2194025647772101E-3</v>
      </c>
      <c r="P342" s="69"/>
      <c r="Q342" s="69">
        <f>IFERROR('Tabel 5'!P342/'Tabel 11'!$F342*1,0)</f>
        <v>5.8235859746380569E-4</v>
      </c>
      <c r="R342" s="69">
        <f>IFERROR('Tabel 5'!Q342/'Tabel 11'!$F342*1,0)</f>
        <v>3.7010328461667549E-4</v>
      </c>
      <c r="S342" s="69">
        <f>IFERROR('Tabel 5'!R342/'Tabel 11'!$F342*1,0)</f>
        <v>2.1225531284713023E-4</v>
      </c>
      <c r="T342" s="69"/>
      <c r="U342" s="69">
        <f>IFERROR('Tabel 5'!T342/'Tabel 11'!$F342*1,0)</f>
        <v>9.2996799284917817E-4</v>
      </c>
      <c r="V342" s="69"/>
      <c r="W342" s="69">
        <f>IFERROR('Tabel 5'!V342/'Tabel 11'!$F342*1,0)</f>
        <v>8.2703949655324963E-3</v>
      </c>
      <c r="X342" s="69">
        <f>IFERROR('Tabel 5'!W342/'Tabel 11'!$F342*1,0)</f>
        <v>7.035667322775805E-3</v>
      </c>
      <c r="Y342" s="69">
        <f>IFERROR('Tabel 5'!X342/'Tabel 11'!$F342*1,0)</f>
        <v>1.9453455536853076E-4</v>
      </c>
      <c r="Z342" s="69">
        <f>IFERROR('Tabel 5'!Y342/'Tabel 11'!$F342*1,0)</f>
        <v>1.040193087388161E-3</v>
      </c>
      <c r="AA342" s="69"/>
      <c r="AB342" s="69">
        <f>IFERROR('Tabel 5'!AA342/'Tabel 11'!$F342*1,0)</f>
        <v>2.2572038661387819E-5</v>
      </c>
      <c r="AC342" s="57"/>
    </row>
    <row r="343" spans="1:29" outlineLevel="1" x14ac:dyDescent="0.2">
      <c r="A343" s="22">
        <v>1</v>
      </c>
      <c r="B343" s="46">
        <v>2019</v>
      </c>
      <c r="C343" s="46">
        <v>8</v>
      </c>
      <c r="D343" s="22" t="s">
        <v>10</v>
      </c>
      <c r="E343" s="22" t="s">
        <v>334</v>
      </c>
      <c r="F343" s="41">
        <v>21217</v>
      </c>
      <c r="H343" s="69">
        <f>IFERROR('Tabel 5'!G343/'Tabel 11'!$F343*1,0)</f>
        <v>3.2473959560729605E-2</v>
      </c>
      <c r="I343" s="69"/>
      <c r="J343" s="69">
        <f>IFERROR('Tabel 5'!I343/'Tabel 11'!$F343*1,0)</f>
        <v>1.4139605033699392E-3</v>
      </c>
      <c r="K343" s="69">
        <f>IFERROR('Tabel 5'!J343/'Tabel 11'!$F343*1,0)</f>
        <v>0</v>
      </c>
      <c r="L343" s="69">
        <f>IFERROR('Tabel 5'!K343/'Tabel 11'!$F343*1,0)</f>
        <v>0</v>
      </c>
      <c r="M343" s="69">
        <f>IFERROR('Tabel 5'!L343/'Tabel 11'!$F343*1,0)</f>
        <v>0</v>
      </c>
      <c r="N343" s="69">
        <f>IFERROR('Tabel 5'!M343/'Tabel 11'!$F343*1,0)</f>
        <v>0</v>
      </c>
      <c r="O343" s="69">
        <f>IFERROR('Tabel 5'!N343/'Tabel 11'!$F343*1,0)</f>
        <v>1.4139605033699392E-3</v>
      </c>
      <c r="P343" s="69"/>
      <c r="Q343" s="69">
        <f>IFERROR('Tabel 5'!P343/'Tabel 11'!$F343*1,0)</f>
        <v>2.4932836876089926E-2</v>
      </c>
      <c r="R343" s="69">
        <f>IFERROR('Tabel 5'!Q343/'Tabel 11'!$F343*1,0)</f>
        <v>2.3990196540509968E-2</v>
      </c>
      <c r="S343" s="69">
        <f>IFERROR('Tabel 5'!R343/'Tabel 11'!$F343*1,0)</f>
        <v>9.4264033557995945E-4</v>
      </c>
      <c r="T343" s="69"/>
      <c r="U343" s="69">
        <f>IFERROR('Tabel 5'!T343/'Tabel 11'!$F343*1,0)</f>
        <v>0</v>
      </c>
      <c r="V343" s="69"/>
      <c r="W343" s="69">
        <f>IFERROR('Tabel 5'!V343/'Tabel 11'!$F343*1,0)</f>
        <v>6.1271621812697364E-3</v>
      </c>
      <c r="X343" s="69">
        <f>IFERROR('Tabel 5'!W343/'Tabel 11'!$F343*1,0)</f>
        <v>6.1271621812697364E-3</v>
      </c>
      <c r="Y343" s="69">
        <f>IFERROR('Tabel 5'!X343/'Tabel 11'!$F343*1,0)</f>
        <v>0</v>
      </c>
      <c r="Z343" s="69">
        <f>IFERROR('Tabel 5'!Y343/'Tabel 11'!$F343*1,0)</f>
        <v>0</v>
      </c>
      <c r="AA343" s="69"/>
      <c r="AB343" s="69">
        <f>IFERROR('Tabel 5'!AA343/'Tabel 11'!$F343*1,0)</f>
        <v>0</v>
      </c>
      <c r="AC343" s="57"/>
    </row>
    <row r="344" spans="1:29" outlineLevel="1" x14ac:dyDescent="0.2">
      <c r="A344" s="22">
        <v>1</v>
      </c>
      <c r="B344" s="46">
        <v>2019</v>
      </c>
      <c r="C344" s="46">
        <v>8</v>
      </c>
      <c r="D344" s="22" t="s">
        <v>16</v>
      </c>
      <c r="E344" s="22" t="s">
        <v>340</v>
      </c>
      <c r="F344" s="41">
        <v>7027</v>
      </c>
      <c r="H344" s="69">
        <f>IFERROR('Tabel 5'!G344/'Tabel 11'!$F344*1,0)</f>
        <v>2.2911626583179166E-2</v>
      </c>
      <c r="I344" s="69"/>
      <c r="J344" s="69">
        <f>IFERROR('Tabel 5'!I344/'Tabel 11'!$F344*1,0)</f>
        <v>5.692329585883023E-3</v>
      </c>
      <c r="K344" s="69">
        <f>IFERROR('Tabel 5'!J344/'Tabel 11'!$F344*1,0)</f>
        <v>0</v>
      </c>
      <c r="L344" s="69">
        <f>IFERROR('Tabel 5'!K344/'Tabel 11'!$F344*1,0)</f>
        <v>1.1384659171766046E-3</v>
      </c>
      <c r="M344" s="69">
        <f>IFERROR('Tabel 5'!L344/'Tabel 11'!$F344*1,0)</f>
        <v>4.5538636687064184E-3</v>
      </c>
      <c r="N344" s="69">
        <f>IFERROR('Tabel 5'!M344/'Tabel 11'!$F344*1,0)</f>
        <v>0</v>
      </c>
      <c r="O344" s="69">
        <f>IFERROR('Tabel 5'!N344/'Tabel 11'!$F344*1,0)</f>
        <v>0</v>
      </c>
      <c r="P344" s="69"/>
      <c r="Q344" s="69">
        <f>IFERROR('Tabel 5'!P344/'Tabel 11'!$F344*1,0)</f>
        <v>2.4192400740002847E-3</v>
      </c>
      <c r="R344" s="69">
        <f>IFERROR('Tabel 5'!Q344/'Tabel 11'!$F344*1,0)</f>
        <v>0</v>
      </c>
      <c r="S344" s="69">
        <f>IFERROR('Tabel 5'!R344/'Tabel 11'!$F344*1,0)</f>
        <v>2.4192400740002847E-3</v>
      </c>
      <c r="T344" s="69"/>
      <c r="U344" s="69">
        <f>IFERROR('Tabel 5'!T344/'Tabel 11'!$F344*1,0)</f>
        <v>1.2807741568236801E-3</v>
      </c>
      <c r="V344" s="69"/>
      <c r="W344" s="69">
        <f>IFERROR('Tabel 5'!V344/'Tabel 11'!$F344*1,0)</f>
        <v>1.3519282766472178E-2</v>
      </c>
      <c r="X344" s="69">
        <f>IFERROR('Tabel 5'!W344/'Tabel 11'!$F344*1,0)</f>
        <v>1.3519282766472178E-2</v>
      </c>
      <c r="Y344" s="69">
        <f>IFERROR('Tabel 5'!X344/'Tabel 11'!$F344*1,0)</f>
        <v>0</v>
      </c>
      <c r="Z344" s="69">
        <f>IFERROR('Tabel 5'!Y344/'Tabel 11'!$F344*1,0)</f>
        <v>0</v>
      </c>
      <c r="AA344" s="69"/>
      <c r="AB344" s="69">
        <f>IFERROR('Tabel 5'!AA344/'Tabel 11'!$F344*1,0)</f>
        <v>0</v>
      </c>
      <c r="AC344" s="57"/>
    </row>
    <row r="345" spans="1:29" outlineLevel="1" x14ac:dyDescent="0.2">
      <c r="A345" s="22">
        <v>1</v>
      </c>
      <c r="B345" s="46">
        <v>2019</v>
      </c>
      <c r="C345" s="46">
        <v>8</v>
      </c>
      <c r="D345" s="22" t="s">
        <v>18</v>
      </c>
      <c r="E345" s="22" t="s">
        <v>342</v>
      </c>
      <c r="F345" s="41">
        <v>21931</v>
      </c>
      <c r="H345" s="69">
        <f>IFERROR('Tabel 5'!G345/'Tabel 11'!$F345*1,0)</f>
        <v>4.1858556381377955E-2</v>
      </c>
      <c r="I345" s="69"/>
      <c r="J345" s="69">
        <f>IFERROR('Tabel 5'!I345/'Tabel 11'!$F345*1,0)</f>
        <v>5.0157311568099954E-3</v>
      </c>
      <c r="K345" s="69">
        <f>IFERROR('Tabel 5'!J345/'Tabel 11'!$F345*1,0)</f>
        <v>0</v>
      </c>
      <c r="L345" s="69">
        <f>IFERROR('Tabel 5'!K345/'Tabel 11'!$F345*1,0)</f>
        <v>9.119511194199991E-5</v>
      </c>
      <c r="M345" s="69">
        <f>IFERROR('Tabel 5'!L345/'Tabel 11'!$F345*1,0)</f>
        <v>1.2767315671879987E-3</v>
      </c>
      <c r="N345" s="69">
        <f>IFERROR('Tabel 5'!M345/'Tabel 11'!$F345*1,0)</f>
        <v>0</v>
      </c>
      <c r="O345" s="69">
        <f>IFERROR('Tabel 5'!N345/'Tabel 11'!$F345*1,0)</f>
        <v>3.6478044776799964E-3</v>
      </c>
      <c r="P345" s="69"/>
      <c r="Q345" s="69">
        <f>IFERROR('Tabel 5'!P345/'Tabel 11'!$F345*1,0)</f>
        <v>2.6765765354976972E-2</v>
      </c>
      <c r="R345" s="69">
        <f>IFERROR('Tabel 5'!Q345/'Tabel 11'!$F345*1,0)</f>
        <v>2.6765765354976972E-2</v>
      </c>
      <c r="S345" s="69">
        <f>IFERROR('Tabel 5'!R345/'Tabel 11'!$F345*1,0)</f>
        <v>0</v>
      </c>
      <c r="T345" s="69"/>
      <c r="U345" s="69">
        <f>IFERROR('Tabel 5'!T345/'Tabel 11'!$F345*1,0)</f>
        <v>0</v>
      </c>
      <c r="V345" s="69"/>
      <c r="W345" s="69">
        <f>IFERROR('Tabel 5'!V345/'Tabel 11'!$F345*1,0)</f>
        <v>1.0077059869590991E-2</v>
      </c>
      <c r="X345" s="69">
        <f>IFERROR('Tabel 5'!W345/'Tabel 11'!$F345*1,0)</f>
        <v>8.3443527426929915E-3</v>
      </c>
      <c r="Y345" s="69">
        <f>IFERROR('Tabel 5'!X345/'Tabel 11'!$F345*1,0)</f>
        <v>0</v>
      </c>
      <c r="Z345" s="69">
        <f>IFERROR('Tabel 5'!Y345/'Tabel 11'!$F345*1,0)</f>
        <v>1.7327071268979982E-3</v>
      </c>
      <c r="AA345" s="69"/>
      <c r="AB345" s="69">
        <f>IFERROR('Tabel 5'!AA345/'Tabel 11'!$F345*1,0)</f>
        <v>0</v>
      </c>
      <c r="AC345" s="57"/>
    </row>
    <row r="346" spans="1:29" outlineLevel="1" x14ac:dyDescent="0.2">
      <c r="A346" s="22">
        <v>1</v>
      </c>
      <c r="B346" s="46">
        <v>2019</v>
      </c>
      <c r="C346" s="46">
        <v>8</v>
      </c>
      <c r="D346" s="22" t="s">
        <v>19</v>
      </c>
      <c r="E346" s="22" t="s">
        <v>343</v>
      </c>
      <c r="F346" s="41">
        <v>7817</v>
      </c>
      <c r="H346" s="69">
        <f>IFERROR('Tabel 5'!G346/'Tabel 11'!$F346*1,0)</f>
        <v>3.1341947038505819E-2</v>
      </c>
      <c r="I346" s="69"/>
      <c r="J346" s="69">
        <f>IFERROR('Tabel 5'!I346/'Tabel 11'!$F346*1,0)</f>
        <v>2.8143789177433797E-3</v>
      </c>
      <c r="K346" s="69">
        <f>IFERROR('Tabel 5'!J346/'Tabel 11'!$F346*1,0)</f>
        <v>2.4305999744147371E-3</v>
      </c>
      <c r="L346" s="69">
        <f>IFERROR('Tabel 5'!K346/'Tabel 11'!$F346*1,0)</f>
        <v>0</v>
      </c>
      <c r="M346" s="69">
        <f>IFERROR('Tabel 5'!L346/'Tabel 11'!$F346*1,0)</f>
        <v>0</v>
      </c>
      <c r="N346" s="69">
        <f>IFERROR('Tabel 5'!M346/'Tabel 11'!$F346*1,0)</f>
        <v>3.8377894332864272E-4</v>
      </c>
      <c r="O346" s="69">
        <f>IFERROR('Tabel 5'!N346/'Tabel 11'!$F346*1,0)</f>
        <v>0</v>
      </c>
      <c r="P346" s="69"/>
      <c r="Q346" s="69">
        <f>IFERROR('Tabel 5'!P346/'Tabel 11'!$F346*1,0)</f>
        <v>2.0468210310860945E-2</v>
      </c>
      <c r="R346" s="69">
        <f>IFERROR('Tabel 5'!Q346/'Tabel 11'!$F346*1,0)</f>
        <v>2.0468210310860945E-2</v>
      </c>
      <c r="S346" s="69">
        <f>IFERROR('Tabel 5'!R346/'Tabel 11'!$F346*1,0)</f>
        <v>0</v>
      </c>
      <c r="T346" s="69"/>
      <c r="U346" s="69">
        <f>IFERROR('Tabel 5'!T346/'Tabel 11'!$F346*1,0)</f>
        <v>0</v>
      </c>
      <c r="V346" s="69"/>
      <c r="W346" s="69">
        <f>IFERROR('Tabel 5'!V346/'Tabel 11'!$F346*1,0)</f>
        <v>8.0593578099014962E-3</v>
      </c>
      <c r="X346" s="69">
        <f>IFERROR('Tabel 5'!W346/'Tabel 11'!$F346*1,0)</f>
        <v>8.0593578099014962E-3</v>
      </c>
      <c r="Y346" s="69">
        <f>IFERROR('Tabel 5'!X346/'Tabel 11'!$F346*1,0)</f>
        <v>0</v>
      </c>
      <c r="Z346" s="69">
        <f>IFERROR('Tabel 5'!Y346/'Tabel 11'!$F346*1,0)</f>
        <v>0</v>
      </c>
      <c r="AA346" s="69"/>
      <c r="AB346" s="69">
        <f>IFERROR('Tabel 5'!AA346/'Tabel 11'!$F346*1,0)</f>
        <v>6.6521683510298068E-3</v>
      </c>
      <c r="AC346" s="57"/>
    </row>
    <row r="347" spans="1:29" outlineLevel="1" x14ac:dyDescent="0.2">
      <c r="A347" s="22">
        <v>1</v>
      </c>
      <c r="B347" s="46">
        <v>2019</v>
      </c>
      <c r="C347" s="46">
        <v>8</v>
      </c>
      <c r="D347" s="22" t="s">
        <v>68</v>
      </c>
      <c r="E347" s="22" t="s">
        <v>405</v>
      </c>
      <c r="F347" s="41">
        <v>5438</v>
      </c>
      <c r="H347" s="69">
        <f>IFERROR('Tabel 5'!G347/'Tabel 11'!$F347*1,0)</f>
        <v>7.5395365943361527E-3</v>
      </c>
      <c r="I347" s="69"/>
      <c r="J347" s="69">
        <f>IFERROR('Tabel 5'!I347/'Tabel 11'!$F347*1,0)</f>
        <v>5.5167340934166975E-4</v>
      </c>
      <c r="K347" s="69">
        <f>IFERROR('Tabel 5'!J347/'Tabel 11'!$F347*1,0)</f>
        <v>5.5167340934166975E-4</v>
      </c>
      <c r="L347" s="69">
        <f>IFERROR('Tabel 5'!K347/'Tabel 11'!$F347*1,0)</f>
        <v>0</v>
      </c>
      <c r="M347" s="69">
        <f>IFERROR('Tabel 5'!L347/'Tabel 11'!$F347*1,0)</f>
        <v>0</v>
      </c>
      <c r="N347" s="69">
        <f>IFERROR('Tabel 5'!M347/'Tabel 11'!$F347*1,0)</f>
        <v>0</v>
      </c>
      <c r="O347" s="69">
        <f>IFERROR('Tabel 5'!N347/'Tabel 11'!$F347*1,0)</f>
        <v>0</v>
      </c>
      <c r="P347" s="69"/>
      <c r="Q347" s="69">
        <f>IFERROR('Tabel 5'!P347/'Tabel 11'!$F347*1,0)</f>
        <v>0</v>
      </c>
      <c r="R347" s="69">
        <f>IFERROR('Tabel 5'!Q347/'Tabel 11'!$F347*1,0)</f>
        <v>0</v>
      </c>
      <c r="S347" s="69">
        <f>IFERROR('Tabel 5'!R347/'Tabel 11'!$F347*1,0)</f>
        <v>0</v>
      </c>
      <c r="T347" s="69"/>
      <c r="U347" s="69">
        <f>IFERROR('Tabel 5'!T347/'Tabel 11'!$F347*1,0)</f>
        <v>5.5167340934166975E-4</v>
      </c>
      <c r="V347" s="69"/>
      <c r="W347" s="69">
        <f>IFERROR('Tabel 5'!V347/'Tabel 11'!$F347*1,0)</f>
        <v>6.4361897756528138E-3</v>
      </c>
      <c r="X347" s="69">
        <f>IFERROR('Tabel 5'!W347/'Tabel 11'!$F347*1,0)</f>
        <v>6.0684075027583667E-3</v>
      </c>
      <c r="Y347" s="69">
        <f>IFERROR('Tabel 5'!X347/'Tabel 11'!$F347*1,0)</f>
        <v>0</v>
      </c>
      <c r="Z347" s="69">
        <f>IFERROR('Tabel 5'!Y347/'Tabel 11'!$F347*1,0)</f>
        <v>3.677822728944465E-4</v>
      </c>
      <c r="AA347" s="69"/>
      <c r="AB347" s="69">
        <f>IFERROR('Tabel 5'!AA347/'Tabel 11'!$F347*1,0)</f>
        <v>0</v>
      </c>
      <c r="AC347" s="57"/>
    </row>
    <row r="348" spans="1:29" outlineLevel="1" x14ac:dyDescent="0.2">
      <c r="B348" s="46">
        <v>2019</v>
      </c>
      <c r="C348" s="46">
        <v>8</v>
      </c>
      <c r="D348" s="22" t="s">
        <v>767</v>
      </c>
      <c r="E348" s="22" t="s">
        <v>804</v>
      </c>
      <c r="F348" s="41">
        <v>0</v>
      </c>
      <c r="H348" s="69">
        <f>IFERROR('Tabel 5'!G348/'Tabel 11'!$F348*1,0)</f>
        <v>0</v>
      </c>
      <c r="I348" s="69"/>
      <c r="J348" s="69">
        <f>IFERROR('Tabel 5'!I348/'Tabel 11'!$F348*1,0)</f>
        <v>0</v>
      </c>
      <c r="K348" s="69">
        <f>IFERROR('Tabel 5'!J348/'Tabel 11'!$F348*1,0)</f>
        <v>0</v>
      </c>
      <c r="L348" s="69">
        <f>IFERROR('Tabel 5'!K348/'Tabel 11'!$F348*1,0)</f>
        <v>0</v>
      </c>
      <c r="M348" s="69">
        <f>IFERROR('Tabel 5'!L348/'Tabel 11'!$F348*1,0)</f>
        <v>0</v>
      </c>
      <c r="N348" s="69">
        <f>IFERROR('Tabel 5'!M348/'Tabel 11'!$F348*1,0)</f>
        <v>0</v>
      </c>
      <c r="O348" s="69">
        <f>IFERROR('Tabel 5'!N348/'Tabel 11'!$F348*1,0)</f>
        <v>0</v>
      </c>
      <c r="P348" s="69"/>
      <c r="Q348" s="69">
        <f>IFERROR('Tabel 5'!P348/'Tabel 11'!$F348*1,0)</f>
        <v>0</v>
      </c>
      <c r="R348" s="69">
        <f>IFERROR('Tabel 5'!Q348/'Tabel 11'!$F348*1,0)</f>
        <v>0</v>
      </c>
      <c r="S348" s="69">
        <f>IFERROR('Tabel 5'!R348/'Tabel 11'!$F348*1,0)</f>
        <v>0</v>
      </c>
      <c r="T348" s="69"/>
      <c r="U348" s="69">
        <f>IFERROR('Tabel 5'!T348/'Tabel 11'!$F348*1,0)</f>
        <v>0</v>
      </c>
      <c r="V348" s="69"/>
      <c r="W348" s="69">
        <f>IFERROR('Tabel 5'!V348/'Tabel 11'!$F348*1,0)</f>
        <v>0</v>
      </c>
      <c r="X348" s="69">
        <f>IFERROR('Tabel 5'!W348/'Tabel 11'!$F348*1,0)</f>
        <v>0</v>
      </c>
      <c r="Y348" s="69">
        <f>IFERROR('Tabel 5'!X348/'Tabel 11'!$F348*1,0)</f>
        <v>0</v>
      </c>
      <c r="Z348" s="69">
        <f>IFERROR('Tabel 5'!Y348/'Tabel 11'!$F348*1,0)</f>
        <v>0</v>
      </c>
      <c r="AA348" s="69"/>
      <c r="AB348" s="69">
        <f>IFERROR('Tabel 5'!AA348/'Tabel 11'!$F348*1,0)</f>
        <v>0</v>
      </c>
      <c r="AC348" s="57"/>
    </row>
    <row r="349" spans="1:29" x14ac:dyDescent="0.2">
      <c r="B349" s="46">
        <v>2019</v>
      </c>
      <c r="C349" s="46" t="s">
        <v>766</v>
      </c>
      <c r="F349" s="41">
        <v>63430</v>
      </c>
      <c r="H349" s="69">
        <f>IFERROR('Tabel 5'!G349/'Tabel 11'!$F349*1,0)</f>
        <v>3.2382153555100109E-2</v>
      </c>
      <c r="I349" s="69"/>
      <c r="J349" s="69">
        <f>IFERROR('Tabel 5'!I349/'Tabel 11'!$F349*1,0)</f>
        <v>3.2319091912344318E-3</v>
      </c>
      <c r="K349" s="69">
        <f>IFERROR('Tabel 5'!J349/'Tabel 11'!$F349*1,0)</f>
        <v>3.4683903515686585E-4</v>
      </c>
      <c r="L349" s="69">
        <f>IFERROR('Tabel 5'!K349/'Tabel 11'!$F349*1,0)</f>
        <v>1.5765410688948448E-4</v>
      </c>
      <c r="M349" s="69">
        <f>IFERROR('Tabel 5'!L349/'Tabel 11'!$F349*1,0)</f>
        <v>9.4592464133690687E-4</v>
      </c>
      <c r="N349" s="69">
        <f>IFERROR('Tabel 5'!M349/'Tabel 11'!$F349*1,0)</f>
        <v>4.7296232066845344E-5</v>
      </c>
      <c r="O349" s="69">
        <f>IFERROR('Tabel 5'!N349/'Tabel 11'!$F349*1,0)</f>
        <v>1.7341951757843292E-3</v>
      </c>
      <c r="P349" s="69"/>
      <c r="Q349" s="69">
        <f>IFERROR('Tabel 5'!P349/'Tabel 11'!$F349*1,0)</f>
        <v>2.038467602081034E-2</v>
      </c>
      <c r="R349" s="69">
        <f>IFERROR('Tabel 5'!Q349/'Tabel 11'!$F349*1,0)</f>
        <v>1.980135582531925E-2</v>
      </c>
      <c r="S349" s="69">
        <f>IFERROR('Tabel 5'!R349/'Tabel 11'!$F349*1,0)</f>
        <v>5.8332019549109252E-4</v>
      </c>
      <c r="T349" s="69"/>
      <c r="U349" s="69">
        <f>IFERROR('Tabel 5'!T349/'Tabel 11'!$F349*1,0)</f>
        <v>1.8918492826738137E-4</v>
      </c>
      <c r="V349" s="69"/>
      <c r="W349" s="69">
        <f>IFERROR('Tabel 5'!V349/'Tabel 11'!$F349*1,0)</f>
        <v>8.5763834147879556E-3</v>
      </c>
      <c r="X349" s="69">
        <f>IFERROR('Tabel 5'!W349/'Tabel 11'!$F349*1,0)</f>
        <v>7.9457669872300182E-3</v>
      </c>
      <c r="Y349" s="69">
        <f>IFERROR('Tabel 5'!X349/'Tabel 11'!$F349*1,0)</f>
        <v>0</v>
      </c>
      <c r="Z349" s="69">
        <f>IFERROR('Tabel 5'!Y349/'Tabel 11'!$F349*1,0)</f>
        <v>6.3061642755793791E-4</v>
      </c>
      <c r="AA349" s="69"/>
      <c r="AB349" s="69">
        <f>IFERROR('Tabel 5'!AA349/'Tabel 11'!$F349*1,0)</f>
        <v>8.1980135582531929E-4</v>
      </c>
      <c r="AC349" s="57"/>
    </row>
    <row r="350" spans="1:29" x14ac:dyDescent="0.2">
      <c r="C350" s="46"/>
      <c r="H350" s="69"/>
      <c r="I350" s="69"/>
      <c r="J350" s="69"/>
      <c r="K350" s="69"/>
      <c r="L350" s="69"/>
      <c r="M350" s="69"/>
      <c r="N350" s="69"/>
      <c r="O350" s="69"/>
      <c r="P350" s="69"/>
      <c r="Q350" s="69"/>
      <c r="R350" s="69"/>
      <c r="S350" s="69"/>
      <c r="T350" s="69"/>
      <c r="U350" s="69"/>
      <c r="V350" s="69"/>
      <c r="W350" s="69"/>
      <c r="X350" s="69"/>
      <c r="Y350" s="69"/>
      <c r="Z350" s="69"/>
      <c r="AA350" s="69"/>
      <c r="AB350" s="69"/>
    </row>
    <row r="351" spans="1:29" x14ac:dyDescent="0.2">
      <c r="C351" s="47"/>
      <c r="E351" s="47"/>
      <c r="F351" s="73"/>
      <c r="H351" s="141"/>
      <c r="I351" s="69"/>
      <c r="J351" s="141"/>
      <c r="K351" s="69"/>
      <c r="L351" s="141"/>
      <c r="M351" s="69"/>
      <c r="N351" s="141"/>
      <c r="O351" s="69"/>
      <c r="P351" s="141"/>
      <c r="Q351" s="69"/>
      <c r="R351" s="141"/>
      <c r="S351" s="69"/>
      <c r="T351" s="141"/>
      <c r="U351" s="69"/>
      <c r="V351" s="141"/>
      <c r="W351" s="69"/>
      <c r="X351" s="141"/>
      <c r="Y351" s="69"/>
      <c r="Z351" s="141"/>
      <c r="AA351" s="69"/>
      <c r="AB351" s="141"/>
    </row>
    <row r="352" spans="1:29" outlineLevel="2" x14ac:dyDescent="0.2">
      <c r="B352" s="46">
        <v>2017</v>
      </c>
      <c r="C352" s="46">
        <v>1</v>
      </c>
      <c r="D352" s="22" t="s">
        <v>92</v>
      </c>
      <c r="E352" s="22" t="s">
        <v>419</v>
      </c>
      <c r="F352" s="41">
        <v>1325516.9881999993</v>
      </c>
      <c r="H352" s="69">
        <f>IFERROR('Tabel 5'!G397/'Tabel 11'!$F352*1,0)</f>
        <v>4.9678729572090775E-3</v>
      </c>
      <c r="I352" s="69"/>
      <c r="J352" s="69">
        <f>IFERROR('Tabel 5'!I397/'Tabel 11'!$F352*1,0)</f>
        <v>2.9445114885325785E-3</v>
      </c>
      <c r="K352" s="69">
        <f>IFERROR('Tabel 5'!J397/'Tabel 11'!$F352*1,0)</f>
        <v>1.9946934090904781E-3</v>
      </c>
      <c r="L352" s="69">
        <f>IFERROR('Tabel 5'!K397/'Tabel 11'!$F352*1,0)</f>
        <v>0</v>
      </c>
      <c r="M352" s="69">
        <f>IFERROR('Tabel 5'!L397/'Tabel 11'!$F352*1,0)</f>
        <v>9.2265886509744889E-4</v>
      </c>
      <c r="N352" s="69">
        <f>IFERROR('Tabel 5'!M397/'Tabel 11'!$F352*1,0)</f>
        <v>6.0353809654779978E-6</v>
      </c>
      <c r="O352" s="69">
        <f>IFERROR('Tabel 5'!N397/'Tabel 11'!$F352*1,0)</f>
        <v>2.1123833379172994E-5</v>
      </c>
      <c r="P352" s="69"/>
      <c r="Q352" s="69">
        <f>IFERROR('Tabel 5'!P397/'Tabel 11'!$F352*1,0)</f>
        <v>2.474506195845979E-4</v>
      </c>
      <c r="R352" s="69">
        <f>IFERROR('Tabel 5'!Q397/'Tabel 11'!$F352*1,0)</f>
        <v>2.0369410758488244E-4</v>
      </c>
      <c r="S352" s="69">
        <f>IFERROR('Tabel 5'!R397/'Tabel 11'!$F352*1,0)</f>
        <v>4.3756511999715485E-5</v>
      </c>
      <c r="T352" s="69">
        <f>IFERROR('Tabel 5'!S397/'Tabel 11'!$F352*1,0)</f>
        <v>0</v>
      </c>
      <c r="U352" s="69">
        <f>IFERROR('Tabel 5'!T397/'Tabel 11'!$F352*1,0)</f>
        <v>4.8433932247960934E-4</v>
      </c>
      <c r="V352" s="69"/>
      <c r="W352" s="69">
        <f>IFERROR('Tabel 5'!V397/'Tabel 11'!$F352*1,0)</f>
        <v>1.2915715266122916E-3</v>
      </c>
      <c r="X352" s="69">
        <f>IFERROR('Tabel 5'!W397/'Tabel 11'!$F352*1,0)</f>
        <v>1.2651667348883254E-3</v>
      </c>
      <c r="Y352" s="69">
        <f>IFERROR('Tabel 5'!X397/'Tabel 11'!$F352*1,0)</f>
        <v>2.640479172396624E-5</v>
      </c>
      <c r="Z352" s="69">
        <f>IFERROR('Tabel 5'!Y397/'Tabel 11'!$F352*1,0)</f>
        <v>0</v>
      </c>
      <c r="AA352" s="69"/>
      <c r="AB352" s="69">
        <f>IFERROR('Tabel 5'!AA397/'Tabel 11'!$F352*1,0)</f>
        <v>0</v>
      </c>
    </row>
    <row r="353" spans="2:28" outlineLevel="2" x14ac:dyDescent="0.2">
      <c r="B353" s="46">
        <v>2017</v>
      </c>
      <c r="C353" s="46">
        <v>1</v>
      </c>
      <c r="D353" s="22" t="s">
        <v>101</v>
      </c>
      <c r="E353" s="22" t="s">
        <v>443</v>
      </c>
      <c r="F353" s="41">
        <v>5158938</v>
      </c>
      <c r="H353" s="69">
        <f>IFERROR('Tabel 5'!G398/'Tabel 11'!$F353*1,0)</f>
        <v>9.7306848812681989E-4</v>
      </c>
      <c r="I353" s="69"/>
      <c r="J353" s="69">
        <f>IFERROR('Tabel 5'!I398/'Tabel 11'!$F353*1,0)</f>
        <v>4.1074345146229711E-4</v>
      </c>
      <c r="K353" s="69">
        <f>IFERROR('Tabel 5'!J398/'Tabel 11'!$F353*1,0)</f>
        <v>9.1879375173727621E-5</v>
      </c>
      <c r="L353" s="69">
        <f>IFERROR('Tabel 5'!K398/'Tabel 11'!$F353*1,0)</f>
        <v>0</v>
      </c>
      <c r="M353" s="69">
        <f>IFERROR('Tabel 5'!L398/'Tabel 11'!$F353*1,0)</f>
        <v>2.0256106973954717E-4</v>
      </c>
      <c r="N353" s="69">
        <f>IFERROR('Tabel 5'!M398/'Tabel 11'!$F353*1,0)</f>
        <v>6.5711198700197594E-5</v>
      </c>
      <c r="O353" s="69">
        <f>IFERROR('Tabel 5'!N398/'Tabel 11'!$F353*1,0)</f>
        <v>5.0591807848824698E-5</v>
      </c>
      <c r="P353" s="69"/>
      <c r="Q353" s="69">
        <f>IFERROR('Tabel 5'!P398/'Tabel 11'!$F353*1,0)</f>
        <v>1.18241389991506E-5</v>
      </c>
      <c r="R353" s="69">
        <f>IFERROR('Tabel 5'!Q398/'Tabel 11'!$F353*1,0)</f>
        <v>1.18241389991506E-5</v>
      </c>
      <c r="S353" s="69">
        <f>IFERROR('Tabel 5'!R398/'Tabel 11'!$F353*1,0)</f>
        <v>0</v>
      </c>
      <c r="T353" s="69">
        <f>IFERROR('Tabel 5'!S398/'Tabel 11'!$F353*1,0)</f>
        <v>0</v>
      </c>
      <c r="U353" s="69">
        <f>IFERROR('Tabel 5'!T398/'Tabel 11'!$F353*1,0)</f>
        <v>2.5102065580163979E-4</v>
      </c>
      <c r="V353" s="69"/>
      <c r="W353" s="69">
        <f>IFERROR('Tabel 5'!V398/'Tabel 11'!$F353*1,0)</f>
        <v>2.9948024186373241E-4</v>
      </c>
      <c r="X353" s="69">
        <f>IFERROR('Tabel 5'!W398/'Tabel 11'!$F353*1,0)</f>
        <v>2.8339165929111766E-4</v>
      </c>
      <c r="Y353" s="69">
        <f>IFERROR('Tabel 5'!X398/'Tabel 11'!$F353*1,0)</f>
        <v>7.3658570814380792E-6</v>
      </c>
      <c r="Z353" s="69">
        <f>IFERROR('Tabel 5'!Y398/'Tabel 11'!$F353*1,0)</f>
        <v>8.722725491176673E-6</v>
      </c>
      <c r="AA353" s="69"/>
      <c r="AB353" s="69">
        <f>IFERROR('Tabel 5'!AA398/'Tabel 11'!$F353*1,0)</f>
        <v>0</v>
      </c>
    </row>
    <row r="354" spans="2:28" outlineLevel="2" x14ac:dyDescent="0.2">
      <c r="B354" s="46">
        <v>2017</v>
      </c>
      <c r="C354" s="46">
        <v>1</v>
      </c>
      <c r="D354" s="22" t="s">
        <v>141</v>
      </c>
      <c r="E354" s="22" t="s">
        <v>486</v>
      </c>
      <c r="F354" s="41">
        <v>2393777</v>
      </c>
      <c r="H354" s="69">
        <f>IFERROR('Tabel 5'!G399/'Tabel 11'!$F354*1,0)</f>
        <v>3.0595999543817157E-3</v>
      </c>
      <c r="I354" s="69"/>
      <c r="J354" s="69">
        <f>IFERROR('Tabel 5'!I399/'Tabel 11'!$F354*1,0)</f>
        <v>1.5962222044910617E-3</v>
      </c>
      <c r="K354" s="69">
        <f>IFERROR('Tabel 5'!J399/'Tabel 11'!$F354*1,0)</f>
        <v>9.3784842949029925E-4</v>
      </c>
      <c r="L354" s="69">
        <f>IFERROR('Tabel 5'!K399/'Tabel 11'!$F354*1,0)</f>
        <v>6.7257727014671795E-5</v>
      </c>
      <c r="M354" s="69">
        <f>IFERROR('Tabel 5'!L399/'Tabel 11'!$F354*1,0)</f>
        <v>5.4641681326205404E-4</v>
      </c>
      <c r="N354" s="69">
        <f>IFERROR('Tabel 5'!M399/'Tabel 11'!$F354*1,0)</f>
        <v>2.0887492861699316E-6</v>
      </c>
      <c r="O354" s="69">
        <f>IFERROR('Tabel 5'!N399/'Tabel 11'!$F354*1,0)</f>
        <v>4.2610485437866601E-5</v>
      </c>
      <c r="P354" s="69"/>
      <c r="Q354" s="69">
        <f>IFERROR('Tabel 5'!P399/'Tabel 11'!$F354*1,0)</f>
        <v>5.0380632782418748E-4</v>
      </c>
      <c r="R354" s="69">
        <f>IFERROR('Tabel 5'!Q399/'Tabel 11'!$F354*1,0)</f>
        <v>5.0380632782418748E-4</v>
      </c>
      <c r="S354" s="69">
        <f>IFERROR('Tabel 5'!R399/'Tabel 11'!$F354*1,0)</f>
        <v>0</v>
      </c>
      <c r="T354" s="69">
        <f>IFERROR('Tabel 5'!S399/'Tabel 11'!$F354*1,0)</f>
        <v>0</v>
      </c>
      <c r="U354" s="69">
        <f>IFERROR('Tabel 5'!T399/'Tabel 11'!$F354*1,0)</f>
        <v>6.6422227300203814E-5</v>
      </c>
      <c r="V354" s="69"/>
      <c r="W354" s="69">
        <f>IFERROR('Tabel 5'!V399/'Tabel 11'!$F354*1,0)</f>
        <v>8.9314919476626267E-4</v>
      </c>
      <c r="X354" s="69">
        <f>IFERROR('Tabel 5'!W399/'Tabel 11'!$F354*1,0)</f>
        <v>8.4719671047052425E-4</v>
      </c>
      <c r="Y354" s="69">
        <f>IFERROR('Tabel 5'!X399/'Tabel 11'!$F354*1,0)</f>
        <v>4.4699234724036533E-5</v>
      </c>
      <c r="Z354" s="69">
        <f>IFERROR('Tabel 5'!Y399/'Tabel 11'!$F354*1,0)</f>
        <v>1.2532495717019589E-6</v>
      </c>
      <c r="AA354" s="69"/>
      <c r="AB354" s="69">
        <f>IFERROR('Tabel 5'!AA399/'Tabel 11'!$F354*1,0)</f>
        <v>0</v>
      </c>
    </row>
    <row r="355" spans="2:28" outlineLevel="2" x14ac:dyDescent="0.2">
      <c r="B355" s="46">
        <v>2017</v>
      </c>
      <c r="C355" s="46">
        <v>1</v>
      </c>
      <c r="D355" s="22" t="s">
        <v>157</v>
      </c>
      <c r="E355" s="22" t="s">
        <v>504</v>
      </c>
      <c r="F355" s="41">
        <v>3563025.2759999968</v>
      </c>
      <c r="H355" s="69">
        <f>IFERROR('Tabel 5'!G400/'Tabel 11'!$F355*1,0)</f>
        <v>1.4265966717211705E-3</v>
      </c>
      <c r="I355" s="69"/>
      <c r="J355" s="69">
        <f>IFERROR('Tabel 5'!I400/'Tabel 11'!$F355*1,0)</f>
        <v>7.9454951360272152E-4</v>
      </c>
      <c r="K355" s="69">
        <f>IFERROR('Tabel 5'!J400/'Tabel 11'!$F355*1,0)</f>
        <v>5.6777593289237215E-4</v>
      </c>
      <c r="L355" s="69">
        <f>IFERROR('Tabel 5'!K400/'Tabel 11'!$F355*1,0)</f>
        <v>3.3679244659952871E-6</v>
      </c>
      <c r="M355" s="69">
        <f>IFERROR('Tabel 5'!L400/'Tabel 11'!$F355*1,0)</f>
        <v>2.1049527912470544E-4</v>
      </c>
      <c r="N355" s="69">
        <f>IFERROR('Tabel 5'!M400/'Tabel 11'!$F355*1,0)</f>
        <v>0</v>
      </c>
      <c r="O355" s="69">
        <f>IFERROR('Tabel 5'!N400/'Tabel 11'!$F355*1,0)</f>
        <v>1.2910377119648601E-5</v>
      </c>
      <c r="P355" s="69"/>
      <c r="Q355" s="69">
        <f>IFERROR('Tabel 5'!P400/'Tabel 11'!$F355*1,0)</f>
        <v>5.5851414061088514E-5</v>
      </c>
      <c r="R355" s="69">
        <f>IFERROR('Tabel 5'!Q400/'Tabel 11'!$F355*1,0)</f>
        <v>5.6132074433254782E-6</v>
      </c>
      <c r="S355" s="69">
        <f>IFERROR('Tabel 5'!R400/'Tabel 11'!$F355*1,0)</f>
        <v>5.0238206617763035E-5</v>
      </c>
      <c r="T355" s="69">
        <f>IFERROR('Tabel 5'!S400/'Tabel 11'!$F355*1,0)</f>
        <v>0</v>
      </c>
      <c r="U355" s="69">
        <f>IFERROR('Tabel 5'!T400/'Tabel 11'!$F355*1,0)</f>
        <v>1.0384433770152136E-5</v>
      </c>
      <c r="V355" s="69"/>
      <c r="W355" s="69">
        <f>IFERROR('Tabel 5'!V400/'Tabel 11'!$F355*1,0)</f>
        <v>5.6581131028720819E-4</v>
      </c>
      <c r="X355" s="69">
        <f>IFERROR('Tabel 5'!W400/'Tabel 11'!$F355*1,0)</f>
        <v>5.5739149912222008E-4</v>
      </c>
      <c r="Y355" s="69">
        <f>IFERROR('Tabel 5'!X400/'Tabel 11'!$F355*1,0)</f>
        <v>8.4198111649882186E-6</v>
      </c>
      <c r="Z355" s="69">
        <f>IFERROR('Tabel 5'!Y400/'Tabel 11'!$F355*1,0)</f>
        <v>0</v>
      </c>
      <c r="AA355" s="69"/>
      <c r="AB355" s="69">
        <f>IFERROR('Tabel 5'!AA400/'Tabel 11'!$F355*1,0)</f>
        <v>0</v>
      </c>
    </row>
    <row r="356" spans="2:28" outlineLevel="2" x14ac:dyDescent="0.2">
      <c r="B356" s="46">
        <v>2017</v>
      </c>
      <c r="C356" s="46">
        <v>1</v>
      </c>
      <c r="E356" s="22" t="s">
        <v>804</v>
      </c>
      <c r="F356" s="41">
        <v>0</v>
      </c>
      <c r="H356" s="69">
        <f>IFERROR('Tabel 5'!G401/'Tabel 11'!$F356*1,0)</f>
        <v>0</v>
      </c>
      <c r="I356" s="69"/>
      <c r="J356" s="69">
        <f>IFERROR('Tabel 5'!I401/'Tabel 11'!$F356*1,0)</f>
        <v>0</v>
      </c>
      <c r="K356" s="69">
        <f>IFERROR('Tabel 5'!J401/'Tabel 11'!$F356*1,0)</f>
        <v>0</v>
      </c>
      <c r="L356" s="69">
        <f>IFERROR('Tabel 5'!K401/'Tabel 11'!$F356*1,0)</f>
        <v>0</v>
      </c>
      <c r="M356" s="69">
        <f>IFERROR('Tabel 5'!L401/'Tabel 11'!$F356*1,0)</f>
        <v>0</v>
      </c>
      <c r="N356" s="69">
        <f>IFERROR('Tabel 5'!M401/'Tabel 11'!$F356*1,0)</f>
        <v>0</v>
      </c>
      <c r="O356" s="69">
        <f>IFERROR('Tabel 5'!N401/'Tabel 11'!$F356*1,0)</f>
        <v>0</v>
      </c>
      <c r="P356" s="69"/>
      <c r="Q356" s="69">
        <f>IFERROR('Tabel 5'!P401/'Tabel 11'!$F356*1,0)</f>
        <v>0</v>
      </c>
      <c r="R356" s="69">
        <f>IFERROR('Tabel 5'!Q401/'Tabel 11'!$F356*1,0)</f>
        <v>0</v>
      </c>
      <c r="S356" s="69">
        <f>IFERROR('Tabel 5'!R401/'Tabel 11'!$F356*1,0)</f>
        <v>0</v>
      </c>
      <c r="T356" s="69">
        <f>IFERROR('Tabel 5'!S401/'Tabel 11'!$F356*1,0)</f>
        <v>0</v>
      </c>
      <c r="U356" s="69">
        <f>IFERROR('Tabel 5'!T401/'Tabel 11'!$F356*1,0)</f>
        <v>0</v>
      </c>
      <c r="V356" s="69"/>
      <c r="W356" s="69">
        <f>IFERROR('Tabel 5'!V401/'Tabel 11'!$F356*1,0)</f>
        <v>0</v>
      </c>
      <c r="X356" s="69">
        <f>IFERROR('Tabel 5'!W401/'Tabel 11'!$F356*1,0)</f>
        <v>0</v>
      </c>
      <c r="Y356" s="69">
        <f>IFERROR('Tabel 5'!X401/'Tabel 11'!$F356*1,0)</f>
        <v>0</v>
      </c>
      <c r="Z356" s="69">
        <f>IFERROR('Tabel 5'!Y401/'Tabel 11'!$F356*1,0)</f>
        <v>0</v>
      </c>
      <c r="AA356" s="69"/>
      <c r="AB356" s="69">
        <f>IFERROR('Tabel 5'!AA401/'Tabel 11'!$F356*1,0)</f>
        <v>0</v>
      </c>
    </row>
    <row r="357" spans="2:28" outlineLevel="1" x14ac:dyDescent="0.2">
      <c r="B357" s="46">
        <v>2017</v>
      </c>
      <c r="C357" s="47" t="s">
        <v>761</v>
      </c>
      <c r="F357" s="41">
        <v>12441257.264199996</v>
      </c>
      <c r="H357" s="69">
        <f>IFERROR('Tabel 5'!G402/'Tabel 11'!$F357*1,0)</f>
        <v>8.5554054336842264E-4</v>
      </c>
      <c r="I357" s="69"/>
      <c r="J357" s="69">
        <f>IFERROR('Tabel 5'!I402/'Tabel 11'!$F357*1,0)</f>
        <v>5.2928734292381275E-4</v>
      </c>
      <c r="K357" s="69">
        <f>IFERROR('Tabel 5'!J402/'Tabel 11'!$F357*1,0)</f>
        <v>3.938508702090634E-4</v>
      </c>
      <c r="L357" s="69">
        <f>IFERROR('Tabel 5'!K402/'Tabel 11'!$F357*1,0)</f>
        <v>3.0463159144741842E-5</v>
      </c>
      <c r="M357" s="69">
        <f>IFERROR('Tabel 5'!L402/'Tabel 11'!$F357*1,0)</f>
        <v>6.8321069321980384E-6</v>
      </c>
      <c r="N357" s="69">
        <f>IFERROR('Tabel 5'!M402/'Tabel 11'!$F357*1,0)</f>
        <v>1.2619303392412847E-5</v>
      </c>
      <c r="O357" s="69">
        <f>IFERROR('Tabel 5'!N402/'Tabel 11'!$F357*1,0)</f>
        <v>8.5521903245396619E-5</v>
      </c>
      <c r="P357" s="69"/>
      <c r="Q357" s="69">
        <f>IFERROR('Tabel 5'!P402/'Tabel 11'!$F357*1,0)</f>
        <v>1.1453826327508476E-4</v>
      </c>
      <c r="R357" s="69">
        <f>IFERROR('Tabel 5'!Q402/'Tabel 11'!$F357*1,0)</f>
        <v>7.6439219912003935E-5</v>
      </c>
      <c r="S357" s="69">
        <f>IFERROR('Tabel 5'!R402/'Tabel 11'!$F357*1,0)</f>
        <v>3.8099043363080829E-5</v>
      </c>
      <c r="T357" s="69">
        <f>IFERROR('Tabel 5'!S402/'Tabel 11'!$F357*1,0)</f>
        <v>0</v>
      </c>
      <c r="U357" s="69">
        <f>IFERROR('Tabel 5'!T402/'Tabel 11'!$F357*1,0)</f>
        <v>8.254792728667512E-5</v>
      </c>
      <c r="V357" s="69"/>
      <c r="W357" s="69">
        <f>IFERROR('Tabel 5'!V402/'Tabel 11'!$F357*1,0)</f>
        <v>1.2916700988284998E-4</v>
      </c>
      <c r="X357" s="69">
        <f>IFERROR('Tabel 5'!W402/'Tabel 11'!$F357*1,0)</f>
        <v>1.2201339203619557E-4</v>
      </c>
      <c r="Y357" s="69">
        <f>IFERROR('Tabel 5'!X402/'Tabel 11'!$F357*1,0)</f>
        <v>7.153617846654417E-6</v>
      </c>
      <c r="Z357" s="69">
        <f>IFERROR('Tabel 5'!Y402/'Tabel 11'!$F357*1,0)</f>
        <v>0</v>
      </c>
      <c r="AA357" s="69"/>
      <c r="AB357" s="69">
        <f>IFERROR('Tabel 5'!AA402/'Tabel 11'!$F357*1,0)</f>
        <v>0</v>
      </c>
    </row>
    <row r="358" spans="2:28" outlineLevel="2" x14ac:dyDescent="0.2">
      <c r="B358" s="46">
        <v>2017</v>
      </c>
      <c r="C358" s="46">
        <v>2</v>
      </c>
      <c r="D358" s="22" t="s">
        <v>3</v>
      </c>
      <c r="E358" s="22" t="s">
        <v>324</v>
      </c>
      <c r="F358" s="41">
        <v>1064741</v>
      </c>
      <c r="H358" s="69">
        <f>IFERROR('Tabel 5'!G403/'Tabel 11'!$F358*1,0)</f>
        <v>1.0883397934333326E-2</v>
      </c>
      <c r="I358" s="69"/>
      <c r="J358" s="69">
        <f>IFERROR('Tabel 5'!I403/'Tabel 11'!$F358*1,0)</f>
        <v>4.1766025728322666E-3</v>
      </c>
      <c r="K358" s="69">
        <f>IFERROR('Tabel 5'!J403/'Tabel 11'!$F358*1,0)</f>
        <v>2.8532760549279121E-3</v>
      </c>
      <c r="L358" s="69">
        <f>IFERROR('Tabel 5'!K403/'Tabel 11'!$F358*1,0)</f>
        <v>1.3806174459328607E-4</v>
      </c>
      <c r="M358" s="69">
        <f>IFERROR('Tabel 5'!L403/'Tabel 11'!$F358*1,0)</f>
        <v>9.3449956374367098E-4</v>
      </c>
      <c r="N358" s="69">
        <f>IFERROR('Tabel 5'!M403/'Tabel 11'!$F358*1,0)</f>
        <v>6.7622078984466642E-5</v>
      </c>
      <c r="O358" s="69">
        <f>IFERROR('Tabel 5'!N403/'Tabel 11'!$F358*1,0)</f>
        <v>1.8314313058293049E-4</v>
      </c>
      <c r="P358" s="69"/>
      <c r="Q358" s="69">
        <f>IFERROR('Tabel 5'!P403/'Tabel 11'!$F358*1,0)</f>
        <v>3.6431395052881404E-3</v>
      </c>
      <c r="R358" s="69">
        <f>IFERROR('Tabel 5'!Q403/'Tabel 11'!$F358*1,0)</f>
        <v>2.1742376784588927E-3</v>
      </c>
      <c r="S358" s="69">
        <f>IFERROR('Tabel 5'!R403/'Tabel 11'!$F358*1,0)</f>
        <v>1.4689018268292478E-3</v>
      </c>
      <c r="T358" s="69">
        <f>IFERROR('Tabel 5'!S403/'Tabel 11'!$F358*1,0)</f>
        <v>0</v>
      </c>
      <c r="U358" s="69">
        <f>IFERROR('Tabel 5'!T403/'Tabel 11'!$F358*1,0)</f>
        <v>1.3928269879717227E-3</v>
      </c>
      <c r="V358" s="69"/>
      <c r="W358" s="69">
        <f>IFERROR('Tabel 5'!V403/'Tabel 11'!$F358*1,0)</f>
        <v>1.6708288682411967E-3</v>
      </c>
      <c r="X358" s="69">
        <f>IFERROR('Tabel 5'!W403/'Tabel 11'!$F358*1,0)</f>
        <v>0</v>
      </c>
      <c r="Y358" s="69">
        <f>IFERROR('Tabel 5'!X403/'Tabel 11'!$F358*1,0)</f>
        <v>1.5853620739691625E-3</v>
      </c>
      <c r="Z358" s="69">
        <f>IFERROR('Tabel 5'!Y403/'Tabel 11'!$F358*1,0)</f>
        <v>8.5466794272034236E-5</v>
      </c>
      <c r="AA358" s="69"/>
      <c r="AB358" s="69">
        <f>IFERROR('Tabel 5'!AA403/'Tabel 11'!$F358*1,0)</f>
        <v>9.3919554145092568E-6</v>
      </c>
    </row>
    <row r="359" spans="2:28" outlineLevel="2" x14ac:dyDescent="0.2">
      <c r="B359" s="46">
        <v>2017</v>
      </c>
      <c r="C359" s="46">
        <v>2</v>
      </c>
      <c r="D359" s="22" t="s">
        <v>5</v>
      </c>
      <c r="E359" s="22" t="s">
        <v>327</v>
      </c>
      <c r="F359" s="41">
        <v>728657</v>
      </c>
      <c r="H359" s="69">
        <f>IFERROR('Tabel 5'!G404/'Tabel 11'!$F359*1,0)</f>
        <v>1.0482298255557828E-2</v>
      </c>
      <c r="I359" s="69"/>
      <c r="J359" s="69">
        <f>IFERROR('Tabel 5'!I404/'Tabel 11'!$F359*1,0)</f>
        <v>7.2709107302887368E-3</v>
      </c>
      <c r="K359" s="69">
        <f>IFERROR('Tabel 5'!J404/'Tabel 11'!$F359*1,0)</f>
        <v>5.2109565954900593E-3</v>
      </c>
      <c r="L359" s="69">
        <f>IFERROR('Tabel 5'!K404/'Tabel 11'!$F359*1,0)</f>
        <v>2.4702980963608393E-5</v>
      </c>
      <c r="M359" s="69">
        <f>IFERROR('Tabel 5'!L404/'Tabel 11'!$F359*1,0)</f>
        <v>1.3394505233600995E-3</v>
      </c>
      <c r="N359" s="69">
        <f>IFERROR('Tabel 5'!M404/'Tabel 11'!$F359*1,0)</f>
        <v>6.9580063047496976E-4</v>
      </c>
      <c r="O359" s="69">
        <f>IFERROR('Tabel 5'!N404/'Tabel 11'!$F359*1,0)</f>
        <v>0</v>
      </c>
      <c r="P359" s="69"/>
      <c r="Q359" s="69">
        <f>IFERROR('Tabel 5'!P404/'Tabel 11'!$F359*1,0)</f>
        <v>4.4602604517626261E-4</v>
      </c>
      <c r="R359" s="69">
        <f>IFERROR('Tabel 5'!Q404/'Tabel 11'!$F359*1,0)</f>
        <v>4.4602604517626261E-4</v>
      </c>
      <c r="S359" s="69">
        <f>IFERROR('Tabel 5'!R404/'Tabel 11'!$F359*1,0)</f>
        <v>0</v>
      </c>
      <c r="T359" s="69">
        <f>IFERROR('Tabel 5'!S404/'Tabel 11'!$F359*1,0)</f>
        <v>0</v>
      </c>
      <c r="U359" s="69">
        <f>IFERROR('Tabel 5'!T404/'Tabel 11'!$F359*1,0)</f>
        <v>1.2763206831197668E-4</v>
      </c>
      <c r="V359" s="69"/>
      <c r="W359" s="69">
        <f>IFERROR('Tabel 5'!V404/'Tabel 11'!$F359*1,0)</f>
        <v>2.6377294117808517E-3</v>
      </c>
      <c r="X359" s="69">
        <f>IFERROR('Tabel 5'!W404/'Tabel 11'!$F359*1,0)</f>
        <v>2.5375451000951067E-3</v>
      </c>
      <c r="Y359" s="69">
        <f>IFERROR('Tabel 5'!X404/'Tabel 11'!$F359*1,0)</f>
        <v>1.0018431168574514E-4</v>
      </c>
      <c r="Z359" s="69">
        <f>IFERROR('Tabel 5'!Y404/'Tabel 11'!$F359*1,0)</f>
        <v>0</v>
      </c>
      <c r="AA359" s="69"/>
      <c r="AB359" s="69">
        <f>IFERROR('Tabel 5'!AA404/'Tabel 11'!$F359*1,0)</f>
        <v>0</v>
      </c>
    </row>
    <row r="360" spans="2:28" outlineLevel="2" x14ac:dyDescent="0.2">
      <c r="B360" s="46">
        <v>2017</v>
      </c>
      <c r="C360" s="46">
        <v>2</v>
      </c>
      <c r="D360" s="22" t="s">
        <v>30</v>
      </c>
      <c r="E360" s="22" t="s">
        <v>356</v>
      </c>
      <c r="F360" s="41">
        <v>713802</v>
      </c>
      <c r="H360" s="69">
        <f>IFERROR('Tabel 5'!G405/'Tabel 11'!$F360*1,0)</f>
        <v>6.674119713870233E-3</v>
      </c>
      <c r="I360" s="69"/>
      <c r="J360" s="69">
        <f>IFERROR('Tabel 5'!I405/'Tabel 11'!$F360*1,0)</f>
        <v>2.6169722135830384E-3</v>
      </c>
      <c r="K360" s="69">
        <f>IFERROR('Tabel 5'!J405/'Tabel 11'!$F360*1,0)</f>
        <v>1.3561183633556645E-3</v>
      </c>
      <c r="L360" s="69">
        <f>IFERROR('Tabel 5'!K405/'Tabel 11'!$F360*1,0)</f>
        <v>4.3429410396720656E-5</v>
      </c>
      <c r="M360" s="69">
        <f>IFERROR('Tabel 5'!L405/'Tabel 11'!$F360*1,0)</f>
        <v>8.741920028243126E-4</v>
      </c>
      <c r="N360" s="69">
        <f>IFERROR('Tabel 5'!M405/'Tabel 11'!$F360*1,0)</f>
        <v>1.2608538502273739E-4</v>
      </c>
      <c r="O360" s="69">
        <f>IFERROR('Tabel 5'!N405/'Tabel 11'!$F360*1,0)</f>
        <v>2.1714705198360329E-4</v>
      </c>
      <c r="P360" s="69"/>
      <c r="Q360" s="69">
        <f>IFERROR('Tabel 5'!P405/'Tabel 11'!$F360*1,0)</f>
        <v>5.3796430943034619E-4</v>
      </c>
      <c r="R360" s="69">
        <f>IFERROR('Tabel 5'!Q405/'Tabel 11'!$F360*1,0)</f>
        <v>5.3796430943034619E-4</v>
      </c>
      <c r="S360" s="69">
        <f>IFERROR('Tabel 5'!R405/'Tabel 11'!$F360*1,0)</f>
        <v>0</v>
      </c>
      <c r="T360" s="69">
        <f>IFERROR('Tabel 5'!S405/'Tabel 11'!$F360*1,0)</f>
        <v>0</v>
      </c>
      <c r="U360" s="69">
        <f>IFERROR('Tabel 5'!T405/'Tabel 11'!$F360*1,0)</f>
        <v>3.6844951401088818E-4</v>
      </c>
      <c r="V360" s="69"/>
      <c r="W360" s="69">
        <f>IFERROR('Tabel 5'!V405/'Tabel 11'!$F360*1,0)</f>
        <v>3.1507336768459601E-3</v>
      </c>
      <c r="X360" s="69">
        <f>IFERROR('Tabel 5'!W405/'Tabel 11'!$F360*1,0)</f>
        <v>3.1507336768459601E-3</v>
      </c>
      <c r="Y360" s="69">
        <f>IFERROR('Tabel 5'!X405/'Tabel 11'!$F360*1,0)</f>
        <v>0</v>
      </c>
      <c r="Z360" s="69">
        <f>IFERROR('Tabel 5'!Y405/'Tabel 11'!$F360*1,0)</f>
        <v>0</v>
      </c>
      <c r="AA360" s="69"/>
      <c r="AB360" s="69">
        <f>IFERROR('Tabel 5'!AA405/'Tabel 11'!$F360*1,0)</f>
        <v>0</v>
      </c>
    </row>
    <row r="361" spans="2:28" outlineLevel="2" x14ac:dyDescent="0.2">
      <c r="B361" s="46">
        <v>2017</v>
      </c>
      <c r="C361" s="46">
        <v>2</v>
      </c>
      <c r="D361" s="22" t="s">
        <v>45</v>
      </c>
      <c r="E361" s="22" t="s">
        <v>376</v>
      </c>
      <c r="F361" s="41">
        <v>583166</v>
      </c>
      <c r="H361" s="69">
        <f>IFERROR('Tabel 5'!G406/'Tabel 11'!$F361*1,0)</f>
        <v>6.0377319665412595E-3</v>
      </c>
      <c r="I361" s="69"/>
      <c r="J361" s="69">
        <f>IFERROR('Tabel 5'!I406/'Tabel 11'!$F361*1,0)</f>
        <v>4.0280126070449925E-3</v>
      </c>
      <c r="K361" s="69">
        <f>IFERROR('Tabel 5'!J406/'Tabel 11'!$F361*1,0)</f>
        <v>2.3063758861113304E-3</v>
      </c>
      <c r="L361" s="69">
        <f>IFERROR('Tabel 5'!K406/'Tabel 11'!$F361*1,0)</f>
        <v>3.9439885041308991E-5</v>
      </c>
      <c r="M361" s="69">
        <f>IFERROR('Tabel 5'!L406/'Tabel 11'!$F361*1,0)</f>
        <v>7.5450214861634589E-4</v>
      </c>
      <c r="N361" s="69">
        <f>IFERROR('Tabel 5'!M406/'Tabel 11'!$F361*1,0)</f>
        <v>0</v>
      </c>
      <c r="O361" s="69">
        <f>IFERROR('Tabel 5'!N406/'Tabel 11'!$F361*1,0)</f>
        <v>9.2769468727600722E-4</v>
      </c>
      <c r="P361" s="69"/>
      <c r="Q361" s="69">
        <f>IFERROR('Tabel 5'!P406/'Tabel 11'!$F361*1,0)</f>
        <v>1.7147776104916954E-6</v>
      </c>
      <c r="R361" s="69">
        <f>IFERROR('Tabel 5'!Q406/'Tabel 11'!$F361*1,0)</f>
        <v>1.7147776104916954E-6</v>
      </c>
      <c r="S361" s="69">
        <f>IFERROR('Tabel 5'!R406/'Tabel 11'!$F361*1,0)</f>
        <v>0</v>
      </c>
      <c r="T361" s="69">
        <f>IFERROR('Tabel 5'!S406/'Tabel 11'!$F361*1,0)</f>
        <v>0</v>
      </c>
      <c r="U361" s="69">
        <f>IFERROR('Tabel 5'!T406/'Tabel 11'!$F361*1,0)</f>
        <v>2.0234375803802006E-4</v>
      </c>
      <c r="V361" s="69"/>
      <c r="W361" s="69">
        <f>IFERROR('Tabel 5'!V406/'Tabel 11'!$F361*1,0)</f>
        <v>1.8056608238477552E-3</v>
      </c>
      <c r="X361" s="69">
        <f>IFERROR('Tabel 5'!W406/'Tabel 11'!$F361*1,0)</f>
        <v>1.6667638373979278E-3</v>
      </c>
      <c r="Y361" s="69">
        <f>IFERROR('Tabel 5'!X406/'Tabel 11'!$F361*1,0)</f>
        <v>7.0305882030159507E-5</v>
      </c>
      <c r="Z361" s="69">
        <f>IFERROR('Tabel 5'!Y406/'Tabel 11'!$F361*1,0)</f>
        <v>6.8591104419667812E-5</v>
      </c>
      <c r="AA361" s="69"/>
      <c r="AB361" s="69">
        <f>IFERROR('Tabel 5'!AA406/'Tabel 11'!$F361*1,0)</f>
        <v>0</v>
      </c>
    </row>
    <row r="362" spans="2:28" outlineLevel="2" x14ac:dyDescent="0.2">
      <c r="B362" s="46">
        <v>2017</v>
      </c>
      <c r="C362" s="46">
        <v>2</v>
      </c>
      <c r="D362" s="22" t="s">
        <v>46</v>
      </c>
      <c r="E362" s="22" t="s">
        <v>377</v>
      </c>
      <c r="F362" s="41">
        <v>763079</v>
      </c>
      <c r="H362" s="69">
        <f>IFERROR('Tabel 5'!G407/'Tabel 11'!$F362*1,0)</f>
        <v>4.9745832345012772E-3</v>
      </c>
      <c r="I362" s="69"/>
      <c r="J362" s="69">
        <f>IFERROR('Tabel 5'!I407/'Tabel 11'!$F362*1,0)</f>
        <v>1.7888056151460071E-3</v>
      </c>
      <c r="K362" s="69">
        <f>IFERROR('Tabel 5'!J407/'Tabel 11'!$F362*1,0)</f>
        <v>8.6491700072993758E-4</v>
      </c>
      <c r="L362" s="69">
        <f>IFERROR('Tabel 5'!K407/'Tabel 11'!$F362*1,0)</f>
        <v>0</v>
      </c>
      <c r="M362" s="69">
        <f>IFERROR('Tabel 5'!L407/'Tabel 11'!$F362*1,0)</f>
        <v>4.4556330340633147E-4</v>
      </c>
      <c r="N362" s="69">
        <f>IFERROR('Tabel 5'!M407/'Tabel 11'!$F362*1,0)</f>
        <v>0</v>
      </c>
      <c r="O362" s="69">
        <f>IFERROR('Tabel 5'!N407/'Tabel 11'!$F362*1,0)</f>
        <v>4.7832531100973818E-4</v>
      </c>
      <c r="P362" s="69"/>
      <c r="Q362" s="69">
        <f>IFERROR('Tabel 5'!P407/'Tabel 11'!$F362*1,0)</f>
        <v>4.2852705945255995E-4</v>
      </c>
      <c r="R362" s="69">
        <f>IFERROR('Tabel 5'!Q407/'Tabel 11'!$F362*1,0)</f>
        <v>4.2852705945255995E-4</v>
      </c>
      <c r="S362" s="69">
        <f>IFERROR('Tabel 5'!R407/'Tabel 11'!$F362*1,0)</f>
        <v>0</v>
      </c>
      <c r="T362" s="69">
        <f>IFERROR('Tabel 5'!S407/'Tabel 11'!$F362*1,0)</f>
        <v>0</v>
      </c>
      <c r="U362" s="69">
        <f>IFERROR('Tabel 5'!T407/'Tabel 11'!$F362*1,0)</f>
        <v>7.2338512788322051E-4</v>
      </c>
      <c r="V362" s="69"/>
      <c r="W362" s="69">
        <f>IFERROR('Tabel 5'!V407/'Tabel 11'!$F362*1,0)</f>
        <v>2.0338654320194893E-3</v>
      </c>
      <c r="X362" s="69">
        <f>IFERROR('Tabel 5'!W407/'Tabel 11'!$F362*1,0)</f>
        <v>1.9447527713382232E-3</v>
      </c>
      <c r="Y362" s="69">
        <f>IFERROR('Tabel 5'!X407/'Tabel 11'!$F362*1,0)</f>
        <v>8.2560259160584942E-5</v>
      </c>
      <c r="Z362" s="69">
        <f>IFERROR('Tabel 5'!Y407/'Tabel 11'!$F362*1,0)</f>
        <v>6.5524015206813446E-6</v>
      </c>
      <c r="AA362" s="69"/>
      <c r="AB362" s="69">
        <f>IFERROR('Tabel 5'!AA407/'Tabel 11'!$F362*1,0)</f>
        <v>0</v>
      </c>
    </row>
    <row r="363" spans="2:28" outlineLevel="2" x14ac:dyDescent="0.2">
      <c r="B363" s="46">
        <v>2017</v>
      </c>
      <c r="C363" s="46">
        <v>2</v>
      </c>
      <c r="D363" s="22" t="s">
        <v>63</v>
      </c>
      <c r="E363" s="22" t="s">
        <v>400</v>
      </c>
      <c r="F363" s="41">
        <v>750741</v>
      </c>
      <c r="H363" s="69">
        <f>IFERROR('Tabel 5'!G408/'Tabel 11'!$F363*1,0)</f>
        <v>8.0147480955482658E-3</v>
      </c>
      <c r="I363" s="69"/>
      <c r="J363" s="69">
        <f>IFERROR('Tabel 5'!I408/'Tabel 11'!$F363*1,0)</f>
        <v>3.3620116658075157E-3</v>
      </c>
      <c r="K363" s="69">
        <f>IFERROR('Tabel 5'!J408/'Tabel 11'!$F363*1,0)</f>
        <v>2.7186473097912597E-3</v>
      </c>
      <c r="L363" s="69">
        <f>IFERROR('Tabel 5'!K408/'Tabel 11'!$F363*1,0)</f>
        <v>1.0256533211853355E-4</v>
      </c>
      <c r="M363" s="69">
        <f>IFERROR('Tabel 5'!L408/'Tabel 11'!$F363*1,0)</f>
        <v>6.7932882312275473E-5</v>
      </c>
      <c r="N363" s="69">
        <f>IFERROR('Tabel 5'!M408/'Tabel 11'!$F363*1,0)</f>
        <v>8.125305531468243E-5</v>
      </c>
      <c r="O363" s="69">
        <f>IFERROR('Tabel 5'!N408/'Tabel 11'!$F363*1,0)</f>
        <v>3.9161308627076448E-4</v>
      </c>
      <c r="P363" s="69"/>
      <c r="Q363" s="69">
        <f>IFERROR('Tabel 5'!P408/'Tabel 11'!$F363*1,0)</f>
        <v>1.1308826879043506E-3</v>
      </c>
      <c r="R363" s="69">
        <f>IFERROR('Tabel 5'!Q408/'Tabel 11'!$F363*1,0)</f>
        <v>1.1308826879043506E-3</v>
      </c>
      <c r="S363" s="69">
        <f>IFERROR('Tabel 5'!R408/'Tabel 11'!$F363*1,0)</f>
        <v>0</v>
      </c>
      <c r="T363" s="69">
        <f>IFERROR('Tabel 5'!S408/'Tabel 11'!$F363*1,0)</f>
        <v>0</v>
      </c>
      <c r="U363" s="69">
        <f>IFERROR('Tabel 5'!T408/'Tabel 11'!$F363*1,0)</f>
        <v>1.5278238433760777E-3</v>
      </c>
      <c r="V363" s="69"/>
      <c r="W363" s="69">
        <f>IFERROR('Tabel 5'!V408/'Tabel 11'!$F363*1,0)</f>
        <v>1.9940298984603214E-3</v>
      </c>
      <c r="X363" s="69">
        <f>IFERROR('Tabel 5'!W408/'Tabel 11'!$F363*1,0)</f>
        <v>1.9300930680487679E-3</v>
      </c>
      <c r="Y363" s="69">
        <f>IFERROR('Tabel 5'!X408/'Tabel 11'!$F363*1,0)</f>
        <v>4.6620605508424343E-5</v>
      </c>
      <c r="Z363" s="69">
        <f>IFERROR('Tabel 5'!Y408/'Tabel 11'!$F363*1,0)</f>
        <v>1.7316224903129043E-5</v>
      </c>
      <c r="AA363" s="69"/>
      <c r="AB363" s="69">
        <f>IFERROR('Tabel 5'!AA408/'Tabel 11'!$F363*1,0)</f>
        <v>0</v>
      </c>
    </row>
    <row r="364" spans="2:28" outlineLevel="2" x14ac:dyDescent="0.2">
      <c r="B364" s="46">
        <v>2017</v>
      </c>
      <c r="C364" s="46">
        <v>2</v>
      </c>
      <c r="D364" s="22" t="s">
        <v>81</v>
      </c>
      <c r="E364" s="22" t="s">
        <v>418</v>
      </c>
      <c r="F364" s="41">
        <v>464222</v>
      </c>
      <c r="H364" s="69">
        <f>IFERROR('Tabel 5'!G409/'Tabel 11'!$F364*1,0)</f>
        <v>2.5343477904967882E-2</v>
      </c>
      <c r="I364" s="69"/>
      <c r="J364" s="69">
        <f>IFERROR('Tabel 5'!I409/'Tabel 11'!$F364*1,0)</f>
        <v>8.6833454683319621E-3</v>
      </c>
      <c r="K364" s="69">
        <f>IFERROR('Tabel 5'!J409/'Tabel 11'!$F364*1,0)</f>
        <v>3.6878907074632396E-3</v>
      </c>
      <c r="L364" s="69">
        <f>IFERROR('Tabel 5'!K409/'Tabel 11'!$F364*1,0)</f>
        <v>4.8252775611668555E-4</v>
      </c>
      <c r="M364" s="69">
        <f>IFERROR('Tabel 5'!L409/'Tabel 11'!$F364*1,0)</f>
        <v>2.0335098293488892E-3</v>
      </c>
      <c r="N364" s="69">
        <f>IFERROR('Tabel 5'!M409/'Tabel 11'!$F364*1,0)</f>
        <v>2.0248932622753769E-4</v>
      </c>
      <c r="O364" s="69">
        <f>IFERROR('Tabel 5'!N409/'Tabel 11'!$F364*1,0)</f>
        <v>2.2769278491756098E-3</v>
      </c>
      <c r="P364" s="69"/>
      <c r="Q364" s="69">
        <f>IFERROR('Tabel 5'!P409/'Tabel 11'!$F364*1,0)</f>
        <v>9.3382045659188926E-3</v>
      </c>
      <c r="R364" s="69">
        <f>IFERROR('Tabel 5'!Q409/'Tabel 11'!$F364*1,0)</f>
        <v>6.6756853402036099E-3</v>
      </c>
      <c r="S364" s="69">
        <f>IFERROR('Tabel 5'!R409/'Tabel 11'!$F364*1,0)</f>
        <v>2.6625192257152827E-3</v>
      </c>
      <c r="T364" s="69">
        <f>IFERROR('Tabel 5'!S409/'Tabel 11'!$F364*1,0)</f>
        <v>0</v>
      </c>
      <c r="U364" s="69">
        <f>IFERROR('Tabel 5'!T409/'Tabel 11'!$F364*1,0)</f>
        <v>1.5962190503681429E-3</v>
      </c>
      <c r="V364" s="69"/>
      <c r="W364" s="69">
        <f>IFERROR('Tabel 5'!V409/'Tabel 11'!$F364*1,0)</f>
        <v>5.7257088203488847E-3</v>
      </c>
      <c r="X364" s="69">
        <f>IFERROR('Tabel 5'!W409/'Tabel 11'!$F364*1,0)</f>
        <v>5.2496434895373334E-3</v>
      </c>
      <c r="Y364" s="69">
        <f>IFERROR('Tabel 5'!X409/'Tabel 11'!$F364*1,0)</f>
        <v>4.7606533081155135E-4</v>
      </c>
      <c r="Z364" s="69">
        <f>IFERROR('Tabel 5'!Y409/'Tabel 11'!$F364*1,0)</f>
        <v>0</v>
      </c>
      <c r="AA364" s="69"/>
      <c r="AB364" s="69">
        <f>IFERROR('Tabel 5'!AA409/'Tabel 11'!$F364*1,0)</f>
        <v>0</v>
      </c>
    </row>
    <row r="365" spans="2:28" outlineLevel="2" x14ac:dyDescent="0.2">
      <c r="B365" s="46">
        <v>2017</v>
      </c>
      <c r="C365" s="46">
        <v>2</v>
      </c>
      <c r="D365" s="22" t="s">
        <v>110</v>
      </c>
      <c r="E365" s="22" t="s">
        <v>452</v>
      </c>
      <c r="F365" s="41">
        <v>508030.15629999997</v>
      </c>
      <c r="H365" s="69">
        <f>IFERROR('Tabel 5'!G410/'Tabel 11'!$F365*1,0)</f>
        <v>1.355825026247561E-2</v>
      </c>
      <c r="I365" s="69"/>
      <c r="J365" s="69">
        <f>IFERROR('Tabel 5'!I410/'Tabel 11'!$F365*1,0)</f>
        <v>5.5154206207108977E-3</v>
      </c>
      <c r="K365" s="69">
        <f>IFERROR('Tabel 5'!J410/'Tabel 11'!$F365*1,0)</f>
        <v>2.5549664402864901E-3</v>
      </c>
      <c r="L365" s="69">
        <f>IFERROR('Tabel 5'!K410/'Tabel 11'!$F365*1,0)</f>
        <v>0</v>
      </c>
      <c r="M365" s="69">
        <f>IFERROR('Tabel 5'!L410/'Tabel 11'!$F365*1,0)</f>
        <v>2.0451541844820208E-3</v>
      </c>
      <c r="N365" s="69">
        <f>IFERROR('Tabel 5'!M410/'Tabel 11'!$F365*1,0)</f>
        <v>0</v>
      </c>
      <c r="O365" s="69">
        <f>IFERROR('Tabel 5'!N410/'Tabel 11'!$F365*1,0)</f>
        <v>9.1529999594238656E-4</v>
      </c>
      <c r="P365" s="69"/>
      <c r="Q365" s="69">
        <f>IFERROR('Tabel 5'!P410/'Tabel 11'!$F365*1,0)</f>
        <v>4.2182535296871708E-3</v>
      </c>
      <c r="R365" s="69">
        <f>IFERROR('Tabel 5'!Q410/'Tabel 11'!$F365*1,0)</f>
        <v>3.8718174021906975E-3</v>
      </c>
      <c r="S365" s="69">
        <f>IFERROR('Tabel 5'!R410/'Tabel 11'!$F365*1,0)</f>
        <v>3.4643612749647322E-4</v>
      </c>
      <c r="T365" s="69">
        <f>IFERROR('Tabel 5'!S410/'Tabel 11'!$F365*1,0)</f>
        <v>0</v>
      </c>
      <c r="U365" s="69">
        <f>IFERROR('Tabel 5'!T410/'Tabel 11'!$F365*1,0)</f>
        <v>1.0393083824894195E-3</v>
      </c>
      <c r="V365" s="69"/>
      <c r="W365" s="69">
        <f>IFERROR('Tabel 5'!V410/'Tabel 11'!$F365*1,0)</f>
        <v>2.7852677295881227E-3</v>
      </c>
      <c r="X365" s="69">
        <f>IFERROR('Tabel 5'!W410/'Tabel 11'!$F365*1,0)</f>
        <v>2.6966903106259562E-3</v>
      </c>
      <c r="Y365" s="69">
        <f>IFERROR('Tabel 5'!X410/'Tabel 11'!$F365*1,0)</f>
        <v>8.8577418962166449E-5</v>
      </c>
      <c r="Z365" s="69">
        <f>IFERROR('Tabel 5'!Y410/'Tabel 11'!$F365*1,0)</f>
        <v>0</v>
      </c>
      <c r="AA365" s="69"/>
      <c r="AB365" s="69">
        <f>IFERROR('Tabel 5'!AA410/'Tabel 11'!$F365*1,0)</f>
        <v>0</v>
      </c>
    </row>
    <row r="366" spans="2:28" outlineLevel="2" x14ac:dyDescent="0.2">
      <c r="B366" s="46">
        <v>2017</v>
      </c>
      <c r="C366" s="46">
        <v>2</v>
      </c>
      <c r="D366" s="22" t="s">
        <v>111</v>
      </c>
      <c r="E366" s="22" t="s">
        <v>453</v>
      </c>
      <c r="F366" s="41">
        <v>430806</v>
      </c>
      <c r="H366" s="69">
        <f>IFERROR('Tabel 5'!G411/'Tabel 11'!$F366*1,0)</f>
        <v>6.8824482481673888E-3</v>
      </c>
      <c r="I366" s="69"/>
      <c r="J366" s="69">
        <f>IFERROR('Tabel 5'!I411/'Tabel 11'!$F366*1,0)</f>
        <v>2.8574346689693273E-3</v>
      </c>
      <c r="K366" s="69">
        <f>IFERROR('Tabel 5'!J411/'Tabel 11'!$F366*1,0)</f>
        <v>2.4930014902299412E-3</v>
      </c>
      <c r="L366" s="69">
        <f>IFERROR('Tabel 5'!K411/'Tabel 11'!$F366*1,0)</f>
        <v>0</v>
      </c>
      <c r="M366" s="69">
        <f>IFERROR('Tabel 5'!L411/'Tabel 11'!$F366*1,0)</f>
        <v>0</v>
      </c>
      <c r="N366" s="69">
        <f>IFERROR('Tabel 5'!M411/'Tabel 11'!$F366*1,0)</f>
        <v>0</v>
      </c>
      <c r="O366" s="69">
        <f>IFERROR('Tabel 5'!N411/'Tabel 11'!$F366*1,0)</f>
        <v>3.6443317873938619E-4</v>
      </c>
      <c r="P366" s="69"/>
      <c r="Q366" s="69">
        <f>IFERROR('Tabel 5'!P411/'Tabel 11'!$F366*1,0)</f>
        <v>9.3545586644568557E-4</v>
      </c>
      <c r="R366" s="69">
        <f>IFERROR('Tabel 5'!Q411/'Tabel 11'!$F366*1,0)</f>
        <v>4.6656731800392753E-4</v>
      </c>
      <c r="S366" s="69">
        <f>IFERROR('Tabel 5'!R411/'Tabel 11'!$F366*1,0)</f>
        <v>4.6888854844175803E-4</v>
      </c>
      <c r="T366" s="69">
        <f>IFERROR('Tabel 5'!S411/'Tabel 11'!$F366*1,0)</f>
        <v>0</v>
      </c>
      <c r="U366" s="69">
        <f>IFERROR('Tabel 5'!T411/'Tabel 11'!$F366*1,0)</f>
        <v>5.3620423113884209E-4</v>
      </c>
      <c r="V366" s="69"/>
      <c r="W366" s="69">
        <f>IFERROR('Tabel 5'!V411/'Tabel 11'!$F366*1,0)</f>
        <v>2.5533534816135337E-3</v>
      </c>
      <c r="X366" s="69">
        <f>IFERROR('Tabel 5'!W411/'Tabel 11'!$F366*1,0)</f>
        <v>2.4744316467272972E-3</v>
      </c>
      <c r="Y366" s="69">
        <f>IFERROR('Tabel 5'!X411/'Tabel 11'!$F366*1,0)</f>
        <v>7.8921834886236492E-5</v>
      </c>
      <c r="Z366" s="69">
        <f>IFERROR('Tabel 5'!Y411/'Tabel 11'!$F366*1,0)</f>
        <v>0</v>
      </c>
      <c r="AA366" s="69"/>
      <c r="AB366" s="69">
        <f>IFERROR('Tabel 5'!AA411/'Tabel 11'!$F366*1,0)</f>
        <v>0</v>
      </c>
    </row>
    <row r="367" spans="2:28" outlineLevel="2" x14ac:dyDescent="0.2">
      <c r="B367" s="46">
        <v>2017</v>
      </c>
      <c r="C367" s="46">
        <v>2</v>
      </c>
      <c r="D367" s="22" t="s">
        <v>131</v>
      </c>
      <c r="E367" s="22" t="s">
        <v>475</v>
      </c>
      <c r="F367" s="41">
        <v>449805</v>
      </c>
      <c r="H367" s="69">
        <f>IFERROR('Tabel 5'!G412/'Tabel 11'!$F367*1,0)</f>
        <v>1.4161692288880737E-2</v>
      </c>
      <c r="I367" s="69"/>
      <c r="J367" s="69">
        <f>IFERROR('Tabel 5'!I412/'Tabel 11'!$F367*1,0)</f>
        <v>6.709574148797812E-3</v>
      </c>
      <c r="K367" s="69">
        <f>IFERROR('Tabel 5'!J412/'Tabel 11'!$F367*1,0)</f>
        <v>2.7812051889151966E-3</v>
      </c>
      <c r="L367" s="69">
        <f>IFERROR('Tabel 5'!K412/'Tabel 11'!$F367*1,0)</f>
        <v>2.934604995498049E-4</v>
      </c>
      <c r="M367" s="69">
        <f>IFERROR('Tabel 5'!L412/'Tabel 11'!$F367*1,0)</f>
        <v>3.350340703193606E-3</v>
      </c>
      <c r="N367" s="69">
        <f>IFERROR('Tabel 5'!M412/'Tabel 11'!$F367*1,0)</f>
        <v>0</v>
      </c>
      <c r="O367" s="69">
        <f>IFERROR('Tabel 5'!N412/'Tabel 11'!$F367*1,0)</f>
        <v>2.8456775713920474E-4</v>
      </c>
      <c r="P367" s="69"/>
      <c r="Q367" s="69">
        <f>IFERROR('Tabel 5'!P412/'Tabel 11'!$F367*1,0)</f>
        <v>3.2302886806505043E-3</v>
      </c>
      <c r="R367" s="69">
        <f>IFERROR('Tabel 5'!Q412/'Tabel 11'!$F367*1,0)</f>
        <v>3.2302886806505043E-3</v>
      </c>
      <c r="S367" s="69">
        <f>IFERROR('Tabel 5'!R412/'Tabel 11'!$F367*1,0)</f>
        <v>0</v>
      </c>
      <c r="T367" s="69">
        <f>IFERROR('Tabel 5'!S412/'Tabel 11'!$F367*1,0)</f>
        <v>0</v>
      </c>
      <c r="U367" s="69">
        <f>IFERROR('Tabel 5'!T412/'Tabel 11'!$F367*1,0)</f>
        <v>8.781583130467647E-4</v>
      </c>
      <c r="V367" s="69"/>
      <c r="W367" s="69">
        <f>IFERROR('Tabel 5'!V412/'Tabel 11'!$F367*1,0)</f>
        <v>3.3436711463856561E-3</v>
      </c>
      <c r="X367" s="69">
        <f>IFERROR('Tabel 5'!W412/'Tabel 11'!$F367*1,0)</f>
        <v>3.2769755783061548E-3</v>
      </c>
      <c r="Y367" s="69">
        <f>IFERROR('Tabel 5'!X412/'Tabel 11'!$F367*1,0)</f>
        <v>6.6695568079501121E-5</v>
      </c>
      <c r="Z367" s="69">
        <f>IFERROR('Tabel 5'!Y412/'Tabel 11'!$F367*1,0)</f>
        <v>0</v>
      </c>
      <c r="AA367" s="69"/>
      <c r="AB367" s="69">
        <f>IFERROR('Tabel 5'!AA412/'Tabel 11'!$F367*1,0)</f>
        <v>0</v>
      </c>
    </row>
    <row r="368" spans="2:28" outlineLevel="2" x14ac:dyDescent="0.2">
      <c r="B368" s="46">
        <v>2017</v>
      </c>
      <c r="C368" s="46">
        <v>2</v>
      </c>
      <c r="D368" s="22" t="s">
        <v>189</v>
      </c>
      <c r="E368" s="22" t="s">
        <v>540</v>
      </c>
      <c r="F368" s="41">
        <v>653509</v>
      </c>
      <c r="H368" s="69">
        <f>IFERROR('Tabel 5'!G413/'Tabel 11'!$F368*1,0)</f>
        <v>1.7484074435088117E-2</v>
      </c>
      <c r="I368" s="69"/>
      <c r="J368" s="69">
        <f>IFERROR('Tabel 5'!I413/'Tabel 11'!$F368*1,0)</f>
        <v>8.4038628389203514E-3</v>
      </c>
      <c r="K368" s="69">
        <f>IFERROR('Tabel 5'!J413/'Tabel 11'!$F368*1,0)</f>
        <v>4.292213267147048E-3</v>
      </c>
      <c r="L368" s="69">
        <f>IFERROR('Tabel 5'!K413/'Tabel 11'!$F368*1,0)</f>
        <v>2.6166433821110343E-3</v>
      </c>
      <c r="M368" s="69">
        <f>IFERROR('Tabel 5'!L413/'Tabel 11'!$F368*1,0)</f>
        <v>3.0297976003390928E-4</v>
      </c>
      <c r="N368" s="69">
        <f>IFERROR('Tabel 5'!M413/'Tabel 11'!$F368*1,0)</f>
        <v>0</v>
      </c>
      <c r="O368" s="69">
        <f>IFERROR('Tabel 5'!N413/'Tabel 11'!$F368*1,0)</f>
        <v>1.1920264296283601E-3</v>
      </c>
      <c r="P368" s="69"/>
      <c r="Q368" s="69">
        <f>IFERROR('Tabel 5'!P413/'Tabel 11'!$F368*1,0)</f>
        <v>3.8897704545767541E-3</v>
      </c>
      <c r="R368" s="69">
        <f>IFERROR('Tabel 5'!Q413/'Tabel 11'!$F368*1,0)</f>
        <v>3.5714886864603242E-3</v>
      </c>
      <c r="S368" s="69">
        <f>IFERROR('Tabel 5'!R413/'Tabel 11'!$F368*1,0)</f>
        <v>3.182817681164299E-4</v>
      </c>
      <c r="T368" s="69">
        <f>IFERROR('Tabel 5'!S413/'Tabel 11'!$F368*1,0)</f>
        <v>0</v>
      </c>
      <c r="U368" s="69">
        <f>IFERROR('Tabel 5'!T413/'Tabel 11'!$F368*1,0)</f>
        <v>1.4077847435919015E-4</v>
      </c>
      <c r="V368" s="69"/>
      <c r="W368" s="69">
        <f>IFERROR('Tabel 5'!V413/'Tabel 11'!$F368*1,0)</f>
        <v>5.0496626672318209E-3</v>
      </c>
      <c r="X368" s="69">
        <f>IFERROR('Tabel 5'!W413/'Tabel 11'!$F368*1,0)</f>
        <v>4.0519717402514735E-3</v>
      </c>
      <c r="Y368" s="69">
        <f>IFERROR('Tabel 5'!X413/'Tabel 11'!$F368*1,0)</f>
        <v>1.0864425738589675E-4</v>
      </c>
      <c r="Z368" s="69">
        <f>IFERROR('Tabel 5'!Y413/'Tabel 11'!$F368*1,0)</f>
        <v>8.8904666959445085E-4</v>
      </c>
      <c r="AA368" s="69"/>
      <c r="AB368" s="69">
        <f>IFERROR('Tabel 5'!AA413/'Tabel 11'!$F368*1,0)</f>
        <v>0</v>
      </c>
    </row>
    <row r="369" spans="2:28" outlineLevel="2" x14ac:dyDescent="0.2">
      <c r="B369" s="46">
        <v>2017</v>
      </c>
      <c r="C369" s="46">
        <v>2</v>
      </c>
      <c r="D369" s="22" t="s">
        <v>193</v>
      </c>
      <c r="E369" s="22" t="s">
        <v>544</v>
      </c>
      <c r="F369" s="41">
        <v>849715</v>
      </c>
      <c r="H369" s="69">
        <f>IFERROR('Tabel 5'!G414/'Tabel 11'!$F369*1,0)</f>
        <v>7.3165708502262519E-3</v>
      </c>
      <c r="I369" s="69"/>
      <c r="J369" s="69">
        <f>IFERROR('Tabel 5'!I414/'Tabel 11'!$F369*1,0)</f>
        <v>4.5838898924933655E-3</v>
      </c>
      <c r="K369" s="69">
        <f>IFERROR('Tabel 5'!J414/'Tabel 11'!$F369*1,0)</f>
        <v>2.5891034052594104E-3</v>
      </c>
      <c r="L369" s="69">
        <f>IFERROR('Tabel 5'!K414/'Tabel 11'!$F369*1,0)</f>
        <v>9.0853992220921132E-4</v>
      </c>
      <c r="M369" s="69">
        <f>IFERROR('Tabel 5'!L414/'Tabel 11'!$F369*1,0)</f>
        <v>1.0744779131826553E-3</v>
      </c>
      <c r="N369" s="69">
        <f>IFERROR('Tabel 5'!M414/'Tabel 11'!$F369*1,0)</f>
        <v>0</v>
      </c>
      <c r="O369" s="69">
        <f>IFERROR('Tabel 5'!N414/'Tabel 11'!$F369*1,0)</f>
        <v>1.176865184208823E-5</v>
      </c>
      <c r="P369" s="69"/>
      <c r="Q369" s="69">
        <f>IFERROR('Tabel 5'!P414/'Tabel 11'!$F369*1,0)</f>
        <v>2.0242081168391754E-4</v>
      </c>
      <c r="R369" s="69">
        <f>IFERROR('Tabel 5'!Q414/'Tabel 11'!$F369*1,0)</f>
        <v>2.0242081168391754E-4</v>
      </c>
      <c r="S369" s="69">
        <f>IFERROR('Tabel 5'!R414/'Tabel 11'!$F369*1,0)</f>
        <v>0</v>
      </c>
      <c r="T369" s="69">
        <f>IFERROR('Tabel 5'!S414/'Tabel 11'!$F369*1,0)</f>
        <v>0</v>
      </c>
      <c r="U369" s="69">
        <f>IFERROR('Tabel 5'!T414/'Tabel 11'!$F369*1,0)</f>
        <v>2.7067899236802928E-4</v>
      </c>
      <c r="V369" s="69"/>
      <c r="W369" s="69">
        <f>IFERROR('Tabel 5'!V414/'Tabel 11'!$F369*1,0)</f>
        <v>2.25958115368094E-3</v>
      </c>
      <c r="X369" s="69">
        <f>IFERROR('Tabel 5'!W414/'Tabel 11'!$F369*1,0)</f>
        <v>2.1254185226811341E-3</v>
      </c>
      <c r="Y369" s="69">
        <f>IFERROR('Tabel 5'!X414/'Tabel 11'!$F369*1,0)</f>
        <v>0</v>
      </c>
      <c r="Z369" s="69">
        <f>IFERROR('Tabel 5'!Y414/'Tabel 11'!$F369*1,0)</f>
        <v>1.3416263099980583E-4</v>
      </c>
      <c r="AA369" s="69"/>
      <c r="AB369" s="69">
        <f>IFERROR('Tabel 5'!AA414/'Tabel 11'!$F369*1,0)</f>
        <v>0</v>
      </c>
    </row>
    <row r="370" spans="2:28" outlineLevel="2" x14ac:dyDescent="0.2">
      <c r="B370" s="46">
        <v>2017</v>
      </c>
      <c r="C370" s="46">
        <v>2</v>
      </c>
      <c r="D370" s="22" t="s">
        <v>201</v>
      </c>
      <c r="E370" s="22" t="s">
        <v>552</v>
      </c>
      <c r="F370" s="41">
        <v>790056.99999999988</v>
      </c>
      <c r="H370" s="69">
        <f>IFERROR('Tabel 5'!G415/'Tabel 11'!$F370*1,0)</f>
        <v>9.1866789358236185E-3</v>
      </c>
      <c r="I370" s="69"/>
      <c r="J370" s="69">
        <f>IFERROR('Tabel 5'!I415/'Tabel 11'!$F370*1,0)</f>
        <v>3.7136561032938137E-3</v>
      </c>
      <c r="K370" s="69">
        <f>IFERROR('Tabel 5'!J415/'Tabel 11'!$F370*1,0)</f>
        <v>1.7808841640539863E-3</v>
      </c>
      <c r="L370" s="69">
        <f>IFERROR('Tabel 5'!K415/'Tabel 11'!$F370*1,0)</f>
        <v>7.5943887592920519E-6</v>
      </c>
      <c r="M370" s="69">
        <f>IFERROR('Tabel 5'!L415/'Tabel 11'!$F370*1,0)</f>
        <v>1.3138292553575251E-3</v>
      </c>
      <c r="N370" s="69">
        <f>IFERROR('Tabel 5'!M415/'Tabel 11'!$F370*1,0)</f>
        <v>0</v>
      </c>
      <c r="O370" s="69">
        <f>IFERROR('Tabel 5'!N415/'Tabel 11'!$F370*1,0)</f>
        <v>6.1134829512301018E-4</v>
      </c>
      <c r="P370" s="69"/>
      <c r="Q370" s="69">
        <f>IFERROR('Tabel 5'!P415/'Tabel 11'!$F370*1,0)</f>
        <v>1.4277450867469059E-3</v>
      </c>
      <c r="R370" s="69">
        <f>IFERROR('Tabel 5'!Q415/'Tabel 11'!$F370*1,0)</f>
        <v>1.0556200375415952E-3</v>
      </c>
      <c r="S370" s="69">
        <f>IFERROR('Tabel 5'!R415/'Tabel 11'!$F370*1,0)</f>
        <v>3.7212504920531057E-4</v>
      </c>
      <c r="T370" s="69">
        <f>IFERROR('Tabel 5'!S415/'Tabel 11'!$F370*1,0)</f>
        <v>0</v>
      </c>
      <c r="U370" s="69">
        <f>IFERROR('Tabel 5'!T415/'Tabel 11'!$F370*1,0)</f>
        <v>4.9743246373362942E-4</v>
      </c>
      <c r="V370" s="69"/>
      <c r="W370" s="69">
        <f>IFERROR('Tabel 5'!V415/'Tabel 11'!$F370*1,0)</f>
        <v>3.5478452820492702E-3</v>
      </c>
      <c r="X370" s="69">
        <f>IFERROR('Tabel 5'!W415/'Tabel 11'!$F370*1,0)</f>
        <v>2.3821066074979406E-3</v>
      </c>
      <c r="Y370" s="69">
        <f>IFERROR('Tabel 5'!X415/'Tabel 11'!$F370*1,0)</f>
        <v>5.657819625672579E-4</v>
      </c>
      <c r="Z370" s="69">
        <f>IFERROR('Tabel 5'!Y415/'Tabel 11'!$F370*1,0)</f>
        <v>5.9995671198407208E-4</v>
      </c>
      <c r="AA370" s="69"/>
      <c r="AB370" s="69">
        <f>IFERROR('Tabel 5'!AA415/'Tabel 11'!$F370*1,0)</f>
        <v>0</v>
      </c>
    </row>
    <row r="371" spans="2:28" outlineLevel="2" x14ac:dyDescent="0.2">
      <c r="B371" s="46">
        <v>2017</v>
      </c>
      <c r="C371" s="46">
        <v>2</v>
      </c>
      <c r="D371" s="22" t="s">
        <v>569</v>
      </c>
      <c r="E371" s="22" t="s">
        <v>570</v>
      </c>
      <c r="F371" s="41">
        <v>802583</v>
      </c>
      <c r="H371" s="69">
        <f>IFERROR('Tabel 5'!G416/'Tabel 11'!$F371*1,0)</f>
        <v>2.4462267453958034E-2</v>
      </c>
      <c r="I371" s="69"/>
      <c r="J371" s="69">
        <f>IFERROR('Tabel 5'!I416/'Tabel 11'!$F371*1,0)</f>
        <v>1.5534841879282267E-2</v>
      </c>
      <c r="K371" s="69">
        <f>IFERROR('Tabel 5'!J416/'Tabel 11'!$F371*1,0)</f>
        <v>4.647494402448096E-3</v>
      </c>
      <c r="L371" s="69">
        <f>IFERROR('Tabel 5'!K416/'Tabel 11'!$F371*1,0)</f>
        <v>2.4919541031893276E-4</v>
      </c>
      <c r="M371" s="69">
        <f>IFERROR('Tabel 5'!L416/'Tabel 11'!$F371*1,0)</f>
        <v>1.0577099190987101E-2</v>
      </c>
      <c r="N371" s="69">
        <f>IFERROR('Tabel 5'!M416/'Tabel 11'!$F371*1,0)</f>
        <v>0</v>
      </c>
      <c r="O371" s="69">
        <f>IFERROR('Tabel 5'!N416/'Tabel 11'!$F371*1,0)</f>
        <v>6.1052875528138525E-5</v>
      </c>
      <c r="P371" s="69"/>
      <c r="Q371" s="69">
        <f>IFERROR('Tabel 5'!P416/'Tabel 11'!$F371*1,0)</f>
        <v>1.7692874132644225E-3</v>
      </c>
      <c r="R371" s="69">
        <f>IFERROR('Tabel 5'!Q416/'Tabel 11'!$F371*1,0)</f>
        <v>1.7530897115936919E-3</v>
      </c>
      <c r="S371" s="69">
        <f>IFERROR('Tabel 5'!R416/'Tabel 11'!$F371*1,0)</f>
        <v>1.6197701670730627E-5</v>
      </c>
      <c r="T371" s="69">
        <f>IFERROR('Tabel 5'!S416/'Tabel 11'!$F371*1,0)</f>
        <v>0</v>
      </c>
      <c r="U371" s="69">
        <f>IFERROR('Tabel 5'!T416/'Tabel 11'!$F371*1,0)</f>
        <v>6.8840232100605171E-3</v>
      </c>
      <c r="V371" s="69"/>
      <c r="W371" s="69">
        <f>IFERROR('Tabel 5'!V416/'Tabel 11'!$F371*1,0)</f>
        <v>2.7411495135082602E-4</v>
      </c>
      <c r="X371" s="69">
        <f>IFERROR('Tabel 5'!W416/'Tabel 11'!$F371*1,0)</f>
        <v>0</v>
      </c>
      <c r="Y371" s="69">
        <f>IFERROR('Tabel 5'!X416/'Tabel 11'!$F371*1,0)</f>
        <v>0</v>
      </c>
      <c r="Z371" s="69">
        <f>IFERROR('Tabel 5'!Y416/'Tabel 11'!$F371*1,0)</f>
        <v>2.7411495135082602E-4</v>
      </c>
      <c r="AA371" s="69"/>
      <c r="AB371" s="69">
        <f>IFERROR('Tabel 5'!AA416/'Tabel 11'!$F371*1,0)</f>
        <v>0</v>
      </c>
    </row>
    <row r="372" spans="2:28" outlineLevel="2" x14ac:dyDescent="0.2">
      <c r="B372" s="46">
        <v>2017</v>
      </c>
      <c r="C372" s="46">
        <v>2</v>
      </c>
      <c r="E372" s="22" t="s">
        <v>804</v>
      </c>
      <c r="F372" s="41">
        <v>0</v>
      </c>
      <c r="H372" s="69">
        <f>IFERROR('Tabel 5'!G417/'Tabel 11'!$F372*1,0)</f>
        <v>0</v>
      </c>
      <c r="I372" s="69"/>
      <c r="J372" s="69">
        <f>IFERROR('Tabel 5'!I417/'Tabel 11'!$F372*1,0)</f>
        <v>0</v>
      </c>
      <c r="K372" s="69">
        <f>IFERROR('Tabel 5'!J417/'Tabel 11'!$F372*1,0)</f>
        <v>0</v>
      </c>
      <c r="L372" s="69">
        <f>IFERROR('Tabel 5'!K417/'Tabel 11'!$F372*1,0)</f>
        <v>0</v>
      </c>
      <c r="M372" s="69">
        <f>IFERROR('Tabel 5'!L417/'Tabel 11'!$F372*1,0)</f>
        <v>0</v>
      </c>
      <c r="N372" s="69">
        <f>IFERROR('Tabel 5'!M417/'Tabel 11'!$F372*1,0)</f>
        <v>0</v>
      </c>
      <c r="O372" s="69">
        <f>IFERROR('Tabel 5'!N417/'Tabel 11'!$F372*1,0)</f>
        <v>0</v>
      </c>
      <c r="P372" s="69"/>
      <c r="Q372" s="69">
        <f>IFERROR('Tabel 5'!P417/'Tabel 11'!$F372*1,0)</f>
        <v>0</v>
      </c>
      <c r="R372" s="69">
        <f>IFERROR('Tabel 5'!Q417/'Tabel 11'!$F372*1,0)</f>
        <v>0</v>
      </c>
      <c r="S372" s="69">
        <f>IFERROR('Tabel 5'!R417/'Tabel 11'!$F372*1,0)</f>
        <v>0</v>
      </c>
      <c r="T372" s="69">
        <f>IFERROR('Tabel 5'!S417/'Tabel 11'!$F372*1,0)</f>
        <v>0</v>
      </c>
      <c r="U372" s="69">
        <f>IFERROR('Tabel 5'!T417/'Tabel 11'!$F372*1,0)</f>
        <v>0</v>
      </c>
      <c r="V372" s="69"/>
      <c r="W372" s="69">
        <f>IFERROR('Tabel 5'!V417/'Tabel 11'!$F372*1,0)</f>
        <v>0</v>
      </c>
      <c r="X372" s="69">
        <f>IFERROR('Tabel 5'!W417/'Tabel 11'!$F372*1,0)</f>
        <v>0</v>
      </c>
      <c r="Y372" s="69">
        <f>IFERROR('Tabel 5'!X417/'Tabel 11'!$F372*1,0)</f>
        <v>0</v>
      </c>
      <c r="Z372" s="69">
        <f>IFERROR('Tabel 5'!Y417/'Tabel 11'!$F372*1,0)</f>
        <v>0</v>
      </c>
      <c r="AA372" s="69"/>
      <c r="AB372" s="69">
        <f>IFERROR('Tabel 5'!AA417/'Tabel 11'!$F372*1,0)</f>
        <v>0</v>
      </c>
    </row>
    <row r="373" spans="2:28" outlineLevel="1" x14ac:dyDescent="0.2">
      <c r="B373" s="46">
        <v>2017</v>
      </c>
      <c r="C373" s="47" t="s">
        <v>762</v>
      </c>
      <c r="F373" s="41">
        <v>9552913.156299999</v>
      </c>
      <c r="H373" s="69">
        <f>IFERROR('Tabel 5'!G418/'Tabel 11'!$F373*1,0)</f>
        <v>8.5691138044120699E-4</v>
      </c>
      <c r="I373" s="69"/>
      <c r="J373" s="69">
        <f>IFERROR('Tabel 5'!I418/'Tabel 11'!$F373*1,0)</f>
        <v>6.3111638317615891E-4</v>
      </c>
      <c r="K373" s="69">
        <f>IFERROR('Tabel 5'!J418/'Tabel 11'!$F373*1,0)</f>
        <v>1.6654605500634746E-4</v>
      </c>
      <c r="L373" s="69">
        <f>IFERROR('Tabel 5'!K418/'Tabel 11'!$F373*1,0)</f>
        <v>1.0468010999770426E-5</v>
      </c>
      <c r="M373" s="69">
        <f>IFERROR('Tabel 5'!L418/'Tabel 11'!$F373*1,0)</f>
        <v>1.7816554721609263E-4</v>
      </c>
      <c r="N373" s="69">
        <f>IFERROR('Tabel 5'!M418/'Tabel 11'!$F373*1,0)</f>
        <v>5.2340054998852125E-7</v>
      </c>
      <c r="O373" s="69">
        <f>IFERROR('Tabel 5'!N418/'Tabel 11'!$F373*1,0)</f>
        <v>2.7541336940395991E-4</v>
      </c>
      <c r="P373" s="69"/>
      <c r="Q373" s="69">
        <f>IFERROR('Tabel 5'!P418/'Tabel 11'!$F373*1,0)</f>
        <v>0</v>
      </c>
      <c r="R373" s="69">
        <f>IFERROR('Tabel 5'!Q418/'Tabel 11'!$F373*1,0)</f>
        <v>0</v>
      </c>
      <c r="S373" s="69">
        <f>IFERROR('Tabel 5'!R418/'Tabel 11'!$F373*1,0)</f>
        <v>0</v>
      </c>
      <c r="T373" s="69">
        <f>IFERROR('Tabel 5'!S418/'Tabel 11'!$F373*1,0)</f>
        <v>0</v>
      </c>
      <c r="U373" s="69">
        <f>IFERROR('Tabel 5'!T418/'Tabel 11'!$F373*1,0)</f>
        <v>1.2561613199724511E-6</v>
      </c>
      <c r="V373" s="69"/>
      <c r="W373" s="69">
        <f>IFERROR('Tabel 5'!V418/'Tabel 11'!$F373*1,0)</f>
        <v>2.2453883594507562E-4</v>
      </c>
      <c r="X373" s="69">
        <f>IFERROR('Tabel 5'!W418/'Tabel 11'!$F373*1,0)</f>
        <v>2.2286395418511236E-4</v>
      </c>
      <c r="Y373" s="69">
        <f>IFERROR('Tabel 5'!X418/'Tabel 11'!$F373*1,0)</f>
        <v>1.6748817599632679E-6</v>
      </c>
      <c r="Z373" s="69">
        <f>IFERROR('Tabel 5'!Y418/'Tabel 11'!$F373*1,0)</f>
        <v>0</v>
      </c>
      <c r="AA373" s="69"/>
      <c r="AB373" s="69">
        <f>IFERROR('Tabel 5'!AA418/'Tabel 11'!$F373*1,0)</f>
        <v>0</v>
      </c>
    </row>
    <row r="374" spans="2:28" outlineLevel="2" x14ac:dyDescent="0.2">
      <c r="B374" s="46">
        <v>2017</v>
      </c>
      <c r="C374" s="46">
        <v>3</v>
      </c>
      <c r="D374" s="22" t="s">
        <v>13</v>
      </c>
      <c r="E374" s="22" t="s">
        <v>337</v>
      </c>
      <c r="F374" s="41">
        <v>664921.65206402692</v>
      </c>
      <c r="H374" s="69">
        <f>IFERROR('Tabel 5'!G419/'Tabel 11'!$F374*1,0)</f>
        <v>1.3460232453278845E-3</v>
      </c>
      <c r="I374" s="69"/>
      <c r="J374" s="69">
        <f>IFERROR('Tabel 5'!I419/'Tabel 11'!$F374*1,0)</f>
        <v>2.5566921978295012E-4</v>
      </c>
      <c r="K374" s="69">
        <f>IFERROR('Tabel 5'!J419/'Tabel 11'!$F374*1,0)</f>
        <v>9.7755878152304469E-5</v>
      </c>
      <c r="L374" s="69">
        <f>IFERROR('Tabel 5'!K419/'Tabel 11'!$F374*1,0)</f>
        <v>3.9102351260921784E-5</v>
      </c>
      <c r="M374" s="69">
        <f>IFERROR('Tabel 5'!L419/'Tabel 11'!$F374*1,0)</f>
        <v>3.1582668326129136E-5</v>
      </c>
      <c r="N374" s="69">
        <f>IFERROR('Tabel 5'!M419/'Tabel 11'!$F374*1,0)</f>
        <v>0</v>
      </c>
      <c r="O374" s="69">
        <f>IFERROR('Tabel 5'!N419/'Tabel 11'!$F374*1,0)</f>
        <v>8.7228322043594753E-5</v>
      </c>
      <c r="P374" s="69"/>
      <c r="Q374" s="69">
        <f>IFERROR('Tabel 5'!P419/'Tabel 11'!$F374*1,0)</f>
        <v>5.5645653717465617E-5</v>
      </c>
      <c r="R374" s="69">
        <f>IFERROR('Tabel 5'!Q419/'Tabel 11'!$F374*1,0)</f>
        <v>0</v>
      </c>
      <c r="S374" s="69">
        <f>IFERROR('Tabel 5'!R419/'Tabel 11'!$F374*1,0)</f>
        <v>5.5645653717465617E-5</v>
      </c>
      <c r="T374" s="69">
        <f>IFERROR('Tabel 5'!S419/'Tabel 11'!$F374*1,0)</f>
        <v>0</v>
      </c>
      <c r="U374" s="69">
        <f>IFERROR('Tabel 5'!T419/'Tabel 11'!$F374*1,0)</f>
        <v>1.2031492695668242E-5</v>
      </c>
      <c r="V374" s="69"/>
      <c r="W374" s="69">
        <f>IFERROR('Tabel 5'!V419/'Tabel 11'!$F374*1,0)</f>
        <v>1.0226768791318005E-3</v>
      </c>
      <c r="X374" s="69">
        <f>IFERROR('Tabel 5'!W419/'Tabel 11'!$F374*1,0)</f>
        <v>9.820705912839203E-4</v>
      </c>
      <c r="Y374" s="69">
        <f>IFERROR('Tabel 5'!X419/'Tabel 11'!$F374*1,0)</f>
        <v>4.0606287847880315E-5</v>
      </c>
      <c r="Z374" s="69">
        <f>IFERROR('Tabel 5'!Y419/'Tabel 11'!$F374*1,0)</f>
        <v>0</v>
      </c>
      <c r="AA374" s="69"/>
      <c r="AB374" s="69">
        <f>IFERROR('Tabel 5'!AA419/'Tabel 11'!$F374*1,0)</f>
        <v>0</v>
      </c>
    </row>
    <row r="375" spans="2:28" outlineLevel="2" x14ac:dyDescent="0.2">
      <c r="B375" s="46">
        <v>2017</v>
      </c>
      <c r="C375" s="46">
        <v>3</v>
      </c>
      <c r="D375" s="22" t="s">
        <v>23</v>
      </c>
      <c r="E375" s="22" t="s">
        <v>348</v>
      </c>
      <c r="F375" s="41">
        <v>495344</v>
      </c>
      <c r="H375" s="69">
        <f>IFERROR('Tabel 5'!G420/'Tabel 11'!$F375*1,0)</f>
        <v>1.2256129073936497E-2</v>
      </c>
      <c r="I375" s="69"/>
      <c r="J375" s="69">
        <f>IFERROR('Tabel 5'!I420/'Tabel 11'!$F375*1,0)</f>
        <v>5.9958331987467299E-3</v>
      </c>
      <c r="K375" s="69">
        <f>IFERROR('Tabel 5'!J420/'Tabel 11'!$F375*1,0)</f>
        <v>3.2785296682709391E-3</v>
      </c>
      <c r="L375" s="69">
        <f>IFERROR('Tabel 5'!K420/'Tabel 11'!$F375*1,0)</f>
        <v>2.1338706030556544E-3</v>
      </c>
      <c r="M375" s="69">
        <f>IFERROR('Tabel 5'!L420/'Tabel 11'!$F375*1,0)</f>
        <v>8.0751962272683221E-5</v>
      </c>
      <c r="N375" s="69">
        <f>IFERROR('Tabel 5'!M420/'Tabel 11'!$F375*1,0)</f>
        <v>6.0563971704512422E-5</v>
      </c>
      <c r="O375" s="69">
        <f>IFERROR('Tabel 5'!N420/'Tabel 11'!$F375*1,0)</f>
        <v>4.4211699344294064E-4</v>
      </c>
      <c r="P375" s="69"/>
      <c r="Q375" s="69">
        <f>IFERROR('Tabel 5'!P420/'Tabel 11'!$F375*1,0)</f>
        <v>2.2711489389192156E-3</v>
      </c>
      <c r="R375" s="69">
        <f>IFERROR('Tabel 5'!Q420/'Tabel 11'!$F375*1,0)</f>
        <v>1.4595917180787493E-3</v>
      </c>
      <c r="S375" s="69">
        <f>IFERROR('Tabel 5'!R420/'Tabel 11'!$F375*1,0)</f>
        <v>8.1155722084046643E-4</v>
      </c>
      <c r="T375" s="69">
        <f>IFERROR('Tabel 5'!S420/'Tabel 11'!$F375*1,0)</f>
        <v>0</v>
      </c>
      <c r="U375" s="69">
        <f>IFERROR('Tabel 5'!T420/'Tabel 11'!$F375*1,0)</f>
        <v>1.1143770793630285E-3</v>
      </c>
      <c r="V375" s="69"/>
      <c r="W375" s="69">
        <f>IFERROR('Tabel 5'!V420/'Tabel 11'!$F375*1,0)</f>
        <v>2.8747698569075229E-3</v>
      </c>
      <c r="X375" s="69">
        <f>IFERROR('Tabel 5'!W420/'Tabel 11'!$F375*1,0)</f>
        <v>2.7839238993507542E-3</v>
      </c>
      <c r="Y375" s="69">
        <f>IFERROR('Tabel 5'!X420/'Tabel 11'!$F375*1,0)</f>
        <v>9.0845957556768634E-5</v>
      </c>
      <c r="Z375" s="69">
        <f>IFERROR('Tabel 5'!Y420/'Tabel 11'!$F375*1,0)</f>
        <v>0</v>
      </c>
      <c r="AA375" s="69"/>
      <c r="AB375" s="69">
        <f>IFERROR('Tabel 5'!AA420/'Tabel 11'!$F375*1,0)</f>
        <v>0</v>
      </c>
    </row>
    <row r="376" spans="2:28" outlineLevel="2" x14ac:dyDescent="0.2">
      <c r="B376" s="46">
        <v>2017</v>
      </c>
      <c r="C376" s="46">
        <v>3</v>
      </c>
      <c r="D376" s="22" t="s">
        <v>43</v>
      </c>
      <c r="E376" s="22" t="s">
        <v>373</v>
      </c>
      <c r="F376" s="41">
        <v>545927</v>
      </c>
      <c r="H376" s="69">
        <f>IFERROR('Tabel 5'!G421/'Tabel 11'!$F376*1,0)</f>
        <v>3.1044443671040266E-2</v>
      </c>
      <c r="I376" s="69"/>
      <c r="J376" s="69">
        <f>IFERROR('Tabel 5'!I421/'Tabel 11'!$F376*1,0)</f>
        <v>2.7501845484835884E-2</v>
      </c>
      <c r="K376" s="69">
        <f>IFERROR('Tabel 5'!J421/'Tabel 11'!$F376*1,0)</f>
        <v>3.4015536875809404E-3</v>
      </c>
      <c r="L376" s="69">
        <f>IFERROR('Tabel 5'!K421/'Tabel 11'!$F376*1,0)</f>
        <v>8.0413681682715821E-4</v>
      </c>
      <c r="M376" s="69">
        <f>IFERROR('Tabel 5'!L421/'Tabel 11'!$F376*1,0)</f>
        <v>2.5003342937792048E-3</v>
      </c>
      <c r="N376" s="69">
        <f>IFERROR('Tabel 5'!M421/'Tabel 11'!$F376*1,0)</f>
        <v>2.0094261687002108E-3</v>
      </c>
      <c r="O376" s="69">
        <f>IFERROR('Tabel 5'!N421/'Tabel 11'!$F376*1,0)</f>
        <v>1.878639451794837E-2</v>
      </c>
      <c r="P376" s="69"/>
      <c r="Q376" s="69">
        <f>IFERROR('Tabel 5'!P421/'Tabel 11'!$F376*1,0)</f>
        <v>9.0854638074321288E-4</v>
      </c>
      <c r="R376" s="69">
        <f>IFERROR('Tabel 5'!Q421/'Tabel 11'!$F376*1,0)</f>
        <v>1.2272703126974853E-4</v>
      </c>
      <c r="S376" s="69">
        <f>IFERROR('Tabel 5'!R421/'Tabel 11'!$F376*1,0)</f>
        <v>7.8581934947346437E-4</v>
      </c>
      <c r="T376" s="69">
        <f>IFERROR('Tabel 5'!S421/'Tabel 11'!$F376*1,0)</f>
        <v>0</v>
      </c>
      <c r="U376" s="69">
        <f>IFERROR('Tabel 5'!T421/'Tabel 11'!$F376*1,0)</f>
        <v>2.0350706229953822E-3</v>
      </c>
      <c r="V376" s="69"/>
      <c r="W376" s="69">
        <f>IFERROR('Tabel 5'!V421/'Tabel 11'!$F376*1,0)</f>
        <v>5.9898118246578755E-4</v>
      </c>
      <c r="X376" s="69">
        <f>IFERROR('Tabel 5'!W421/'Tabel 11'!$F376*1,0)</f>
        <v>4.7259065772530028E-4</v>
      </c>
      <c r="Y376" s="69">
        <f>IFERROR('Tabel 5'!X421/'Tabel 11'!$F376*1,0)</f>
        <v>1.2639052474048727E-4</v>
      </c>
      <c r="Z376" s="69">
        <f>IFERROR('Tabel 5'!Y421/'Tabel 11'!$F376*1,0)</f>
        <v>0</v>
      </c>
      <c r="AA376" s="69"/>
      <c r="AB376" s="69">
        <f>IFERROR('Tabel 5'!AA421/'Tabel 11'!$F376*1,0)</f>
        <v>0</v>
      </c>
    </row>
    <row r="377" spans="2:28" outlineLevel="2" x14ac:dyDescent="0.2">
      <c r="B377" s="46">
        <v>2017</v>
      </c>
      <c r="C377" s="46">
        <v>3</v>
      </c>
      <c r="D377" s="22" t="s">
        <v>54</v>
      </c>
      <c r="E377" s="22" t="s">
        <v>389</v>
      </c>
      <c r="F377" s="41">
        <v>396908</v>
      </c>
      <c r="H377" s="69">
        <f>IFERROR('Tabel 5'!G422/'Tabel 11'!$F377*1,0)</f>
        <v>2.0148356078266146E-2</v>
      </c>
      <c r="I377" s="69"/>
      <c r="J377" s="69">
        <f>IFERROR('Tabel 5'!I422/'Tabel 11'!$F377*1,0)</f>
        <v>1.2071301424921506E-2</v>
      </c>
      <c r="K377" s="69">
        <f>IFERROR('Tabel 5'!J422/'Tabel 11'!$F377*1,0)</f>
        <v>1.0870687014572849E-2</v>
      </c>
      <c r="L377" s="69">
        <f>IFERROR('Tabel 5'!K422/'Tabel 11'!$F377*1,0)</f>
        <v>1.2597377729851754E-5</v>
      </c>
      <c r="M377" s="69">
        <f>IFERROR('Tabel 5'!L422/'Tabel 11'!$F377*1,0)</f>
        <v>1.0964871722479166E-4</v>
      </c>
      <c r="N377" s="69">
        <f>IFERROR('Tabel 5'!M422/'Tabel 11'!$F377*1,0)</f>
        <v>7.5584266379110528E-6</v>
      </c>
      <c r="O377" s="69">
        <f>IFERROR('Tabel 5'!N422/'Tabel 11'!$F377*1,0)</f>
        <v>1.0708098887561009E-3</v>
      </c>
      <c r="P377" s="69"/>
      <c r="Q377" s="69">
        <f>IFERROR('Tabel 5'!P422/'Tabel 11'!$F377*1,0)</f>
        <v>1.4008611852782166E-3</v>
      </c>
      <c r="R377" s="69">
        <f>IFERROR('Tabel 5'!Q422/'Tabel 11'!$F377*1,0)</f>
        <v>1.4008611852782166E-3</v>
      </c>
      <c r="S377" s="69">
        <f>IFERROR('Tabel 5'!R422/'Tabel 11'!$F377*1,0)</f>
        <v>0</v>
      </c>
      <c r="T377" s="69">
        <f>IFERROR('Tabel 5'!S422/'Tabel 11'!$F377*1,0)</f>
        <v>0</v>
      </c>
      <c r="U377" s="69">
        <f>IFERROR('Tabel 5'!T422/'Tabel 11'!$F377*1,0)</f>
        <v>1.7390937610935752E-3</v>
      </c>
      <c r="V377" s="69"/>
      <c r="W377" s="69">
        <f>IFERROR('Tabel 5'!V422/'Tabel 11'!$F377*1,0)</f>
        <v>4.9370997069728478E-3</v>
      </c>
      <c r="X377" s="69">
        <f>IFERROR('Tabel 5'!W422/'Tabel 11'!$F377*1,0)</f>
        <v>4.8060869785823898E-3</v>
      </c>
      <c r="Y377" s="69">
        <f>IFERROR('Tabel 5'!X422/'Tabel 11'!$F377*1,0)</f>
        <v>1.3101272839045823E-4</v>
      </c>
      <c r="Z377" s="69">
        <f>IFERROR('Tabel 5'!Y422/'Tabel 11'!$F377*1,0)</f>
        <v>0</v>
      </c>
      <c r="AA377" s="69"/>
      <c r="AB377" s="69">
        <f>IFERROR('Tabel 5'!AA422/'Tabel 11'!$F377*1,0)</f>
        <v>0</v>
      </c>
    </row>
    <row r="378" spans="2:28" outlineLevel="2" x14ac:dyDescent="0.2">
      <c r="B378" s="46">
        <v>2017</v>
      </c>
      <c r="C378" s="46">
        <v>3</v>
      </c>
      <c r="D378" s="22" t="s">
        <v>133</v>
      </c>
      <c r="E378" s="22" t="s">
        <v>478</v>
      </c>
      <c r="F378" s="41">
        <v>292824</v>
      </c>
      <c r="H378" s="69">
        <f>IFERROR('Tabel 5'!G423/'Tabel 11'!$F378*1,0)</f>
        <v>7.0964128623336887E-3</v>
      </c>
      <c r="I378" s="69"/>
      <c r="J378" s="69">
        <f>IFERROR('Tabel 5'!I423/'Tabel 11'!$F378*1,0)</f>
        <v>1.0279212086441003E-3</v>
      </c>
      <c r="K378" s="69">
        <f>IFERROR('Tabel 5'!J423/'Tabel 11'!$F378*1,0)</f>
        <v>5.6347840340955659E-4</v>
      </c>
      <c r="L378" s="69">
        <f>IFERROR('Tabel 5'!K423/'Tabel 11'!$F378*1,0)</f>
        <v>1.161107013086359E-4</v>
      </c>
      <c r="M378" s="69">
        <f>IFERROR('Tabel 5'!L423/'Tabel 11'!$F378*1,0)</f>
        <v>5.4640330027593367E-5</v>
      </c>
      <c r="N378" s="69">
        <f>IFERROR('Tabel 5'!M423/'Tabel 11'!$F378*1,0)</f>
        <v>0</v>
      </c>
      <c r="O378" s="69">
        <f>IFERROR('Tabel 5'!N423/'Tabel 11'!$F378*1,0)</f>
        <v>2.9369177389831436E-4</v>
      </c>
      <c r="P378" s="69"/>
      <c r="Q378" s="69">
        <f>IFERROR('Tabel 5'!P423/'Tabel 11'!$F378*1,0)</f>
        <v>1.7314154577493647E-3</v>
      </c>
      <c r="R378" s="69">
        <f>IFERROR('Tabel 5'!Q423/'Tabel 11'!$F378*1,0)</f>
        <v>9.9035598175012971E-5</v>
      </c>
      <c r="S378" s="69">
        <f>IFERROR('Tabel 5'!R423/'Tabel 11'!$F378*1,0)</f>
        <v>1.6323798595743518E-3</v>
      </c>
      <c r="T378" s="69">
        <f>IFERROR('Tabel 5'!S423/'Tabel 11'!$F378*1,0)</f>
        <v>0</v>
      </c>
      <c r="U378" s="69">
        <f>IFERROR('Tabel 5'!T423/'Tabel 11'!$F378*1,0)</f>
        <v>5.3615823839575996E-4</v>
      </c>
      <c r="V378" s="69"/>
      <c r="W378" s="69">
        <f>IFERROR('Tabel 5'!V423/'Tabel 11'!$F378*1,0)</f>
        <v>3.8009179575444634E-3</v>
      </c>
      <c r="X378" s="69">
        <f>IFERROR('Tabel 5'!W423/'Tabel 11'!$F378*1,0)</f>
        <v>3.6779772149823785E-3</v>
      </c>
      <c r="Y378" s="69">
        <f>IFERROR('Tabel 5'!X423/'Tabel 11'!$F378*1,0)</f>
        <v>1.2294074256208508E-4</v>
      </c>
      <c r="Z378" s="69">
        <f>IFERROR('Tabel 5'!Y423/'Tabel 11'!$F378*1,0)</f>
        <v>0</v>
      </c>
      <c r="AA378" s="69"/>
      <c r="AB378" s="69">
        <f>IFERROR('Tabel 5'!AA423/'Tabel 11'!$F378*1,0)</f>
        <v>0</v>
      </c>
    </row>
    <row r="379" spans="2:28" outlineLevel="2" x14ac:dyDescent="0.2">
      <c r="B379" s="46">
        <v>2017</v>
      </c>
      <c r="C379" s="46">
        <v>3</v>
      </c>
      <c r="D379" s="22" t="s">
        <v>138</v>
      </c>
      <c r="E379" s="22" t="s">
        <v>483</v>
      </c>
      <c r="F379" s="41">
        <v>418810</v>
      </c>
      <c r="H379" s="69">
        <f>IFERROR('Tabel 5'!G424/'Tabel 11'!$F379*1,0)</f>
        <v>7.5117595090852651E-3</v>
      </c>
      <c r="I379" s="69"/>
      <c r="J379" s="69">
        <f>IFERROR('Tabel 5'!I424/'Tabel 11'!$F379*1,0)</f>
        <v>1.2153482486091545E-3</v>
      </c>
      <c r="K379" s="69">
        <f>IFERROR('Tabel 5'!J424/'Tabel 11'!$F379*1,0)</f>
        <v>6.6139776987177959E-4</v>
      </c>
      <c r="L379" s="69">
        <f>IFERROR('Tabel 5'!K424/'Tabel 11'!$F379*1,0)</f>
        <v>0</v>
      </c>
      <c r="M379" s="69">
        <f>IFERROR('Tabel 5'!L424/'Tabel 11'!$F379*1,0)</f>
        <v>3.7009622501850479E-4</v>
      </c>
      <c r="N379" s="69">
        <f>IFERROR('Tabel 5'!M424/'Tabel 11'!$F379*1,0)</f>
        <v>0</v>
      </c>
      <c r="O379" s="69">
        <f>IFERROR('Tabel 5'!N424/'Tabel 11'!$F379*1,0)</f>
        <v>1.8385425371887014E-4</v>
      </c>
      <c r="P379" s="69"/>
      <c r="Q379" s="69">
        <f>IFERROR('Tabel 5'!P424/'Tabel 11'!$F379*1,0)</f>
        <v>1.7430338339581195E-3</v>
      </c>
      <c r="R379" s="69">
        <f>IFERROR('Tabel 5'!Q424/'Tabel 11'!$F379*1,0)</f>
        <v>8.8584322246364699E-4</v>
      </c>
      <c r="S379" s="69">
        <f>IFERROR('Tabel 5'!R424/'Tabel 11'!$F379*1,0)</f>
        <v>8.5719061149447243E-4</v>
      </c>
      <c r="T379" s="69">
        <f>IFERROR('Tabel 5'!S424/'Tabel 11'!$F379*1,0)</f>
        <v>0</v>
      </c>
      <c r="U379" s="69">
        <f>IFERROR('Tabel 5'!T424/'Tabel 11'!$F379*1,0)</f>
        <v>5.5872591389890408E-4</v>
      </c>
      <c r="V379" s="69"/>
      <c r="W379" s="69">
        <f>IFERROR('Tabel 5'!V424/'Tabel 11'!$F379*1,0)</f>
        <v>3.994651512619087E-3</v>
      </c>
      <c r="X379" s="69">
        <f>IFERROR('Tabel 5'!W424/'Tabel 11'!$F379*1,0)</f>
        <v>3.7869200830925719E-3</v>
      </c>
      <c r="Y379" s="69">
        <f>IFERROR('Tabel 5'!X424/'Tabel 11'!$F379*1,0)</f>
        <v>1.2177359661899191E-4</v>
      </c>
      <c r="Z379" s="69">
        <f>IFERROR('Tabel 5'!Y424/'Tabel 11'!$F379*1,0)</f>
        <v>8.5957832907523703E-5</v>
      </c>
      <c r="AA379" s="69"/>
      <c r="AB379" s="69">
        <f>IFERROR('Tabel 5'!AA424/'Tabel 11'!$F379*1,0)</f>
        <v>7.5117595090852651E-3</v>
      </c>
    </row>
    <row r="380" spans="2:28" outlineLevel="2" x14ac:dyDescent="0.2">
      <c r="B380" s="46">
        <v>2017</v>
      </c>
      <c r="C380" s="46">
        <v>3</v>
      </c>
      <c r="D380" s="22" t="s">
        <v>148</v>
      </c>
      <c r="E380" s="22" t="s">
        <v>493</v>
      </c>
      <c r="F380" s="41">
        <v>509677</v>
      </c>
      <c r="H380" s="69">
        <f>IFERROR('Tabel 5'!G425/'Tabel 11'!$F380*1,0)</f>
        <v>3.6317118488768379E-3</v>
      </c>
      <c r="I380" s="69"/>
      <c r="J380" s="69">
        <f>IFERROR('Tabel 5'!I425/'Tabel 11'!$F380*1,0)</f>
        <v>2.050318142666826E-3</v>
      </c>
      <c r="K380" s="69">
        <f>IFERROR('Tabel 5'!J425/'Tabel 11'!$F380*1,0)</f>
        <v>1.9561408499893071E-3</v>
      </c>
      <c r="L380" s="69">
        <f>IFERROR('Tabel 5'!K425/'Tabel 11'!$F380*1,0)</f>
        <v>4.1202565546414688E-5</v>
      </c>
      <c r="M380" s="69">
        <f>IFERROR('Tabel 5'!L425/'Tabel 11'!$F380*1,0)</f>
        <v>5.1012700200322947E-5</v>
      </c>
      <c r="N380" s="69">
        <f>IFERROR('Tabel 5'!M425/'Tabel 11'!$F380*1,0)</f>
        <v>0</v>
      </c>
      <c r="O380" s="69">
        <f>IFERROR('Tabel 5'!N425/'Tabel 11'!$F380*1,0)</f>
        <v>1.9620269307816518E-6</v>
      </c>
      <c r="P380" s="69"/>
      <c r="Q380" s="69">
        <f>IFERROR('Tabel 5'!P425/'Tabel 11'!$F380*1,0)</f>
        <v>0</v>
      </c>
      <c r="R380" s="69">
        <f>IFERROR('Tabel 5'!Q425/'Tabel 11'!$F380*1,0)</f>
        <v>0</v>
      </c>
      <c r="S380" s="69">
        <f>IFERROR('Tabel 5'!R425/'Tabel 11'!$F380*1,0)</f>
        <v>0</v>
      </c>
      <c r="T380" s="69">
        <f>IFERROR('Tabel 5'!S425/'Tabel 11'!$F380*1,0)</f>
        <v>0</v>
      </c>
      <c r="U380" s="69">
        <f>IFERROR('Tabel 5'!T425/'Tabel 11'!$F380*1,0)</f>
        <v>3.1392430892506429E-5</v>
      </c>
      <c r="V380" s="69"/>
      <c r="W380" s="69">
        <f>IFERROR('Tabel 5'!V425/'Tabel 11'!$F380*1,0)</f>
        <v>1.550001275317505E-3</v>
      </c>
      <c r="X380" s="69">
        <f>IFERROR('Tabel 5'!W425/'Tabel 11'!$F380*1,0)</f>
        <v>1.5009506020479638E-3</v>
      </c>
      <c r="Y380" s="69">
        <f>IFERROR('Tabel 5'!X425/'Tabel 11'!$F380*1,0)</f>
        <v>4.90506732695413E-5</v>
      </c>
      <c r="Z380" s="69">
        <f>IFERROR('Tabel 5'!Y425/'Tabel 11'!$F380*1,0)</f>
        <v>0</v>
      </c>
      <c r="AA380" s="69"/>
      <c r="AB380" s="69">
        <f>IFERROR('Tabel 5'!AA425/'Tabel 11'!$F380*1,0)</f>
        <v>0</v>
      </c>
    </row>
    <row r="381" spans="2:28" outlineLevel="2" x14ac:dyDescent="0.2">
      <c r="B381" s="46">
        <v>2017</v>
      </c>
      <c r="C381" s="46">
        <v>3</v>
      </c>
      <c r="D381" s="22" t="s">
        <v>228</v>
      </c>
      <c r="E381" s="22" t="s">
        <v>592</v>
      </c>
      <c r="F381" s="41">
        <v>625045</v>
      </c>
      <c r="H381" s="69">
        <f>IFERROR('Tabel 5'!G426/'Tabel 11'!$F381*1,0)</f>
        <v>1.3754209696901823E-2</v>
      </c>
      <c r="I381" s="69"/>
      <c r="J381" s="69">
        <f>IFERROR('Tabel 5'!I426/'Tabel 11'!$F381*1,0)</f>
        <v>9.9368845443128101E-3</v>
      </c>
      <c r="K381" s="69">
        <f>IFERROR('Tabel 5'!J426/'Tabel 11'!$F381*1,0)</f>
        <v>6.3051460294858766E-3</v>
      </c>
      <c r="L381" s="69">
        <f>IFERROR('Tabel 5'!K426/'Tabel 11'!$F381*1,0)</f>
        <v>4.6396659440520284E-5</v>
      </c>
      <c r="M381" s="69">
        <f>IFERROR('Tabel 5'!L426/'Tabel 11'!$F381*1,0)</f>
        <v>1.273508307401867E-3</v>
      </c>
      <c r="N381" s="69">
        <f>IFERROR('Tabel 5'!M426/'Tabel 11'!$F381*1,0)</f>
        <v>6.3995392331752111E-6</v>
      </c>
      <c r="O381" s="69">
        <f>IFERROR('Tabel 5'!N426/'Tabel 11'!$F381*1,0)</f>
        <v>2.3054340087513697E-3</v>
      </c>
      <c r="P381" s="69"/>
      <c r="Q381" s="69">
        <f>IFERROR('Tabel 5'!P426/'Tabel 11'!$F381*1,0)</f>
        <v>3.3597580974169859E-5</v>
      </c>
      <c r="R381" s="69">
        <f>IFERROR('Tabel 5'!Q426/'Tabel 11'!$F381*1,0)</f>
        <v>3.3597580974169859E-5</v>
      </c>
      <c r="S381" s="69">
        <f>IFERROR('Tabel 5'!R426/'Tabel 11'!$F381*1,0)</f>
        <v>0</v>
      </c>
      <c r="T381" s="69">
        <f>IFERROR('Tabel 5'!S426/'Tabel 11'!$F381*1,0)</f>
        <v>0</v>
      </c>
      <c r="U381" s="69">
        <f>IFERROR('Tabel 5'!T426/'Tabel 11'!$F381*1,0)</f>
        <v>2.4958203009383322E-4</v>
      </c>
      <c r="V381" s="69"/>
      <c r="W381" s="69">
        <f>IFERROR('Tabel 5'!V426/'Tabel 11'!$F381*1,0)</f>
        <v>3.5341455415210106E-3</v>
      </c>
      <c r="X381" s="69">
        <f>IFERROR('Tabel 5'!W426/'Tabel 11'!$F381*1,0)</f>
        <v>3.4349526834067949E-3</v>
      </c>
      <c r="Y381" s="69">
        <f>IFERROR('Tabel 5'!X426/'Tabel 11'!$F381*1,0)</f>
        <v>9.9192858114215775E-5</v>
      </c>
      <c r="Z381" s="69">
        <f>IFERROR('Tabel 5'!Y426/'Tabel 11'!$F381*1,0)</f>
        <v>0</v>
      </c>
      <c r="AA381" s="69"/>
      <c r="AB381" s="69">
        <f>IFERROR('Tabel 5'!AA426/'Tabel 11'!$F381*1,0)</f>
        <v>0</v>
      </c>
    </row>
    <row r="382" spans="2:28" outlineLevel="2" x14ac:dyDescent="0.2">
      <c r="B382" s="46">
        <v>2017</v>
      </c>
      <c r="C382" s="46">
        <v>3</v>
      </c>
      <c r="D382" s="22" t="s">
        <v>236</v>
      </c>
      <c r="E382" s="22" t="s">
        <v>600</v>
      </c>
      <c r="F382" s="41">
        <v>427346</v>
      </c>
      <c r="H382" s="69">
        <f>IFERROR('Tabel 5'!G427/'Tabel 11'!$F382*1,0)</f>
        <v>5.0965728004942132E-3</v>
      </c>
      <c r="I382" s="69"/>
      <c r="J382" s="69">
        <f>IFERROR('Tabel 5'!I427/'Tabel 11'!$F382*1,0)</f>
        <v>1.3221136970979019E-3</v>
      </c>
      <c r="K382" s="69">
        <f>IFERROR('Tabel 5'!J427/'Tabel 11'!$F382*1,0)</f>
        <v>2.2230230305185961E-4</v>
      </c>
      <c r="L382" s="69">
        <f>IFERROR('Tabel 5'!K427/'Tabel 11'!$F382*1,0)</f>
        <v>0</v>
      </c>
      <c r="M382" s="69">
        <f>IFERROR('Tabel 5'!L427/'Tabel 11'!$F382*1,0)</f>
        <v>8.4240872735441539E-5</v>
      </c>
      <c r="N382" s="69">
        <f>IFERROR('Tabel 5'!M427/'Tabel 11'!$F382*1,0)</f>
        <v>0</v>
      </c>
      <c r="O382" s="69">
        <f>IFERROR('Tabel 5'!N427/'Tabel 11'!$F382*1,0)</f>
        <v>1.0155705213106007E-3</v>
      </c>
      <c r="P382" s="69"/>
      <c r="Q382" s="69">
        <f>IFERROR('Tabel 5'!P427/'Tabel 11'!$F382*1,0)</f>
        <v>3.2058332124320808E-4</v>
      </c>
      <c r="R382" s="69">
        <f>IFERROR('Tabel 5'!Q427/'Tabel 11'!$F382*1,0)</f>
        <v>3.2058332124320808E-4</v>
      </c>
      <c r="S382" s="69">
        <f>IFERROR('Tabel 5'!R427/'Tabel 11'!$F382*1,0)</f>
        <v>0</v>
      </c>
      <c r="T382" s="69">
        <f>IFERROR('Tabel 5'!S427/'Tabel 11'!$F382*1,0)</f>
        <v>0</v>
      </c>
      <c r="U382" s="69">
        <f>IFERROR('Tabel 5'!T427/'Tabel 11'!$F382*1,0)</f>
        <v>6.8796712733943928E-4</v>
      </c>
      <c r="V382" s="69"/>
      <c r="W382" s="69">
        <f>IFERROR('Tabel 5'!V427/'Tabel 11'!$F382*1,0)</f>
        <v>2.7659086548136639E-3</v>
      </c>
      <c r="X382" s="69">
        <f>IFERROR('Tabel 5'!W427/'Tabel 11'!$F382*1,0)</f>
        <v>2.6910278790488271E-3</v>
      </c>
      <c r="Y382" s="69">
        <f>IFERROR('Tabel 5'!X427/'Tabel 11'!$F382*1,0)</f>
        <v>7.4880775764836919E-5</v>
      </c>
      <c r="Z382" s="69">
        <f>IFERROR('Tabel 5'!Y427/'Tabel 11'!$F382*1,0)</f>
        <v>0</v>
      </c>
      <c r="AA382" s="69"/>
      <c r="AB382" s="69">
        <f>IFERROR('Tabel 5'!AA427/'Tabel 11'!$F382*1,0)</f>
        <v>0</v>
      </c>
    </row>
    <row r="383" spans="2:28" outlineLevel="2" x14ac:dyDescent="0.2">
      <c r="B383" s="46">
        <v>2017</v>
      </c>
      <c r="C383" s="46">
        <v>3</v>
      </c>
      <c r="D383" s="22" t="s">
        <v>285</v>
      </c>
      <c r="E383" s="22" t="s">
        <v>659</v>
      </c>
      <c r="F383" s="41">
        <v>246219</v>
      </c>
      <c r="H383" s="69">
        <f>IFERROR('Tabel 5'!G428/'Tabel 11'!$F383*1,0)</f>
        <v>9.3412774806168487E-3</v>
      </c>
      <c r="I383" s="69"/>
      <c r="J383" s="69">
        <f>IFERROR('Tabel 5'!I428/'Tabel 11'!$F383*1,0)</f>
        <v>3.3912898679630734E-3</v>
      </c>
      <c r="K383" s="69">
        <f>IFERROR('Tabel 5'!J428/'Tabel 11'!$F383*1,0)</f>
        <v>3.111051543544568E-3</v>
      </c>
      <c r="L383" s="69">
        <f>IFERROR('Tabel 5'!K428/'Tabel 11'!$F383*1,0)</f>
        <v>3.2491399932580343E-5</v>
      </c>
      <c r="M383" s="69">
        <f>IFERROR('Tabel 5'!L428/'Tabel 11'!$F383*1,0)</f>
        <v>2.4774692448592512E-4</v>
      </c>
      <c r="N383" s="69">
        <f>IFERROR('Tabel 5'!M428/'Tabel 11'!$F383*1,0)</f>
        <v>0</v>
      </c>
      <c r="O383" s="69">
        <f>IFERROR('Tabel 5'!N428/'Tabel 11'!$F383*1,0)</f>
        <v>0</v>
      </c>
      <c r="P383" s="69"/>
      <c r="Q383" s="69">
        <f>IFERROR('Tabel 5'!P428/'Tabel 11'!$F383*1,0)</f>
        <v>1.4905429719071234E-3</v>
      </c>
      <c r="R383" s="69">
        <f>IFERROR('Tabel 5'!Q428/'Tabel 11'!$F383*1,0)</f>
        <v>1.4905429719071234E-3</v>
      </c>
      <c r="S383" s="69">
        <f>IFERROR('Tabel 5'!R428/'Tabel 11'!$F383*1,0)</f>
        <v>0</v>
      </c>
      <c r="T383" s="69">
        <f>IFERROR('Tabel 5'!S428/'Tabel 11'!$F383*1,0)</f>
        <v>0</v>
      </c>
      <c r="U383" s="69">
        <f>IFERROR('Tabel 5'!T428/'Tabel 11'!$F383*1,0)</f>
        <v>5.3204667389600312E-4</v>
      </c>
      <c r="V383" s="69"/>
      <c r="W383" s="69">
        <f>IFERROR('Tabel 5'!V428/'Tabel 11'!$F383*1,0)</f>
        <v>3.927397966850649E-3</v>
      </c>
      <c r="X383" s="69">
        <f>IFERROR('Tabel 5'!W428/'Tabel 11'!$F383*1,0)</f>
        <v>3.8421080420276256E-3</v>
      </c>
      <c r="Y383" s="69">
        <f>IFERROR('Tabel 5'!X428/'Tabel 11'!$F383*1,0)</f>
        <v>8.5289924823023409E-5</v>
      </c>
      <c r="Z383" s="69">
        <f>IFERROR('Tabel 5'!Y428/'Tabel 11'!$F383*1,0)</f>
        <v>0</v>
      </c>
      <c r="AA383" s="69"/>
      <c r="AB383" s="69">
        <f>IFERROR('Tabel 5'!AA428/'Tabel 11'!$F383*1,0)</f>
        <v>0</v>
      </c>
    </row>
    <row r="384" spans="2:28" outlineLevel="2" x14ac:dyDescent="0.2">
      <c r="B384" s="46">
        <v>2017</v>
      </c>
      <c r="C384" s="46">
        <v>3</v>
      </c>
      <c r="E384" s="22" t="s">
        <v>804</v>
      </c>
      <c r="F384" s="41">
        <v>1189839.3704000004</v>
      </c>
      <c r="H384" s="69">
        <f>IFERROR('Tabel 5'!G429/'Tabel 11'!$F384*1,0)</f>
        <v>2.4574745740822217E-3</v>
      </c>
      <c r="I384" s="69"/>
      <c r="J384" s="69">
        <f>IFERROR('Tabel 5'!I429/'Tabel 11'!$F384*1,0)</f>
        <v>6.6983831584936074E-4</v>
      </c>
      <c r="K384" s="69">
        <f>IFERROR('Tabel 5'!J429/'Tabel 11'!$F384*1,0)</f>
        <v>4.9670570221702916E-4</v>
      </c>
      <c r="L384" s="69">
        <f>IFERROR('Tabel 5'!K429/'Tabel 11'!$F384*1,0)</f>
        <v>1.6808991614789479E-5</v>
      </c>
      <c r="M384" s="69">
        <f>IFERROR('Tabel 5'!L429/'Tabel 11'!$F384*1,0)</f>
        <v>1.6808991614789479E-6</v>
      </c>
      <c r="N384" s="69">
        <f>IFERROR('Tabel 5'!M429/'Tabel 11'!$F384*1,0)</f>
        <v>4.2022479036973698E-6</v>
      </c>
      <c r="O384" s="69">
        <f>IFERROR('Tabel 5'!N429/'Tabel 11'!$F384*1,0)</f>
        <v>1.5044047495236585E-4</v>
      </c>
      <c r="P384" s="69"/>
      <c r="Q384" s="69">
        <f>IFERROR('Tabel 5'!P429/'Tabel 11'!$F384*1,0)</f>
        <v>7.2278663943594766E-5</v>
      </c>
      <c r="R384" s="69">
        <f>IFERROR('Tabel 5'!Q429/'Tabel 11'!$F384*1,0)</f>
        <v>7.2278663943594766E-5</v>
      </c>
      <c r="S384" s="69">
        <f>IFERROR('Tabel 5'!R429/'Tabel 11'!$F384*1,0)</f>
        <v>0</v>
      </c>
      <c r="T384" s="69">
        <f>IFERROR('Tabel 5'!S429/'Tabel 11'!$F384*1,0)</f>
        <v>0</v>
      </c>
      <c r="U384" s="69">
        <f>IFERROR('Tabel 5'!T429/'Tabel 11'!$F384*1,0)</f>
        <v>4.5468322318005543E-4</v>
      </c>
      <c r="V384" s="69"/>
      <c r="W384" s="69">
        <f>IFERROR('Tabel 5'!V429/'Tabel 11'!$F384*1,0)</f>
        <v>1.2606743711092109E-3</v>
      </c>
      <c r="X384" s="69">
        <f>IFERROR('Tabel 5'!W429/'Tabel 11'!$F384*1,0)</f>
        <v>1.2329395349448082E-3</v>
      </c>
      <c r="Y384" s="69">
        <f>IFERROR('Tabel 5'!X429/'Tabel 11'!$F384*1,0)</f>
        <v>2.773483616440264E-5</v>
      </c>
      <c r="Z384" s="69">
        <f>IFERROR('Tabel 5'!Y429/'Tabel 11'!$F384*1,0)</f>
        <v>0</v>
      </c>
      <c r="AA384" s="69"/>
      <c r="AB384" s="69">
        <f>IFERROR('Tabel 5'!AA429/'Tabel 11'!$F384*1,0)</f>
        <v>0</v>
      </c>
    </row>
    <row r="385" spans="2:28" outlineLevel="1" x14ac:dyDescent="0.2">
      <c r="B385" s="46">
        <v>2017</v>
      </c>
      <c r="C385" s="47" t="s">
        <v>763</v>
      </c>
      <c r="F385" s="41">
        <v>5812861.0224640276</v>
      </c>
      <c r="H385" s="69">
        <f>IFERROR('Tabel 5'!G430/'Tabel 11'!$F385*1,0)</f>
        <v>1.1221668597944476E-3</v>
      </c>
      <c r="I385" s="69"/>
      <c r="J385" s="69">
        <f>IFERROR('Tabel 5'!I430/'Tabel 11'!$F385*1,0)</f>
        <v>7.1410618350555759E-4</v>
      </c>
      <c r="K385" s="69">
        <f>IFERROR('Tabel 5'!J430/'Tabel 11'!$F385*1,0)</f>
        <v>5.8336161606055068E-4</v>
      </c>
      <c r="L385" s="69">
        <f>IFERROR('Tabel 5'!K430/'Tabel 11'!$F385*1,0)</f>
        <v>2.7697204419271206E-5</v>
      </c>
      <c r="M385" s="69">
        <f>IFERROR('Tabel 5'!L430/'Tabel 11'!$F385*1,0)</f>
        <v>8.9972906281235034E-5</v>
      </c>
      <c r="N385" s="69">
        <f>IFERROR('Tabel 5'!M430/'Tabel 11'!$F385*1,0)</f>
        <v>1.3074456744500693E-5</v>
      </c>
      <c r="O385" s="69">
        <f>IFERROR('Tabel 5'!N430/'Tabel 11'!$F385*1,0)</f>
        <v>0</v>
      </c>
      <c r="P385" s="69"/>
      <c r="Q385" s="69">
        <f>IFERROR('Tabel 5'!P430/'Tabel 11'!$F385*1,0)</f>
        <v>9.220932651384699E-5</v>
      </c>
      <c r="R385" s="69">
        <f>IFERROR('Tabel 5'!Q430/'Tabel 11'!$F385*1,0)</f>
        <v>9.220932651384699E-5</v>
      </c>
      <c r="S385" s="69">
        <f>IFERROR('Tabel 5'!R430/'Tabel 11'!$F385*1,0)</f>
        <v>0</v>
      </c>
      <c r="T385" s="69">
        <f>IFERROR('Tabel 5'!S430/'Tabel 11'!$F385*1,0)</f>
        <v>0</v>
      </c>
      <c r="U385" s="69">
        <f>IFERROR('Tabel 5'!T430/'Tabel 11'!$F385*1,0)</f>
        <v>1.2902424418915158E-5</v>
      </c>
      <c r="V385" s="69"/>
      <c r="W385" s="69">
        <f>IFERROR('Tabel 5'!V430/'Tabel 11'!$F385*1,0)</f>
        <v>3.0294892535612792E-4</v>
      </c>
      <c r="X385" s="69">
        <f>IFERROR('Tabel 5'!W430/'Tabel 11'!$F385*1,0)</f>
        <v>3.0294892535612792E-4</v>
      </c>
      <c r="Y385" s="69">
        <f>IFERROR('Tabel 5'!X430/'Tabel 11'!$F385*1,0)</f>
        <v>0</v>
      </c>
      <c r="Z385" s="69">
        <f>IFERROR('Tabel 5'!Y430/'Tabel 11'!$F385*1,0)</f>
        <v>0</v>
      </c>
      <c r="AA385" s="69"/>
      <c r="AB385" s="69">
        <f>IFERROR('Tabel 5'!AA430/'Tabel 11'!$F385*1,0)</f>
        <v>0</v>
      </c>
    </row>
    <row r="386" spans="2:28" outlineLevel="2" x14ac:dyDescent="0.2">
      <c r="B386" s="46">
        <v>2017</v>
      </c>
      <c r="C386" s="46">
        <v>4</v>
      </c>
      <c r="D386" s="22" t="s">
        <v>12</v>
      </c>
      <c r="E386" s="22" t="s">
        <v>336</v>
      </c>
      <c r="F386" s="41">
        <v>154745</v>
      </c>
      <c r="H386" s="69">
        <f>IFERROR('Tabel 5'!G431/'Tabel 11'!$F386*1,0)</f>
        <v>2.7826424117095867E-2</v>
      </c>
      <c r="I386" s="69"/>
      <c r="J386" s="69">
        <f>IFERROR('Tabel 5'!I431/'Tabel 11'!$F386*1,0)</f>
        <v>1.6019903712559371E-2</v>
      </c>
      <c r="K386" s="69">
        <f>IFERROR('Tabel 5'!J431/'Tabel 11'!$F386*1,0)</f>
        <v>4.6463536786325891E-3</v>
      </c>
      <c r="L386" s="69">
        <f>IFERROR('Tabel 5'!K431/'Tabel 11'!$F386*1,0)</f>
        <v>4.6398914342951304E-3</v>
      </c>
      <c r="M386" s="69">
        <f>IFERROR('Tabel 5'!L431/'Tabel 11'!$F386*1,0)</f>
        <v>5.1568709812918031E-3</v>
      </c>
      <c r="N386" s="69">
        <f>IFERROR('Tabel 5'!M431/'Tabel 11'!$F386*1,0)</f>
        <v>0</v>
      </c>
      <c r="O386" s="69">
        <f>IFERROR('Tabel 5'!N431/'Tabel 11'!$F386*1,0)</f>
        <v>1.5767876183398494E-3</v>
      </c>
      <c r="P386" s="69"/>
      <c r="Q386" s="69">
        <f>IFERROR('Tabel 5'!P431/'Tabel 11'!$F386*1,0)</f>
        <v>9.8226113929367675E-4</v>
      </c>
      <c r="R386" s="69">
        <f>IFERROR('Tabel 5'!Q431/'Tabel 11'!$F386*1,0)</f>
        <v>9.8226113929367675E-4</v>
      </c>
      <c r="S386" s="69">
        <f>IFERROR('Tabel 5'!R431/'Tabel 11'!$F386*1,0)</f>
        <v>0</v>
      </c>
      <c r="T386" s="69">
        <f>IFERROR('Tabel 5'!S431/'Tabel 11'!$F386*1,0)</f>
        <v>0</v>
      </c>
      <c r="U386" s="69">
        <f>IFERROR('Tabel 5'!T431/'Tabel 11'!$F386*1,0)</f>
        <v>6.5268667808329836E-4</v>
      </c>
      <c r="V386" s="69"/>
      <c r="W386" s="69">
        <f>IFERROR('Tabel 5'!V431/'Tabel 11'!$F386*1,0)</f>
        <v>1.0171572587159521E-2</v>
      </c>
      <c r="X386" s="69">
        <f>IFERROR('Tabel 5'!W431/'Tabel 11'!$F386*1,0)</f>
        <v>1.0074638922097645E-2</v>
      </c>
      <c r="Y386" s="69">
        <f>IFERROR('Tabel 5'!X431/'Tabel 11'!$F386*1,0)</f>
        <v>9.6933665061875988E-5</v>
      </c>
      <c r="Z386" s="69">
        <f>IFERROR('Tabel 5'!Y431/'Tabel 11'!$F386*1,0)</f>
        <v>0</v>
      </c>
      <c r="AA386" s="69"/>
      <c r="AB386" s="69">
        <f>IFERROR('Tabel 5'!AA431/'Tabel 11'!$F386*1,0)</f>
        <v>0</v>
      </c>
    </row>
    <row r="387" spans="2:28" outlineLevel="2" x14ac:dyDescent="0.2">
      <c r="B387" s="46">
        <v>2017</v>
      </c>
      <c r="C387" s="46">
        <v>4</v>
      </c>
      <c r="D387" s="22" t="s">
        <v>17</v>
      </c>
      <c r="E387" s="22" t="s">
        <v>341</v>
      </c>
      <c r="F387" s="41">
        <v>182156</v>
      </c>
      <c r="H387" s="69">
        <f>IFERROR('Tabel 5'!G432/'Tabel 11'!$F387*1,0)</f>
        <v>1.0935681503766002E-2</v>
      </c>
      <c r="I387" s="69"/>
      <c r="J387" s="69">
        <f>IFERROR('Tabel 5'!I432/'Tabel 11'!$F387*1,0)</f>
        <v>1.9873075825116932E-3</v>
      </c>
      <c r="K387" s="69">
        <f>IFERROR('Tabel 5'!J432/'Tabel 11'!$F387*1,0)</f>
        <v>5.7642899492742487E-4</v>
      </c>
      <c r="L387" s="69">
        <f>IFERROR('Tabel 5'!K432/'Tabel 11'!$F387*1,0)</f>
        <v>1.7018379850238256E-4</v>
      </c>
      <c r="M387" s="69">
        <f>IFERROR('Tabel 5'!L432/'Tabel 11'!$F387*1,0)</f>
        <v>4.3918399613518085E-4</v>
      </c>
      <c r="N387" s="69">
        <f>IFERROR('Tabel 5'!M432/'Tabel 11'!$F387*1,0)</f>
        <v>0</v>
      </c>
      <c r="O387" s="69">
        <f>IFERROR('Tabel 5'!N432/'Tabel 11'!$F387*1,0)</f>
        <v>8.01510792946705E-4</v>
      </c>
      <c r="P387" s="69"/>
      <c r="Q387" s="69">
        <f>IFERROR('Tabel 5'!P432/'Tabel 11'!$F387*1,0)</f>
        <v>1.9269197830431059E-3</v>
      </c>
      <c r="R387" s="69">
        <f>IFERROR('Tabel 5'!Q432/'Tabel 11'!$F387*1,0)</f>
        <v>4.7212279584531939E-4</v>
      </c>
      <c r="S387" s="69">
        <f>IFERROR('Tabel 5'!R432/'Tabel 11'!$F387*1,0)</f>
        <v>1.4547969871977866E-3</v>
      </c>
      <c r="T387" s="69">
        <f>IFERROR('Tabel 5'!S432/'Tabel 11'!$F387*1,0)</f>
        <v>0</v>
      </c>
      <c r="U387" s="69">
        <f>IFERROR('Tabel 5'!T432/'Tabel 11'!$F387*1,0)</f>
        <v>1.9927973824633832E-3</v>
      </c>
      <c r="V387" s="69"/>
      <c r="W387" s="69">
        <f>IFERROR('Tabel 5'!V432/'Tabel 11'!$F387*1,0)</f>
        <v>5.0286567557478205E-3</v>
      </c>
      <c r="X387" s="69">
        <f>IFERROR('Tabel 5'!W432/'Tabel 11'!$F387*1,0)</f>
        <v>4.8914117569555764E-3</v>
      </c>
      <c r="Y387" s="69">
        <f>IFERROR('Tabel 5'!X432/'Tabel 11'!$F387*1,0)</f>
        <v>1.2077559893717473E-4</v>
      </c>
      <c r="Z387" s="69">
        <f>IFERROR('Tabel 5'!Y432/'Tabel 11'!$F387*1,0)</f>
        <v>1.646939985506928E-5</v>
      </c>
      <c r="AA387" s="69"/>
      <c r="AB387" s="69">
        <f>IFERROR('Tabel 5'!AA432/'Tabel 11'!$F387*1,0)</f>
        <v>0</v>
      </c>
    </row>
    <row r="388" spans="2:28" outlineLevel="2" x14ac:dyDescent="0.2">
      <c r="B388" s="46">
        <v>2017</v>
      </c>
      <c r="C388" s="46">
        <v>4</v>
      </c>
      <c r="D388" s="22" t="s">
        <v>21</v>
      </c>
      <c r="E388" s="22" t="s">
        <v>345</v>
      </c>
      <c r="F388" s="41">
        <v>309449.31739999994</v>
      </c>
      <c r="H388" s="69">
        <f>IFERROR('Tabel 5'!G433/'Tabel 11'!$F388*1,0)</f>
        <v>6.7022283888870529E-3</v>
      </c>
      <c r="I388" s="69"/>
      <c r="J388" s="69">
        <f>IFERROR('Tabel 5'!I433/'Tabel 11'!$F388*1,0)</f>
        <v>1.4541961306649826E-3</v>
      </c>
      <c r="K388" s="69">
        <f>IFERROR('Tabel 5'!J433/'Tabel 11'!$F388*1,0)</f>
        <v>1.3895651915243169E-4</v>
      </c>
      <c r="L388" s="69">
        <f>IFERROR('Tabel 5'!K433/'Tabel 11'!$F388*1,0)</f>
        <v>1.1956723741023191E-4</v>
      </c>
      <c r="M388" s="69">
        <f>IFERROR('Tabel 5'!L433/'Tabel 11'!$F388*1,0)</f>
        <v>1.809666295938645E-4</v>
      </c>
      <c r="N388" s="69">
        <f>IFERROR('Tabel 5'!M433/'Tabel 11'!$F388*1,0)</f>
        <v>2.5852375656266357E-5</v>
      </c>
      <c r="O388" s="69">
        <f>IFERROR('Tabel 5'!N433/'Tabel 11'!$F388*1,0)</f>
        <v>9.888533688521882E-4</v>
      </c>
      <c r="P388" s="69"/>
      <c r="Q388" s="69">
        <f>IFERROR('Tabel 5'!P433/'Tabel 11'!$F388*1,0)</f>
        <v>9.3068552362558885E-4</v>
      </c>
      <c r="R388" s="69">
        <f>IFERROR('Tabel 5'!Q433/'Tabel 11'!$F388*1,0)</f>
        <v>8.4020220882865659E-4</v>
      </c>
      <c r="S388" s="69">
        <f>IFERROR('Tabel 5'!R433/'Tabel 11'!$F388*1,0)</f>
        <v>9.0483314796932249E-5</v>
      </c>
      <c r="T388" s="69">
        <f>IFERROR('Tabel 5'!S433/'Tabel 11'!$F388*1,0)</f>
        <v>0</v>
      </c>
      <c r="U388" s="69">
        <f>IFERROR('Tabel 5'!T433/'Tabel 11'!$F388*1,0)</f>
        <v>8.9190696014118935E-4</v>
      </c>
      <c r="V388" s="69"/>
      <c r="W388" s="69">
        <f>IFERROR('Tabel 5'!V433/'Tabel 11'!$F388*1,0)</f>
        <v>3.4254397744552926E-3</v>
      </c>
      <c r="X388" s="69">
        <f>IFERROR('Tabel 5'!W433/'Tabel 11'!$F388*1,0)</f>
        <v>3.3478826474864932E-3</v>
      </c>
      <c r="Y388" s="69">
        <f>IFERROR('Tabel 5'!X433/'Tabel 11'!$F388*1,0)</f>
        <v>7.7557126968799071E-5</v>
      </c>
      <c r="Z388" s="69">
        <f>IFERROR('Tabel 5'!Y433/'Tabel 11'!$F388*1,0)</f>
        <v>0</v>
      </c>
      <c r="AA388" s="69"/>
      <c r="AB388" s="69">
        <f>IFERROR('Tabel 5'!AA433/'Tabel 11'!$F388*1,0)</f>
        <v>0</v>
      </c>
    </row>
    <row r="389" spans="2:28" outlineLevel="2" x14ac:dyDescent="0.2">
      <c r="B389" s="46">
        <v>2017</v>
      </c>
      <c r="C389" s="46">
        <v>4</v>
      </c>
      <c r="D389" s="22" t="s">
        <v>24</v>
      </c>
      <c r="E389" s="22" t="s">
        <v>349</v>
      </c>
      <c r="F389" s="41">
        <v>201196</v>
      </c>
      <c r="H389" s="69">
        <f>IFERROR('Tabel 5'!G434/'Tabel 11'!$F389*1,0)</f>
        <v>4.4831905206862959E-3</v>
      </c>
      <c r="I389" s="69"/>
      <c r="J389" s="69">
        <f>IFERROR('Tabel 5'!I434/'Tabel 11'!$F389*1,0)</f>
        <v>9.1950138173721148E-4</v>
      </c>
      <c r="K389" s="69">
        <f>IFERROR('Tabel 5'!J434/'Tabel 11'!$F389*1,0)</f>
        <v>0</v>
      </c>
      <c r="L389" s="69">
        <f>IFERROR('Tabel 5'!K434/'Tabel 11'!$F389*1,0)</f>
        <v>2.4851388695600312E-4</v>
      </c>
      <c r="M389" s="69">
        <f>IFERROR('Tabel 5'!L434/'Tabel 11'!$F389*1,0)</f>
        <v>2.2863277599952285E-4</v>
      </c>
      <c r="N389" s="69">
        <f>IFERROR('Tabel 5'!M434/'Tabel 11'!$F389*1,0)</f>
        <v>6.4613610608560811E-5</v>
      </c>
      <c r="O389" s="69">
        <f>IFERROR('Tabel 5'!N434/'Tabel 11'!$F389*1,0)</f>
        <v>3.7774110817312471E-4</v>
      </c>
      <c r="P389" s="69"/>
      <c r="Q389" s="69">
        <f>IFERROR('Tabel 5'!P434/'Tabel 11'!$F389*1,0)</f>
        <v>5.5667110678144698E-4</v>
      </c>
      <c r="R389" s="69">
        <f>IFERROR('Tabel 5'!Q434/'Tabel 11'!$F389*1,0)</f>
        <v>5.5667110678144698E-4</v>
      </c>
      <c r="S389" s="69">
        <f>IFERROR('Tabel 5'!R434/'Tabel 11'!$F389*1,0)</f>
        <v>0</v>
      </c>
      <c r="T389" s="69">
        <f>IFERROR('Tabel 5'!S434/'Tabel 11'!$F389*1,0)</f>
        <v>0</v>
      </c>
      <c r="U389" s="69">
        <f>IFERROR('Tabel 5'!T434/'Tabel 11'!$F389*1,0)</f>
        <v>8.5488777112865066E-4</v>
      </c>
      <c r="V389" s="69"/>
      <c r="W389" s="69">
        <f>IFERROR('Tabel 5'!V434/'Tabel 11'!$F389*1,0)</f>
        <v>2.1521302610389868E-3</v>
      </c>
      <c r="X389" s="69">
        <f>IFERROR('Tabel 5'!W434/'Tabel 11'!$F389*1,0)</f>
        <v>2.1073977613869062E-3</v>
      </c>
      <c r="Y389" s="69">
        <f>IFERROR('Tabel 5'!X434/'Tabel 11'!$F389*1,0)</f>
        <v>4.4732499652080559E-5</v>
      </c>
      <c r="Z389" s="69">
        <f>IFERROR('Tabel 5'!Y434/'Tabel 11'!$F389*1,0)</f>
        <v>0</v>
      </c>
      <c r="AA389" s="69"/>
      <c r="AB389" s="69">
        <f>IFERROR('Tabel 5'!AA434/'Tabel 11'!$F389*1,0)</f>
        <v>0</v>
      </c>
    </row>
    <row r="390" spans="2:28" outlineLevel="2" x14ac:dyDescent="0.2">
      <c r="B390" s="46">
        <v>2017</v>
      </c>
      <c r="C390" s="46">
        <v>4</v>
      </c>
      <c r="D390" s="22" t="s">
        <v>26</v>
      </c>
      <c r="E390" s="22" t="s">
        <v>351</v>
      </c>
      <c r="F390" s="41">
        <v>280243</v>
      </c>
      <c r="H390" s="69">
        <f>IFERROR('Tabel 5'!G435/'Tabel 11'!$F390*1,0)</f>
        <v>1.0430233761414201E-2</v>
      </c>
      <c r="I390" s="69"/>
      <c r="J390" s="69">
        <f>IFERROR('Tabel 5'!I435/'Tabel 11'!$F390*1,0)</f>
        <v>1.13116117084102E-3</v>
      </c>
      <c r="K390" s="69">
        <f>IFERROR('Tabel 5'!J435/'Tabel 11'!$F390*1,0)</f>
        <v>1.9268991553758702E-4</v>
      </c>
      <c r="L390" s="69">
        <f>IFERROR('Tabel 5'!K435/'Tabel 11'!$F390*1,0)</f>
        <v>3.5683317692145743E-6</v>
      </c>
      <c r="M390" s="69">
        <f>IFERROR('Tabel 5'!L435/'Tabel 11'!$F390*1,0)</f>
        <v>1.106182848456518E-4</v>
      </c>
      <c r="N390" s="69">
        <f>IFERROR('Tabel 5'!M435/'Tabel 11'!$F390*1,0)</f>
        <v>0</v>
      </c>
      <c r="O390" s="69">
        <f>IFERROR('Tabel 5'!N435/'Tabel 11'!$F390*1,0)</f>
        <v>8.2428463868856666E-4</v>
      </c>
      <c r="P390" s="69"/>
      <c r="Q390" s="69">
        <f>IFERROR('Tabel 5'!P435/'Tabel 11'!$F390*1,0)</f>
        <v>1.6806842633000647E-3</v>
      </c>
      <c r="R390" s="69">
        <f>IFERROR('Tabel 5'!Q435/'Tabel 11'!$F390*1,0)</f>
        <v>1.6806842633000647E-3</v>
      </c>
      <c r="S390" s="69">
        <f>IFERROR('Tabel 5'!R435/'Tabel 11'!$F390*1,0)</f>
        <v>0</v>
      </c>
      <c r="T390" s="69">
        <f>IFERROR('Tabel 5'!S435/'Tabel 11'!$F390*1,0)</f>
        <v>0</v>
      </c>
      <c r="U390" s="69">
        <f>IFERROR('Tabel 5'!T435/'Tabel 11'!$F390*1,0)</f>
        <v>1.8519641882223641E-3</v>
      </c>
      <c r="V390" s="69"/>
      <c r="W390" s="69">
        <f>IFERROR('Tabel 5'!V435/'Tabel 11'!$F390*1,0)</f>
        <v>5.7664241390507527E-3</v>
      </c>
      <c r="X390" s="69">
        <f>IFERROR('Tabel 5'!W435/'Tabel 11'!$F390*1,0)</f>
        <v>5.5951442141284526E-3</v>
      </c>
      <c r="Y390" s="69">
        <f>IFERROR('Tabel 5'!X435/'Tabel 11'!$F390*1,0)</f>
        <v>1.3916493899936841E-4</v>
      </c>
      <c r="Z390" s="69">
        <f>IFERROR('Tabel 5'!Y435/'Tabel 11'!$F390*1,0)</f>
        <v>3.2114985922931171E-5</v>
      </c>
      <c r="AA390" s="69"/>
      <c r="AB390" s="69">
        <f>IFERROR('Tabel 5'!AA435/'Tabel 11'!$F390*1,0)</f>
        <v>1.4273327076858297E-5</v>
      </c>
    </row>
    <row r="391" spans="2:28" outlineLevel="2" x14ac:dyDescent="0.2">
      <c r="B391" s="46">
        <v>2017</v>
      </c>
      <c r="C391" s="46">
        <v>4</v>
      </c>
      <c r="D391" s="22" t="s">
        <v>29</v>
      </c>
      <c r="E391" s="22" t="s">
        <v>355</v>
      </c>
      <c r="F391" s="41">
        <v>351984</v>
      </c>
      <c r="H391" s="69">
        <f>IFERROR('Tabel 5'!G436/'Tabel 11'!$F391*1,0)</f>
        <v>7.3762831668545943E-3</v>
      </c>
      <c r="I391" s="69"/>
      <c r="J391" s="69">
        <f>IFERROR('Tabel 5'!I436/'Tabel 11'!$F391*1,0)</f>
        <v>2.5339826880152187E-3</v>
      </c>
      <c r="K391" s="69">
        <f>IFERROR('Tabel 5'!J436/'Tabel 11'!$F391*1,0)</f>
        <v>4.2811784938762072E-4</v>
      </c>
      <c r="L391" s="69">
        <f>IFERROR('Tabel 5'!K436/'Tabel 11'!$F391*1,0)</f>
        <v>1.4688167643983818E-3</v>
      </c>
      <c r="M391" s="69">
        <f>IFERROR('Tabel 5'!L436/'Tabel 11'!$F391*1,0)</f>
        <v>4.4604300195463429E-4</v>
      </c>
      <c r="N391" s="69">
        <f>IFERROR('Tabel 5'!M436/'Tabel 11'!$F391*1,0)</f>
        <v>6.5551093088459363E-7</v>
      </c>
      <c r="O391" s="69">
        <f>IFERROR('Tabel 5'!N436/'Tabel 11'!$F391*1,0)</f>
        <v>1.9034956134369744E-4</v>
      </c>
      <c r="P391" s="69"/>
      <c r="Q391" s="69">
        <f>IFERROR('Tabel 5'!P436/'Tabel 11'!$F391*1,0)</f>
        <v>2.2006212998238166E-4</v>
      </c>
      <c r="R391" s="69">
        <f>IFERROR('Tabel 5'!Q436/'Tabel 11'!$F391*1,0)</f>
        <v>2.2006212998238166E-4</v>
      </c>
      <c r="S391" s="69">
        <f>IFERROR('Tabel 5'!R436/'Tabel 11'!$F391*1,0)</f>
        <v>0</v>
      </c>
      <c r="T391" s="69">
        <f>IFERROR('Tabel 5'!S436/'Tabel 11'!$F391*1,0)</f>
        <v>0</v>
      </c>
      <c r="U391" s="69">
        <f>IFERROR('Tabel 5'!T436/'Tabel 11'!$F391*1,0)</f>
        <v>1.0723794890276305E-3</v>
      </c>
      <c r="V391" s="69"/>
      <c r="W391" s="69">
        <f>IFERROR('Tabel 5'!V436/'Tabel 11'!$F391*1,0)</f>
        <v>3.549858859829363E-3</v>
      </c>
      <c r="X391" s="69">
        <f>IFERROR('Tabel 5'!W436/'Tabel 11'!$F391*1,0)</f>
        <v>3.4447404453559777E-3</v>
      </c>
      <c r="Y391" s="69">
        <f>IFERROR('Tabel 5'!X436/'Tabel 11'!$F391*1,0)</f>
        <v>5.3979726351197782E-5</v>
      </c>
      <c r="Z391" s="69">
        <f>IFERROR('Tabel 5'!Y436/'Tabel 11'!$F391*1,0)</f>
        <v>5.1138688122187375E-5</v>
      </c>
      <c r="AA391" s="69"/>
      <c r="AB391" s="69">
        <f>IFERROR('Tabel 5'!AA436/'Tabel 11'!$F391*1,0)</f>
        <v>0</v>
      </c>
    </row>
    <row r="392" spans="2:28" outlineLevel="2" x14ac:dyDescent="0.2">
      <c r="B392" s="46">
        <v>2017</v>
      </c>
      <c r="C392" s="46">
        <v>4</v>
      </c>
      <c r="D392" s="22" t="s">
        <v>32</v>
      </c>
      <c r="E392" s="22" t="s">
        <v>358</v>
      </c>
      <c r="F392" s="41">
        <v>156623</v>
      </c>
      <c r="H392" s="69">
        <f>IFERROR('Tabel 5'!G437/'Tabel 11'!$F392*1,0)</f>
        <v>0.17430390172580018</v>
      </c>
      <c r="I392" s="69"/>
      <c r="J392" s="69">
        <f>IFERROR('Tabel 5'!I437/'Tabel 11'!$F392*1,0)</f>
        <v>0.10041947862063681</v>
      </c>
      <c r="K392" s="69">
        <f>IFERROR('Tabel 5'!J437/'Tabel 11'!$F392*1,0)</f>
        <v>5.6109255984114724E-2</v>
      </c>
      <c r="L392" s="69">
        <f>IFERROR('Tabel 5'!K437/'Tabel 11'!$F392*1,0)</f>
        <v>4.6034107378865171E-3</v>
      </c>
      <c r="M392" s="69">
        <f>IFERROR('Tabel 5'!L437/'Tabel 11'!$F392*1,0)</f>
        <v>2.2972360381297765E-2</v>
      </c>
      <c r="N392" s="69">
        <f>IFERROR('Tabel 5'!M437/'Tabel 11'!$F392*1,0)</f>
        <v>2.0239683826768738E-3</v>
      </c>
      <c r="O392" s="69">
        <f>IFERROR('Tabel 5'!N437/'Tabel 11'!$F392*1,0)</f>
        <v>1.4710483134660937E-2</v>
      </c>
      <c r="P392" s="69"/>
      <c r="Q392" s="69">
        <f>IFERROR('Tabel 5'!P437/'Tabel 11'!$F392*1,0)</f>
        <v>3.5729107474636548E-2</v>
      </c>
      <c r="R392" s="69">
        <f>IFERROR('Tabel 5'!Q437/'Tabel 11'!$F392*1,0)</f>
        <v>2.7914163309347925E-2</v>
      </c>
      <c r="S392" s="69">
        <f>IFERROR('Tabel 5'!R437/'Tabel 11'!$F392*1,0)</f>
        <v>7.8149441652886238E-3</v>
      </c>
      <c r="T392" s="69">
        <f>IFERROR('Tabel 5'!S437/'Tabel 11'!$F392*1,0)</f>
        <v>0</v>
      </c>
      <c r="U392" s="69">
        <f>IFERROR('Tabel 5'!T437/'Tabel 11'!$F392*1,0)</f>
        <v>6.2187545890450315E-3</v>
      </c>
      <c r="V392" s="69"/>
      <c r="W392" s="69">
        <f>IFERROR('Tabel 5'!V437/'Tabel 11'!$F392*1,0)</f>
        <v>3.1936561041481772E-2</v>
      </c>
      <c r="X392" s="69">
        <f>IFERROR('Tabel 5'!W437/'Tabel 11'!$F392*1,0)</f>
        <v>2.8603717206285156E-2</v>
      </c>
      <c r="Y392" s="69">
        <f>IFERROR('Tabel 5'!X437/'Tabel 11'!$F392*1,0)</f>
        <v>1.7047304674281554E-3</v>
      </c>
      <c r="Z392" s="69">
        <f>IFERROR('Tabel 5'!Y437/'Tabel 11'!$F392*1,0)</f>
        <v>1.6281133677684631E-3</v>
      </c>
      <c r="AA392" s="69"/>
      <c r="AB392" s="69">
        <f>IFERROR('Tabel 5'!AA437/'Tabel 11'!$F392*1,0)</f>
        <v>0</v>
      </c>
    </row>
    <row r="393" spans="2:28" outlineLevel="2" x14ac:dyDescent="0.2">
      <c r="B393" s="46">
        <v>2017</v>
      </c>
      <c r="C393" s="46">
        <v>4</v>
      </c>
      <c r="D393" s="22" t="s">
        <v>34</v>
      </c>
      <c r="E393" s="22" t="s">
        <v>360</v>
      </c>
      <c r="F393" s="41">
        <v>308597</v>
      </c>
      <c r="H393" s="69">
        <f>IFERROR('Tabel 5'!G438/'Tabel 11'!$F393*1,0)</f>
        <v>1.1517492955813395</v>
      </c>
      <c r="I393" s="69"/>
      <c r="J393" s="69">
        <f>IFERROR('Tabel 5'!I438/'Tabel 11'!$F393*1,0)</f>
        <v>0.6338594265933275</v>
      </c>
      <c r="K393" s="69">
        <f>IFERROR('Tabel 5'!J438/'Tabel 11'!$F393*1,0)</f>
        <v>0.35030915165953957</v>
      </c>
      <c r="L393" s="69">
        <f>IFERROR('Tabel 5'!K438/'Tabel 11'!$F393*1,0)</f>
        <v>3.3266687621720234E-2</v>
      </c>
      <c r="M393" s="69">
        <f>IFERROR('Tabel 5'!L438/'Tabel 11'!$F393*1,0)</f>
        <v>0.14441333017837585</v>
      </c>
      <c r="N393" s="69">
        <f>IFERROR('Tabel 5'!M438/'Tabel 11'!$F393*1,0)</f>
        <v>1.2463603759464597E-2</v>
      </c>
      <c r="O393" s="69">
        <f>IFERROR('Tabel 5'!N438/'Tabel 11'!$F393*1,0)</f>
        <v>9.3406653374227253E-2</v>
      </c>
      <c r="P393" s="69"/>
      <c r="Q393" s="69">
        <f>IFERROR('Tabel 5'!P438/'Tabel 11'!$F393*1,0)</f>
        <v>0.13432882160256296</v>
      </c>
      <c r="R393" s="69">
        <f>IFERROR('Tabel 5'!Q438/'Tabel 11'!$F393*1,0)</f>
        <v>0.1050219910112092</v>
      </c>
      <c r="S393" s="69">
        <f>IFERROR('Tabel 5'!R438/'Tabel 11'!$F393*1,0)</f>
        <v>2.930683059135377E-2</v>
      </c>
      <c r="T393" s="69">
        <f>IFERROR('Tabel 5'!S438/'Tabel 11'!$F393*1,0)</f>
        <v>0</v>
      </c>
      <c r="U393" s="69">
        <f>IFERROR('Tabel 5'!T438/'Tabel 11'!$F393*1,0)</f>
        <v>9.2673359263356514E-2</v>
      </c>
      <c r="V393" s="69"/>
      <c r="W393" s="69">
        <f>IFERROR('Tabel 5'!V438/'Tabel 11'!$F393*1,0)</f>
        <v>0.29088768812209237</v>
      </c>
      <c r="X393" s="69">
        <f>IFERROR('Tabel 5'!W438/'Tabel 11'!$F393*1,0)</f>
        <v>0.26238125416453617</v>
      </c>
      <c r="Y393" s="69">
        <f>IFERROR('Tabel 5'!X438/'Tabel 11'!$F393*1,0)</f>
        <v>1.4724705684112289E-2</v>
      </c>
      <c r="Z393" s="69">
        <f>IFERROR('Tabel 5'!Y438/'Tabel 11'!$F393*1,0)</f>
        <v>1.3781728273444007E-2</v>
      </c>
      <c r="AA393" s="69"/>
      <c r="AB393" s="69">
        <f>IFERROR('Tabel 5'!AA438/'Tabel 11'!$F393*1,0)</f>
        <v>1.1396740733059621E-2</v>
      </c>
    </row>
    <row r="394" spans="2:28" outlineLevel="2" x14ac:dyDescent="0.2">
      <c r="B394" s="46">
        <v>2017</v>
      </c>
      <c r="C394" s="46">
        <v>4</v>
      </c>
      <c r="D394" s="22" t="s">
        <v>35</v>
      </c>
      <c r="E394" s="22" t="s">
        <v>361</v>
      </c>
      <c r="F394" s="41">
        <v>160272</v>
      </c>
      <c r="H394" s="69">
        <f>IFERROR('Tabel 5'!G439/'Tabel 11'!$F394*1,0)</f>
        <v>1.215433762603574E-2</v>
      </c>
      <c r="I394" s="69"/>
      <c r="J394" s="69">
        <f>IFERROR('Tabel 5'!I439/'Tabel 11'!$F394*1,0)</f>
        <v>6.1769991015274035E-3</v>
      </c>
      <c r="K394" s="69">
        <f>IFERROR('Tabel 5'!J439/'Tabel 11'!$F394*1,0)</f>
        <v>5.8213536987121893E-3</v>
      </c>
      <c r="L394" s="69">
        <f>IFERROR('Tabel 5'!K439/'Tabel 11'!$F394*1,0)</f>
        <v>0</v>
      </c>
      <c r="M394" s="69">
        <f>IFERROR('Tabel 5'!L439/'Tabel 11'!$F394*1,0)</f>
        <v>3.4940600978336826E-4</v>
      </c>
      <c r="N394" s="69">
        <f>IFERROR('Tabel 5'!M439/'Tabel 11'!$F394*1,0)</f>
        <v>6.2393930318458621E-6</v>
      </c>
      <c r="O394" s="69">
        <f>IFERROR('Tabel 5'!N439/'Tabel 11'!$F394*1,0)</f>
        <v>0</v>
      </c>
      <c r="P394" s="69"/>
      <c r="Q394" s="69">
        <f>IFERROR('Tabel 5'!P439/'Tabel 11'!$F394*1,0)</f>
        <v>2.5893481082160329E-3</v>
      </c>
      <c r="R394" s="69">
        <f>IFERROR('Tabel 5'!Q439/'Tabel 11'!$F394*1,0)</f>
        <v>2.5893481082160329E-3</v>
      </c>
      <c r="S394" s="69">
        <f>IFERROR('Tabel 5'!R439/'Tabel 11'!$F394*1,0)</f>
        <v>0</v>
      </c>
      <c r="T394" s="69">
        <f>IFERROR('Tabel 5'!S439/'Tabel 11'!$F394*1,0)</f>
        <v>0</v>
      </c>
      <c r="U394" s="69">
        <f>IFERROR('Tabel 5'!T439/'Tabel 11'!$F394*1,0)</f>
        <v>2.932514724967555E-4</v>
      </c>
      <c r="V394" s="69"/>
      <c r="W394" s="69">
        <f>IFERROR('Tabel 5'!V439/'Tabel 11'!$F394*1,0)</f>
        <v>3.0947389437955474E-3</v>
      </c>
      <c r="X394" s="69">
        <f>IFERROR('Tabel 5'!W439/'Tabel 11'!$F394*1,0)</f>
        <v>2.9949086552860139E-3</v>
      </c>
      <c r="Y394" s="69">
        <f>IFERROR('Tabel 5'!X439/'Tabel 11'!$F394*1,0)</f>
        <v>9.9830288509533793E-5</v>
      </c>
      <c r="Z394" s="69">
        <f>IFERROR('Tabel 5'!Y439/'Tabel 11'!$F394*1,0)</f>
        <v>0</v>
      </c>
      <c r="AA394" s="69"/>
      <c r="AB394" s="69">
        <f>IFERROR('Tabel 5'!AA439/'Tabel 11'!$F394*1,0)</f>
        <v>0</v>
      </c>
    </row>
    <row r="395" spans="2:28" outlineLevel="2" x14ac:dyDescent="0.2">
      <c r="B395" s="46">
        <v>2017</v>
      </c>
      <c r="C395" s="46">
        <v>4</v>
      </c>
      <c r="D395" s="22" t="s">
        <v>378</v>
      </c>
      <c r="E395" s="22" t="s">
        <v>379</v>
      </c>
      <c r="F395" s="41">
        <v>157191</v>
      </c>
      <c r="H395" s="69">
        <f>IFERROR('Tabel 5'!G440/'Tabel 11'!$F395*1,0)</f>
        <v>2.2590351864928655E-2</v>
      </c>
      <c r="I395" s="69"/>
      <c r="J395" s="69">
        <f>IFERROR('Tabel 5'!I440/'Tabel 11'!$F395*1,0)</f>
        <v>1.6006005432881016E-2</v>
      </c>
      <c r="K395" s="69">
        <f>IFERROR('Tabel 5'!J440/'Tabel 11'!$F395*1,0)</f>
        <v>1.3391351922183841E-2</v>
      </c>
      <c r="L395" s="69">
        <f>IFERROR('Tabel 5'!K440/'Tabel 11'!$F395*1,0)</f>
        <v>2.7355255708023994E-4</v>
      </c>
      <c r="M395" s="69">
        <f>IFERROR('Tabel 5'!L440/'Tabel 11'!$F395*1,0)</f>
        <v>2.3347392662429784E-3</v>
      </c>
      <c r="N395" s="69">
        <f>IFERROR('Tabel 5'!M440/'Tabel 11'!$F395*1,0)</f>
        <v>0</v>
      </c>
      <c r="O395" s="69">
        <f>IFERROR('Tabel 5'!N440/'Tabel 11'!$F395*1,0)</f>
        <v>6.3616873739590686E-6</v>
      </c>
      <c r="P395" s="69"/>
      <c r="Q395" s="69">
        <f>IFERROR('Tabel 5'!P440/'Tabel 11'!$F395*1,0)</f>
        <v>9.4152973134594223E-4</v>
      </c>
      <c r="R395" s="69">
        <f>IFERROR('Tabel 5'!Q440/'Tabel 11'!$F395*1,0)</f>
        <v>9.4152973134594223E-4</v>
      </c>
      <c r="S395" s="69">
        <f>IFERROR('Tabel 5'!R440/'Tabel 11'!$F395*1,0)</f>
        <v>0</v>
      </c>
      <c r="T395" s="69">
        <f>IFERROR('Tabel 5'!S440/'Tabel 11'!$F395*1,0)</f>
        <v>0</v>
      </c>
      <c r="U395" s="69">
        <f>IFERROR('Tabel 5'!T440/'Tabel 11'!$F395*1,0)</f>
        <v>1.3359543485314045E-4</v>
      </c>
      <c r="V395" s="69"/>
      <c r="W395" s="69">
        <f>IFERROR('Tabel 5'!V440/'Tabel 11'!$F395*1,0)</f>
        <v>5.509221265848554E-3</v>
      </c>
      <c r="X395" s="69">
        <f>IFERROR('Tabel 5'!W440/'Tabel 11'!$F395*1,0)</f>
        <v>5.3692641436214545E-3</v>
      </c>
      <c r="Y395" s="69">
        <f>IFERROR('Tabel 5'!X440/'Tabel 11'!$F395*1,0)</f>
        <v>1.3995712222709952E-4</v>
      </c>
      <c r="Z395" s="69">
        <f>IFERROR('Tabel 5'!Y440/'Tabel 11'!$F395*1,0)</f>
        <v>0</v>
      </c>
      <c r="AA395" s="69"/>
      <c r="AB395" s="69">
        <f>IFERROR('Tabel 5'!AA440/'Tabel 11'!$F395*1,0)</f>
        <v>0</v>
      </c>
    </row>
    <row r="396" spans="2:28" outlineLevel="2" x14ac:dyDescent="0.2">
      <c r="B396" s="46">
        <v>2017</v>
      </c>
      <c r="C396" s="46">
        <v>4</v>
      </c>
      <c r="D396" s="22" t="s">
        <v>385</v>
      </c>
      <c r="E396" s="22" t="s">
        <v>386</v>
      </c>
      <c r="F396" s="41">
        <v>244206.228</v>
      </c>
      <c r="H396" s="69">
        <f>IFERROR('Tabel 5'!G441/'Tabel 11'!$F396*1,0)</f>
        <v>1.7436082752156509E-2</v>
      </c>
      <c r="I396" s="69"/>
      <c r="J396" s="69">
        <f>IFERROR('Tabel 5'!I441/'Tabel 11'!$F396*1,0)</f>
        <v>1.3345277991845482E-2</v>
      </c>
      <c r="K396" s="69">
        <f>IFERROR('Tabel 5'!J441/'Tabel 11'!$F396*1,0)</f>
        <v>1.305044521632757E-2</v>
      </c>
      <c r="L396" s="69">
        <f>IFERROR('Tabel 5'!K441/'Tabel 11'!$F396*1,0)</f>
        <v>0</v>
      </c>
      <c r="M396" s="69">
        <f>IFERROR('Tabel 5'!L441/'Tabel 11'!$F396*1,0)</f>
        <v>0</v>
      </c>
      <c r="N396" s="69">
        <f>IFERROR('Tabel 5'!M441/'Tabel 11'!$F396*1,0)</f>
        <v>1.5560618707889792E-4</v>
      </c>
      <c r="O396" s="69">
        <f>IFERROR('Tabel 5'!N441/'Tabel 11'!$F396*1,0)</f>
        <v>1.3922658843901393E-4</v>
      </c>
      <c r="P396" s="69"/>
      <c r="Q396" s="69">
        <f>IFERROR('Tabel 5'!P441/'Tabel 11'!$F396*1,0)</f>
        <v>1.0892433095522854E-3</v>
      </c>
      <c r="R396" s="69">
        <f>IFERROR('Tabel 5'!Q441/'Tabel 11'!$F396*1,0)</f>
        <v>0</v>
      </c>
      <c r="S396" s="69">
        <f>IFERROR('Tabel 5'!R441/'Tabel 11'!$F396*1,0)</f>
        <v>1.0892433095522854E-3</v>
      </c>
      <c r="T396" s="69">
        <f>IFERROR('Tabel 5'!S441/'Tabel 11'!$F396*1,0)</f>
        <v>0</v>
      </c>
      <c r="U396" s="69">
        <f>IFERROR('Tabel 5'!T441/'Tabel 11'!$F396*1,0)</f>
        <v>0</v>
      </c>
      <c r="V396" s="69"/>
      <c r="W396" s="69">
        <f>IFERROR('Tabel 5'!V441/'Tabel 11'!$F396*1,0)</f>
        <v>3.0015614507587413E-3</v>
      </c>
      <c r="X396" s="69">
        <f>IFERROR('Tabel 5'!W441/'Tabel 11'!$F396*1,0)</f>
        <v>2.9155685578993503E-3</v>
      </c>
      <c r="Y396" s="69">
        <f>IFERROR('Tabel 5'!X441/'Tabel 11'!$F396*1,0)</f>
        <v>8.5992892859390954E-5</v>
      </c>
      <c r="Z396" s="69">
        <f>IFERROR('Tabel 5'!Y441/'Tabel 11'!$F396*1,0)</f>
        <v>0</v>
      </c>
      <c r="AA396" s="69"/>
      <c r="AB396" s="69">
        <f>IFERROR('Tabel 5'!AA441/'Tabel 11'!$F396*1,0)</f>
        <v>0</v>
      </c>
    </row>
    <row r="397" spans="2:28" outlineLevel="2" x14ac:dyDescent="0.2">
      <c r="B397" s="46">
        <v>2017</v>
      </c>
      <c r="C397" s="46">
        <v>4</v>
      </c>
      <c r="D397" s="22" t="s">
        <v>93</v>
      </c>
      <c r="E397" s="22" t="s">
        <v>432</v>
      </c>
      <c r="F397" s="41">
        <v>193224</v>
      </c>
      <c r="H397" s="69">
        <f>IFERROR('Tabel 5'!G442/'Tabel 11'!$F397*1,0)</f>
        <v>4.383513435184035E-3</v>
      </c>
      <c r="I397" s="69"/>
      <c r="J397" s="69">
        <f>IFERROR('Tabel 5'!I442/'Tabel 11'!$F397*1,0)</f>
        <v>7.814764211485116E-4</v>
      </c>
      <c r="K397" s="69">
        <f>IFERROR('Tabel 5'!J442/'Tabel 11'!$F397*1,0)</f>
        <v>4.7613132944147727E-4</v>
      </c>
      <c r="L397" s="69">
        <f>IFERROR('Tabel 5'!K442/'Tabel 11'!$F397*1,0)</f>
        <v>5.1753405374073612E-6</v>
      </c>
      <c r="M397" s="69">
        <f>IFERROR('Tabel 5'!L442/'Tabel 11'!$F397*1,0)</f>
        <v>5.6928745911480973E-5</v>
      </c>
      <c r="N397" s="69">
        <f>IFERROR('Tabel 5'!M442/'Tabel 11'!$F397*1,0)</f>
        <v>2.4324100525814599E-4</v>
      </c>
      <c r="O397" s="69">
        <f>IFERROR('Tabel 5'!N442/'Tabel 11'!$F397*1,0)</f>
        <v>0</v>
      </c>
      <c r="P397" s="69"/>
      <c r="Q397" s="69">
        <f>IFERROR('Tabel 5'!P442/'Tabel 11'!$F397*1,0)</f>
        <v>2.4841634579555333E-4</v>
      </c>
      <c r="R397" s="69">
        <f>IFERROR('Tabel 5'!Q442/'Tabel 11'!$F397*1,0)</f>
        <v>0</v>
      </c>
      <c r="S397" s="69">
        <f>IFERROR('Tabel 5'!R442/'Tabel 11'!$F397*1,0)</f>
        <v>2.4841634579555333E-4</v>
      </c>
      <c r="T397" s="69">
        <f>IFERROR('Tabel 5'!S442/'Tabel 11'!$F397*1,0)</f>
        <v>0</v>
      </c>
      <c r="U397" s="69">
        <f>IFERROR('Tabel 5'!T442/'Tabel 11'!$F397*1,0)</f>
        <v>1.4490953504740612E-4</v>
      </c>
      <c r="V397" s="69"/>
      <c r="W397" s="69">
        <f>IFERROR('Tabel 5'!V442/'Tabel 11'!$F397*1,0)</f>
        <v>3.2087111331925641E-3</v>
      </c>
      <c r="X397" s="69">
        <f>IFERROR('Tabel 5'!W442/'Tabel 11'!$F397*1,0)</f>
        <v>3.0223988738458992E-3</v>
      </c>
      <c r="Y397" s="69">
        <f>IFERROR('Tabel 5'!X442/'Tabel 11'!$F397*1,0)</f>
        <v>1.8631225934666502E-4</v>
      </c>
      <c r="Z397" s="69">
        <f>IFERROR('Tabel 5'!Y442/'Tabel 11'!$F397*1,0)</f>
        <v>0</v>
      </c>
      <c r="AA397" s="69"/>
      <c r="AB397" s="69">
        <f>IFERROR('Tabel 5'!AA442/'Tabel 11'!$F397*1,0)</f>
        <v>0</v>
      </c>
    </row>
    <row r="398" spans="2:28" outlineLevel="2" x14ac:dyDescent="0.2">
      <c r="B398" s="46">
        <v>2017</v>
      </c>
      <c r="C398" s="46">
        <v>4</v>
      </c>
      <c r="D398" s="22" t="s">
        <v>436</v>
      </c>
      <c r="E398" s="22" t="s">
        <v>437</v>
      </c>
      <c r="F398" s="41">
        <v>153550</v>
      </c>
      <c r="H398" s="69">
        <f>IFERROR('Tabel 5'!G443/'Tabel 11'!$F398*1,0)</f>
        <v>8.7463366981439267E-3</v>
      </c>
      <c r="I398" s="69"/>
      <c r="J398" s="69">
        <f>IFERROR('Tabel 5'!I443/'Tabel 11'!$F398*1,0)</f>
        <v>4.4806252035167696E-3</v>
      </c>
      <c r="K398" s="69">
        <f>IFERROR('Tabel 5'!J443/'Tabel 11'!$F398*1,0)</f>
        <v>1.6281341582546403E-4</v>
      </c>
      <c r="L398" s="69">
        <f>IFERROR('Tabel 5'!K443/'Tabel 11'!$F398*1,0)</f>
        <v>1.8886356235753827E-4</v>
      </c>
      <c r="M398" s="69">
        <f>IFERROR('Tabel 5'!L443/'Tabel 11'!$F398*1,0)</f>
        <v>1.8560729404102898E-3</v>
      </c>
      <c r="N398" s="69">
        <f>IFERROR('Tabel 5'!M443/'Tabel 11'!$F398*1,0)</f>
        <v>0</v>
      </c>
      <c r="O398" s="69">
        <f>IFERROR('Tabel 5'!N443/'Tabel 11'!$F398*1,0)</f>
        <v>2.2728752849234778E-3</v>
      </c>
      <c r="P398" s="69"/>
      <c r="Q398" s="69">
        <f>IFERROR('Tabel 5'!P443/'Tabel 11'!$F398*1,0)</f>
        <v>0</v>
      </c>
      <c r="R398" s="69">
        <f>IFERROR('Tabel 5'!Q443/'Tabel 11'!$F398*1,0)</f>
        <v>0</v>
      </c>
      <c r="S398" s="69">
        <f>IFERROR('Tabel 5'!R443/'Tabel 11'!$F398*1,0)</f>
        <v>0</v>
      </c>
      <c r="T398" s="69">
        <f>IFERROR('Tabel 5'!S443/'Tabel 11'!$F398*1,0)</f>
        <v>0</v>
      </c>
      <c r="U398" s="69">
        <f>IFERROR('Tabel 5'!T443/'Tabel 11'!$F398*1,0)</f>
        <v>5.9264083360468904E-4</v>
      </c>
      <c r="V398" s="69"/>
      <c r="W398" s="69">
        <f>IFERROR('Tabel 5'!V443/'Tabel 11'!$F398*1,0)</f>
        <v>3.6730706610224682E-3</v>
      </c>
      <c r="X398" s="69">
        <f>IFERROR('Tabel 5'!W443/'Tabel 11'!$F398*1,0)</f>
        <v>3.6014327580592641E-3</v>
      </c>
      <c r="Y398" s="69">
        <f>IFERROR('Tabel 5'!X443/'Tabel 11'!$F398*1,0)</f>
        <v>7.1637902963204173E-5</v>
      </c>
      <c r="Z398" s="69">
        <f>IFERROR('Tabel 5'!Y443/'Tabel 11'!$F398*1,0)</f>
        <v>0</v>
      </c>
      <c r="AA398" s="69"/>
      <c r="AB398" s="69">
        <f>IFERROR('Tabel 5'!AA443/'Tabel 11'!$F398*1,0)</f>
        <v>0</v>
      </c>
    </row>
    <row r="399" spans="2:28" outlineLevel="2" x14ac:dyDescent="0.2">
      <c r="B399" s="46">
        <v>2017</v>
      </c>
      <c r="C399" s="46">
        <v>4</v>
      </c>
      <c r="D399" s="22" t="s">
        <v>100</v>
      </c>
      <c r="E399" s="22" t="s">
        <v>442</v>
      </c>
      <c r="F399" s="41">
        <v>212807</v>
      </c>
      <c r="H399" s="69">
        <f>IFERROR('Tabel 5'!G444/'Tabel 11'!$F399*1,0)</f>
        <v>5.7375932182681961E-3</v>
      </c>
      <c r="I399" s="69"/>
      <c r="J399" s="69">
        <f>IFERROR('Tabel 5'!I444/'Tabel 11'!$F399*1,0)</f>
        <v>2.7207751624711593E-3</v>
      </c>
      <c r="K399" s="69">
        <f>IFERROR('Tabel 5'!J444/'Tabel 11'!$F399*1,0)</f>
        <v>6.5787309627972769E-5</v>
      </c>
      <c r="L399" s="69">
        <f>IFERROR('Tabel 5'!K444/'Tabel 11'!$F399*1,0)</f>
        <v>0</v>
      </c>
      <c r="M399" s="69">
        <f>IFERROR('Tabel 5'!L444/'Tabel 11'!$F399*1,0)</f>
        <v>1.832646482493527E-3</v>
      </c>
      <c r="N399" s="69">
        <f>IFERROR('Tabel 5'!M444/'Tabel 11'!$F399*1,0)</f>
        <v>0</v>
      </c>
      <c r="O399" s="69">
        <f>IFERROR('Tabel 5'!N444/'Tabel 11'!$F399*1,0)</f>
        <v>8.2234137034965956E-4</v>
      </c>
      <c r="P399" s="69"/>
      <c r="Q399" s="69">
        <f>IFERROR('Tabel 5'!P444/'Tabel 11'!$F399*1,0)</f>
        <v>2.6784833205674625E-4</v>
      </c>
      <c r="R399" s="69">
        <f>IFERROR('Tabel 5'!Q444/'Tabel 11'!$F399*1,0)</f>
        <v>2.6784833205674625E-4</v>
      </c>
      <c r="S399" s="69">
        <f>IFERROR('Tabel 5'!R444/'Tabel 11'!$F399*1,0)</f>
        <v>0</v>
      </c>
      <c r="T399" s="69">
        <f>IFERROR('Tabel 5'!S444/'Tabel 11'!$F399*1,0)</f>
        <v>0</v>
      </c>
      <c r="U399" s="69">
        <f>IFERROR('Tabel 5'!T444/'Tabel 11'!$F399*1,0)</f>
        <v>1.4097280634565593E-5</v>
      </c>
      <c r="V399" s="69"/>
      <c r="W399" s="69">
        <f>IFERROR('Tabel 5'!V444/'Tabel 11'!$F399*1,0)</f>
        <v>2.734872443105725E-3</v>
      </c>
      <c r="X399" s="69">
        <f>IFERROR('Tabel 5'!W444/'Tabel 11'!$F399*1,0)</f>
        <v>2.734872443105725E-3</v>
      </c>
      <c r="Y399" s="69">
        <f>IFERROR('Tabel 5'!X444/'Tabel 11'!$F399*1,0)</f>
        <v>0</v>
      </c>
      <c r="Z399" s="69">
        <f>IFERROR('Tabel 5'!Y444/'Tabel 11'!$F399*1,0)</f>
        <v>0</v>
      </c>
      <c r="AA399" s="69"/>
      <c r="AB399" s="69">
        <f>IFERROR('Tabel 5'!AA444/'Tabel 11'!$F399*1,0)</f>
        <v>0</v>
      </c>
    </row>
    <row r="400" spans="2:28" outlineLevel="2" x14ac:dyDescent="0.2">
      <c r="B400" s="46">
        <v>2017</v>
      </c>
      <c r="C400" s="46">
        <v>4</v>
      </c>
      <c r="D400" s="22" t="s">
        <v>114</v>
      </c>
      <c r="E400" s="22" t="s">
        <v>456</v>
      </c>
      <c r="F400" s="41">
        <v>148523</v>
      </c>
      <c r="H400" s="69">
        <f>IFERROR('Tabel 5'!G445/'Tabel 11'!$F400*1,0)</f>
        <v>6.5579068561771574E-3</v>
      </c>
      <c r="I400" s="69"/>
      <c r="J400" s="69">
        <f>IFERROR('Tabel 5'!I445/'Tabel 11'!$F400*1,0)</f>
        <v>2.2892077321357636E-3</v>
      </c>
      <c r="K400" s="69">
        <f>IFERROR('Tabel 5'!J445/'Tabel 11'!$F400*1,0)</f>
        <v>1.057075335133279E-3</v>
      </c>
      <c r="L400" s="69">
        <f>IFERROR('Tabel 5'!K445/'Tabel 11'!$F400*1,0)</f>
        <v>0</v>
      </c>
      <c r="M400" s="69">
        <f>IFERROR('Tabel 5'!L445/'Tabel 11'!$F400*1,0)</f>
        <v>8.6181938150993453E-4</v>
      </c>
      <c r="N400" s="69">
        <f>IFERROR('Tabel 5'!M445/'Tabel 11'!$F400*1,0)</f>
        <v>0</v>
      </c>
      <c r="O400" s="69">
        <f>IFERROR('Tabel 5'!N445/'Tabel 11'!$F400*1,0)</f>
        <v>3.7031301549255E-4</v>
      </c>
      <c r="P400" s="69"/>
      <c r="Q400" s="69">
        <f>IFERROR('Tabel 5'!P445/'Tabel 11'!$F400*1,0)</f>
        <v>5.1170525777152363E-4</v>
      </c>
      <c r="R400" s="69">
        <f>IFERROR('Tabel 5'!Q445/'Tabel 11'!$F400*1,0)</f>
        <v>5.1170525777152363E-4</v>
      </c>
      <c r="S400" s="69">
        <f>IFERROR('Tabel 5'!R445/'Tabel 11'!$F400*1,0)</f>
        <v>0</v>
      </c>
      <c r="T400" s="69">
        <f>IFERROR('Tabel 5'!S445/'Tabel 11'!$F400*1,0)</f>
        <v>0</v>
      </c>
      <c r="U400" s="69">
        <f>IFERROR('Tabel 5'!T445/'Tabel 11'!$F400*1,0)</f>
        <v>7.8102381449337817E-4</v>
      </c>
      <c r="V400" s="69"/>
      <c r="W400" s="69">
        <f>IFERROR('Tabel 5'!V445/'Tabel 11'!$F400*1,0)</f>
        <v>2.9759700517764925E-3</v>
      </c>
      <c r="X400" s="69">
        <f>IFERROR('Tabel 5'!W445/'Tabel 11'!$F400*1,0)</f>
        <v>2.7537822424809626E-3</v>
      </c>
      <c r="Y400" s="69">
        <f>IFERROR('Tabel 5'!X445/'Tabel 11'!$F400*1,0)</f>
        <v>1.0099445877069545E-4</v>
      </c>
      <c r="Z400" s="69">
        <f>IFERROR('Tabel 5'!Y445/'Tabel 11'!$F400*1,0)</f>
        <v>1.2119335052483454E-4</v>
      </c>
      <c r="AA400" s="69"/>
      <c r="AB400" s="69">
        <f>IFERROR('Tabel 5'!AA445/'Tabel 11'!$F400*1,0)</f>
        <v>0</v>
      </c>
    </row>
    <row r="401" spans="2:28" outlineLevel="2" x14ac:dyDescent="0.2">
      <c r="B401" s="46">
        <v>2017</v>
      </c>
      <c r="C401" s="46">
        <v>4</v>
      </c>
      <c r="D401" s="22" t="s">
        <v>116</v>
      </c>
      <c r="E401" s="22" t="s">
        <v>458</v>
      </c>
      <c r="F401" s="41">
        <v>198951</v>
      </c>
      <c r="H401" s="69">
        <f>IFERROR('Tabel 5'!G446/'Tabel 11'!$F401*1,0)</f>
        <v>4.8202823810888111E-3</v>
      </c>
      <c r="I401" s="69"/>
      <c r="J401" s="69">
        <f>IFERROR('Tabel 5'!I446/'Tabel 11'!$F401*1,0)</f>
        <v>6.2829540942242062E-4</v>
      </c>
      <c r="K401" s="69">
        <f>IFERROR('Tabel 5'!J446/'Tabel 11'!$F401*1,0)</f>
        <v>5.3782087046559202E-4</v>
      </c>
      <c r="L401" s="69">
        <f>IFERROR('Tabel 5'!K446/'Tabel 11'!$F401*1,0)</f>
        <v>0</v>
      </c>
      <c r="M401" s="69">
        <f>IFERROR('Tabel 5'!L446/'Tabel 11'!$F401*1,0)</f>
        <v>5.5289996029173011E-5</v>
      </c>
      <c r="N401" s="69">
        <f>IFERROR('Tabel 5'!M446/'Tabel 11'!$F401*1,0)</f>
        <v>0</v>
      </c>
      <c r="O401" s="69">
        <f>IFERROR('Tabel 5'!N446/'Tabel 11'!$F401*1,0)</f>
        <v>3.5184542927655552E-5</v>
      </c>
      <c r="P401" s="69"/>
      <c r="Q401" s="69">
        <f>IFERROR('Tabel 5'!P446/'Tabel 11'!$F401*1,0)</f>
        <v>1.2515644555694619E-3</v>
      </c>
      <c r="R401" s="69">
        <f>IFERROR('Tabel 5'!Q446/'Tabel 11'!$F401*1,0)</f>
        <v>1.2515644555694619E-3</v>
      </c>
      <c r="S401" s="69">
        <f>IFERROR('Tabel 5'!R446/'Tabel 11'!$F401*1,0)</f>
        <v>0</v>
      </c>
      <c r="T401" s="69">
        <f>IFERROR('Tabel 5'!S446/'Tabel 11'!$F401*1,0)</f>
        <v>0</v>
      </c>
      <c r="U401" s="69">
        <f>IFERROR('Tabel 5'!T446/'Tabel 11'!$F401*1,0)</f>
        <v>0</v>
      </c>
      <c r="V401" s="69"/>
      <c r="W401" s="69">
        <f>IFERROR('Tabel 5'!V446/'Tabel 11'!$F401*1,0)</f>
        <v>2.9404225160969285E-3</v>
      </c>
      <c r="X401" s="69">
        <f>IFERROR('Tabel 5'!W446/'Tabel 11'!$F401*1,0)</f>
        <v>2.8549743404154794E-3</v>
      </c>
      <c r="Y401" s="69">
        <f>IFERROR('Tabel 5'!X446/'Tabel 11'!$F401*1,0)</f>
        <v>8.5448175681449205E-5</v>
      </c>
      <c r="Z401" s="69">
        <f>IFERROR('Tabel 5'!Y446/'Tabel 11'!$F401*1,0)</f>
        <v>0</v>
      </c>
      <c r="AA401" s="69"/>
      <c r="AB401" s="69">
        <f>IFERROR('Tabel 5'!AA446/'Tabel 11'!$F401*1,0)</f>
        <v>0</v>
      </c>
    </row>
    <row r="402" spans="2:28" outlineLevel="2" x14ac:dyDescent="0.2">
      <c r="B402" s="46">
        <v>2017</v>
      </c>
      <c r="C402" s="46">
        <v>4</v>
      </c>
      <c r="D402" s="22" t="s">
        <v>459</v>
      </c>
      <c r="E402" s="22" t="s">
        <v>460</v>
      </c>
      <c r="F402" s="41">
        <v>252184</v>
      </c>
      <c r="H402" s="69">
        <f>IFERROR('Tabel 5'!G447/'Tabel 11'!$F402*1,0)</f>
        <v>1.1971417695016338E-2</v>
      </c>
      <c r="I402" s="69"/>
      <c r="J402" s="69">
        <f>IFERROR('Tabel 5'!I447/'Tabel 11'!$F402*1,0)</f>
        <v>9.1996320147194107E-3</v>
      </c>
      <c r="K402" s="69">
        <f>IFERROR('Tabel 5'!J447/'Tabel 11'!$F402*1,0)</f>
        <v>8.9696412143514259E-3</v>
      </c>
      <c r="L402" s="69">
        <f>IFERROR('Tabel 5'!K447/'Tabel 11'!$F402*1,0)</f>
        <v>2.2999080036798528E-4</v>
      </c>
      <c r="M402" s="69">
        <f>IFERROR('Tabel 5'!L447/'Tabel 11'!$F402*1,0)</f>
        <v>0</v>
      </c>
      <c r="N402" s="69">
        <f>IFERROR('Tabel 5'!M447/'Tabel 11'!$F402*1,0)</f>
        <v>0</v>
      </c>
      <c r="O402" s="69">
        <f>IFERROR('Tabel 5'!N447/'Tabel 11'!$F402*1,0)</f>
        <v>0</v>
      </c>
      <c r="P402" s="69"/>
      <c r="Q402" s="69">
        <f>IFERROR('Tabel 5'!P447/'Tabel 11'!$F402*1,0)</f>
        <v>2.5378295213019064E-4</v>
      </c>
      <c r="R402" s="69">
        <f>IFERROR('Tabel 5'!Q447/'Tabel 11'!$F402*1,0)</f>
        <v>2.5378295213019064E-4</v>
      </c>
      <c r="S402" s="69">
        <f>IFERROR('Tabel 5'!R447/'Tabel 11'!$F402*1,0)</f>
        <v>0</v>
      </c>
      <c r="T402" s="69">
        <f>IFERROR('Tabel 5'!S447/'Tabel 11'!$F402*1,0)</f>
        <v>0</v>
      </c>
      <c r="U402" s="69">
        <f>IFERROR('Tabel 5'!T447/'Tabel 11'!$F402*1,0)</f>
        <v>4.361894489737652E-4</v>
      </c>
      <c r="V402" s="69"/>
      <c r="W402" s="69">
        <f>IFERROR('Tabel 5'!V447/'Tabel 11'!$F402*1,0)</f>
        <v>2.08181327919297E-3</v>
      </c>
      <c r="X402" s="69">
        <f>IFERROR('Tabel 5'!W447/'Tabel 11'!$F402*1,0)</f>
        <v>1.9985407480252516E-3</v>
      </c>
      <c r="Y402" s="69">
        <f>IFERROR('Tabel 5'!X447/'Tabel 11'!$F402*1,0)</f>
        <v>8.3272531167718803E-5</v>
      </c>
      <c r="Z402" s="69">
        <f>IFERROR('Tabel 5'!Y447/'Tabel 11'!$F402*1,0)</f>
        <v>0</v>
      </c>
      <c r="AA402" s="69"/>
      <c r="AB402" s="69">
        <f>IFERROR('Tabel 5'!AA447/'Tabel 11'!$F402*1,0)</f>
        <v>0</v>
      </c>
    </row>
    <row r="403" spans="2:28" outlineLevel="2" x14ac:dyDescent="0.2">
      <c r="B403" s="46">
        <v>2017</v>
      </c>
      <c r="C403" s="46">
        <v>4</v>
      </c>
      <c r="D403" s="22" t="s">
        <v>117</v>
      </c>
      <c r="E403" s="22" t="s">
        <v>461</v>
      </c>
      <c r="F403" s="41">
        <v>216200</v>
      </c>
      <c r="H403" s="69">
        <f>IFERROR('Tabel 5'!G448/'Tabel 11'!$F403*1,0)</f>
        <v>5.8788159111933394E-3</v>
      </c>
      <c r="I403" s="69"/>
      <c r="J403" s="69">
        <f>IFERROR('Tabel 5'!I448/'Tabel 11'!$F403*1,0)</f>
        <v>2.2710453283996302E-3</v>
      </c>
      <c r="K403" s="69">
        <f>IFERROR('Tabel 5'!J448/'Tabel 11'!$F403*1,0)</f>
        <v>0</v>
      </c>
      <c r="L403" s="69">
        <f>IFERROR('Tabel 5'!K448/'Tabel 11'!$F403*1,0)</f>
        <v>0</v>
      </c>
      <c r="M403" s="69">
        <f>IFERROR('Tabel 5'!L448/'Tabel 11'!$F403*1,0)</f>
        <v>1.8085106382978724E-3</v>
      </c>
      <c r="N403" s="69">
        <f>IFERROR('Tabel 5'!M448/'Tabel 11'!$F403*1,0)</f>
        <v>0</v>
      </c>
      <c r="O403" s="69">
        <f>IFERROR('Tabel 5'!N448/'Tabel 11'!$F403*1,0)</f>
        <v>4.6253469010175765E-4</v>
      </c>
      <c r="P403" s="69"/>
      <c r="Q403" s="69">
        <f>IFERROR('Tabel 5'!P448/'Tabel 11'!$F403*1,0)</f>
        <v>0</v>
      </c>
      <c r="R403" s="69">
        <f>IFERROR('Tabel 5'!Q448/'Tabel 11'!$F403*1,0)</f>
        <v>0</v>
      </c>
      <c r="S403" s="69">
        <f>IFERROR('Tabel 5'!R448/'Tabel 11'!$F403*1,0)</f>
        <v>0</v>
      </c>
      <c r="T403" s="69">
        <f>IFERROR('Tabel 5'!S448/'Tabel 11'!$F403*1,0)</f>
        <v>0</v>
      </c>
      <c r="U403" s="69">
        <f>IFERROR('Tabel 5'!T448/'Tabel 11'!$F403*1,0)</f>
        <v>3.9777983348751155E-4</v>
      </c>
      <c r="V403" s="69"/>
      <c r="W403" s="69">
        <f>IFERROR('Tabel 5'!V448/'Tabel 11'!$F403*1,0)</f>
        <v>3.2099907493061981E-3</v>
      </c>
      <c r="X403" s="69">
        <f>IFERROR('Tabel 5'!W448/'Tabel 11'!$F403*1,0)</f>
        <v>2.738205365402405E-3</v>
      </c>
      <c r="Y403" s="69">
        <f>IFERROR('Tabel 5'!X448/'Tabel 11'!$F403*1,0)</f>
        <v>0</v>
      </c>
      <c r="Z403" s="69">
        <f>IFERROR('Tabel 5'!Y448/'Tabel 11'!$F403*1,0)</f>
        <v>4.7178538390379277E-4</v>
      </c>
      <c r="AA403" s="69"/>
      <c r="AB403" s="69">
        <f>IFERROR('Tabel 5'!AA448/'Tabel 11'!$F403*1,0)</f>
        <v>0</v>
      </c>
    </row>
    <row r="404" spans="2:28" outlineLevel="2" x14ac:dyDescent="0.2">
      <c r="B404" s="46">
        <v>2017</v>
      </c>
      <c r="C404" s="46">
        <v>4</v>
      </c>
      <c r="D404" s="22" t="s">
        <v>125</v>
      </c>
      <c r="E404" s="22" t="s">
        <v>469</v>
      </c>
      <c r="F404" s="41">
        <v>233063</v>
      </c>
      <c r="H404" s="69">
        <f>IFERROR('Tabel 5'!G449/'Tabel 11'!$F404*1,0)</f>
        <v>5.5864723272248274E-3</v>
      </c>
      <c r="I404" s="69"/>
      <c r="J404" s="69">
        <f>IFERROR('Tabel 5'!I449/'Tabel 11'!$F404*1,0)</f>
        <v>5.264670925886992E-3</v>
      </c>
      <c r="K404" s="69">
        <f>IFERROR('Tabel 5'!J449/'Tabel 11'!$F404*1,0)</f>
        <v>4.3164294632781694E-3</v>
      </c>
      <c r="L404" s="69">
        <f>IFERROR('Tabel 5'!K449/'Tabel 11'!$F404*1,0)</f>
        <v>3.4325482809369141E-4</v>
      </c>
      <c r="M404" s="69">
        <f>IFERROR('Tabel 5'!L449/'Tabel 11'!$F404*1,0)</f>
        <v>2.5744112107026854E-5</v>
      </c>
      <c r="N404" s="69">
        <f>IFERROR('Tabel 5'!M449/'Tabel 11'!$F404*1,0)</f>
        <v>0</v>
      </c>
      <c r="O404" s="69">
        <f>IFERROR('Tabel 5'!N449/'Tabel 11'!$F404*1,0)</f>
        <v>5.7924252240810429E-4</v>
      </c>
      <c r="P404" s="69"/>
      <c r="Q404" s="69">
        <f>IFERROR('Tabel 5'!P449/'Tabel 11'!$F404*1,0)</f>
        <v>0</v>
      </c>
      <c r="R404" s="69">
        <f>IFERROR('Tabel 5'!Q449/'Tabel 11'!$F404*1,0)</f>
        <v>0</v>
      </c>
      <c r="S404" s="69">
        <f>IFERROR('Tabel 5'!R449/'Tabel 11'!$F404*1,0)</f>
        <v>0</v>
      </c>
      <c r="T404" s="69">
        <f>IFERROR('Tabel 5'!S449/'Tabel 11'!$F404*1,0)</f>
        <v>0</v>
      </c>
      <c r="U404" s="69">
        <f>IFERROR('Tabel 5'!T449/'Tabel 11'!$F404*1,0)</f>
        <v>2.70313177123782E-4</v>
      </c>
      <c r="V404" s="69"/>
      <c r="W404" s="69">
        <f>IFERROR('Tabel 5'!V449/'Tabel 11'!$F404*1,0)</f>
        <v>5.1488224214053708E-5</v>
      </c>
      <c r="X404" s="69">
        <f>IFERROR('Tabel 5'!W449/'Tabel 11'!$F404*1,0)</f>
        <v>0</v>
      </c>
      <c r="Y404" s="69">
        <f>IFERROR('Tabel 5'!X449/'Tabel 11'!$F404*1,0)</f>
        <v>5.1488224214053708E-5</v>
      </c>
      <c r="Z404" s="69">
        <f>IFERROR('Tabel 5'!Y449/'Tabel 11'!$F404*1,0)</f>
        <v>0</v>
      </c>
      <c r="AA404" s="69"/>
      <c r="AB404" s="69">
        <f>IFERROR('Tabel 5'!AA449/'Tabel 11'!$F404*1,0)</f>
        <v>0</v>
      </c>
    </row>
    <row r="405" spans="2:28" outlineLevel="2" x14ac:dyDescent="0.2">
      <c r="B405" s="46">
        <v>2017</v>
      </c>
      <c r="C405" s="46">
        <v>4</v>
      </c>
      <c r="D405" s="22" t="s">
        <v>128</v>
      </c>
      <c r="E405" s="22" t="s">
        <v>472</v>
      </c>
      <c r="F405" s="41">
        <v>171603</v>
      </c>
      <c r="H405" s="69">
        <f>IFERROR('Tabel 5'!G450/'Tabel 11'!$F405*1,0)</f>
        <v>1.7977541185177415E-2</v>
      </c>
      <c r="I405" s="69"/>
      <c r="J405" s="69">
        <f>IFERROR('Tabel 5'!I450/'Tabel 11'!$F405*1,0)</f>
        <v>8.811034772119369E-3</v>
      </c>
      <c r="K405" s="69">
        <f>IFERROR('Tabel 5'!J450/'Tabel 11'!$F405*1,0)</f>
        <v>0</v>
      </c>
      <c r="L405" s="69">
        <f>IFERROR('Tabel 5'!K450/'Tabel 11'!$F405*1,0)</f>
        <v>5.1863895153348133E-4</v>
      </c>
      <c r="M405" s="69">
        <f>IFERROR('Tabel 5'!L450/'Tabel 11'!$F405*1,0)</f>
        <v>3.0302500539034866E-4</v>
      </c>
      <c r="N405" s="69">
        <f>IFERROR('Tabel 5'!M450/'Tabel 11'!$F405*1,0)</f>
        <v>7.6863458098051897E-3</v>
      </c>
      <c r="O405" s="69">
        <f>IFERROR('Tabel 5'!N450/'Tabel 11'!$F405*1,0)</f>
        <v>3.0302500539034866E-4</v>
      </c>
      <c r="P405" s="69"/>
      <c r="Q405" s="69">
        <f>IFERROR('Tabel 5'!P450/'Tabel 11'!$F405*1,0)</f>
        <v>3.4964423698886386E-5</v>
      </c>
      <c r="R405" s="69">
        <f>IFERROR('Tabel 5'!Q450/'Tabel 11'!$F405*1,0)</f>
        <v>3.4964423698886386E-5</v>
      </c>
      <c r="S405" s="69">
        <f>IFERROR('Tabel 5'!R450/'Tabel 11'!$F405*1,0)</f>
        <v>0</v>
      </c>
      <c r="T405" s="69">
        <f>IFERROR('Tabel 5'!S450/'Tabel 11'!$F405*1,0)</f>
        <v>0</v>
      </c>
      <c r="U405" s="69">
        <f>IFERROR('Tabel 5'!T450/'Tabel 11'!$F405*1,0)</f>
        <v>1.6899471454461751E-4</v>
      </c>
      <c r="V405" s="69"/>
      <c r="W405" s="69">
        <f>IFERROR('Tabel 5'!V450/'Tabel 11'!$F405*1,0)</f>
        <v>8.9625472748145422E-3</v>
      </c>
      <c r="X405" s="69">
        <f>IFERROR('Tabel 5'!W450/'Tabel 11'!$F405*1,0)</f>
        <v>8.589593422026422E-3</v>
      </c>
      <c r="Y405" s="69">
        <f>IFERROR('Tabel 5'!X450/'Tabel 11'!$F405*1,0)</f>
        <v>3.729538527881214E-4</v>
      </c>
      <c r="Z405" s="69">
        <f>IFERROR('Tabel 5'!Y450/'Tabel 11'!$F405*1,0)</f>
        <v>0</v>
      </c>
      <c r="AA405" s="69"/>
      <c r="AB405" s="69">
        <f>IFERROR('Tabel 5'!AA450/'Tabel 11'!$F405*1,0)</f>
        <v>0</v>
      </c>
    </row>
    <row r="406" spans="2:28" outlineLevel="2" x14ac:dyDescent="0.2">
      <c r="B406" s="46">
        <v>2017</v>
      </c>
      <c r="C406" s="46">
        <v>4</v>
      </c>
      <c r="D406" s="22" t="s">
        <v>137</v>
      </c>
      <c r="E406" s="22" t="s">
        <v>482</v>
      </c>
      <c r="F406" s="41">
        <v>193535</v>
      </c>
      <c r="H406" s="69">
        <f>IFERROR('Tabel 5'!G451/'Tabel 11'!$F406*1,0)</f>
        <v>4.0974500736300924E-3</v>
      </c>
      <c r="I406" s="69"/>
      <c r="J406" s="69">
        <f>IFERROR('Tabel 5'!I451/'Tabel 11'!$F406*1,0)</f>
        <v>1.5501072157490894E-3</v>
      </c>
      <c r="K406" s="69">
        <f>IFERROR('Tabel 5'!J451/'Tabel 11'!$F406*1,0)</f>
        <v>1.9634691399488465E-4</v>
      </c>
      <c r="L406" s="69">
        <f>IFERROR('Tabel 5'!K451/'Tabel 11'!$F406*1,0)</f>
        <v>1.0334048104993929E-5</v>
      </c>
      <c r="M406" s="69">
        <f>IFERROR('Tabel 5'!L451/'Tabel 11'!$F406*1,0)</f>
        <v>1.007569690236908E-3</v>
      </c>
      <c r="N406" s="69">
        <f>IFERROR('Tabel 5'!M451/'Tabel 11'!$F406*1,0)</f>
        <v>0</v>
      </c>
      <c r="O406" s="69">
        <f>IFERROR('Tabel 5'!N451/'Tabel 11'!$F406*1,0)</f>
        <v>3.358565634123027E-4</v>
      </c>
      <c r="P406" s="69"/>
      <c r="Q406" s="69">
        <f>IFERROR('Tabel 5'!P451/'Tabel 11'!$F406*1,0)</f>
        <v>6.7171312682460542E-5</v>
      </c>
      <c r="R406" s="69">
        <f>IFERROR('Tabel 5'!Q451/'Tabel 11'!$F406*1,0)</f>
        <v>6.7171312682460542E-5</v>
      </c>
      <c r="S406" s="69">
        <f>IFERROR('Tabel 5'!R451/'Tabel 11'!$F406*1,0)</f>
        <v>0</v>
      </c>
      <c r="T406" s="69">
        <f>IFERROR('Tabel 5'!S451/'Tabel 11'!$F406*1,0)</f>
        <v>0</v>
      </c>
      <c r="U406" s="69">
        <f>IFERROR('Tabel 5'!T451/'Tabel 11'!$F406*1,0)</f>
        <v>6.7171312682460542E-5</v>
      </c>
      <c r="V406" s="69"/>
      <c r="W406" s="69">
        <f>IFERROR('Tabel 5'!V451/'Tabel 11'!$F406*1,0)</f>
        <v>2.4130002325160826E-3</v>
      </c>
      <c r="X406" s="69">
        <f>IFERROR('Tabel 5'!W451/'Tabel 11'!$F406*1,0)</f>
        <v>2.4130002325160826E-3</v>
      </c>
      <c r="Y406" s="69">
        <f>IFERROR('Tabel 5'!X451/'Tabel 11'!$F406*1,0)</f>
        <v>0</v>
      </c>
      <c r="Z406" s="69">
        <f>IFERROR('Tabel 5'!Y451/'Tabel 11'!$F406*1,0)</f>
        <v>0</v>
      </c>
      <c r="AA406" s="69"/>
      <c r="AB406" s="69">
        <f>IFERROR('Tabel 5'!AA451/'Tabel 11'!$F406*1,0)</f>
        <v>0</v>
      </c>
    </row>
    <row r="407" spans="2:28" outlineLevel="2" x14ac:dyDescent="0.2">
      <c r="B407" s="46">
        <v>2017</v>
      </c>
      <c r="C407" s="46">
        <v>4</v>
      </c>
      <c r="D407" s="22" t="s">
        <v>146</v>
      </c>
      <c r="E407" s="22" t="s">
        <v>491</v>
      </c>
      <c r="F407" s="41">
        <v>159713</v>
      </c>
      <c r="H407" s="69">
        <f>IFERROR('Tabel 5'!G452/'Tabel 11'!$F407*1,0)</f>
        <v>2.5339202193935373E-2</v>
      </c>
      <c r="I407" s="69"/>
      <c r="J407" s="69">
        <f>IFERROR('Tabel 5'!I452/'Tabel 11'!$F407*1,0)</f>
        <v>1.4062725012992055E-2</v>
      </c>
      <c r="K407" s="69">
        <f>IFERROR('Tabel 5'!J452/'Tabel 11'!$F407*1,0)</f>
        <v>3.8882245027017214E-3</v>
      </c>
      <c r="L407" s="69">
        <f>IFERROR('Tabel 5'!K452/'Tabel 11'!$F407*1,0)</f>
        <v>2.0035939466417886E-4</v>
      </c>
      <c r="M407" s="69">
        <f>IFERROR('Tabel 5'!L452/'Tabel 11'!$F407*1,0)</f>
        <v>9.7424755655456975E-3</v>
      </c>
      <c r="N407" s="69">
        <f>IFERROR('Tabel 5'!M452/'Tabel 11'!$F407*1,0)</f>
        <v>0</v>
      </c>
      <c r="O407" s="69">
        <f>IFERROR('Tabel 5'!N452/'Tabel 11'!$F407*1,0)</f>
        <v>2.3166555008045681E-4</v>
      </c>
      <c r="P407" s="69"/>
      <c r="Q407" s="69">
        <f>IFERROR('Tabel 5'!P452/'Tabel 11'!$F407*1,0)</f>
        <v>2.3917902738036351E-3</v>
      </c>
      <c r="R407" s="69">
        <f>IFERROR('Tabel 5'!Q452/'Tabel 11'!$F407*1,0)</f>
        <v>2.3917902738036351E-3</v>
      </c>
      <c r="S407" s="69">
        <f>IFERROR('Tabel 5'!R452/'Tabel 11'!$F407*1,0)</f>
        <v>0</v>
      </c>
      <c r="T407" s="69">
        <f>IFERROR('Tabel 5'!S452/'Tabel 11'!$F407*1,0)</f>
        <v>0</v>
      </c>
      <c r="U407" s="69">
        <f>IFERROR('Tabel 5'!T452/'Tabel 11'!$F407*1,0)</f>
        <v>2.2603044210552678E-3</v>
      </c>
      <c r="V407" s="69"/>
      <c r="W407" s="69">
        <f>IFERROR('Tabel 5'!V452/'Tabel 11'!$F407*1,0)</f>
        <v>6.6243824860844139E-3</v>
      </c>
      <c r="X407" s="69">
        <f>IFERROR('Tabel 5'!W452/'Tabel 11'!$F407*1,0)</f>
        <v>6.3614107805876792E-3</v>
      </c>
      <c r="Y407" s="69">
        <f>IFERROR('Tabel 5'!X452/'Tabel 11'!$F407*1,0)</f>
        <v>2.6297170549673479E-4</v>
      </c>
      <c r="Z407" s="69">
        <f>IFERROR('Tabel 5'!Y452/'Tabel 11'!$F407*1,0)</f>
        <v>0</v>
      </c>
      <c r="AA407" s="69"/>
      <c r="AB407" s="69">
        <f>IFERROR('Tabel 5'!AA452/'Tabel 11'!$F407*1,0)</f>
        <v>0</v>
      </c>
    </row>
    <row r="408" spans="2:28" outlineLevel="2" x14ac:dyDescent="0.2">
      <c r="B408" s="46">
        <v>2017</v>
      </c>
      <c r="C408" s="46">
        <v>4</v>
      </c>
      <c r="D408" s="22" t="s">
        <v>158</v>
      </c>
      <c r="E408" s="22" t="s">
        <v>505</v>
      </c>
      <c r="F408" s="41">
        <v>168195</v>
      </c>
      <c r="H408" s="69">
        <f>IFERROR('Tabel 5'!G453/'Tabel 11'!$F408*1,0)</f>
        <v>1.4108623918665835E-2</v>
      </c>
      <c r="I408" s="69"/>
      <c r="J408" s="69">
        <f>IFERROR('Tabel 5'!I453/'Tabel 11'!$F408*1,0)</f>
        <v>6.4805731442670713E-3</v>
      </c>
      <c r="K408" s="69">
        <f>IFERROR('Tabel 5'!J453/'Tabel 11'!$F408*1,0)</f>
        <v>4.1142721246172596E-3</v>
      </c>
      <c r="L408" s="69">
        <f>IFERROR('Tabel 5'!K453/'Tabel 11'!$F408*1,0)</f>
        <v>4.7563839590950981E-5</v>
      </c>
      <c r="M408" s="69">
        <f>IFERROR('Tabel 5'!L453/'Tabel 11'!$F408*1,0)</f>
        <v>1.9382264633312524E-3</v>
      </c>
      <c r="N408" s="69">
        <f>IFERROR('Tabel 5'!M453/'Tabel 11'!$F408*1,0)</f>
        <v>5.9454799488688726E-6</v>
      </c>
      <c r="O408" s="69">
        <f>IFERROR('Tabel 5'!N453/'Tabel 11'!$F408*1,0)</f>
        <v>3.7456523677873897E-4</v>
      </c>
      <c r="P408" s="69"/>
      <c r="Q408" s="69">
        <f>IFERROR('Tabel 5'!P453/'Tabel 11'!$F408*1,0)</f>
        <v>0</v>
      </c>
      <c r="R408" s="69">
        <f>IFERROR('Tabel 5'!Q453/'Tabel 11'!$F408*1,0)</f>
        <v>0</v>
      </c>
      <c r="S408" s="69">
        <f>IFERROR('Tabel 5'!R453/'Tabel 11'!$F408*1,0)</f>
        <v>0</v>
      </c>
      <c r="T408" s="69">
        <f>IFERROR('Tabel 5'!S453/'Tabel 11'!$F408*1,0)</f>
        <v>0</v>
      </c>
      <c r="U408" s="69">
        <f>IFERROR('Tabel 5'!T453/'Tabel 11'!$F408*1,0)</f>
        <v>1.5874431463479889E-3</v>
      </c>
      <c r="V408" s="69"/>
      <c r="W408" s="69">
        <f>IFERROR('Tabel 5'!V453/'Tabel 11'!$F408*1,0)</f>
        <v>6.0406076280507745E-3</v>
      </c>
      <c r="X408" s="69">
        <f>IFERROR('Tabel 5'!W453/'Tabel 11'!$F408*1,0)</f>
        <v>5.8444067897381012E-3</v>
      </c>
      <c r="Y408" s="69">
        <f>IFERROR('Tabel 5'!X453/'Tabel 11'!$F408*1,0)</f>
        <v>1.0701863907963971E-4</v>
      </c>
      <c r="Z408" s="69">
        <f>IFERROR('Tabel 5'!Y453/'Tabel 11'!$F408*1,0)</f>
        <v>8.9182199233033081E-5</v>
      </c>
      <c r="AA408" s="69"/>
      <c r="AB408" s="69">
        <f>IFERROR('Tabel 5'!AA453/'Tabel 11'!$F408*1,0)</f>
        <v>0</v>
      </c>
    </row>
    <row r="409" spans="2:28" outlineLevel="2" x14ac:dyDescent="0.2">
      <c r="B409" s="46">
        <v>2017</v>
      </c>
      <c r="C409" s="46">
        <v>4</v>
      </c>
      <c r="D409" s="22" t="s">
        <v>159</v>
      </c>
      <c r="E409" s="22" t="s">
        <v>506</v>
      </c>
      <c r="F409" s="41">
        <v>283769</v>
      </c>
      <c r="H409" s="69">
        <f>IFERROR('Tabel 5'!G454/'Tabel 11'!$F409*1,0)</f>
        <v>5.5150492125637402E-3</v>
      </c>
      <c r="I409" s="69"/>
      <c r="J409" s="69">
        <f>IFERROR('Tabel 5'!I454/'Tabel 11'!$F409*1,0)</f>
        <v>2.6042309061243478E-3</v>
      </c>
      <c r="K409" s="69">
        <f>IFERROR('Tabel 5'!J454/'Tabel 11'!$F409*1,0)</f>
        <v>1.5223650222540165E-3</v>
      </c>
      <c r="L409" s="69">
        <f>IFERROR('Tabel 5'!K454/'Tabel 11'!$F409*1,0)</f>
        <v>1.0571979321208448E-5</v>
      </c>
      <c r="M409" s="69">
        <f>IFERROR('Tabel 5'!L454/'Tabel 11'!$F409*1,0)</f>
        <v>1.0712939045491227E-3</v>
      </c>
      <c r="N409" s="69">
        <f>IFERROR('Tabel 5'!M454/'Tabel 11'!$F409*1,0)</f>
        <v>0</v>
      </c>
      <c r="O409" s="69">
        <f>IFERROR('Tabel 5'!N454/'Tabel 11'!$F409*1,0)</f>
        <v>0</v>
      </c>
      <c r="P409" s="69"/>
      <c r="Q409" s="69">
        <f>IFERROR('Tabel 5'!P454/'Tabel 11'!$F409*1,0)</f>
        <v>3.1715937963625345E-5</v>
      </c>
      <c r="R409" s="69">
        <f>IFERROR('Tabel 5'!Q454/'Tabel 11'!$F409*1,0)</f>
        <v>3.1715937963625345E-5</v>
      </c>
      <c r="S409" s="69">
        <f>IFERROR('Tabel 5'!R454/'Tabel 11'!$F409*1,0)</f>
        <v>0</v>
      </c>
      <c r="T409" s="69">
        <f>IFERROR('Tabel 5'!S454/'Tabel 11'!$F409*1,0)</f>
        <v>0</v>
      </c>
      <c r="U409" s="69">
        <f>IFERROR('Tabel 5'!T454/'Tabel 11'!$F409*1,0)</f>
        <v>0</v>
      </c>
      <c r="V409" s="69"/>
      <c r="W409" s="69">
        <f>IFERROR('Tabel 5'!V454/'Tabel 11'!$F409*1,0)</f>
        <v>2.8791023684757674E-3</v>
      </c>
      <c r="X409" s="69">
        <f>IFERROR('Tabel 5'!W454/'Tabel 11'!$F409*1,0)</f>
        <v>2.8050985132273081E-3</v>
      </c>
      <c r="Y409" s="69">
        <f>IFERROR('Tabel 5'!X454/'Tabel 11'!$F409*1,0)</f>
        <v>7.4003855248459133E-5</v>
      </c>
      <c r="Z409" s="69">
        <f>IFERROR('Tabel 5'!Y454/'Tabel 11'!$F409*1,0)</f>
        <v>0</v>
      </c>
      <c r="AA409" s="69"/>
      <c r="AB409" s="69">
        <f>IFERROR('Tabel 5'!AA454/'Tabel 11'!$F409*1,0)</f>
        <v>0</v>
      </c>
    </row>
    <row r="410" spans="2:28" outlineLevel="2" x14ac:dyDescent="0.2">
      <c r="B410" s="46">
        <v>2017</v>
      </c>
      <c r="C410" s="46">
        <v>4</v>
      </c>
      <c r="D410" s="22" t="s">
        <v>163</v>
      </c>
      <c r="E410" s="22" t="s">
        <v>510</v>
      </c>
      <c r="F410" s="41">
        <v>247421</v>
      </c>
      <c r="H410" s="69">
        <f>IFERROR('Tabel 5'!G455/'Tabel 11'!$F410*1,0)</f>
        <v>3.6617748695543222E-3</v>
      </c>
      <c r="I410" s="69"/>
      <c r="J410" s="69">
        <f>IFERROR('Tabel 5'!I455/'Tabel 11'!$F410*1,0)</f>
        <v>1.1720912937867036E-3</v>
      </c>
      <c r="K410" s="69">
        <f>IFERROR('Tabel 5'!J455/'Tabel 11'!$F410*1,0)</f>
        <v>4.8096159986419908E-4</v>
      </c>
      <c r="L410" s="69">
        <f>IFERROR('Tabel 5'!K455/'Tabel 11'!$F410*1,0)</f>
        <v>3.2333552932046995E-4</v>
      </c>
      <c r="M410" s="69">
        <f>IFERROR('Tabel 5'!L455/'Tabel 11'!$F410*1,0)</f>
        <v>3.4354399990299935E-4</v>
      </c>
      <c r="N410" s="69">
        <f>IFERROR('Tabel 5'!M455/'Tabel 11'!$F410*1,0)</f>
        <v>0</v>
      </c>
      <c r="O410" s="69">
        <f>IFERROR('Tabel 5'!N455/'Tabel 11'!$F410*1,0)</f>
        <v>2.4250164699035246E-5</v>
      </c>
      <c r="P410" s="69"/>
      <c r="Q410" s="69">
        <f>IFERROR('Tabel 5'!P455/'Tabel 11'!$F410*1,0)</f>
        <v>0</v>
      </c>
      <c r="R410" s="69">
        <f>IFERROR('Tabel 5'!Q455/'Tabel 11'!$F410*1,0)</f>
        <v>0</v>
      </c>
      <c r="S410" s="69">
        <f>IFERROR('Tabel 5'!R455/'Tabel 11'!$F410*1,0)</f>
        <v>0</v>
      </c>
      <c r="T410" s="69">
        <f>IFERROR('Tabel 5'!S455/'Tabel 11'!$F410*1,0)</f>
        <v>0</v>
      </c>
      <c r="U410" s="69">
        <f>IFERROR('Tabel 5'!T455/'Tabel 11'!$F410*1,0)</f>
        <v>1.0104235291264686E-4</v>
      </c>
      <c r="V410" s="69"/>
      <c r="W410" s="69">
        <f>IFERROR('Tabel 5'!V455/'Tabel 11'!$F410*1,0)</f>
        <v>2.3886412228549718E-3</v>
      </c>
      <c r="X410" s="69">
        <f>IFERROR('Tabel 5'!W455/'Tabel 11'!$F410*1,0)</f>
        <v>2.3401408934569014E-3</v>
      </c>
      <c r="Y410" s="69">
        <f>IFERROR('Tabel 5'!X455/'Tabel 11'!$F410*1,0)</f>
        <v>0</v>
      </c>
      <c r="Z410" s="69">
        <f>IFERROR('Tabel 5'!Y455/'Tabel 11'!$F410*1,0)</f>
        <v>4.8500329398070492E-5</v>
      </c>
      <c r="AA410" s="69"/>
      <c r="AB410" s="69">
        <f>IFERROR('Tabel 5'!AA455/'Tabel 11'!$F410*1,0)</f>
        <v>0</v>
      </c>
    </row>
    <row r="411" spans="2:28" outlineLevel="2" x14ac:dyDescent="0.2">
      <c r="B411" s="46">
        <v>2017</v>
      </c>
      <c r="C411" s="46">
        <v>4</v>
      </c>
      <c r="D411" s="22" t="s">
        <v>167</v>
      </c>
      <c r="E411" s="22" t="s">
        <v>514</v>
      </c>
      <c r="F411" s="41">
        <v>139068</v>
      </c>
      <c r="H411" s="69">
        <f>IFERROR('Tabel 5'!G456/'Tabel 11'!$F411*1,0)</f>
        <v>1.4244829867402997E-2</v>
      </c>
      <c r="I411" s="69"/>
      <c r="J411" s="69">
        <f>IFERROR('Tabel 5'!I456/'Tabel 11'!$F411*1,0)</f>
        <v>3.2358270774009834E-4</v>
      </c>
      <c r="K411" s="69">
        <f>IFERROR('Tabel 5'!J456/'Tabel 11'!$F411*1,0)</f>
        <v>0</v>
      </c>
      <c r="L411" s="69">
        <f>IFERROR('Tabel 5'!K456/'Tabel 11'!$F411*1,0)</f>
        <v>0</v>
      </c>
      <c r="M411" s="69">
        <f>IFERROR('Tabel 5'!L456/'Tabel 11'!$F411*1,0)</f>
        <v>0</v>
      </c>
      <c r="N411" s="69">
        <f>IFERROR('Tabel 5'!M456/'Tabel 11'!$F411*1,0)</f>
        <v>0</v>
      </c>
      <c r="O411" s="69">
        <f>IFERROR('Tabel 5'!N456/'Tabel 11'!$F411*1,0)</f>
        <v>3.2358270774009834E-4</v>
      </c>
      <c r="P411" s="69"/>
      <c r="Q411" s="69">
        <f>IFERROR('Tabel 5'!P456/'Tabel 11'!$F411*1,0)</f>
        <v>9.6355739638162628E-4</v>
      </c>
      <c r="R411" s="69">
        <f>IFERROR('Tabel 5'!Q456/'Tabel 11'!$F411*1,0)</f>
        <v>9.6355739638162628E-4</v>
      </c>
      <c r="S411" s="69">
        <f>IFERROR('Tabel 5'!R456/'Tabel 11'!$F411*1,0)</f>
        <v>0</v>
      </c>
      <c r="T411" s="69">
        <f>IFERROR('Tabel 5'!S456/'Tabel 11'!$F411*1,0)</f>
        <v>0</v>
      </c>
      <c r="U411" s="69">
        <f>IFERROR('Tabel 5'!T456/'Tabel 11'!$F411*1,0)</f>
        <v>9.2472747145281448E-3</v>
      </c>
      <c r="V411" s="69"/>
      <c r="W411" s="69">
        <f>IFERROR('Tabel 5'!V456/'Tabel 11'!$F411*1,0)</f>
        <v>3.7104150487531282E-3</v>
      </c>
      <c r="X411" s="69">
        <f>IFERROR('Tabel 5'!W456/'Tabel 11'!$F411*1,0)</f>
        <v>3.7104150487531282E-3</v>
      </c>
      <c r="Y411" s="69">
        <f>IFERROR('Tabel 5'!X456/'Tabel 11'!$F411*1,0)</f>
        <v>0</v>
      </c>
      <c r="Z411" s="69">
        <f>IFERROR('Tabel 5'!Y456/'Tabel 11'!$F411*1,0)</f>
        <v>0</v>
      </c>
      <c r="AA411" s="69"/>
      <c r="AB411" s="69">
        <f>IFERROR('Tabel 5'!AA456/'Tabel 11'!$F411*1,0)</f>
        <v>7.9097995225357385E-5</v>
      </c>
    </row>
    <row r="412" spans="2:28" outlineLevel="2" x14ac:dyDescent="0.2">
      <c r="B412" s="46">
        <v>2017</v>
      </c>
      <c r="C412" s="46">
        <v>4</v>
      </c>
      <c r="D412" s="22" t="s">
        <v>177</v>
      </c>
      <c r="E412" s="22" t="s">
        <v>527</v>
      </c>
      <c r="F412" s="41">
        <v>147732</v>
      </c>
      <c r="H412" s="69">
        <f>IFERROR('Tabel 5'!G457/'Tabel 11'!$F412*1,0)</f>
        <v>6.8705493731892886E-3</v>
      </c>
      <c r="I412" s="69"/>
      <c r="J412" s="69">
        <f>IFERROR('Tabel 5'!I457/'Tabel 11'!$F412*1,0)</f>
        <v>3.1949746838870387E-3</v>
      </c>
      <c r="K412" s="69">
        <f>IFERROR('Tabel 5'!J457/'Tabel 11'!$F412*1,0)</f>
        <v>2.0307042482332874E-4</v>
      </c>
      <c r="L412" s="69">
        <f>IFERROR('Tabel 5'!K457/'Tabel 11'!$F412*1,0)</f>
        <v>1.5568732569788536E-4</v>
      </c>
      <c r="M412" s="69">
        <f>IFERROR('Tabel 5'!L457/'Tabel 11'!$F412*1,0)</f>
        <v>2.6602225651856065E-3</v>
      </c>
      <c r="N412" s="69">
        <f>IFERROR('Tabel 5'!M457/'Tabel 11'!$F412*1,0)</f>
        <v>1.4891831153710774E-4</v>
      </c>
      <c r="O412" s="69">
        <f>IFERROR('Tabel 5'!N457/'Tabel 11'!$F412*1,0)</f>
        <v>2.7076056643110497E-5</v>
      </c>
      <c r="P412" s="69"/>
      <c r="Q412" s="69">
        <f>IFERROR('Tabel 5'!P457/'Tabel 11'!$F412*1,0)</f>
        <v>2.7076056643110497E-5</v>
      </c>
      <c r="R412" s="69">
        <f>IFERROR('Tabel 5'!Q457/'Tabel 11'!$F412*1,0)</f>
        <v>2.7076056643110497E-5</v>
      </c>
      <c r="S412" s="69">
        <f>IFERROR('Tabel 5'!R457/'Tabel 11'!$F412*1,0)</f>
        <v>0</v>
      </c>
      <c r="T412" s="69">
        <f>IFERROR('Tabel 5'!S457/'Tabel 11'!$F412*1,0)</f>
        <v>0</v>
      </c>
      <c r="U412" s="69">
        <f>IFERROR('Tabel 5'!T457/'Tabel 11'!$F412*1,0)</f>
        <v>2.7076056643110497E-4</v>
      </c>
      <c r="V412" s="69"/>
      <c r="W412" s="69">
        <f>IFERROR('Tabel 5'!V457/'Tabel 11'!$F412*1,0)</f>
        <v>3.3777380662280347E-3</v>
      </c>
      <c r="X412" s="69">
        <f>IFERROR('Tabel 5'!W457/'Tabel 11'!$F412*1,0)</f>
        <v>3.3100479246202584E-3</v>
      </c>
      <c r="Y412" s="69">
        <f>IFERROR('Tabel 5'!X457/'Tabel 11'!$F412*1,0)</f>
        <v>6.7690141607776243E-5</v>
      </c>
      <c r="Z412" s="69">
        <f>IFERROR('Tabel 5'!Y457/'Tabel 11'!$F412*1,0)</f>
        <v>0</v>
      </c>
      <c r="AA412" s="69"/>
      <c r="AB412" s="69">
        <f>IFERROR('Tabel 5'!AA457/'Tabel 11'!$F412*1,0)</f>
        <v>0</v>
      </c>
    </row>
    <row r="413" spans="2:28" outlineLevel="2" x14ac:dyDescent="0.2">
      <c r="B413" s="46">
        <v>2017</v>
      </c>
      <c r="C413" s="46">
        <v>4</v>
      </c>
      <c r="D413" s="22" t="s">
        <v>200</v>
      </c>
      <c r="E413" s="22" t="s">
        <v>551</v>
      </c>
      <c r="F413" s="41">
        <v>351837</v>
      </c>
      <c r="H413" s="69">
        <f>IFERROR('Tabel 5'!G458/'Tabel 11'!$F413*1,0)</f>
        <v>3.3481413268075843E-3</v>
      </c>
      <c r="I413" s="69"/>
      <c r="J413" s="69">
        <f>IFERROR('Tabel 5'!I458/'Tabel 11'!$F413*1,0)</f>
        <v>7.105563087452428E-4</v>
      </c>
      <c r="K413" s="69">
        <f>IFERROR('Tabel 5'!J458/'Tabel 11'!$F413*1,0)</f>
        <v>5.0591609182661285E-4</v>
      </c>
      <c r="L413" s="69">
        <f>IFERROR('Tabel 5'!K458/'Tabel 11'!$F413*1,0)</f>
        <v>1.5632238792395343E-4</v>
      </c>
      <c r="M413" s="69">
        <f>IFERROR('Tabel 5'!L458/'Tabel 11'!$F413*1,0)</f>
        <v>0</v>
      </c>
      <c r="N413" s="69">
        <f>IFERROR('Tabel 5'!M458/'Tabel 11'!$F413*1,0)</f>
        <v>0</v>
      </c>
      <c r="O413" s="69">
        <f>IFERROR('Tabel 5'!N458/'Tabel 11'!$F413*1,0)</f>
        <v>4.8317828994676513E-5</v>
      </c>
      <c r="P413" s="69"/>
      <c r="Q413" s="69">
        <f>IFERROR('Tabel 5'!P458/'Tabel 11'!$F413*1,0)</f>
        <v>7.986652910296529E-4</v>
      </c>
      <c r="R413" s="69">
        <f>IFERROR('Tabel 5'!Q458/'Tabel 11'!$F413*1,0)</f>
        <v>4.6044048806691734E-4</v>
      </c>
      <c r="S413" s="69">
        <f>IFERROR('Tabel 5'!R458/'Tabel 11'!$F413*1,0)</f>
        <v>3.3822480296273556E-4</v>
      </c>
      <c r="T413" s="69">
        <f>IFERROR('Tabel 5'!S458/'Tabel 11'!$F413*1,0)</f>
        <v>0</v>
      </c>
      <c r="U413" s="69">
        <f>IFERROR('Tabel 5'!T458/'Tabel 11'!$F413*1,0)</f>
        <v>3.296981272577927E-4</v>
      </c>
      <c r="V413" s="69"/>
      <c r="W413" s="69">
        <f>IFERROR('Tabel 5'!V458/'Tabel 11'!$F413*1,0)</f>
        <v>1.5092215997748958E-3</v>
      </c>
      <c r="X413" s="69">
        <f>IFERROR('Tabel 5'!W458/'Tabel 11'!$F413*1,0)</f>
        <v>1.4665882212501812E-3</v>
      </c>
      <c r="Y413" s="69">
        <f>IFERROR('Tabel 5'!X458/'Tabel 11'!$F413*1,0)</f>
        <v>3.9791153289733601E-5</v>
      </c>
      <c r="Z413" s="69">
        <f>IFERROR('Tabel 5'!Y458/'Tabel 11'!$F413*1,0)</f>
        <v>2.8422252349809712E-6</v>
      </c>
      <c r="AA413" s="69"/>
      <c r="AB413" s="69">
        <f>IFERROR('Tabel 5'!AA458/'Tabel 11'!$F413*1,0)</f>
        <v>0</v>
      </c>
    </row>
    <row r="414" spans="2:28" outlineLevel="2" x14ac:dyDescent="0.2">
      <c r="B414" s="46">
        <v>2017</v>
      </c>
      <c r="C414" s="46">
        <v>4</v>
      </c>
      <c r="D414" s="22" t="s">
        <v>207</v>
      </c>
      <c r="E414" s="22" t="s">
        <v>560</v>
      </c>
      <c r="F414" s="41">
        <v>182913</v>
      </c>
      <c r="H414" s="69">
        <f>IFERROR('Tabel 5'!G459/'Tabel 11'!$F414*1,0)</f>
        <v>3.1490380672778862E-3</v>
      </c>
      <c r="I414" s="69"/>
      <c r="J414" s="69">
        <f>IFERROR('Tabel 5'!I459/'Tabel 11'!$F414*1,0)</f>
        <v>4.1549807832138777E-4</v>
      </c>
      <c r="K414" s="69">
        <f>IFERROR('Tabel 5'!J459/'Tabel 11'!$F414*1,0)</f>
        <v>2.4055151902817188E-4</v>
      </c>
      <c r="L414" s="69">
        <f>IFERROR('Tabel 5'!K459/'Tabel 11'!$F414*1,0)</f>
        <v>0</v>
      </c>
      <c r="M414" s="69">
        <f>IFERROR('Tabel 5'!L459/'Tabel 11'!$F414*1,0)</f>
        <v>1.4214407942573793E-4</v>
      </c>
      <c r="N414" s="69">
        <f>IFERROR('Tabel 5'!M459/'Tabel 11'!$F414*1,0)</f>
        <v>0</v>
      </c>
      <c r="O414" s="69">
        <f>IFERROR('Tabel 5'!N459/'Tabel 11'!$F414*1,0)</f>
        <v>3.2802479867477984E-5</v>
      </c>
      <c r="P414" s="69"/>
      <c r="Q414" s="69">
        <f>IFERROR('Tabel 5'!P459/'Tabel 11'!$F414*1,0)</f>
        <v>3.7176143849808378E-4</v>
      </c>
      <c r="R414" s="69">
        <f>IFERROR('Tabel 5'!Q459/'Tabel 11'!$F414*1,0)</f>
        <v>0</v>
      </c>
      <c r="S414" s="69">
        <f>IFERROR('Tabel 5'!R459/'Tabel 11'!$F414*1,0)</f>
        <v>3.7176143849808378E-4</v>
      </c>
      <c r="T414" s="69">
        <f>IFERROR('Tabel 5'!S459/'Tabel 11'!$F414*1,0)</f>
        <v>0</v>
      </c>
      <c r="U414" s="69">
        <f>IFERROR('Tabel 5'!T459/'Tabel 11'!$F414*1,0)</f>
        <v>1.9681487920486789E-4</v>
      </c>
      <c r="V414" s="69"/>
      <c r="W414" s="69">
        <f>IFERROR('Tabel 5'!V459/'Tabel 11'!$F414*1,0)</f>
        <v>2.1649636712535469E-3</v>
      </c>
      <c r="X414" s="69">
        <f>IFERROR('Tabel 5'!W459/'Tabel 11'!$F414*1,0)</f>
        <v>2.099358711518591E-3</v>
      </c>
      <c r="Y414" s="69">
        <f>IFERROR('Tabel 5'!X459/'Tabel 11'!$F414*1,0)</f>
        <v>6.5604959734955968E-5</v>
      </c>
      <c r="Z414" s="69">
        <f>IFERROR('Tabel 5'!Y459/'Tabel 11'!$F414*1,0)</f>
        <v>0</v>
      </c>
      <c r="AA414" s="69"/>
      <c r="AB414" s="69">
        <f>IFERROR('Tabel 5'!AA459/'Tabel 11'!$F414*1,0)</f>
        <v>0</v>
      </c>
    </row>
    <row r="415" spans="2:28" outlineLevel="2" x14ac:dyDescent="0.2">
      <c r="B415" s="46">
        <v>2017</v>
      </c>
      <c r="C415" s="46">
        <v>4</v>
      </c>
      <c r="D415" s="22" t="s">
        <v>561</v>
      </c>
      <c r="E415" s="22" t="s">
        <v>562</v>
      </c>
      <c r="F415" s="41">
        <v>281155</v>
      </c>
      <c r="H415" s="69">
        <f>IFERROR('Tabel 5'!G460/'Tabel 11'!$F415*1,0)</f>
        <v>1.4298162935035834E-3</v>
      </c>
      <c r="I415" s="69"/>
      <c r="J415" s="69">
        <f>IFERROR('Tabel 5'!I460/'Tabel 11'!$F415*1,0)</f>
        <v>8.5362166776333344E-5</v>
      </c>
      <c r="K415" s="69">
        <f>IFERROR('Tabel 5'!J460/'Tabel 11'!$F415*1,0)</f>
        <v>0</v>
      </c>
      <c r="L415" s="69">
        <f>IFERROR('Tabel 5'!K460/'Tabel 11'!$F415*1,0)</f>
        <v>0</v>
      </c>
      <c r="M415" s="69">
        <f>IFERROR('Tabel 5'!L460/'Tabel 11'!$F415*1,0)</f>
        <v>0</v>
      </c>
      <c r="N415" s="69">
        <f>IFERROR('Tabel 5'!M460/'Tabel 11'!$F415*1,0)</f>
        <v>0</v>
      </c>
      <c r="O415" s="69">
        <f>IFERROR('Tabel 5'!N460/'Tabel 11'!$F415*1,0)</f>
        <v>8.5362166776333344E-5</v>
      </c>
      <c r="P415" s="69"/>
      <c r="Q415" s="69">
        <f>IFERROR('Tabel 5'!P460/'Tabel 11'!$F415*1,0)</f>
        <v>4.2681083388166672E-5</v>
      </c>
      <c r="R415" s="69">
        <f>IFERROR('Tabel 5'!Q460/'Tabel 11'!$F415*1,0)</f>
        <v>4.2681083388166672E-5</v>
      </c>
      <c r="S415" s="69">
        <f>IFERROR('Tabel 5'!R460/'Tabel 11'!$F415*1,0)</f>
        <v>0</v>
      </c>
      <c r="T415" s="69">
        <f>IFERROR('Tabel 5'!S460/'Tabel 11'!$F415*1,0)</f>
        <v>0</v>
      </c>
      <c r="U415" s="69">
        <f>IFERROR('Tabel 5'!T460/'Tabel 11'!$F415*1,0)</f>
        <v>8.0738382742615283E-4</v>
      </c>
      <c r="V415" s="69"/>
      <c r="W415" s="69">
        <f>IFERROR('Tabel 5'!V460/'Tabel 11'!$F415*1,0)</f>
        <v>4.9438921591293057E-4</v>
      </c>
      <c r="X415" s="69">
        <f>IFERROR('Tabel 5'!W460/'Tabel 11'!$F415*1,0)</f>
        <v>3.5567569490138894E-4</v>
      </c>
      <c r="Y415" s="69">
        <f>IFERROR('Tabel 5'!X460/'Tabel 11'!$F415*1,0)</f>
        <v>2.8454055592111114E-5</v>
      </c>
      <c r="Z415" s="69">
        <f>IFERROR('Tabel 5'!Y460/'Tabel 11'!$F415*1,0)</f>
        <v>1.1025946541943056E-4</v>
      </c>
      <c r="AA415" s="69"/>
      <c r="AB415" s="69">
        <f>IFERROR('Tabel 5'!AA460/'Tabel 11'!$F415*1,0)</f>
        <v>0</v>
      </c>
    </row>
    <row r="416" spans="2:28" outlineLevel="2" x14ac:dyDescent="0.2">
      <c r="B416" s="46">
        <v>2017</v>
      </c>
      <c r="C416" s="46">
        <v>4</v>
      </c>
      <c r="D416" s="22" t="s">
        <v>589</v>
      </c>
      <c r="E416" s="22" t="s">
        <v>590</v>
      </c>
      <c r="F416" s="41">
        <v>449346</v>
      </c>
      <c r="H416" s="69">
        <f>IFERROR('Tabel 5'!G461/'Tabel 11'!$F416*1,0)</f>
        <v>4.4531385613758665E-3</v>
      </c>
      <c r="I416" s="69"/>
      <c r="J416" s="69">
        <f>IFERROR('Tabel 5'!I461/'Tabel 11'!$F416*1,0)</f>
        <v>1.2173247341692149E-3</v>
      </c>
      <c r="K416" s="69">
        <f>IFERROR('Tabel 5'!J461/'Tabel 11'!$F416*1,0)</f>
        <v>1.2240011038264499E-4</v>
      </c>
      <c r="L416" s="69">
        <f>IFERROR('Tabel 5'!K461/'Tabel 11'!$F416*1,0)</f>
        <v>5.7194233396981391E-4</v>
      </c>
      <c r="M416" s="69">
        <f>IFERROR('Tabel 5'!L461/'Tabel 11'!$F416*1,0)</f>
        <v>2.8263298215628935E-4</v>
      </c>
      <c r="N416" s="69">
        <f>IFERROR('Tabel 5'!M461/'Tabel 11'!$F416*1,0)</f>
        <v>0</v>
      </c>
      <c r="O416" s="69">
        <f>IFERROR('Tabel 5'!N461/'Tabel 11'!$F416*1,0)</f>
        <v>2.4034930766046655E-4</v>
      </c>
      <c r="P416" s="69"/>
      <c r="Q416" s="69">
        <f>IFERROR('Tabel 5'!P461/'Tabel 11'!$F416*1,0)</f>
        <v>9.2578992580327854E-4</v>
      </c>
      <c r="R416" s="69">
        <f>IFERROR('Tabel 5'!Q461/'Tabel 11'!$F416*1,0)</f>
        <v>3.1378937389005355E-4</v>
      </c>
      <c r="S416" s="69">
        <f>IFERROR('Tabel 5'!R461/'Tabel 11'!$F416*1,0)</f>
        <v>6.12000551913225E-4</v>
      </c>
      <c r="T416" s="69">
        <f>IFERROR('Tabel 5'!S461/'Tabel 11'!$F416*1,0)</f>
        <v>0</v>
      </c>
      <c r="U416" s="69">
        <f>IFERROR('Tabel 5'!T461/'Tabel 11'!$F416*1,0)</f>
        <v>1.3063429962656839E-3</v>
      </c>
      <c r="V416" s="69"/>
      <c r="W416" s="69">
        <f>IFERROR('Tabel 5'!V461/'Tabel 11'!$F416*1,0)</f>
        <v>1.003680905137689E-3</v>
      </c>
      <c r="X416" s="69">
        <f>IFERROR('Tabel 5'!W461/'Tabel 11'!$F416*1,0)</f>
        <v>9.7029905685151307E-4</v>
      </c>
      <c r="Y416" s="69">
        <f>IFERROR('Tabel 5'!X461/'Tabel 11'!$F416*1,0)</f>
        <v>3.3381848286175906E-5</v>
      </c>
      <c r="Z416" s="69">
        <f>IFERROR('Tabel 5'!Y461/'Tabel 11'!$F416*1,0)</f>
        <v>0</v>
      </c>
      <c r="AA416" s="69"/>
      <c r="AB416" s="69">
        <f>IFERROR('Tabel 5'!AA461/'Tabel 11'!$F416*1,0)</f>
        <v>0</v>
      </c>
    </row>
    <row r="417" spans="2:28" outlineLevel="2" x14ac:dyDescent="0.2">
      <c r="B417" s="46">
        <v>2017</v>
      </c>
      <c r="C417" s="46">
        <v>4</v>
      </c>
      <c r="D417" s="22" t="s">
        <v>232</v>
      </c>
      <c r="E417" s="22" t="s">
        <v>596</v>
      </c>
      <c r="F417" s="41">
        <v>181723</v>
      </c>
      <c r="H417" s="69">
        <f>IFERROR('Tabel 5'!G462/'Tabel 11'!$F417*1,0)</f>
        <v>4.2152066606868698E-3</v>
      </c>
      <c r="I417" s="69"/>
      <c r="J417" s="69">
        <f>IFERROR('Tabel 5'!I462/'Tabel 11'!$F417*1,0)</f>
        <v>2.0690831650368967E-3</v>
      </c>
      <c r="K417" s="69">
        <f>IFERROR('Tabel 5'!J462/'Tabel 11'!$F417*1,0)</f>
        <v>0</v>
      </c>
      <c r="L417" s="69">
        <f>IFERROR('Tabel 5'!K462/'Tabel 11'!$F417*1,0)</f>
        <v>8.4194075598575859E-4</v>
      </c>
      <c r="M417" s="69">
        <f>IFERROR('Tabel 5'!L462/'Tabel 11'!$F417*1,0)</f>
        <v>1.2271424090511383E-3</v>
      </c>
      <c r="N417" s="69">
        <f>IFERROR('Tabel 5'!M462/'Tabel 11'!$F417*1,0)</f>
        <v>0</v>
      </c>
      <c r="O417" s="69">
        <f>IFERROR('Tabel 5'!N462/'Tabel 11'!$F417*1,0)</f>
        <v>0</v>
      </c>
      <c r="P417" s="69"/>
      <c r="Q417" s="69">
        <f>IFERROR('Tabel 5'!P462/'Tabel 11'!$F417*1,0)</f>
        <v>1.2656625743576763E-4</v>
      </c>
      <c r="R417" s="69">
        <f>IFERROR('Tabel 5'!Q462/'Tabel 11'!$F417*1,0)</f>
        <v>1.2656625743576763E-4</v>
      </c>
      <c r="S417" s="69">
        <f>IFERROR('Tabel 5'!R462/'Tabel 11'!$F417*1,0)</f>
        <v>0</v>
      </c>
      <c r="T417" s="69">
        <f>IFERROR('Tabel 5'!S462/'Tabel 11'!$F417*1,0)</f>
        <v>0</v>
      </c>
      <c r="U417" s="69">
        <f>IFERROR('Tabel 5'!T462/'Tabel 11'!$F417*1,0)</f>
        <v>4.6224198367845565E-4</v>
      </c>
      <c r="V417" s="69"/>
      <c r="W417" s="69">
        <f>IFERROR('Tabel 5'!V462/'Tabel 11'!$F417*1,0)</f>
        <v>1.5573152545357496E-3</v>
      </c>
      <c r="X417" s="69">
        <f>IFERROR('Tabel 5'!W462/'Tabel 11'!$F417*1,0)</f>
        <v>1.4362518778580587E-3</v>
      </c>
      <c r="Y417" s="69">
        <f>IFERROR('Tabel 5'!X462/'Tabel 11'!$F417*1,0)</f>
        <v>1.2106337667769078E-4</v>
      </c>
      <c r="Z417" s="69">
        <f>IFERROR('Tabel 5'!Y462/'Tabel 11'!$F417*1,0)</f>
        <v>0</v>
      </c>
      <c r="AA417" s="69"/>
      <c r="AB417" s="69">
        <f>IFERROR('Tabel 5'!AA462/'Tabel 11'!$F417*1,0)</f>
        <v>0</v>
      </c>
    </row>
    <row r="418" spans="2:28" outlineLevel="2" x14ac:dyDescent="0.2">
      <c r="B418" s="46">
        <v>2017</v>
      </c>
      <c r="C418" s="46">
        <v>4</v>
      </c>
      <c r="D418" s="22" t="s">
        <v>240</v>
      </c>
      <c r="E418" s="22" t="s">
        <v>606</v>
      </c>
      <c r="F418" s="41">
        <v>270903</v>
      </c>
      <c r="H418" s="69">
        <f>IFERROR('Tabel 5'!G463/'Tabel 11'!$F418*1,0)</f>
        <v>5.5813335400493906E-3</v>
      </c>
      <c r="I418" s="69"/>
      <c r="J418" s="69">
        <f>IFERROR('Tabel 5'!I463/'Tabel 11'!$F418*1,0)</f>
        <v>9.3022225667489843E-4</v>
      </c>
      <c r="K418" s="69">
        <f>IFERROR('Tabel 5'!J463/'Tabel 11'!$F418*1,0)</f>
        <v>0</v>
      </c>
      <c r="L418" s="69">
        <f>IFERROR('Tabel 5'!K463/'Tabel 11'!$F418*1,0)</f>
        <v>0</v>
      </c>
      <c r="M418" s="69">
        <f>IFERROR('Tabel 5'!L463/'Tabel 11'!$F418*1,0)</f>
        <v>9.3022225667489843E-4</v>
      </c>
      <c r="N418" s="69">
        <f>IFERROR('Tabel 5'!M463/'Tabel 11'!$F418*1,0)</f>
        <v>0</v>
      </c>
      <c r="O418" s="69">
        <f>IFERROR('Tabel 5'!N463/'Tabel 11'!$F418*1,0)</f>
        <v>0</v>
      </c>
      <c r="P418" s="69"/>
      <c r="Q418" s="69">
        <f>IFERROR('Tabel 5'!P463/'Tabel 11'!$F418*1,0)</f>
        <v>1.9453457510621884E-3</v>
      </c>
      <c r="R418" s="69">
        <f>IFERROR('Tabel 5'!Q463/'Tabel 11'!$F418*1,0)</f>
        <v>1.2144568351033396E-3</v>
      </c>
      <c r="S418" s="69">
        <f>IFERROR('Tabel 5'!R463/'Tabel 11'!$F418*1,0)</f>
        <v>7.3088891595884877E-4</v>
      </c>
      <c r="T418" s="69">
        <f>IFERROR('Tabel 5'!S463/'Tabel 11'!$F418*1,0)</f>
        <v>0</v>
      </c>
      <c r="U418" s="69">
        <f>IFERROR('Tabel 5'!T463/'Tabel 11'!$F418*1,0)</f>
        <v>1.3362716544298144E-3</v>
      </c>
      <c r="V418" s="69"/>
      <c r="W418" s="69">
        <f>IFERROR('Tabel 5'!V463/'Tabel 11'!$F418*1,0)</f>
        <v>1.3694938778824892E-3</v>
      </c>
      <c r="X418" s="69">
        <f>IFERROR('Tabel 5'!W463/'Tabel 11'!$F418*1,0)</f>
        <v>1.3694938778824892E-3</v>
      </c>
      <c r="Y418" s="69">
        <f>IFERROR('Tabel 5'!X463/'Tabel 11'!$F418*1,0)</f>
        <v>0</v>
      </c>
      <c r="Z418" s="69">
        <f>IFERROR('Tabel 5'!Y463/'Tabel 11'!$F418*1,0)</f>
        <v>0</v>
      </c>
      <c r="AA418" s="69"/>
      <c r="AB418" s="69">
        <f>IFERROR('Tabel 5'!AA463/'Tabel 11'!$F418*1,0)</f>
        <v>0</v>
      </c>
    </row>
    <row r="419" spans="2:28" outlineLevel="2" x14ac:dyDescent="0.2">
      <c r="B419" s="46">
        <v>2017</v>
      </c>
      <c r="C419" s="46">
        <v>4</v>
      </c>
      <c r="D419" s="22" t="s">
        <v>246</v>
      </c>
      <c r="E419" s="22" t="s">
        <v>614</v>
      </c>
      <c r="F419" s="41">
        <v>134500</v>
      </c>
      <c r="H419" s="69">
        <f>IFERROR('Tabel 5'!G464/'Tabel 11'!$F419*1,0)</f>
        <v>9.8884758364312271E-3</v>
      </c>
      <c r="I419" s="69"/>
      <c r="J419" s="69">
        <f>IFERROR('Tabel 5'!I464/'Tabel 11'!$F419*1,0)</f>
        <v>3.3828996282527883E-3</v>
      </c>
      <c r="K419" s="69">
        <f>IFERROR('Tabel 5'!J464/'Tabel 11'!$F419*1,0)</f>
        <v>4.8327137546468399E-4</v>
      </c>
      <c r="L419" s="69">
        <f>IFERROR('Tabel 5'!K464/'Tabel 11'!$F419*1,0)</f>
        <v>1.8587360594795539E-4</v>
      </c>
      <c r="M419" s="69">
        <f>IFERROR('Tabel 5'!L464/'Tabel 11'!$F419*1,0)</f>
        <v>2.5055762081784387E-3</v>
      </c>
      <c r="N419" s="69">
        <f>IFERROR('Tabel 5'!M464/'Tabel 11'!$F419*1,0)</f>
        <v>0</v>
      </c>
      <c r="O419" s="69">
        <f>IFERROR('Tabel 5'!N464/'Tabel 11'!$F419*1,0)</f>
        <v>2.0817843866171004E-4</v>
      </c>
      <c r="P419" s="69"/>
      <c r="Q419" s="69">
        <f>IFERROR('Tabel 5'!P464/'Tabel 11'!$F419*1,0)</f>
        <v>8.9219330855018584E-4</v>
      </c>
      <c r="R419" s="69">
        <f>IFERROR('Tabel 5'!Q464/'Tabel 11'!$F419*1,0)</f>
        <v>1.3382899628252789E-4</v>
      </c>
      <c r="S419" s="69">
        <f>IFERROR('Tabel 5'!R464/'Tabel 11'!$F419*1,0)</f>
        <v>7.58364312267658E-4</v>
      </c>
      <c r="T419" s="69">
        <f>IFERROR('Tabel 5'!S464/'Tabel 11'!$F419*1,0)</f>
        <v>0</v>
      </c>
      <c r="U419" s="69">
        <f>IFERROR('Tabel 5'!T464/'Tabel 11'!$F419*1,0)</f>
        <v>1.0408921933085502E-3</v>
      </c>
      <c r="V419" s="69"/>
      <c r="W419" s="69">
        <f>IFERROR('Tabel 5'!V464/'Tabel 11'!$F419*1,0)</f>
        <v>4.5724907063197026E-3</v>
      </c>
      <c r="X419" s="69">
        <f>IFERROR('Tabel 5'!W464/'Tabel 11'!$F419*1,0)</f>
        <v>4.4460966542750925E-3</v>
      </c>
      <c r="Y419" s="69">
        <f>IFERROR('Tabel 5'!X464/'Tabel 11'!$F419*1,0)</f>
        <v>1.2639405204460967E-4</v>
      </c>
      <c r="Z419" s="69">
        <f>IFERROR('Tabel 5'!Y464/'Tabel 11'!$F419*1,0)</f>
        <v>0</v>
      </c>
      <c r="AA419" s="69"/>
      <c r="AB419" s="69">
        <f>IFERROR('Tabel 5'!AA464/'Tabel 11'!$F419*1,0)</f>
        <v>9.6654275092936806E-5</v>
      </c>
    </row>
    <row r="420" spans="2:28" outlineLevel="2" x14ac:dyDescent="0.2">
      <c r="B420" s="46">
        <v>2017</v>
      </c>
      <c r="C420" s="46">
        <v>4</v>
      </c>
      <c r="D420" s="22" t="s">
        <v>255</v>
      </c>
      <c r="E420" s="22" t="s">
        <v>623</v>
      </c>
      <c r="F420" s="41">
        <v>250560</v>
      </c>
      <c r="H420" s="69">
        <f>IFERROR('Tabel 5'!G465/'Tabel 11'!$F420*1,0)</f>
        <v>4.3023627075351213E-3</v>
      </c>
      <c r="I420" s="69"/>
      <c r="J420" s="69">
        <f>IFERROR('Tabel 5'!I465/'Tabel 11'!$F420*1,0)</f>
        <v>1.0975415070242657E-3</v>
      </c>
      <c r="K420" s="69">
        <f>IFERROR('Tabel 5'!J465/'Tabel 11'!$F420*1,0)</f>
        <v>0</v>
      </c>
      <c r="L420" s="69">
        <f>IFERROR('Tabel 5'!K465/'Tabel 11'!$F420*1,0)</f>
        <v>4.7892720306513412E-5</v>
      </c>
      <c r="M420" s="69">
        <f>IFERROR('Tabel 5'!L465/'Tabel 11'!$F420*1,0)</f>
        <v>7.4233716475095781E-4</v>
      </c>
      <c r="N420" s="69">
        <f>IFERROR('Tabel 5'!M465/'Tabel 11'!$F420*1,0)</f>
        <v>0</v>
      </c>
      <c r="O420" s="69">
        <f>IFERROR('Tabel 5'!N465/'Tabel 11'!$F420*1,0)</f>
        <v>3.0731162196679436E-4</v>
      </c>
      <c r="P420" s="69"/>
      <c r="Q420" s="69">
        <f>IFERROR('Tabel 5'!P465/'Tabel 11'!$F420*1,0)</f>
        <v>1.2252554278416347E-3</v>
      </c>
      <c r="R420" s="69">
        <f>IFERROR('Tabel 5'!Q465/'Tabel 11'!$F420*1,0)</f>
        <v>1.2092911877394637E-3</v>
      </c>
      <c r="S420" s="69">
        <f>IFERROR('Tabel 5'!R465/'Tabel 11'!$F420*1,0)</f>
        <v>1.5964240102171138E-5</v>
      </c>
      <c r="T420" s="69">
        <f>IFERROR('Tabel 5'!S465/'Tabel 11'!$F420*1,0)</f>
        <v>0</v>
      </c>
      <c r="U420" s="69">
        <f>IFERROR('Tabel 5'!T465/'Tabel 11'!$F420*1,0)</f>
        <v>1.1973180076628352E-4</v>
      </c>
      <c r="V420" s="69"/>
      <c r="W420" s="69">
        <f>IFERROR('Tabel 5'!V465/'Tabel 11'!$F420*1,0)</f>
        <v>1.8598339719029374E-3</v>
      </c>
      <c r="X420" s="69">
        <f>IFERROR('Tabel 5'!W465/'Tabel 11'!$F420*1,0)</f>
        <v>1.8039591315453384E-3</v>
      </c>
      <c r="Y420" s="69">
        <f>IFERROR('Tabel 5'!X465/'Tabel 11'!$F420*1,0)</f>
        <v>5.5874840357598979E-5</v>
      </c>
      <c r="Z420" s="69">
        <f>IFERROR('Tabel 5'!Y465/'Tabel 11'!$F420*1,0)</f>
        <v>0</v>
      </c>
      <c r="AA420" s="69"/>
      <c r="AB420" s="69">
        <f>IFERROR('Tabel 5'!AA465/'Tabel 11'!$F420*1,0)</f>
        <v>0</v>
      </c>
    </row>
    <row r="421" spans="2:28" outlineLevel="2" x14ac:dyDescent="0.2">
      <c r="B421" s="46">
        <v>2017</v>
      </c>
      <c r="C421" s="46">
        <v>4</v>
      </c>
      <c r="D421" s="22" t="s">
        <v>289</v>
      </c>
      <c r="E421" s="22" t="s">
        <v>663</v>
      </c>
      <c r="F421" s="41">
        <v>318013</v>
      </c>
      <c r="H421" s="69">
        <f>IFERROR('Tabel 5'!G466/'Tabel 11'!$F421*1,0)</f>
        <v>1.3986849594198979E-2</v>
      </c>
      <c r="I421" s="69"/>
      <c r="J421" s="69">
        <f>IFERROR('Tabel 5'!I466/'Tabel 11'!$F421*1,0)</f>
        <v>9.8014861027693832E-3</v>
      </c>
      <c r="K421" s="69">
        <f>IFERROR('Tabel 5'!J466/'Tabel 11'!$F421*1,0)</f>
        <v>8.2826802677877943E-3</v>
      </c>
      <c r="L421" s="69">
        <f>IFERROR('Tabel 5'!K466/'Tabel 11'!$F421*1,0)</f>
        <v>8.8046715071396454E-5</v>
      </c>
      <c r="M421" s="69">
        <f>IFERROR('Tabel 5'!L466/'Tabel 11'!$F421*1,0)</f>
        <v>2.5156204306113271E-5</v>
      </c>
      <c r="N421" s="69">
        <f>IFERROR('Tabel 5'!M466/'Tabel 11'!$F421*1,0)</f>
        <v>7.0751824610943575E-4</v>
      </c>
      <c r="O421" s="69">
        <f>IFERROR('Tabel 5'!N466/'Tabel 11'!$F421*1,0)</f>
        <v>6.9808466949464328E-4</v>
      </c>
      <c r="P421" s="69"/>
      <c r="Q421" s="69">
        <f>IFERROR('Tabel 5'!P466/'Tabel 11'!$F421*1,0)</f>
        <v>5.9745985227019024E-4</v>
      </c>
      <c r="R421" s="69">
        <f>IFERROR('Tabel 5'!Q466/'Tabel 11'!$F421*1,0)</f>
        <v>5.9745985227019024E-4</v>
      </c>
      <c r="S421" s="69">
        <f>IFERROR('Tabel 5'!R466/'Tabel 11'!$F421*1,0)</f>
        <v>0</v>
      </c>
      <c r="T421" s="69">
        <f>IFERROR('Tabel 5'!S466/'Tabel 11'!$F421*1,0)</f>
        <v>0</v>
      </c>
      <c r="U421" s="69">
        <f>IFERROR('Tabel 5'!T466/'Tabel 11'!$F421*1,0)</f>
        <v>1.8521255420375898E-3</v>
      </c>
      <c r="V421" s="69"/>
      <c r="W421" s="69">
        <f>IFERROR('Tabel 5'!V466/'Tabel 11'!$F421*1,0)</f>
        <v>1.7357780971218157E-3</v>
      </c>
      <c r="X421" s="69">
        <f>IFERROR('Tabel 5'!W466/'Tabel 11'!$F421*1,0)</f>
        <v>1.6540204331269477E-3</v>
      </c>
      <c r="Y421" s="69">
        <f>IFERROR('Tabel 5'!X466/'Tabel 11'!$F421*1,0)</f>
        <v>8.1757663994868132E-5</v>
      </c>
      <c r="Z421" s="69">
        <f>IFERROR('Tabel 5'!Y466/'Tabel 11'!$F421*1,0)</f>
        <v>0</v>
      </c>
      <c r="AA421" s="69"/>
      <c r="AB421" s="69">
        <f>IFERROR('Tabel 5'!AA466/'Tabel 11'!$F421*1,0)</f>
        <v>0</v>
      </c>
    </row>
    <row r="422" spans="2:28" outlineLevel="2" x14ac:dyDescent="0.2">
      <c r="B422" s="46">
        <v>2017</v>
      </c>
      <c r="C422" s="46">
        <v>4</v>
      </c>
      <c r="D422" s="22" t="s">
        <v>296</v>
      </c>
      <c r="E422" s="22" t="s">
        <v>670</v>
      </c>
      <c r="F422" s="41">
        <v>272012.12384161755</v>
      </c>
      <c r="H422" s="69">
        <f>IFERROR('Tabel 5'!G467/'Tabel 11'!$F422*1,0)</f>
        <v>5.9151775195757832E-3</v>
      </c>
      <c r="I422" s="69"/>
      <c r="J422" s="69">
        <f>IFERROR('Tabel 5'!I467/'Tabel 11'!$F422*1,0)</f>
        <v>2.4704781188035589E-3</v>
      </c>
      <c r="K422" s="69">
        <f>IFERROR('Tabel 5'!J467/'Tabel 11'!$F422*1,0)</f>
        <v>1.4264070090711024E-3</v>
      </c>
      <c r="L422" s="69">
        <f>IFERROR('Tabel 5'!K467/'Tabel 11'!$F422*1,0)</f>
        <v>2.9410453795280461E-5</v>
      </c>
      <c r="M422" s="69">
        <f>IFERROR('Tabel 5'!L467/'Tabel 11'!$F422*1,0)</f>
        <v>6.7276413056704054E-4</v>
      </c>
      <c r="N422" s="69">
        <f>IFERROR('Tabel 5'!M467/'Tabel 11'!$F422*1,0)</f>
        <v>0</v>
      </c>
      <c r="O422" s="69">
        <f>IFERROR('Tabel 5'!N467/'Tabel 11'!$F422*1,0)</f>
        <v>3.4189652537013537E-4</v>
      </c>
      <c r="P422" s="69"/>
      <c r="Q422" s="69">
        <f>IFERROR('Tabel 5'!P467/'Tabel 11'!$F422*1,0)</f>
        <v>4.7791987417330752E-4</v>
      </c>
      <c r="R422" s="69">
        <f>IFERROR('Tabel 5'!Q467/'Tabel 11'!$F422*1,0)</f>
        <v>0</v>
      </c>
      <c r="S422" s="69">
        <f>IFERROR('Tabel 5'!R467/'Tabel 11'!$F422*1,0)</f>
        <v>4.7791987417330752E-4</v>
      </c>
      <c r="T422" s="69">
        <f>IFERROR('Tabel 5'!S467/'Tabel 11'!$F422*1,0)</f>
        <v>0</v>
      </c>
      <c r="U422" s="69">
        <f>IFERROR('Tabel 5'!T467/'Tabel 11'!$F422*1,0)</f>
        <v>4.2645158003156672E-4</v>
      </c>
      <c r="V422" s="69"/>
      <c r="W422" s="69">
        <f>IFERROR('Tabel 5'!V467/'Tabel 11'!$F422*1,0)</f>
        <v>2.5403279465673499E-3</v>
      </c>
      <c r="X422" s="69">
        <f>IFERROR('Tabel 5'!W467/'Tabel 11'!$F422*1,0)</f>
        <v>2.4704781188035589E-3</v>
      </c>
      <c r="Y422" s="69">
        <f>IFERROR('Tabel 5'!X467/'Tabel 11'!$F422*1,0)</f>
        <v>6.9849827763791093E-5</v>
      </c>
      <c r="Z422" s="69">
        <f>IFERROR('Tabel 5'!Y467/'Tabel 11'!$F422*1,0)</f>
        <v>0</v>
      </c>
      <c r="AA422" s="69"/>
      <c r="AB422" s="69">
        <f>IFERROR('Tabel 5'!AA467/'Tabel 11'!$F422*1,0)</f>
        <v>0</v>
      </c>
    </row>
    <row r="423" spans="2:28" outlineLevel="2" x14ac:dyDescent="0.2">
      <c r="B423" s="46">
        <v>2017</v>
      </c>
      <c r="C423" s="46">
        <v>4</v>
      </c>
      <c r="D423" s="22" t="s">
        <v>673</v>
      </c>
      <c r="E423" s="22" t="s">
        <v>674</v>
      </c>
      <c r="F423" s="41">
        <v>129395</v>
      </c>
      <c r="H423" s="69">
        <f>IFERROR('Tabel 5'!G468/'Tabel 11'!$F423*1,0)</f>
        <v>5.0620193979674637E-3</v>
      </c>
      <c r="I423" s="69"/>
      <c r="J423" s="69">
        <f>IFERROR('Tabel 5'!I468/'Tabel 11'!$F423*1,0)</f>
        <v>6.18261911202133E-4</v>
      </c>
      <c r="K423" s="69">
        <f>IFERROR('Tabel 5'!J468/'Tabel 11'!$F423*1,0)</f>
        <v>4.7142470729162644E-4</v>
      </c>
      <c r="L423" s="69">
        <f>IFERROR('Tabel 5'!K468/'Tabel 11'!$F423*1,0)</f>
        <v>4.6369643340159977E-5</v>
      </c>
      <c r="M423" s="69">
        <f>IFERROR('Tabel 5'!L468/'Tabel 11'!$F423*1,0)</f>
        <v>6.9554465010239968E-5</v>
      </c>
      <c r="N423" s="69">
        <f>IFERROR('Tabel 5'!M468/'Tabel 11'!$F423*1,0)</f>
        <v>0</v>
      </c>
      <c r="O423" s="69">
        <f>IFERROR('Tabel 5'!N468/'Tabel 11'!$F423*1,0)</f>
        <v>3.0913095560106649E-5</v>
      </c>
      <c r="P423" s="69"/>
      <c r="Q423" s="69">
        <f>IFERROR('Tabel 5'!P468/'Tabel 11'!$F423*1,0)</f>
        <v>7.7282738900266625E-5</v>
      </c>
      <c r="R423" s="69">
        <f>IFERROR('Tabel 5'!Q468/'Tabel 11'!$F423*1,0)</f>
        <v>0</v>
      </c>
      <c r="S423" s="69">
        <f>IFERROR('Tabel 5'!R468/'Tabel 11'!$F423*1,0)</f>
        <v>7.7282738900266625E-5</v>
      </c>
      <c r="T423" s="69">
        <f>IFERROR('Tabel 5'!S468/'Tabel 11'!$F423*1,0)</f>
        <v>0</v>
      </c>
      <c r="U423" s="69">
        <f>IFERROR('Tabel 5'!T468/'Tabel 11'!$F423*1,0)</f>
        <v>4.7142470729162644E-4</v>
      </c>
      <c r="V423" s="69"/>
      <c r="W423" s="69">
        <f>IFERROR('Tabel 5'!V468/'Tabel 11'!$F423*1,0)</f>
        <v>3.895050040573438E-3</v>
      </c>
      <c r="X423" s="69">
        <f>IFERROR('Tabel 5'!W468/'Tabel 11'!$F423*1,0)</f>
        <v>3.4236253332818115E-3</v>
      </c>
      <c r="Y423" s="69">
        <f>IFERROR('Tabel 5'!X468/'Tabel 11'!$F423*1,0)</f>
        <v>0</v>
      </c>
      <c r="Z423" s="69">
        <f>IFERROR('Tabel 5'!Y468/'Tabel 11'!$F423*1,0)</f>
        <v>4.7142470729162644E-4</v>
      </c>
      <c r="AA423" s="69"/>
      <c r="AB423" s="69">
        <f>IFERROR('Tabel 5'!AA468/'Tabel 11'!$F423*1,0)</f>
        <v>0</v>
      </c>
    </row>
    <row r="424" spans="2:28" outlineLevel="2" x14ac:dyDescent="0.2">
      <c r="B424" s="46">
        <v>2017</v>
      </c>
      <c r="C424" s="46">
        <v>4</v>
      </c>
      <c r="D424" s="22" t="s">
        <v>300</v>
      </c>
      <c r="E424" s="22" t="s">
        <v>676</v>
      </c>
      <c r="F424" s="41">
        <v>199863</v>
      </c>
      <c r="H424" s="69">
        <f>IFERROR('Tabel 5'!G469/'Tabel 11'!$F424*1,0)</f>
        <v>5.8590134241955742E-3</v>
      </c>
      <c r="I424" s="69"/>
      <c r="J424" s="69">
        <f>IFERROR('Tabel 5'!I469/'Tabel 11'!$F424*1,0)</f>
        <v>1.1708019993695682E-3</v>
      </c>
      <c r="K424" s="69">
        <f>IFERROR('Tabel 5'!J469/'Tabel 11'!$F424*1,0)</f>
        <v>6.3043184581438282E-4</v>
      </c>
      <c r="L424" s="69">
        <f>IFERROR('Tabel 5'!K469/'Tabel 11'!$F424*1,0)</f>
        <v>0</v>
      </c>
      <c r="M424" s="69">
        <f>IFERROR('Tabel 5'!L469/'Tabel 11'!$F424*1,0)</f>
        <v>1.651131024751955E-4</v>
      </c>
      <c r="N424" s="69">
        <f>IFERROR('Tabel 5'!M469/'Tabel 11'!$F424*1,0)</f>
        <v>0</v>
      </c>
      <c r="O424" s="69">
        <f>IFERROR('Tabel 5'!N469/'Tabel 11'!$F424*1,0)</f>
        <v>3.7525705107998978E-4</v>
      </c>
      <c r="P424" s="69"/>
      <c r="Q424" s="69">
        <f>IFERROR('Tabel 5'!P469/'Tabel 11'!$F424*1,0)</f>
        <v>0</v>
      </c>
      <c r="R424" s="69">
        <f>IFERROR('Tabel 5'!Q469/'Tabel 11'!$F424*1,0)</f>
        <v>0</v>
      </c>
      <c r="S424" s="69">
        <f>IFERROR('Tabel 5'!R469/'Tabel 11'!$F424*1,0)</f>
        <v>0</v>
      </c>
      <c r="T424" s="69">
        <f>IFERROR('Tabel 5'!S469/'Tabel 11'!$F424*1,0)</f>
        <v>0</v>
      </c>
      <c r="U424" s="69">
        <f>IFERROR('Tabel 5'!T469/'Tabel 11'!$F424*1,0)</f>
        <v>8.9561349524424228E-4</v>
      </c>
      <c r="V424" s="69"/>
      <c r="W424" s="69">
        <f>IFERROR('Tabel 5'!V469/'Tabel 11'!$F424*1,0)</f>
        <v>3.7925979295817635E-3</v>
      </c>
      <c r="X424" s="69">
        <f>IFERROR('Tabel 5'!W469/'Tabel 11'!$F424*1,0)</f>
        <v>3.7925979295817635E-3</v>
      </c>
      <c r="Y424" s="69">
        <f>IFERROR('Tabel 5'!X469/'Tabel 11'!$F424*1,0)</f>
        <v>0</v>
      </c>
      <c r="Z424" s="69">
        <f>IFERROR('Tabel 5'!Y469/'Tabel 11'!$F424*1,0)</f>
        <v>0</v>
      </c>
      <c r="AA424" s="69"/>
      <c r="AB424" s="69">
        <f>IFERROR('Tabel 5'!AA469/'Tabel 11'!$F424*1,0)</f>
        <v>0</v>
      </c>
    </row>
    <row r="425" spans="2:28" outlineLevel="2" x14ac:dyDescent="0.2">
      <c r="B425" s="46">
        <v>2017</v>
      </c>
      <c r="C425" s="46">
        <v>4</v>
      </c>
      <c r="D425" s="22" t="s">
        <v>302</v>
      </c>
      <c r="E425" s="22" t="s">
        <v>678</v>
      </c>
      <c r="F425" s="41">
        <v>130986</v>
      </c>
      <c r="H425" s="69">
        <f>IFERROR('Tabel 5'!G470/'Tabel 11'!$F425*1,0)</f>
        <v>4.1302123891102868E-3</v>
      </c>
      <c r="I425" s="69"/>
      <c r="J425" s="69">
        <f>IFERROR('Tabel 5'!I470/'Tabel 11'!$F425*1,0)</f>
        <v>6.718275235521353E-4</v>
      </c>
      <c r="K425" s="69">
        <f>IFERROR('Tabel 5'!J470/'Tabel 11'!$F425*1,0)</f>
        <v>0</v>
      </c>
      <c r="L425" s="69">
        <f>IFERROR('Tabel 5'!K470/'Tabel 11'!$F425*1,0)</f>
        <v>0</v>
      </c>
      <c r="M425" s="69">
        <f>IFERROR('Tabel 5'!L470/'Tabel 11'!$F425*1,0)</f>
        <v>3.4354816545279648E-4</v>
      </c>
      <c r="N425" s="69">
        <f>IFERROR('Tabel 5'!M470/'Tabel 11'!$F425*1,0)</f>
        <v>0</v>
      </c>
      <c r="O425" s="69">
        <f>IFERROR('Tabel 5'!N470/'Tabel 11'!$F425*1,0)</f>
        <v>3.2827935809933887E-4</v>
      </c>
      <c r="P425" s="69"/>
      <c r="Q425" s="69">
        <f>IFERROR('Tabel 5'!P470/'Tabel 11'!$F425*1,0)</f>
        <v>1.4505366985784741E-4</v>
      </c>
      <c r="R425" s="69">
        <f>IFERROR('Tabel 5'!Q470/'Tabel 11'!$F425*1,0)</f>
        <v>1.4505366985784741E-4</v>
      </c>
      <c r="S425" s="69">
        <f>IFERROR('Tabel 5'!R470/'Tabel 11'!$F425*1,0)</f>
        <v>0</v>
      </c>
      <c r="T425" s="69">
        <f>IFERROR('Tabel 5'!S470/'Tabel 11'!$F425*1,0)</f>
        <v>0</v>
      </c>
      <c r="U425" s="69">
        <f>IFERROR('Tabel 5'!T470/'Tabel 11'!$F425*1,0)</f>
        <v>6.3365550516849124E-4</v>
      </c>
      <c r="V425" s="69"/>
      <c r="W425" s="69">
        <f>IFERROR('Tabel 5'!V470/'Tabel 11'!$F425*1,0)</f>
        <v>2.6796756905318126E-3</v>
      </c>
      <c r="X425" s="69">
        <f>IFERROR('Tabel 5'!W470/'Tabel 11'!$F425*1,0)</f>
        <v>2.6796756905318126E-3</v>
      </c>
      <c r="Y425" s="69">
        <f>IFERROR('Tabel 5'!X470/'Tabel 11'!$F425*1,0)</f>
        <v>0</v>
      </c>
      <c r="Z425" s="69">
        <f>IFERROR('Tabel 5'!Y470/'Tabel 11'!$F425*1,0)</f>
        <v>0</v>
      </c>
      <c r="AA425" s="69"/>
      <c r="AB425" s="69">
        <f>IFERROR('Tabel 5'!AA470/'Tabel 11'!$F425*1,0)</f>
        <v>0</v>
      </c>
    </row>
    <row r="426" spans="2:28" outlineLevel="2" x14ac:dyDescent="0.2">
      <c r="B426" s="46">
        <v>2017</v>
      </c>
      <c r="C426" s="46">
        <v>4</v>
      </c>
      <c r="D426" s="22" t="s">
        <v>303</v>
      </c>
      <c r="E426" s="22" t="s">
        <v>679</v>
      </c>
      <c r="F426" s="41">
        <v>294502</v>
      </c>
      <c r="H426" s="69">
        <f>IFERROR('Tabel 5'!G471/'Tabel 11'!$F426*1,0)</f>
        <v>3.4431005561931668E-3</v>
      </c>
      <c r="I426" s="69"/>
      <c r="J426" s="69">
        <f>IFERROR('Tabel 5'!I471/'Tabel 11'!$F426*1,0)</f>
        <v>1.9015151000672322E-3</v>
      </c>
      <c r="K426" s="69">
        <f>IFERROR('Tabel 5'!J471/'Tabel 11'!$F426*1,0)</f>
        <v>1.0084821155713713E-3</v>
      </c>
      <c r="L426" s="69">
        <f>IFERROR('Tabel 5'!K471/'Tabel 11'!$F426*1,0)</f>
        <v>0</v>
      </c>
      <c r="M426" s="69">
        <f>IFERROR('Tabel 5'!L471/'Tabel 11'!$F426*1,0)</f>
        <v>0</v>
      </c>
      <c r="N426" s="69">
        <f>IFERROR('Tabel 5'!M471/'Tabel 11'!$F426*1,0)</f>
        <v>0</v>
      </c>
      <c r="O426" s="69">
        <f>IFERROR('Tabel 5'!N471/'Tabel 11'!$F426*1,0)</f>
        <v>8.9303298449586079E-4</v>
      </c>
      <c r="P426" s="69"/>
      <c r="Q426" s="69">
        <f>IFERROR('Tabel 5'!P471/'Tabel 11'!$F426*1,0)</f>
        <v>0</v>
      </c>
      <c r="R426" s="69">
        <f>IFERROR('Tabel 5'!Q471/'Tabel 11'!$F426*1,0)</f>
        <v>0</v>
      </c>
      <c r="S426" s="69">
        <f>IFERROR('Tabel 5'!R471/'Tabel 11'!$F426*1,0)</f>
        <v>0</v>
      </c>
      <c r="T426" s="69">
        <f>IFERROR('Tabel 5'!S471/'Tabel 11'!$F426*1,0)</f>
        <v>0</v>
      </c>
      <c r="U426" s="69">
        <f>IFERROR('Tabel 5'!T471/'Tabel 11'!$F426*1,0)</f>
        <v>1.0526244303943607E-4</v>
      </c>
      <c r="V426" s="69"/>
      <c r="W426" s="69">
        <f>IFERROR('Tabel 5'!V471/'Tabel 11'!$F426*1,0)</f>
        <v>1.4363230130864987E-3</v>
      </c>
      <c r="X426" s="69">
        <f>IFERROR('Tabel 5'!W471/'Tabel 11'!$F426*1,0)</f>
        <v>1.3819940102274349E-3</v>
      </c>
      <c r="Y426" s="69">
        <f>IFERROR('Tabel 5'!X471/'Tabel 11'!$F426*1,0)</f>
        <v>3.7351189465606346E-5</v>
      </c>
      <c r="Z426" s="69">
        <f>IFERROR('Tabel 5'!Y471/'Tabel 11'!$F426*1,0)</f>
        <v>1.697781339345743E-5</v>
      </c>
      <c r="AA426" s="69"/>
      <c r="AB426" s="69">
        <f>IFERROR('Tabel 5'!AA471/'Tabel 11'!$F426*1,0)</f>
        <v>0</v>
      </c>
    </row>
    <row r="427" spans="2:28" outlineLevel="2" x14ac:dyDescent="0.2">
      <c r="B427" s="46">
        <v>2017</v>
      </c>
      <c r="C427" s="46">
        <v>4</v>
      </c>
      <c r="D427" s="22" t="s">
        <v>304</v>
      </c>
      <c r="E427" s="22" t="s">
        <v>680</v>
      </c>
      <c r="F427" s="41">
        <v>145388</v>
      </c>
      <c r="H427" s="69">
        <f>IFERROR('Tabel 5'!G472/'Tabel 11'!$F427*1,0)</f>
        <v>9.8563842958153351E-3</v>
      </c>
      <c r="I427" s="69"/>
      <c r="J427" s="69">
        <f>IFERROR('Tabel 5'!I472/'Tabel 11'!$F427*1,0)</f>
        <v>3.4459515228216909E-3</v>
      </c>
      <c r="K427" s="69">
        <f>IFERROR('Tabel 5'!J472/'Tabel 11'!$F427*1,0)</f>
        <v>6.1903320769251933E-5</v>
      </c>
      <c r="L427" s="69">
        <f>IFERROR('Tabel 5'!K472/'Tabel 11'!$F427*1,0)</f>
        <v>0</v>
      </c>
      <c r="M427" s="69">
        <f>IFERROR('Tabel 5'!L472/'Tabel 11'!$F427*1,0)</f>
        <v>1.6163644867526893E-3</v>
      </c>
      <c r="N427" s="69">
        <f>IFERROR('Tabel 5'!M472/'Tabel 11'!$F427*1,0)</f>
        <v>0</v>
      </c>
      <c r="O427" s="69">
        <f>IFERROR('Tabel 5'!N472/'Tabel 11'!$F427*1,0)</f>
        <v>1.7676837152997497E-3</v>
      </c>
      <c r="P427" s="69"/>
      <c r="Q427" s="69">
        <f>IFERROR('Tabel 5'!P472/'Tabel 11'!$F427*1,0)</f>
        <v>1.2243101218807604E-3</v>
      </c>
      <c r="R427" s="69">
        <f>IFERROR('Tabel 5'!Q472/'Tabel 11'!$F427*1,0)</f>
        <v>1.2243101218807604E-3</v>
      </c>
      <c r="S427" s="69">
        <f>IFERROR('Tabel 5'!R472/'Tabel 11'!$F427*1,0)</f>
        <v>0</v>
      </c>
      <c r="T427" s="69">
        <f>IFERROR('Tabel 5'!S472/'Tabel 11'!$F427*1,0)</f>
        <v>0</v>
      </c>
      <c r="U427" s="69">
        <f>IFERROR('Tabel 5'!T472/'Tabel 11'!$F427*1,0)</f>
        <v>3.2327289735053789E-4</v>
      </c>
      <c r="V427" s="69"/>
      <c r="W427" s="69">
        <f>IFERROR('Tabel 5'!V472/'Tabel 11'!$F427*1,0)</f>
        <v>4.8628497537623466E-3</v>
      </c>
      <c r="X427" s="69">
        <f>IFERROR('Tabel 5'!W472/'Tabel 11'!$F427*1,0)</f>
        <v>4.8490934602580683E-3</v>
      </c>
      <c r="Y427" s="69">
        <f>IFERROR('Tabel 5'!X472/'Tabel 11'!$F427*1,0)</f>
        <v>0</v>
      </c>
      <c r="Z427" s="69">
        <f>IFERROR('Tabel 5'!Y472/'Tabel 11'!$F427*1,0)</f>
        <v>1.3756293504278207E-5</v>
      </c>
      <c r="AA427" s="69"/>
      <c r="AB427" s="69">
        <f>IFERROR('Tabel 5'!AA472/'Tabel 11'!$F427*1,0)</f>
        <v>0</v>
      </c>
    </row>
    <row r="428" spans="2:28" outlineLevel="2" x14ac:dyDescent="0.2">
      <c r="B428" s="46">
        <v>2017</v>
      </c>
      <c r="C428" s="46">
        <v>4</v>
      </c>
      <c r="D428" s="22" t="s">
        <v>305</v>
      </c>
      <c r="E428" s="22" t="s">
        <v>681</v>
      </c>
      <c r="F428" s="41">
        <v>140228</v>
      </c>
      <c r="H428" s="69">
        <f>IFERROR('Tabel 5'!G473/'Tabel 11'!$F428*1,0)</f>
        <v>1.1459908149584962E-2</v>
      </c>
      <c r="I428" s="69"/>
      <c r="J428" s="69">
        <f>IFERROR('Tabel 5'!I473/'Tabel 11'!$F428*1,0)</f>
        <v>3.8437401945403201E-3</v>
      </c>
      <c r="K428" s="69">
        <f>IFERROR('Tabel 5'!J473/'Tabel 11'!$F428*1,0)</f>
        <v>3.5656217017999256E-3</v>
      </c>
      <c r="L428" s="69">
        <f>IFERROR('Tabel 5'!K473/'Tabel 11'!$F428*1,0)</f>
        <v>0</v>
      </c>
      <c r="M428" s="69">
        <f>IFERROR('Tabel 5'!L473/'Tabel 11'!$F428*1,0)</f>
        <v>0</v>
      </c>
      <c r="N428" s="69">
        <f>IFERROR('Tabel 5'!M473/'Tabel 11'!$F428*1,0)</f>
        <v>4.278746042159911E-5</v>
      </c>
      <c r="O428" s="69">
        <f>IFERROR('Tabel 5'!N473/'Tabel 11'!$F428*1,0)</f>
        <v>2.353310323187951E-4</v>
      </c>
      <c r="P428" s="69"/>
      <c r="Q428" s="69">
        <f>IFERROR('Tabel 5'!P473/'Tabel 11'!$F428*1,0)</f>
        <v>0</v>
      </c>
      <c r="R428" s="69">
        <f>IFERROR('Tabel 5'!Q473/'Tabel 11'!$F428*1,0)</f>
        <v>0</v>
      </c>
      <c r="S428" s="69">
        <f>IFERROR('Tabel 5'!R473/'Tabel 11'!$F428*1,0)</f>
        <v>0</v>
      </c>
      <c r="T428" s="69">
        <f>IFERROR('Tabel 5'!S473/'Tabel 11'!$F428*1,0)</f>
        <v>0</v>
      </c>
      <c r="U428" s="69">
        <f>IFERROR('Tabel 5'!T473/'Tabel 11'!$F428*1,0)</f>
        <v>3.2090595316199331E-4</v>
      </c>
      <c r="V428" s="69"/>
      <c r="W428" s="69">
        <f>IFERROR('Tabel 5'!V473/'Tabel 11'!$F428*1,0)</f>
        <v>7.295262001882648E-3</v>
      </c>
      <c r="X428" s="69">
        <f>IFERROR('Tabel 5'!W473/'Tabel 11'!$F428*1,0)</f>
        <v>7.088455943178253E-3</v>
      </c>
      <c r="Y428" s="69">
        <f>IFERROR('Tabel 5'!X473/'Tabel 11'!$F428*1,0)</f>
        <v>1.9967481530079584E-4</v>
      </c>
      <c r="Z428" s="69">
        <f>IFERROR('Tabel 5'!Y473/'Tabel 11'!$F428*1,0)</f>
        <v>7.1312434035998514E-6</v>
      </c>
      <c r="AA428" s="69"/>
      <c r="AB428" s="69">
        <f>IFERROR('Tabel 5'!AA473/'Tabel 11'!$F428*1,0)</f>
        <v>1.5688735487919673E-4</v>
      </c>
    </row>
    <row r="429" spans="2:28" outlineLevel="2" x14ac:dyDescent="0.2">
      <c r="B429" s="46">
        <v>2017</v>
      </c>
      <c r="C429" s="46">
        <v>4</v>
      </c>
      <c r="D429" s="22" t="s">
        <v>306</v>
      </c>
      <c r="E429" s="22" t="s">
        <v>682</v>
      </c>
      <c r="F429" s="41">
        <v>143308</v>
      </c>
      <c r="H429" s="69">
        <f>IFERROR('Tabel 5'!G474/'Tabel 11'!$F429*1,0)</f>
        <v>5.4142127445781112E-2</v>
      </c>
      <c r="I429" s="69"/>
      <c r="J429" s="69">
        <f>IFERROR('Tabel 5'!I474/'Tabel 11'!$F429*1,0)</f>
        <v>4.0730454685014093E-2</v>
      </c>
      <c r="K429" s="69">
        <f>IFERROR('Tabel 5'!J474/'Tabel 11'!$F429*1,0)</f>
        <v>2.2901722164847739E-2</v>
      </c>
      <c r="L429" s="69">
        <f>IFERROR('Tabel 5'!K474/'Tabel 11'!$F429*1,0)</f>
        <v>8.3037932285706315E-4</v>
      </c>
      <c r="M429" s="69">
        <f>IFERROR('Tabel 5'!L474/'Tabel 11'!$F429*1,0)</f>
        <v>1.5344572529098165E-2</v>
      </c>
      <c r="N429" s="69">
        <f>IFERROR('Tabel 5'!M474/'Tabel 11'!$F429*1,0)</f>
        <v>3.1400898763502385E-4</v>
      </c>
      <c r="O429" s="69">
        <f>IFERROR('Tabel 5'!N474/'Tabel 11'!$F429*1,0)</f>
        <v>1.3397716805761018E-3</v>
      </c>
      <c r="P429" s="69"/>
      <c r="Q429" s="69">
        <f>IFERROR('Tabel 5'!P474/'Tabel 11'!$F429*1,0)</f>
        <v>6.5592988528204981E-3</v>
      </c>
      <c r="R429" s="69">
        <f>IFERROR('Tabel 5'!Q474/'Tabel 11'!$F429*1,0)</f>
        <v>3.4052530214642588E-3</v>
      </c>
      <c r="S429" s="69">
        <f>IFERROR('Tabel 5'!R474/'Tabel 11'!$F429*1,0)</f>
        <v>3.1540458313562398E-3</v>
      </c>
      <c r="T429" s="69">
        <f>IFERROR('Tabel 5'!S474/'Tabel 11'!$F429*1,0)</f>
        <v>0</v>
      </c>
      <c r="U429" s="69">
        <f>IFERROR('Tabel 5'!T474/'Tabel 11'!$F429*1,0)</f>
        <v>1.0257626929410779E-3</v>
      </c>
      <c r="V429" s="69"/>
      <c r="W429" s="69">
        <f>IFERROR('Tabel 5'!V474/'Tabel 11'!$F429*1,0)</f>
        <v>5.8266112150054429E-3</v>
      </c>
      <c r="X429" s="69">
        <f>IFERROR('Tabel 5'!W474/'Tabel 11'!$F429*1,0)</f>
        <v>5.6033159349094261E-3</v>
      </c>
      <c r="Y429" s="69">
        <f>IFERROR('Tabel 5'!X474/'Tabel 11'!$F429*1,0)</f>
        <v>1.7444943757501325E-4</v>
      </c>
      <c r="Z429" s="69">
        <f>IFERROR('Tabel 5'!Y474/'Tabel 11'!$F429*1,0)</f>
        <v>4.8845842521003712E-5</v>
      </c>
      <c r="AA429" s="69"/>
      <c r="AB429" s="69">
        <f>IFERROR('Tabel 5'!AA474/'Tabel 11'!$F429*1,0)</f>
        <v>0</v>
      </c>
    </row>
    <row r="430" spans="2:28" outlineLevel="2" x14ac:dyDescent="0.2">
      <c r="B430" s="46">
        <v>2017</v>
      </c>
      <c r="C430" s="46">
        <v>4</v>
      </c>
      <c r="D430" s="22" t="s">
        <v>308</v>
      </c>
      <c r="E430" s="22" t="s">
        <v>684</v>
      </c>
      <c r="F430" s="41">
        <v>202100</v>
      </c>
      <c r="H430" s="69">
        <f>IFERROR('Tabel 5'!G475/'Tabel 11'!$F430*1,0)</f>
        <v>3.6665017318159329E-3</v>
      </c>
      <c r="I430" s="69"/>
      <c r="J430" s="69">
        <f>IFERROR('Tabel 5'!I475/'Tabel 11'!$F430*1,0)</f>
        <v>2.1276595744680851E-4</v>
      </c>
      <c r="K430" s="69">
        <f>IFERROR('Tabel 5'!J475/'Tabel 11'!$F430*1,0)</f>
        <v>1.830776843146957E-4</v>
      </c>
      <c r="L430" s="69">
        <f>IFERROR('Tabel 5'!K475/'Tabel 11'!$F430*1,0)</f>
        <v>0</v>
      </c>
      <c r="M430" s="69">
        <f>IFERROR('Tabel 5'!L475/'Tabel 11'!$F430*1,0)</f>
        <v>0</v>
      </c>
      <c r="N430" s="69">
        <f>IFERROR('Tabel 5'!M475/'Tabel 11'!$F430*1,0)</f>
        <v>0</v>
      </c>
      <c r="O430" s="69">
        <f>IFERROR('Tabel 5'!N475/'Tabel 11'!$F430*1,0)</f>
        <v>2.9688273132112814E-5</v>
      </c>
      <c r="P430" s="69"/>
      <c r="Q430" s="69">
        <f>IFERROR('Tabel 5'!P475/'Tabel 11'!$F430*1,0)</f>
        <v>0</v>
      </c>
      <c r="R430" s="69">
        <f>IFERROR('Tabel 5'!Q475/'Tabel 11'!$F430*1,0)</f>
        <v>0</v>
      </c>
      <c r="S430" s="69">
        <f>IFERROR('Tabel 5'!R475/'Tabel 11'!$F430*1,0)</f>
        <v>0</v>
      </c>
      <c r="T430" s="69">
        <f>IFERROR('Tabel 5'!S475/'Tabel 11'!$F430*1,0)</f>
        <v>0</v>
      </c>
      <c r="U430" s="69">
        <f>IFERROR('Tabel 5'!T475/'Tabel 11'!$F430*1,0)</f>
        <v>1.2815437902028699E-3</v>
      </c>
      <c r="V430" s="69"/>
      <c r="W430" s="69">
        <f>IFERROR('Tabel 5'!V475/'Tabel 11'!$F430*1,0)</f>
        <v>2.1721919841662545E-3</v>
      </c>
      <c r="X430" s="69">
        <f>IFERROR('Tabel 5'!W475/'Tabel 11'!$F430*1,0)</f>
        <v>1.9198416625432954E-3</v>
      </c>
      <c r="Y430" s="69">
        <f>IFERROR('Tabel 5'!X475/'Tabel 11'!$F430*1,0)</f>
        <v>6.4324591786244428E-5</v>
      </c>
      <c r="Z430" s="69">
        <f>IFERROR('Tabel 5'!Y475/'Tabel 11'!$F430*1,0)</f>
        <v>1.880257298367145E-4</v>
      </c>
      <c r="AA430" s="69"/>
      <c r="AB430" s="69">
        <f>IFERROR('Tabel 5'!AA475/'Tabel 11'!$F430*1,0)</f>
        <v>0</v>
      </c>
    </row>
    <row r="431" spans="2:28" outlineLevel="2" x14ac:dyDescent="0.2">
      <c r="B431" s="46">
        <v>2017</v>
      </c>
      <c r="C431" s="46">
        <v>4</v>
      </c>
      <c r="D431" s="22" t="s">
        <v>688</v>
      </c>
      <c r="E431" s="22" t="s">
        <v>689</v>
      </c>
      <c r="F431" s="41">
        <v>232247</v>
      </c>
      <c r="H431" s="69">
        <f>IFERROR('Tabel 5'!G476/'Tabel 11'!$F431*1,0)</f>
        <v>1.6878581854663354E-2</v>
      </c>
      <c r="I431" s="69"/>
      <c r="J431" s="69">
        <f>IFERROR('Tabel 5'!I476/'Tabel 11'!$F431*1,0)</f>
        <v>1.0781624735733939E-2</v>
      </c>
      <c r="K431" s="69">
        <f>IFERROR('Tabel 5'!J476/'Tabel 11'!$F431*1,0)</f>
        <v>7.3197931512570666E-3</v>
      </c>
      <c r="L431" s="69">
        <f>IFERROR('Tabel 5'!K476/'Tabel 11'!$F431*1,0)</f>
        <v>6.8892170835360632E-5</v>
      </c>
      <c r="M431" s="69">
        <f>IFERROR('Tabel 5'!L476/'Tabel 11'!$F431*1,0)</f>
        <v>9.6449039169504882E-4</v>
      </c>
      <c r="N431" s="69">
        <f>IFERROR('Tabel 5'!M476/'Tabel 11'!$F431*1,0)</f>
        <v>0</v>
      </c>
      <c r="O431" s="69">
        <f>IFERROR('Tabel 5'!N476/'Tabel 11'!$F431*1,0)</f>
        <v>2.4284490219464621E-3</v>
      </c>
      <c r="P431" s="69"/>
      <c r="Q431" s="69">
        <f>IFERROR('Tabel 5'!P476/'Tabel 11'!$F431*1,0)</f>
        <v>2.3251107656934212E-4</v>
      </c>
      <c r="R431" s="69">
        <f>IFERROR('Tabel 5'!Q476/'Tabel 11'!$F431*1,0)</f>
        <v>2.3251107656934212E-4</v>
      </c>
      <c r="S431" s="69">
        <f>IFERROR('Tabel 5'!R476/'Tabel 11'!$F431*1,0)</f>
        <v>0</v>
      </c>
      <c r="T431" s="69">
        <f>IFERROR('Tabel 5'!S476/'Tabel 11'!$F431*1,0)</f>
        <v>0</v>
      </c>
      <c r="U431" s="69">
        <f>IFERROR('Tabel 5'!T476/'Tabel 11'!$F431*1,0)</f>
        <v>1.2314475536820712E-3</v>
      </c>
      <c r="V431" s="69"/>
      <c r="W431" s="69">
        <f>IFERROR('Tabel 5'!V476/'Tabel 11'!$F431*1,0)</f>
        <v>4.6329984886780027E-3</v>
      </c>
      <c r="X431" s="69">
        <f>IFERROR('Tabel 5'!W476/'Tabel 11'!$F431*1,0)</f>
        <v>4.5253544717477516E-3</v>
      </c>
      <c r="Y431" s="69">
        <f>IFERROR('Tabel 5'!X476/'Tabel 11'!$F431*1,0)</f>
        <v>1.0764401693025099E-4</v>
      </c>
      <c r="Z431" s="69">
        <f>IFERROR('Tabel 5'!Y476/'Tabel 11'!$F431*1,0)</f>
        <v>0</v>
      </c>
      <c r="AA431" s="69"/>
      <c r="AB431" s="69">
        <f>IFERROR('Tabel 5'!AA476/'Tabel 11'!$F431*1,0)</f>
        <v>0</v>
      </c>
    </row>
    <row r="432" spans="2:28" outlineLevel="2" x14ac:dyDescent="0.2">
      <c r="B432" s="46">
        <v>2017</v>
      </c>
      <c r="C432" s="46">
        <v>4</v>
      </c>
      <c r="D432" s="22" t="s">
        <v>312</v>
      </c>
      <c r="E432" s="22" t="s">
        <v>692</v>
      </c>
      <c r="F432" s="41">
        <v>123155</v>
      </c>
      <c r="H432" s="69">
        <f>IFERROR('Tabel 5'!G477/'Tabel 11'!$F432*1,0)</f>
        <v>1.7449555438268847E-2</v>
      </c>
      <c r="I432" s="69"/>
      <c r="J432" s="69">
        <f>IFERROR('Tabel 5'!I477/'Tabel 11'!$F432*1,0)</f>
        <v>9.8250172546790627E-3</v>
      </c>
      <c r="K432" s="69">
        <f>IFERROR('Tabel 5'!J477/'Tabel 11'!$F432*1,0)</f>
        <v>4.1654825220250906E-3</v>
      </c>
      <c r="L432" s="69">
        <f>IFERROR('Tabel 5'!K477/'Tabel 11'!$F432*1,0)</f>
        <v>0</v>
      </c>
      <c r="M432" s="69">
        <f>IFERROR('Tabel 5'!L477/'Tabel 11'!$F432*1,0)</f>
        <v>4.3116398034996548E-3</v>
      </c>
      <c r="N432" s="69">
        <f>IFERROR('Tabel 5'!M477/'Tabel 11'!$F432*1,0)</f>
        <v>0</v>
      </c>
      <c r="O432" s="69">
        <f>IFERROR('Tabel 5'!N477/'Tabel 11'!$F432*1,0)</f>
        <v>1.3478949291543178E-3</v>
      </c>
      <c r="P432" s="69"/>
      <c r="Q432" s="69">
        <f>IFERROR('Tabel 5'!P477/'Tabel 11'!$F432*1,0)</f>
        <v>2.7282692541918722E-3</v>
      </c>
      <c r="R432" s="69">
        <f>IFERROR('Tabel 5'!Q477/'Tabel 11'!$F432*1,0)</f>
        <v>1.8350858674028663E-3</v>
      </c>
      <c r="S432" s="69">
        <f>IFERROR('Tabel 5'!R477/'Tabel 11'!$F432*1,0)</f>
        <v>8.9318338678900575E-4</v>
      </c>
      <c r="T432" s="69">
        <f>IFERROR('Tabel 5'!S477/'Tabel 11'!$F432*1,0)</f>
        <v>0</v>
      </c>
      <c r="U432" s="69">
        <f>IFERROR('Tabel 5'!T477/'Tabel 11'!$F432*1,0)</f>
        <v>1.7701270756363932E-3</v>
      </c>
      <c r="V432" s="69"/>
      <c r="W432" s="69">
        <f>IFERROR('Tabel 5'!V477/'Tabel 11'!$F432*1,0)</f>
        <v>3.1261418537615201E-3</v>
      </c>
      <c r="X432" s="69">
        <f>IFERROR('Tabel 5'!W477/'Tabel 11'!$F432*1,0)</f>
        <v>2.9962242702285739E-3</v>
      </c>
      <c r="Y432" s="69">
        <f>IFERROR('Tabel 5'!X477/'Tabel 11'!$F432*1,0)</f>
        <v>1.2991758353294628E-4</v>
      </c>
      <c r="Z432" s="69">
        <f>IFERROR('Tabel 5'!Y477/'Tabel 11'!$F432*1,0)</f>
        <v>0</v>
      </c>
      <c r="AA432" s="69"/>
      <c r="AB432" s="69">
        <f>IFERROR('Tabel 5'!AA477/'Tabel 11'!$F432*1,0)</f>
        <v>2.435954691242743E-5</v>
      </c>
    </row>
    <row r="433" spans="2:28" outlineLevel="2" x14ac:dyDescent="0.2">
      <c r="B433" s="46">
        <v>2017</v>
      </c>
      <c r="C433" s="46">
        <v>4</v>
      </c>
      <c r="D433" s="22" t="s">
        <v>313</v>
      </c>
      <c r="E433" s="22" t="s">
        <v>693</v>
      </c>
      <c r="F433" s="41">
        <v>112336</v>
      </c>
      <c r="H433" s="69">
        <f>IFERROR('Tabel 5'!G478/'Tabel 11'!$F433*1,0)</f>
        <v>1.1100626691354507E-2</v>
      </c>
      <c r="I433" s="69"/>
      <c r="J433" s="69">
        <f>IFERROR('Tabel 5'!I478/'Tabel 11'!$F433*1,0)</f>
        <v>1.6201395812562313E-3</v>
      </c>
      <c r="K433" s="69">
        <f>IFERROR('Tabel 5'!J478/'Tabel 11'!$F433*1,0)</f>
        <v>1.3886910696481983E-3</v>
      </c>
      <c r="L433" s="69">
        <f>IFERROR('Tabel 5'!K478/'Tabel 11'!$F433*1,0)</f>
        <v>1.5133171912832931E-4</v>
      </c>
      <c r="M433" s="69">
        <f>IFERROR('Tabel 5'!L478/'Tabel 11'!$F433*1,0)</f>
        <v>0</v>
      </c>
      <c r="N433" s="69">
        <f>IFERROR('Tabel 5'!M478/'Tabel 11'!$F433*1,0)</f>
        <v>0</v>
      </c>
      <c r="O433" s="69">
        <f>IFERROR('Tabel 5'!N478/'Tabel 11'!$F433*1,0)</f>
        <v>8.0116792479703743E-5</v>
      </c>
      <c r="P433" s="69"/>
      <c r="Q433" s="69">
        <f>IFERROR('Tabel 5'!P478/'Tabel 11'!$F433*1,0)</f>
        <v>3.2224754308503062E-3</v>
      </c>
      <c r="R433" s="69">
        <f>IFERROR('Tabel 5'!Q478/'Tabel 11'!$F433*1,0)</f>
        <v>8.1006979062811567E-4</v>
      </c>
      <c r="S433" s="69">
        <f>IFERROR('Tabel 5'!R478/'Tabel 11'!$F433*1,0)</f>
        <v>2.4124056402221906E-3</v>
      </c>
      <c r="T433" s="69">
        <f>IFERROR('Tabel 5'!S478/'Tabel 11'!$F433*1,0)</f>
        <v>0</v>
      </c>
      <c r="U433" s="69">
        <f>IFERROR('Tabel 5'!T478/'Tabel 11'!$F433*1,0)</f>
        <v>2.519228030195129E-3</v>
      </c>
      <c r="V433" s="69"/>
      <c r="W433" s="69">
        <f>IFERROR('Tabel 5'!V478/'Tabel 11'!$F433*1,0)</f>
        <v>3.7387836490528413E-3</v>
      </c>
      <c r="X433" s="69">
        <f>IFERROR('Tabel 5'!W478/'Tabel 11'!$F433*1,0)</f>
        <v>3.6230593932488251E-3</v>
      </c>
      <c r="Y433" s="69">
        <f>IFERROR('Tabel 5'!X478/'Tabel 11'!$F433*1,0)</f>
        <v>1.1572425580401652E-4</v>
      </c>
      <c r="Z433" s="69">
        <f>IFERROR('Tabel 5'!Y478/'Tabel 11'!$F433*1,0)</f>
        <v>0</v>
      </c>
      <c r="AA433" s="69"/>
      <c r="AB433" s="69">
        <f>IFERROR('Tabel 5'!AA478/'Tabel 11'!$F433*1,0)</f>
        <v>0</v>
      </c>
    </row>
    <row r="434" spans="2:28" outlineLevel="2" x14ac:dyDescent="0.2">
      <c r="B434" s="46">
        <v>2017</v>
      </c>
      <c r="C434" s="46">
        <v>4</v>
      </c>
      <c r="D434" s="22" t="s">
        <v>694</v>
      </c>
      <c r="E434" s="22" t="s">
        <v>695</v>
      </c>
      <c r="F434" s="41">
        <v>158879</v>
      </c>
      <c r="H434" s="69">
        <f>IFERROR('Tabel 5'!G479/'Tabel 11'!$F434*1,0)</f>
        <v>3.2351663844812717E-3</v>
      </c>
      <c r="I434" s="69"/>
      <c r="J434" s="69">
        <f>IFERROR('Tabel 5'!I479/'Tabel 11'!$F434*1,0)</f>
        <v>2.2847575828145949E-3</v>
      </c>
      <c r="K434" s="69">
        <f>IFERROR('Tabel 5'!J479/'Tabel 11'!$F434*1,0)</f>
        <v>2.89528509117001E-4</v>
      </c>
      <c r="L434" s="69">
        <f>IFERROR('Tabel 5'!K479/'Tabel 11'!$F434*1,0)</f>
        <v>1.0070556838852209E-4</v>
      </c>
      <c r="M434" s="69">
        <f>IFERROR('Tabel 5'!L479/'Tabel 11'!$F434*1,0)</f>
        <v>2.0141113677704417E-4</v>
      </c>
      <c r="N434" s="69">
        <f>IFERROR('Tabel 5'!M479/'Tabel 11'!$F434*1,0)</f>
        <v>1.0699966641280471E-4</v>
      </c>
      <c r="O434" s="69">
        <f>IFERROR('Tabel 5'!N479/'Tabel 11'!$F434*1,0)</f>
        <v>1.5861127021192228E-3</v>
      </c>
      <c r="P434" s="69"/>
      <c r="Q434" s="69">
        <f>IFERROR('Tabel 5'!P479/'Tabel 11'!$F434*1,0)</f>
        <v>3.7764588145695781E-5</v>
      </c>
      <c r="R434" s="69">
        <f>IFERROR('Tabel 5'!Q479/'Tabel 11'!$F434*1,0)</f>
        <v>3.7764588145695781E-5</v>
      </c>
      <c r="S434" s="69">
        <f>IFERROR('Tabel 5'!R479/'Tabel 11'!$F434*1,0)</f>
        <v>0</v>
      </c>
      <c r="T434" s="69">
        <f>IFERROR('Tabel 5'!S479/'Tabel 11'!$F434*1,0)</f>
        <v>0</v>
      </c>
      <c r="U434" s="69">
        <f>IFERROR('Tabel 5'!T479/'Tabel 11'!$F434*1,0)</f>
        <v>2.5176392097130519E-4</v>
      </c>
      <c r="V434" s="69"/>
      <c r="W434" s="69">
        <f>IFERROR('Tabel 5'!V479/'Tabel 11'!$F434*1,0)</f>
        <v>6.6088029254967619E-4</v>
      </c>
      <c r="X434" s="69">
        <f>IFERROR('Tabel 5'!W479/'Tabel 11'!$F434*1,0)</f>
        <v>6.2311570440398039E-4</v>
      </c>
      <c r="Y434" s="69">
        <f>IFERROR('Tabel 5'!X479/'Tabel 11'!$F434*1,0)</f>
        <v>3.7764588145695781E-5</v>
      </c>
      <c r="Z434" s="69">
        <f>IFERROR('Tabel 5'!Y479/'Tabel 11'!$F434*1,0)</f>
        <v>0</v>
      </c>
      <c r="AA434" s="69"/>
      <c r="AB434" s="69">
        <f>IFERROR('Tabel 5'!AA479/'Tabel 11'!$F434*1,0)</f>
        <v>0</v>
      </c>
    </row>
    <row r="435" spans="2:28" outlineLevel="2" x14ac:dyDescent="0.2">
      <c r="B435" s="46">
        <v>2017</v>
      </c>
      <c r="C435" s="46">
        <v>4</v>
      </c>
      <c r="D435" s="22" t="s">
        <v>314</v>
      </c>
      <c r="E435" s="22" t="s">
        <v>696</v>
      </c>
      <c r="F435" s="41">
        <v>171722</v>
      </c>
      <c r="H435" s="69">
        <f>IFERROR('Tabel 5'!G480/'Tabel 11'!$F435*1,0)</f>
        <v>3.569723157195933E-2</v>
      </c>
      <c r="I435" s="69"/>
      <c r="J435" s="69">
        <f>IFERROR('Tabel 5'!I480/'Tabel 11'!$F435*1,0)</f>
        <v>1.4005194442179802E-2</v>
      </c>
      <c r="K435" s="69">
        <f>IFERROR('Tabel 5'!J480/'Tabel 11'!$F435*1,0)</f>
        <v>1.0621818986501438E-2</v>
      </c>
      <c r="L435" s="69">
        <f>IFERROR('Tabel 5'!K480/'Tabel 11'!$F435*1,0)</f>
        <v>1.5723087315544891E-4</v>
      </c>
      <c r="M435" s="69">
        <f>IFERROR('Tabel 5'!L480/'Tabel 11'!$F435*1,0)</f>
        <v>2.2187023211935569E-3</v>
      </c>
      <c r="N435" s="69">
        <f>IFERROR('Tabel 5'!M480/'Tabel 11'!$F435*1,0)</f>
        <v>2.9116828362120173E-4</v>
      </c>
      <c r="O435" s="69">
        <f>IFERROR('Tabel 5'!N480/'Tabel 11'!$F435*1,0)</f>
        <v>7.1627397770815621E-4</v>
      </c>
      <c r="P435" s="69"/>
      <c r="Q435" s="69">
        <f>IFERROR('Tabel 5'!P480/'Tabel 11'!$F435*1,0)</f>
        <v>1.3638322404817087E-2</v>
      </c>
      <c r="R435" s="69">
        <f>IFERROR('Tabel 5'!Q480/'Tabel 11'!$F435*1,0)</f>
        <v>1.2165010889693807E-2</v>
      </c>
      <c r="S435" s="69">
        <f>IFERROR('Tabel 5'!R480/'Tabel 11'!$F435*1,0)</f>
        <v>1.4733115151232806E-3</v>
      </c>
      <c r="T435" s="69">
        <f>IFERROR('Tabel 5'!S480/'Tabel 11'!$F435*1,0)</f>
        <v>0</v>
      </c>
      <c r="U435" s="69">
        <f>IFERROR('Tabel 5'!T480/'Tabel 11'!$F435*1,0)</f>
        <v>2.230349052538405E-3</v>
      </c>
      <c r="V435" s="69"/>
      <c r="W435" s="69">
        <f>IFERROR('Tabel 5'!V480/'Tabel 11'!$F435*1,0)</f>
        <v>5.8233656724240345E-3</v>
      </c>
      <c r="X435" s="69">
        <f>IFERROR('Tabel 5'!W480/'Tabel 11'!$F435*1,0)</f>
        <v>5.7010749933031294E-3</v>
      </c>
      <c r="Y435" s="69">
        <f>IFERROR('Tabel 5'!X480/'Tabel 11'!$F435*1,0)</f>
        <v>1.2229067912090472E-4</v>
      </c>
      <c r="Z435" s="69">
        <f>IFERROR('Tabel 5'!Y480/'Tabel 11'!$F435*1,0)</f>
        <v>0</v>
      </c>
      <c r="AA435" s="69"/>
      <c r="AB435" s="69">
        <f>IFERROR('Tabel 5'!AA480/'Tabel 11'!$F435*1,0)</f>
        <v>0</v>
      </c>
    </row>
    <row r="436" spans="2:28" outlineLevel="2" x14ac:dyDescent="0.2">
      <c r="B436" s="46">
        <v>2017</v>
      </c>
      <c r="C436" s="46">
        <v>4</v>
      </c>
      <c r="D436" s="22" t="s">
        <v>316</v>
      </c>
      <c r="E436" s="22" t="s">
        <v>698</v>
      </c>
      <c r="F436" s="41">
        <v>163265.96127360238</v>
      </c>
      <c r="H436" s="69">
        <f>IFERROR('Tabel 5'!G481/'Tabel 11'!$F436*1,0)</f>
        <v>8.899589287720857E-3</v>
      </c>
      <c r="I436" s="69"/>
      <c r="J436" s="69">
        <f>IFERROR('Tabel 5'!I481/'Tabel 11'!$F436*1,0)</f>
        <v>2.1621163238578545E-3</v>
      </c>
      <c r="K436" s="69">
        <f>IFERROR('Tabel 5'!J481/'Tabel 11'!$F436*1,0)</f>
        <v>1.353619568194294E-3</v>
      </c>
      <c r="L436" s="69">
        <f>IFERROR('Tabel 5'!K481/'Tabel 11'!$F436*1,0)</f>
        <v>2.8174886939790736E-4</v>
      </c>
      <c r="M436" s="69">
        <f>IFERROR('Tabel 5'!L481/'Tabel 11'!$F436*1,0)</f>
        <v>0</v>
      </c>
      <c r="N436" s="69">
        <f>IFERROR('Tabel 5'!M481/'Tabel 11'!$F436*1,0)</f>
        <v>0</v>
      </c>
      <c r="O436" s="69">
        <f>IFERROR('Tabel 5'!N481/'Tabel 11'!$F436*1,0)</f>
        <v>5.2674788626565292E-4</v>
      </c>
      <c r="P436" s="69"/>
      <c r="Q436" s="69">
        <f>IFERROR('Tabel 5'!P481/'Tabel 11'!$F436*1,0)</f>
        <v>2.3274906602435827E-4</v>
      </c>
      <c r="R436" s="69">
        <f>IFERROR('Tabel 5'!Q481/'Tabel 11'!$F436*1,0)</f>
        <v>2.3274906602435827E-4</v>
      </c>
      <c r="S436" s="69">
        <f>IFERROR('Tabel 5'!R481/'Tabel 11'!$F436*1,0)</f>
        <v>0</v>
      </c>
      <c r="T436" s="69">
        <f>IFERROR('Tabel 5'!S481/'Tabel 11'!$F436*1,0)</f>
        <v>0</v>
      </c>
      <c r="U436" s="69">
        <f>IFERROR('Tabel 5'!T481/'Tabel 11'!$F436*1,0)</f>
        <v>2.3029907585568081E-3</v>
      </c>
      <c r="V436" s="69"/>
      <c r="W436" s="69">
        <f>IFERROR('Tabel 5'!V481/'Tabel 11'!$F436*1,0)</f>
        <v>4.2017331392818361E-3</v>
      </c>
      <c r="X436" s="69">
        <f>IFERROR('Tabel 5'!W481/'Tabel 11'!$F436*1,0)</f>
        <v>3.895484368197154E-3</v>
      </c>
      <c r="Y436" s="69">
        <f>IFERROR('Tabel 5'!X481/'Tabel 11'!$F436*1,0)</f>
        <v>1.5312438554234095E-4</v>
      </c>
      <c r="Z436" s="69">
        <f>IFERROR('Tabel 5'!Y481/'Tabel 11'!$F436*1,0)</f>
        <v>1.5312438554234095E-4</v>
      </c>
      <c r="AA436" s="69"/>
      <c r="AB436" s="69">
        <f>IFERROR('Tabel 5'!AA481/'Tabel 11'!$F436*1,0)</f>
        <v>0</v>
      </c>
    </row>
    <row r="437" spans="2:28" outlineLevel="2" x14ac:dyDescent="0.2">
      <c r="B437" s="46">
        <v>2017</v>
      </c>
      <c r="C437" s="46">
        <v>4</v>
      </c>
      <c r="E437" s="22" t="s">
        <v>804</v>
      </c>
      <c r="F437" s="41">
        <v>761077</v>
      </c>
      <c r="H437" s="69">
        <f>IFERROR('Tabel 5'!G482/'Tabel 11'!$F437*1,0)</f>
        <v>2.7658173877281801E-3</v>
      </c>
      <c r="I437" s="69"/>
      <c r="J437" s="69">
        <f>IFERROR('Tabel 5'!I482/'Tabel 11'!$F437*1,0)</f>
        <v>1.3586010351120845E-3</v>
      </c>
      <c r="K437" s="69">
        <f>IFERROR('Tabel 5'!J482/'Tabel 11'!$F437*1,0)</f>
        <v>5.5184955004552759E-5</v>
      </c>
      <c r="L437" s="69">
        <f>IFERROR('Tabel 5'!K482/'Tabel 11'!$F437*1,0)</f>
        <v>1.313927500108399E-5</v>
      </c>
      <c r="M437" s="69">
        <f>IFERROR('Tabel 5'!L482/'Tabel 11'!$F437*1,0)</f>
        <v>1.1352333600936567E-3</v>
      </c>
      <c r="N437" s="69">
        <f>IFERROR('Tabel 5'!M482/'Tabel 11'!$F437*1,0)</f>
        <v>0</v>
      </c>
      <c r="O437" s="69">
        <f>IFERROR('Tabel 5'!N482/'Tabel 11'!$F437*1,0)</f>
        <v>1.5504344501279108E-4</v>
      </c>
      <c r="P437" s="69"/>
      <c r="Q437" s="69">
        <f>IFERROR('Tabel 5'!P482/'Tabel 11'!$F437*1,0)</f>
        <v>0</v>
      </c>
      <c r="R437" s="69">
        <f>IFERROR('Tabel 5'!Q482/'Tabel 11'!$F437*1,0)</f>
        <v>0</v>
      </c>
      <c r="S437" s="69">
        <f>IFERROR('Tabel 5'!R482/'Tabel 11'!$F437*1,0)</f>
        <v>0</v>
      </c>
      <c r="T437" s="69">
        <f>IFERROR('Tabel 5'!S482/'Tabel 11'!$F437*1,0)</f>
        <v>0</v>
      </c>
      <c r="U437" s="69">
        <f>IFERROR('Tabel 5'!T482/'Tabel 11'!$F437*1,0)</f>
        <v>4.8615317504010762E-5</v>
      </c>
      <c r="V437" s="69"/>
      <c r="W437" s="69">
        <f>IFERROR('Tabel 5'!V482/'Tabel 11'!$F437*1,0)</f>
        <v>1.3586010351120845E-3</v>
      </c>
      <c r="X437" s="69">
        <f>IFERROR('Tabel 5'!W482/'Tabel 11'!$F437*1,0)</f>
        <v>1.3126135726082907E-3</v>
      </c>
      <c r="Y437" s="69">
        <f>IFERROR('Tabel 5'!X482/'Tabel 11'!$F437*1,0)</f>
        <v>4.5987462503793963E-5</v>
      </c>
      <c r="Z437" s="69">
        <f>IFERROR('Tabel 5'!Y482/'Tabel 11'!$F437*1,0)</f>
        <v>0</v>
      </c>
      <c r="AA437" s="69"/>
      <c r="AB437" s="69">
        <f>IFERROR('Tabel 5'!AA482/'Tabel 11'!$F437*1,0)</f>
        <v>0</v>
      </c>
    </row>
    <row r="438" spans="2:28" outlineLevel="1" x14ac:dyDescent="0.2">
      <c r="B438" s="46">
        <v>2017</v>
      </c>
      <c r="C438" s="47" t="s">
        <v>764</v>
      </c>
      <c r="F438" s="41">
        <v>11427614.630515222</v>
      </c>
      <c r="H438" s="69">
        <f>IFERROR('Tabel 5'!G483/'Tabel 11'!$F438*1,0)</f>
        <v>9.9583337100044695E-5</v>
      </c>
      <c r="I438" s="69"/>
      <c r="J438" s="69">
        <f>IFERROR('Tabel 5'!I483/'Tabel 11'!$F438*1,0)</f>
        <v>3.9640818722601271E-5</v>
      </c>
      <c r="K438" s="69">
        <f>IFERROR('Tabel 5'!J483/'Tabel 11'!$F438*1,0)</f>
        <v>1.575131869772236E-6</v>
      </c>
      <c r="L438" s="69">
        <f>IFERROR('Tabel 5'!K483/'Tabel 11'!$F438*1,0)</f>
        <v>3.0890086112755514E-5</v>
      </c>
      <c r="M438" s="69">
        <f>IFERROR('Tabel 5'!L483/'Tabel 11'!$F438*1,0)</f>
        <v>7.8756593488611798E-7</v>
      </c>
      <c r="N438" s="69">
        <f>IFERROR('Tabel 5'!M483/'Tabel 11'!$F438*1,0)</f>
        <v>0</v>
      </c>
      <c r="O438" s="69">
        <f>IFERROR('Tabel 5'!N483/'Tabel 11'!$F438*1,0)</f>
        <v>6.3880348051874014E-6</v>
      </c>
      <c r="P438" s="69"/>
      <c r="Q438" s="69">
        <f>IFERROR('Tabel 5'!P483/'Tabel 11'!$F438*1,0)</f>
        <v>2.5202109916355775E-5</v>
      </c>
      <c r="R438" s="69">
        <f>IFERROR('Tabel 5'!Q483/'Tabel 11'!$F438*1,0)</f>
        <v>2.5202109916355775E-5</v>
      </c>
      <c r="S438" s="69">
        <f>IFERROR('Tabel 5'!R483/'Tabel 11'!$F438*1,0)</f>
        <v>0</v>
      </c>
      <c r="T438" s="69">
        <f>IFERROR('Tabel 5'!S483/'Tabel 11'!$F438*1,0)</f>
        <v>0</v>
      </c>
      <c r="U438" s="69">
        <f>IFERROR('Tabel 5'!T483/'Tabel 11'!$F438*1,0)</f>
        <v>3.2902754613020038E-5</v>
      </c>
      <c r="V438" s="69"/>
      <c r="W438" s="69">
        <f>IFERROR('Tabel 5'!V483/'Tabel 11'!$F438*1,0)</f>
        <v>1.8376538480676086E-6</v>
      </c>
      <c r="X438" s="69">
        <f>IFERROR('Tabel 5'!W483/'Tabel 11'!$F438*1,0)</f>
        <v>0</v>
      </c>
      <c r="Y438" s="69">
        <f>IFERROR('Tabel 5'!X483/'Tabel 11'!$F438*1,0)</f>
        <v>1.8376538480676086E-6</v>
      </c>
      <c r="Z438" s="69">
        <f>IFERROR('Tabel 5'!Y483/'Tabel 11'!$F438*1,0)</f>
        <v>0</v>
      </c>
      <c r="AA438" s="69"/>
      <c r="AB438" s="69">
        <f>IFERROR('Tabel 5'!AA483/'Tabel 11'!$F438*1,0)</f>
        <v>0</v>
      </c>
    </row>
    <row r="439" spans="2:28" outlineLevel="2" x14ac:dyDescent="0.2">
      <c r="B439" s="46">
        <v>2017</v>
      </c>
      <c r="C439" s="46">
        <v>5</v>
      </c>
      <c r="D439" s="22" t="s">
        <v>2</v>
      </c>
      <c r="E439" s="22" t="s">
        <v>325</v>
      </c>
      <c r="F439" s="41">
        <v>96174</v>
      </c>
      <c r="H439" s="69">
        <f>IFERROR('Tabel 5'!G484/'Tabel 11'!$F439*1,0)</f>
        <v>3.3543369309792667E-2</v>
      </c>
      <c r="I439" s="69"/>
      <c r="J439" s="69">
        <f>IFERROR('Tabel 5'!I484/'Tabel 11'!$F439*1,0)</f>
        <v>1.8279368644332147E-2</v>
      </c>
      <c r="K439" s="69">
        <f>IFERROR('Tabel 5'!J484/'Tabel 11'!$F439*1,0)</f>
        <v>1.6230997982822799E-2</v>
      </c>
      <c r="L439" s="69">
        <f>IFERROR('Tabel 5'!K484/'Tabel 11'!$F439*1,0)</f>
        <v>0</v>
      </c>
      <c r="M439" s="69">
        <f>IFERROR('Tabel 5'!L484/'Tabel 11'!$F439*1,0)</f>
        <v>1.1541580884646579E-3</v>
      </c>
      <c r="N439" s="69">
        <f>IFERROR('Tabel 5'!M484/'Tabel 11'!$F439*1,0)</f>
        <v>0</v>
      </c>
      <c r="O439" s="69">
        <f>IFERROR('Tabel 5'!N484/'Tabel 11'!$F439*1,0)</f>
        <v>8.9421257304468985E-4</v>
      </c>
      <c r="P439" s="69"/>
      <c r="Q439" s="69">
        <f>IFERROR('Tabel 5'!P484/'Tabel 11'!$F439*1,0)</f>
        <v>1.2373406533990475E-3</v>
      </c>
      <c r="R439" s="69">
        <f>IFERROR('Tabel 5'!Q484/'Tabel 11'!$F439*1,0)</f>
        <v>1.1749537296982552E-3</v>
      </c>
      <c r="S439" s="69">
        <f>IFERROR('Tabel 5'!R484/'Tabel 11'!$F439*1,0)</f>
        <v>6.2386923700792309E-5</v>
      </c>
      <c r="T439" s="69">
        <f>IFERROR('Tabel 5'!S484/'Tabel 11'!$F439*1,0)</f>
        <v>0</v>
      </c>
      <c r="U439" s="69">
        <f>IFERROR('Tabel 5'!T484/'Tabel 11'!$F439*1,0)</f>
        <v>7.9647305924678193E-3</v>
      </c>
      <c r="V439" s="69"/>
      <c r="W439" s="69">
        <f>IFERROR('Tabel 5'!V484/'Tabel 11'!$F439*1,0)</f>
        <v>6.061929419593653E-3</v>
      </c>
      <c r="X439" s="69">
        <f>IFERROR('Tabel 5'!W484/'Tabel 11'!$F439*1,0)</f>
        <v>5.2612972321001514E-3</v>
      </c>
      <c r="Y439" s="69">
        <f>IFERROR('Tabel 5'!X484/'Tabel 11'!$F439*1,0)</f>
        <v>2.9113897727036411E-4</v>
      </c>
      <c r="Z439" s="69">
        <f>IFERROR('Tabel 5'!Y484/'Tabel 11'!$F439*1,0)</f>
        <v>5.0949321022313726E-4</v>
      </c>
      <c r="AA439" s="69"/>
      <c r="AB439" s="69">
        <f>IFERROR('Tabel 5'!AA484/'Tabel 11'!$F439*1,0)</f>
        <v>0</v>
      </c>
    </row>
    <row r="440" spans="2:28" outlineLevel="2" x14ac:dyDescent="0.2">
      <c r="B440" s="46">
        <v>2017</v>
      </c>
      <c r="C440" s="46">
        <v>5</v>
      </c>
      <c r="D440" s="22" t="s">
        <v>6</v>
      </c>
      <c r="E440" s="22" t="s">
        <v>329</v>
      </c>
      <c r="F440" s="41">
        <v>114467</v>
      </c>
      <c r="H440" s="69">
        <f>IFERROR('Tabel 5'!G485/'Tabel 11'!$F440*1,0)</f>
        <v>8.2381821835114059E-3</v>
      </c>
      <c r="I440" s="69"/>
      <c r="J440" s="69">
        <f>IFERROR('Tabel 5'!I485/'Tabel 11'!$F440*1,0)</f>
        <v>3.4158316370657047E-3</v>
      </c>
      <c r="K440" s="69">
        <f>IFERROR('Tabel 5'!J485/'Tabel 11'!$F440*1,0)</f>
        <v>7.8625280648571207E-4</v>
      </c>
      <c r="L440" s="69">
        <f>IFERROR('Tabel 5'!K485/'Tabel 11'!$F440*1,0)</f>
        <v>0</v>
      </c>
      <c r="M440" s="69">
        <f>IFERROR('Tabel 5'!L485/'Tabel 11'!$F440*1,0)</f>
        <v>1.3191574864371391E-3</v>
      </c>
      <c r="N440" s="69">
        <f>IFERROR('Tabel 5'!M485/'Tabel 11'!$F440*1,0)</f>
        <v>0</v>
      </c>
      <c r="O440" s="69">
        <f>IFERROR('Tabel 5'!N485/'Tabel 11'!$F440*1,0)</f>
        <v>1.3104213441428533E-3</v>
      </c>
      <c r="P440" s="69"/>
      <c r="Q440" s="69">
        <f>IFERROR('Tabel 5'!P485/'Tabel 11'!$F440*1,0)</f>
        <v>2.0966741506285653E-4</v>
      </c>
      <c r="R440" s="69">
        <f>IFERROR('Tabel 5'!Q485/'Tabel 11'!$F440*1,0)</f>
        <v>2.0966741506285653E-4</v>
      </c>
      <c r="S440" s="69">
        <f>IFERROR('Tabel 5'!R485/'Tabel 11'!$F440*1,0)</f>
        <v>0</v>
      </c>
      <c r="T440" s="69">
        <f>IFERROR('Tabel 5'!S485/'Tabel 11'!$F440*1,0)</f>
        <v>0</v>
      </c>
      <c r="U440" s="69">
        <f>IFERROR('Tabel 5'!T485/'Tabel 11'!$F440*1,0)</f>
        <v>7.425720950142836E-4</v>
      </c>
      <c r="V440" s="69"/>
      <c r="W440" s="69">
        <f>IFERROR('Tabel 5'!V485/'Tabel 11'!$F440*1,0)</f>
        <v>3.8701110363685604E-3</v>
      </c>
      <c r="X440" s="69">
        <f>IFERROR('Tabel 5'!W485/'Tabel 11'!$F440*1,0)</f>
        <v>3.4595123485371328E-3</v>
      </c>
      <c r="Y440" s="69">
        <f>IFERROR('Tabel 5'!X485/'Tabel 11'!$F440*1,0)</f>
        <v>1.3104213441428534E-4</v>
      </c>
      <c r="Z440" s="69">
        <f>IFERROR('Tabel 5'!Y485/'Tabel 11'!$F440*1,0)</f>
        <v>2.7955655341714206E-4</v>
      </c>
      <c r="AA440" s="69"/>
      <c r="AB440" s="69">
        <f>IFERROR('Tabel 5'!AA485/'Tabel 11'!$F440*1,0)</f>
        <v>0</v>
      </c>
    </row>
    <row r="441" spans="2:28" outlineLevel="2" x14ac:dyDescent="0.2">
      <c r="B441" s="46">
        <v>2017</v>
      </c>
      <c r="C441" s="46">
        <v>5</v>
      </c>
      <c r="D441" s="22" t="s">
        <v>7</v>
      </c>
      <c r="E441" s="22" t="s">
        <v>330</v>
      </c>
      <c r="F441" s="41">
        <v>95468</v>
      </c>
      <c r="H441" s="69">
        <f>IFERROR('Tabel 5'!G486/'Tabel 11'!$F441*1,0)</f>
        <v>8.2540746637616794E-3</v>
      </c>
      <c r="I441" s="69"/>
      <c r="J441" s="69">
        <f>IFERROR('Tabel 5'!I486/'Tabel 11'!$F441*1,0)</f>
        <v>1.1417438303934302E-3</v>
      </c>
      <c r="K441" s="69">
        <f>IFERROR('Tabel 5'!J486/'Tabel 11'!$F441*1,0)</f>
        <v>5.656345581765618E-4</v>
      </c>
      <c r="L441" s="69">
        <f>IFERROR('Tabel 5'!K486/'Tabel 11'!$F441*1,0)</f>
        <v>1.5712071060460049E-4</v>
      </c>
      <c r="M441" s="69">
        <f>IFERROR('Tabel 5'!L486/'Tabel 11'!$F441*1,0)</f>
        <v>0</v>
      </c>
      <c r="N441" s="69">
        <f>IFERROR('Tabel 5'!M486/'Tabel 11'!$F441*1,0)</f>
        <v>0</v>
      </c>
      <c r="O441" s="69">
        <f>IFERROR('Tabel 5'!N486/'Tabel 11'!$F441*1,0)</f>
        <v>4.18988561612268E-4</v>
      </c>
      <c r="P441" s="69"/>
      <c r="Q441" s="69">
        <f>IFERROR('Tabel 5'!P486/'Tabel 11'!$F441*1,0)</f>
        <v>2.3568106590690073E-3</v>
      </c>
      <c r="R441" s="69">
        <f>IFERROR('Tabel 5'!Q486/'Tabel 11'!$F441*1,0)</f>
        <v>2.3568106590690073E-3</v>
      </c>
      <c r="S441" s="69">
        <f>IFERROR('Tabel 5'!R486/'Tabel 11'!$F441*1,0)</f>
        <v>0</v>
      </c>
      <c r="T441" s="69">
        <f>IFERROR('Tabel 5'!S486/'Tabel 11'!$F441*1,0)</f>
        <v>0</v>
      </c>
      <c r="U441" s="69">
        <f>IFERROR('Tabel 5'!T486/'Tabel 11'!$F441*1,0)</f>
        <v>1.6550048183684586E-3</v>
      </c>
      <c r="V441" s="69"/>
      <c r="W441" s="69">
        <f>IFERROR('Tabel 5'!V486/'Tabel 11'!$F441*1,0)</f>
        <v>3.100515355930783E-3</v>
      </c>
      <c r="X441" s="69">
        <f>IFERROR('Tabel 5'!W486/'Tabel 11'!$F441*1,0)</f>
        <v>3.100515355930783E-3</v>
      </c>
      <c r="Y441" s="69">
        <f>IFERROR('Tabel 5'!X486/'Tabel 11'!$F441*1,0)</f>
        <v>0</v>
      </c>
      <c r="Z441" s="69">
        <f>IFERROR('Tabel 5'!Y486/'Tabel 11'!$F441*1,0)</f>
        <v>0</v>
      </c>
      <c r="AA441" s="69"/>
      <c r="AB441" s="69">
        <f>IFERROR('Tabel 5'!AA486/'Tabel 11'!$F441*1,0)</f>
        <v>0</v>
      </c>
    </row>
    <row r="442" spans="2:28" outlineLevel="2" x14ac:dyDescent="0.2">
      <c r="B442" s="46">
        <v>2017</v>
      </c>
      <c r="C442" s="46">
        <v>5</v>
      </c>
      <c r="D442" s="22" t="s">
        <v>8</v>
      </c>
      <c r="E442" s="22" t="s">
        <v>331</v>
      </c>
      <c r="F442" s="41">
        <v>40839</v>
      </c>
      <c r="H442" s="69">
        <f>IFERROR('Tabel 5'!G487/'Tabel 11'!$F442*1,0)</f>
        <v>5.4702612698645903E-2</v>
      </c>
      <c r="I442" s="69"/>
      <c r="J442" s="69">
        <f>IFERROR('Tabel 5'!I487/'Tabel 11'!$F442*1,0)</f>
        <v>3.5921545581429515E-2</v>
      </c>
      <c r="K442" s="69">
        <f>IFERROR('Tabel 5'!J487/'Tabel 11'!$F442*1,0)</f>
        <v>1.3026763632801978E-2</v>
      </c>
      <c r="L442" s="69">
        <f>IFERROR('Tabel 5'!K487/'Tabel 11'!$F442*1,0)</f>
        <v>8.8640760057787892E-3</v>
      </c>
      <c r="M442" s="69">
        <f>IFERROR('Tabel 5'!L487/'Tabel 11'!$F442*1,0)</f>
        <v>2.4486397806018755E-3</v>
      </c>
      <c r="N442" s="69">
        <f>IFERROR('Tabel 5'!M487/'Tabel 11'!$F442*1,0)</f>
        <v>0</v>
      </c>
      <c r="O442" s="69">
        <f>IFERROR('Tabel 5'!N487/'Tabel 11'!$F442*1,0)</f>
        <v>1.1582066162246872E-2</v>
      </c>
      <c r="P442" s="69"/>
      <c r="Q442" s="69">
        <f>IFERROR('Tabel 5'!P487/'Tabel 11'!$F442*1,0)</f>
        <v>6.3664634295648769E-4</v>
      </c>
      <c r="R442" s="69">
        <f>IFERROR('Tabel 5'!Q487/'Tabel 11'!$F442*1,0)</f>
        <v>6.3664634295648769E-4</v>
      </c>
      <c r="S442" s="69">
        <f>IFERROR('Tabel 5'!R487/'Tabel 11'!$F442*1,0)</f>
        <v>0</v>
      </c>
      <c r="T442" s="69">
        <f>IFERROR('Tabel 5'!S487/'Tabel 11'!$F442*1,0)</f>
        <v>0</v>
      </c>
      <c r="U442" s="69">
        <f>IFERROR('Tabel 5'!T487/'Tabel 11'!$F442*1,0)</f>
        <v>2.717990156468082E-3</v>
      </c>
      <c r="V442" s="69"/>
      <c r="W442" s="69">
        <f>IFERROR('Tabel 5'!V487/'Tabel 11'!$F442*1,0)</f>
        <v>1.5426430617791817E-2</v>
      </c>
      <c r="X442" s="69">
        <f>IFERROR('Tabel 5'!W487/'Tabel 11'!$F442*1,0)</f>
        <v>1.4740811479223291E-2</v>
      </c>
      <c r="Y442" s="69">
        <f>IFERROR('Tabel 5'!X487/'Tabel 11'!$F442*1,0)</f>
        <v>6.8561913856852519E-4</v>
      </c>
      <c r="Z442" s="69">
        <f>IFERROR('Tabel 5'!Y487/'Tabel 11'!$F442*1,0)</f>
        <v>0</v>
      </c>
      <c r="AA442" s="69"/>
      <c r="AB442" s="69">
        <f>IFERROR('Tabel 5'!AA487/'Tabel 11'!$F442*1,0)</f>
        <v>0</v>
      </c>
    </row>
    <row r="443" spans="2:28" outlineLevel="2" x14ac:dyDescent="0.2">
      <c r="B443" s="46">
        <v>2017</v>
      </c>
      <c r="C443" s="46">
        <v>5</v>
      </c>
      <c r="D443" s="22" t="s">
        <v>14</v>
      </c>
      <c r="E443" s="22" t="s">
        <v>338</v>
      </c>
      <c r="F443" s="41">
        <v>70179</v>
      </c>
      <c r="H443" s="69">
        <f>IFERROR('Tabel 5'!G488/'Tabel 11'!$F443*1,0)</f>
        <v>1.2297125920859516E-2</v>
      </c>
      <c r="I443" s="69"/>
      <c r="J443" s="69">
        <f>IFERROR('Tabel 5'!I488/'Tabel 11'!$F443*1,0)</f>
        <v>1.9094030977927869E-3</v>
      </c>
      <c r="K443" s="69">
        <f>IFERROR('Tabel 5'!J488/'Tabel 11'!$F443*1,0)</f>
        <v>6.9821456561079524E-4</v>
      </c>
      <c r="L443" s="69">
        <f>IFERROR('Tabel 5'!K488/'Tabel 11'!$F443*1,0)</f>
        <v>0</v>
      </c>
      <c r="M443" s="69">
        <f>IFERROR('Tabel 5'!L488/'Tabel 11'!$F443*1,0)</f>
        <v>2.1373915273799855E-4</v>
      </c>
      <c r="N443" s="69">
        <f>IFERROR('Tabel 5'!M488/'Tabel 11'!$F443*1,0)</f>
        <v>2.7073626013479813E-4</v>
      </c>
      <c r="O443" s="69">
        <f>IFERROR('Tabel 5'!N488/'Tabel 11'!$F443*1,0)</f>
        <v>7.2671311930919504E-4</v>
      </c>
      <c r="P443" s="69"/>
      <c r="Q443" s="69">
        <f>IFERROR('Tabel 5'!P488/'Tabel 11'!$F443*1,0)</f>
        <v>2.5648698328559825E-3</v>
      </c>
      <c r="R443" s="69">
        <f>IFERROR('Tabel 5'!Q488/'Tabel 11'!$F443*1,0)</f>
        <v>1.5389218997135896E-3</v>
      </c>
      <c r="S443" s="69">
        <f>IFERROR('Tabel 5'!R488/'Tabel 11'!$F443*1,0)</f>
        <v>1.0259479331423929E-3</v>
      </c>
      <c r="T443" s="69">
        <f>IFERROR('Tabel 5'!S488/'Tabel 11'!$F443*1,0)</f>
        <v>0</v>
      </c>
      <c r="U443" s="69">
        <f>IFERROR('Tabel 5'!T488/'Tabel 11'!$F443*1,0)</f>
        <v>1.7811596061499879E-3</v>
      </c>
      <c r="V443" s="69"/>
      <c r="W443" s="69">
        <f>IFERROR('Tabel 5'!V488/'Tabel 11'!$F443*1,0)</f>
        <v>6.0416933840607588E-3</v>
      </c>
      <c r="X443" s="69">
        <f>IFERROR('Tabel 5'!W488/'Tabel 11'!$F443*1,0)</f>
        <v>5.8564527850211599E-3</v>
      </c>
      <c r="Y443" s="69">
        <f>IFERROR('Tabel 5'!X488/'Tabel 11'!$F443*1,0)</f>
        <v>1.8524059903959875E-4</v>
      </c>
      <c r="Z443" s="69">
        <f>IFERROR('Tabel 5'!Y488/'Tabel 11'!$F443*1,0)</f>
        <v>0</v>
      </c>
      <c r="AA443" s="69"/>
      <c r="AB443" s="69">
        <f>IFERROR('Tabel 5'!AA488/'Tabel 11'!$F443*1,0)</f>
        <v>0</v>
      </c>
    </row>
    <row r="444" spans="2:28" outlineLevel="2" x14ac:dyDescent="0.2">
      <c r="B444" s="46">
        <v>2017</v>
      </c>
      <c r="C444" s="46">
        <v>5</v>
      </c>
      <c r="D444" s="22" t="s">
        <v>15</v>
      </c>
      <c r="E444" s="22" t="s">
        <v>339</v>
      </c>
      <c r="F444" s="41">
        <v>84818</v>
      </c>
      <c r="H444" s="69">
        <f>IFERROR('Tabel 5'!G489/'Tabel 11'!$F444*1,0)</f>
        <v>3.5251951236765784E-2</v>
      </c>
      <c r="I444" s="69"/>
      <c r="J444" s="69">
        <f>IFERROR('Tabel 5'!I489/'Tabel 11'!$F444*1,0)</f>
        <v>1.0009667759202057E-2</v>
      </c>
      <c r="K444" s="69">
        <f>IFERROR('Tabel 5'!J489/'Tabel 11'!$F444*1,0)</f>
        <v>9.608809450824117E-3</v>
      </c>
      <c r="L444" s="69">
        <f>IFERROR('Tabel 5'!K489/'Tabel 11'!$F444*1,0)</f>
        <v>2.4758895517460914E-4</v>
      </c>
      <c r="M444" s="69">
        <f>IFERROR('Tabel 5'!L489/'Tabel 11'!$F444*1,0)</f>
        <v>0</v>
      </c>
      <c r="N444" s="69">
        <f>IFERROR('Tabel 5'!M489/'Tabel 11'!$F444*1,0)</f>
        <v>0</v>
      </c>
      <c r="O444" s="69">
        <f>IFERROR('Tabel 5'!N489/'Tabel 11'!$F444*1,0)</f>
        <v>1.5326935320332947E-4</v>
      </c>
      <c r="P444" s="69"/>
      <c r="Q444" s="69">
        <f>IFERROR('Tabel 5'!P489/'Tabel 11'!$F444*1,0)</f>
        <v>4.0439529345186161E-3</v>
      </c>
      <c r="R444" s="69">
        <f>IFERROR('Tabel 5'!Q489/'Tabel 11'!$F444*1,0)</f>
        <v>2.9003277606168502E-3</v>
      </c>
      <c r="S444" s="69">
        <f>IFERROR('Tabel 5'!R489/'Tabel 11'!$F444*1,0)</f>
        <v>1.1436251739017661E-3</v>
      </c>
      <c r="T444" s="69">
        <f>IFERROR('Tabel 5'!S489/'Tabel 11'!$F444*1,0)</f>
        <v>0</v>
      </c>
      <c r="U444" s="69">
        <f>IFERROR('Tabel 5'!T489/'Tabel 11'!$F444*1,0)</f>
        <v>7.2036596005564859E-3</v>
      </c>
      <c r="V444" s="69"/>
      <c r="W444" s="69">
        <f>IFERROR('Tabel 5'!V489/'Tabel 11'!$F444*1,0)</f>
        <v>1.3994670942488623E-2</v>
      </c>
      <c r="X444" s="69">
        <f>IFERROR('Tabel 5'!W489/'Tabel 11'!$F444*1,0)</f>
        <v>1.3994670942488623E-2</v>
      </c>
      <c r="Y444" s="69">
        <f>IFERROR('Tabel 5'!X489/'Tabel 11'!$F444*1,0)</f>
        <v>0</v>
      </c>
      <c r="Z444" s="69">
        <f>IFERROR('Tabel 5'!Y489/'Tabel 11'!$F444*1,0)</f>
        <v>0</v>
      </c>
      <c r="AA444" s="69"/>
      <c r="AB444" s="69">
        <f>IFERROR('Tabel 5'!AA489/'Tabel 11'!$F444*1,0)</f>
        <v>2.5937890542101913E-4</v>
      </c>
    </row>
    <row r="445" spans="2:28" outlineLevel="2" x14ac:dyDescent="0.2">
      <c r="B445" s="46">
        <v>2017</v>
      </c>
      <c r="C445" s="46">
        <v>5</v>
      </c>
      <c r="D445" s="22" t="s">
        <v>20</v>
      </c>
      <c r="E445" s="22" t="s">
        <v>344</v>
      </c>
      <c r="F445" s="41">
        <v>75134</v>
      </c>
      <c r="H445" s="69">
        <f>IFERROR('Tabel 5'!G490/'Tabel 11'!$F445*1,0)</f>
        <v>1.2763861900071871E-2</v>
      </c>
      <c r="I445" s="69"/>
      <c r="J445" s="69">
        <f>IFERROR('Tabel 5'!I490/'Tabel 11'!$F445*1,0)</f>
        <v>3.6335081321372483E-3</v>
      </c>
      <c r="K445" s="69">
        <f>IFERROR('Tabel 5'!J490/'Tabel 11'!$F445*1,0)</f>
        <v>1.1313120557936488E-3</v>
      </c>
      <c r="L445" s="69">
        <f>IFERROR('Tabel 5'!K490/'Tabel 11'!$F445*1,0)</f>
        <v>2.5288151835387441E-4</v>
      </c>
      <c r="M445" s="69">
        <f>IFERROR('Tabel 5'!L490/'Tabel 11'!$F445*1,0)</f>
        <v>1.5705273245135358E-3</v>
      </c>
      <c r="N445" s="69">
        <f>IFERROR('Tabel 5'!M490/'Tabel 11'!$F445*1,0)</f>
        <v>0</v>
      </c>
      <c r="O445" s="69">
        <f>IFERROR('Tabel 5'!N490/'Tabel 11'!$F445*1,0)</f>
        <v>6.7878723347618926E-4</v>
      </c>
      <c r="P445" s="69"/>
      <c r="Q445" s="69">
        <f>IFERROR('Tabel 5'!P490/'Tabel 11'!$F445*1,0)</f>
        <v>1.8633375036601273E-3</v>
      </c>
      <c r="R445" s="69">
        <f>IFERROR('Tabel 5'!Q490/'Tabel 11'!$F445*1,0)</f>
        <v>1.8633375036601273E-3</v>
      </c>
      <c r="S445" s="69">
        <f>IFERROR('Tabel 5'!R490/'Tabel 11'!$F445*1,0)</f>
        <v>0</v>
      </c>
      <c r="T445" s="69">
        <f>IFERROR('Tabel 5'!S490/'Tabel 11'!$F445*1,0)</f>
        <v>0</v>
      </c>
      <c r="U445" s="69">
        <f>IFERROR('Tabel 5'!T490/'Tabel 11'!$F445*1,0)</f>
        <v>7.7195410865919562E-4</v>
      </c>
      <c r="V445" s="69"/>
      <c r="W445" s="69">
        <f>IFERROR('Tabel 5'!V490/'Tabel 11'!$F445*1,0)</f>
        <v>6.4950621556153004E-3</v>
      </c>
      <c r="X445" s="69">
        <f>IFERROR('Tabel 5'!W490/'Tabel 11'!$F445*1,0)</f>
        <v>6.2155615300662813E-3</v>
      </c>
      <c r="Y445" s="69">
        <f>IFERROR('Tabel 5'!X490/'Tabel 11'!$F445*1,0)</f>
        <v>2.7950062554901907E-4</v>
      </c>
      <c r="Z445" s="69">
        <f>IFERROR('Tabel 5'!Y490/'Tabel 11'!$F445*1,0)</f>
        <v>0</v>
      </c>
      <c r="AA445" s="69"/>
      <c r="AB445" s="69">
        <f>IFERROR('Tabel 5'!AA490/'Tabel 11'!$F445*1,0)</f>
        <v>0</v>
      </c>
    </row>
    <row r="446" spans="2:28" outlineLevel="2" x14ac:dyDescent="0.2">
      <c r="B446" s="46">
        <v>2017</v>
      </c>
      <c r="C446" s="46">
        <v>5</v>
      </c>
      <c r="D446" s="22" t="s">
        <v>22</v>
      </c>
      <c r="E446" s="22" t="s">
        <v>347</v>
      </c>
      <c r="F446" s="41">
        <v>111330</v>
      </c>
      <c r="H446" s="69">
        <f>IFERROR('Tabel 5'!G491/'Tabel 11'!$F446*1,0)</f>
        <v>1.8270008084074373E-2</v>
      </c>
      <c r="I446" s="69"/>
      <c r="J446" s="69">
        <f>IFERROR('Tabel 5'!I491/'Tabel 11'!$F446*1,0)</f>
        <v>2.1737177759813169E-3</v>
      </c>
      <c r="K446" s="69">
        <f>IFERROR('Tabel 5'!J491/'Tabel 11'!$F446*1,0)</f>
        <v>2.1737177759813169E-3</v>
      </c>
      <c r="L446" s="69">
        <f>IFERROR('Tabel 5'!K491/'Tabel 11'!$F446*1,0)</f>
        <v>0</v>
      </c>
      <c r="M446" s="69">
        <f>IFERROR('Tabel 5'!L491/'Tabel 11'!$F446*1,0)</f>
        <v>0</v>
      </c>
      <c r="N446" s="69">
        <f>IFERROR('Tabel 5'!M491/'Tabel 11'!$F446*1,0)</f>
        <v>0</v>
      </c>
      <c r="O446" s="69">
        <f>IFERROR('Tabel 5'!N491/'Tabel 11'!$F446*1,0)</f>
        <v>0</v>
      </c>
      <c r="P446" s="69"/>
      <c r="Q446" s="69">
        <f>IFERROR('Tabel 5'!P491/'Tabel 11'!$F446*1,0)</f>
        <v>7.7247821791071591E-3</v>
      </c>
      <c r="R446" s="69">
        <f>IFERROR('Tabel 5'!Q491/'Tabel 11'!$F446*1,0)</f>
        <v>7.7247821791071591E-3</v>
      </c>
      <c r="S446" s="69">
        <f>IFERROR('Tabel 5'!R491/'Tabel 11'!$F446*1,0)</f>
        <v>0</v>
      </c>
      <c r="T446" s="69">
        <f>IFERROR('Tabel 5'!S491/'Tabel 11'!$F446*1,0)</f>
        <v>0</v>
      </c>
      <c r="U446" s="69">
        <f>IFERROR('Tabel 5'!T491/'Tabel 11'!$F446*1,0)</f>
        <v>2.0659301176681939E-3</v>
      </c>
      <c r="V446" s="69"/>
      <c r="W446" s="69">
        <f>IFERROR('Tabel 5'!V491/'Tabel 11'!$F446*1,0)</f>
        <v>6.3055780113177038E-3</v>
      </c>
      <c r="X446" s="69">
        <f>IFERROR('Tabel 5'!W491/'Tabel 11'!$F446*1,0)</f>
        <v>6.0810203898320307E-3</v>
      </c>
      <c r="Y446" s="69">
        <f>IFERROR('Tabel 5'!X491/'Tabel 11'!$F446*1,0)</f>
        <v>2.2455762148567321E-4</v>
      </c>
      <c r="Z446" s="69">
        <f>IFERROR('Tabel 5'!Y491/'Tabel 11'!$F446*1,0)</f>
        <v>0</v>
      </c>
      <c r="AA446" s="69"/>
      <c r="AB446" s="69">
        <f>IFERROR('Tabel 5'!AA491/'Tabel 11'!$F446*1,0)</f>
        <v>0</v>
      </c>
    </row>
    <row r="447" spans="2:28" outlineLevel="2" x14ac:dyDescent="0.2">
      <c r="B447" s="46">
        <v>2017</v>
      </c>
      <c r="C447" s="46">
        <v>5</v>
      </c>
      <c r="D447" s="22" t="s">
        <v>25</v>
      </c>
      <c r="E447" s="22" t="s">
        <v>350</v>
      </c>
      <c r="F447" s="41">
        <v>102676</v>
      </c>
      <c r="H447" s="69">
        <f>IFERROR('Tabel 5'!G492/'Tabel 11'!$F447*1,0)</f>
        <v>2.3023880945888035E-2</v>
      </c>
      <c r="I447" s="69"/>
      <c r="J447" s="69">
        <f>IFERROR('Tabel 5'!I492/'Tabel 11'!$F447*1,0)</f>
        <v>1.2534574778916202E-2</v>
      </c>
      <c r="K447" s="69">
        <f>IFERROR('Tabel 5'!J492/'Tabel 11'!$F447*1,0)</f>
        <v>7.6551482332774942E-3</v>
      </c>
      <c r="L447" s="69">
        <f>IFERROR('Tabel 5'!K492/'Tabel 11'!$F447*1,0)</f>
        <v>7.1097432700923291E-4</v>
      </c>
      <c r="M447" s="69">
        <f>IFERROR('Tabel 5'!L492/'Tabel 11'!$F447*1,0)</f>
        <v>2.6491098211850871E-3</v>
      </c>
      <c r="N447" s="69">
        <f>IFERROR('Tabel 5'!M492/'Tabel 11'!$F447*1,0)</f>
        <v>1.9478748685184465E-5</v>
      </c>
      <c r="O447" s="69">
        <f>IFERROR('Tabel 5'!N492/'Tabel 11'!$F447*1,0)</f>
        <v>1.4998636487592036E-3</v>
      </c>
      <c r="P447" s="69"/>
      <c r="Q447" s="69">
        <f>IFERROR('Tabel 5'!P492/'Tabel 11'!$F447*1,0)</f>
        <v>4.6748996844442711E-4</v>
      </c>
      <c r="R447" s="69">
        <f>IFERROR('Tabel 5'!Q492/'Tabel 11'!$F447*1,0)</f>
        <v>4.6748996844442711E-4</v>
      </c>
      <c r="S447" s="69">
        <f>IFERROR('Tabel 5'!R492/'Tabel 11'!$F447*1,0)</f>
        <v>0</v>
      </c>
      <c r="T447" s="69">
        <f>IFERROR('Tabel 5'!S492/'Tabel 11'!$F447*1,0)</f>
        <v>0</v>
      </c>
      <c r="U447" s="69">
        <f>IFERROR('Tabel 5'!T492/'Tabel 11'!$F447*1,0)</f>
        <v>9.64198059916631E-4</v>
      </c>
      <c r="V447" s="69"/>
      <c r="W447" s="69">
        <f>IFERROR('Tabel 5'!V492/'Tabel 11'!$F447*1,0)</f>
        <v>9.0576181386107756E-3</v>
      </c>
      <c r="X447" s="69">
        <f>IFERROR('Tabel 5'!W492/'Tabel 11'!$F447*1,0)</f>
        <v>8.7654369083330092E-3</v>
      </c>
      <c r="Y447" s="69">
        <f>IFERROR('Tabel 5'!X492/'Tabel 11'!$F447*1,0)</f>
        <v>2.9218123027776693E-4</v>
      </c>
      <c r="Z447" s="69">
        <f>IFERROR('Tabel 5'!Y492/'Tabel 11'!$F447*1,0)</f>
        <v>0</v>
      </c>
      <c r="AA447" s="69"/>
      <c r="AB447" s="69">
        <f>IFERROR('Tabel 5'!AA492/'Tabel 11'!$F447*1,0)</f>
        <v>1.2661186645369902E-4</v>
      </c>
    </row>
    <row r="448" spans="2:28" outlineLevel="2" x14ac:dyDescent="0.2">
      <c r="B448" s="46">
        <v>2017</v>
      </c>
      <c r="C448" s="46">
        <v>5</v>
      </c>
      <c r="D448" s="22" t="s">
        <v>28</v>
      </c>
      <c r="E448" s="22" t="s">
        <v>354</v>
      </c>
      <c r="F448" s="41">
        <v>63472</v>
      </c>
      <c r="H448" s="69">
        <f>IFERROR('Tabel 5'!G493/'Tabel 11'!$F448*1,0)</f>
        <v>2.4609276531383919E-2</v>
      </c>
      <c r="I448" s="69"/>
      <c r="J448" s="69">
        <f>IFERROR('Tabel 5'!I493/'Tabel 11'!$F448*1,0)</f>
        <v>1.4132215780186539E-2</v>
      </c>
      <c r="K448" s="69">
        <f>IFERROR('Tabel 5'!J493/'Tabel 11'!$F448*1,0)</f>
        <v>3.6551550289891607E-3</v>
      </c>
      <c r="L448" s="69">
        <f>IFERROR('Tabel 5'!K493/'Tabel 11'!$F448*1,0)</f>
        <v>1.0477060751197378E-2</v>
      </c>
      <c r="M448" s="69">
        <f>IFERROR('Tabel 5'!L493/'Tabel 11'!$F448*1,0)</f>
        <v>0</v>
      </c>
      <c r="N448" s="69">
        <f>IFERROR('Tabel 5'!M493/'Tabel 11'!$F448*1,0)</f>
        <v>0</v>
      </c>
      <c r="O448" s="69">
        <f>IFERROR('Tabel 5'!N493/'Tabel 11'!$F448*1,0)</f>
        <v>0</v>
      </c>
      <c r="P448" s="69"/>
      <c r="Q448" s="69">
        <f>IFERROR('Tabel 5'!P493/'Tabel 11'!$F448*1,0)</f>
        <v>0</v>
      </c>
      <c r="R448" s="69">
        <f>IFERROR('Tabel 5'!Q493/'Tabel 11'!$F448*1,0)</f>
        <v>0</v>
      </c>
      <c r="S448" s="69">
        <f>IFERROR('Tabel 5'!R493/'Tabel 11'!$F448*1,0)</f>
        <v>0</v>
      </c>
      <c r="T448" s="69">
        <f>IFERROR('Tabel 5'!S493/'Tabel 11'!$F448*1,0)</f>
        <v>0</v>
      </c>
      <c r="U448" s="69">
        <f>IFERROR('Tabel 5'!T493/'Tabel 11'!$F448*1,0)</f>
        <v>2.3790017645576003E-3</v>
      </c>
      <c r="V448" s="69"/>
      <c r="W448" s="69">
        <f>IFERROR('Tabel 5'!V493/'Tabel 11'!$F448*1,0)</f>
        <v>8.0980589866397786E-3</v>
      </c>
      <c r="X448" s="69">
        <f>IFERROR('Tabel 5'!W493/'Tabel 11'!$F448*1,0)</f>
        <v>8.0980589866397786E-3</v>
      </c>
      <c r="Y448" s="69">
        <f>IFERROR('Tabel 5'!X493/'Tabel 11'!$F448*1,0)</f>
        <v>0</v>
      </c>
      <c r="Z448" s="69">
        <f>IFERROR('Tabel 5'!Y493/'Tabel 11'!$F448*1,0)</f>
        <v>0</v>
      </c>
      <c r="AA448" s="69"/>
      <c r="AB448" s="69">
        <f>IFERROR('Tabel 5'!AA493/'Tabel 11'!$F448*1,0)</f>
        <v>0</v>
      </c>
    </row>
    <row r="449" spans="2:28" outlineLevel="2" x14ac:dyDescent="0.2">
      <c r="B449" s="46">
        <v>2017</v>
      </c>
      <c r="C449" s="46">
        <v>5</v>
      </c>
      <c r="D449" s="22" t="s">
        <v>31</v>
      </c>
      <c r="E449" s="22" t="s">
        <v>357</v>
      </c>
      <c r="F449" s="41">
        <v>57921</v>
      </c>
      <c r="H449" s="69">
        <f>IFERROR('Tabel 5'!G494/'Tabel 11'!$F449*1,0)</f>
        <v>2.1011377565995061E-2</v>
      </c>
      <c r="I449" s="69"/>
      <c r="J449" s="69">
        <f>IFERROR('Tabel 5'!I494/'Tabel 11'!$F449*1,0)</f>
        <v>3.6428929058545259E-3</v>
      </c>
      <c r="K449" s="69">
        <f>IFERROR('Tabel 5'!J494/'Tabel 11'!$F449*1,0)</f>
        <v>2.520674712107871E-3</v>
      </c>
      <c r="L449" s="69">
        <f>IFERROR('Tabel 5'!K494/'Tabel 11'!$F449*1,0)</f>
        <v>0</v>
      </c>
      <c r="M449" s="69">
        <f>IFERROR('Tabel 5'!L494/'Tabel 11'!$F449*1,0)</f>
        <v>2.2444363874933099E-4</v>
      </c>
      <c r="N449" s="69">
        <f>IFERROR('Tabel 5'!M494/'Tabel 11'!$F449*1,0)</f>
        <v>0</v>
      </c>
      <c r="O449" s="69">
        <f>IFERROR('Tabel 5'!N494/'Tabel 11'!$F449*1,0)</f>
        <v>8.9777455499732398E-4</v>
      </c>
      <c r="P449" s="69"/>
      <c r="Q449" s="69">
        <f>IFERROR('Tabel 5'!P494/'Tabel 11'!$F449*1,0)</f>
        <v>1.588370366533727E-3</v>
      </c>
      <c r="R449" s="69">
        <f>IFERROR('Tabel 5'!Q494/'Tabel 11'!$F449*1,0)</f>
        <v>1.588370366533727E-3</v>
      </c>
      <c r="S449" s="69">
        <f>IFERROR('Tabel 5'!R494/'Tabel 11'!$F449*1,0)</f>
        <v>0</v>
      </c>
      <c r="T449" s="69">
        <f>IFERROR('Tabel 5'!S494/'Tabel 11'!$F449*1,0)</f>
        <v>0</v>
      </c>
      <c r="U449" s="69">
        <f>IFERROR('Tabel 5'!T494/'Tabel 11'!$F449*1,0)</f>
        <v>4.2298993456604686E-3</v>
      </c>
      <c r="V449" s="69"/>
      <c r="W449" s="69">
        <f>IFERROR('Tabel 5'!V494/'Tabel 11'!$F449*1,0)</f>
        <v>1.1550214947946341E-2</v>
      </c>
      <c r="X449" s="69">
        <f>IFERROR('Tabel 5'!W494/'Tabel 11'!$F449*1,0)</f>
        <v>1.0738764869391067E-2</v>
      </c>
      <c r="Y449" s="69">
        <f>IFERROR('Tabel 5'!X494/'Tabel 11'!$F449*1,0)</f>
        <v>8.1145007855527352E-4</v>
      </c>
      <c r="Z449" s="69">
        <f>IFERROR('Tabel 5'!Y494/'Tabel 11'!$F449*1,0)</f>
        <v>0</v>
      </c>
      <c r="AA449" s="69"/>
      <c r="AB449" s="69">
        <f>IFERROR('Tabel 5'!AA494/'Tabel 11'!$F449*1,0)</f>
        <v>0</v>
      </c>
    </row>
    <row r="450" spans="2:28" outlineLevel="2" x14ac:dyDescent="0.2">
      <c r="B450" s="46">
        <v>2017</v>
      </c>
      <c r="C450" s="46">
        <v>5</v>
      </c>
      <c r="D450" s="22" t="s">
        <v>33</v>
      </c>
      <c r="E450" s="22" t="s">
        <v>359</v>
      </c>
      <c r="F450" s="41">
        <v>88715</v>
      </c>
      <c r="H450" s="69">
        <f>IFERROR('Tabel 5'!G495/'Tabel 11'!$F450*1,0)</f>
        <v>2.4674519528828272E-2</v>
      </c>
      <c r="I450" s="69"/>
      <c r="J450" s="69">
        <f>IFERROR('Tabel 5'!I495/'Tabel 11'!$F450*1,0)</f>
        <v>1.3661725751000395E-2</v>
      </c>
      <c r="K450" s="69">
        <f>IFERROR('Tabel 5'!J495/'Tabel 11'!$F450*1,0)</f>
        <v>1.1790565293355126E-2</v>
      </c>
      <c r="L450" s="69">
        <f>IFERROR('Tabel 5'!K495/'Tabel 11'!$F450*1,0)</f>
        <v>0</v>
      </c>
      <c r="M450" s="69">
        <f>IFERROR('Tabel 5'!L495/'Tabel 11'!$F450*1,0)</f>
        <v>4.6215408893648198E-4</v>
      </c>
      <c r="N450" s="69">
        <f>IFERROR('Tabel 5'!M495/'Tabel 11'!$F450*1,0)</f>
        <v>3.3816152849010879E-4</v>
      </c>
      <c r="O450" s="69">
        <f>IFERROR('Tabel 5'!N495/'Tabel 11'!$F450*1,0)</f>
        <v>1.0708448402186779E-3</v>
      </c>
      <c r="P450" s="69"/>
      <c r="Q450" s="69">
        <f>IFERROR('Tabel 5'!P495/'Tabel 11'!$F450*1,0)</f>
        <v>1.352646113960435E-4</v>
      </c>
      <c r="R450" s="69">
        <f>IFERROR('Tabel 5'!Q495/'Tabel 11'!$F450*1,0)</f>
        <v>1.352646113960435E-4</v>
      </c>
      <c r="S450" s="69">
        <f>IFERROR('Tabel 5'!R495/'Tabel 11'!$F450*1,0)</f>
        <v>0</v>
      </c>
      <c r="T450" s="69">
        <f>IFERROR('Tabel 5'!S495/'Tabel 11'!$F450*1,0)</f>
        <v>0</v>
      </c>
      <c r="U450" s="69">
        <f>IFERROR('Tabel 5'!T495/'Tabel 11'!$F450*1,0)</f>
        <v>8.0031561742659077E-4</v>
      </c>
      <c r="V450" s="69"/>
      <c r="W450" s="69">
        <f>IFERROR('Tabel 5'!V495/'Tabel 11'!$F450*1,0)</f>
        <v>1.0077213549005242E-2</v>
      </c>
      <c r="X450" s="69">
        <f>IFERROR('Tabel 5'!W495/'Tabel 11'!$F450*1,0)</f>
        <v>9.6826917657667818E-3</v>
      </c>
      <c r="Y450" s="69">
        <f>IFERROR('Tabel 5'!X495/'Tabel 11'!$F450*1,0)</f>
        <v>3.9452178323846025E-4</v>
      </c>
      <c r="Z450" s="69">
        <f>IFERROR('Tabel 5'!Y495/'Tabel 11'!$F450*1,0)</f>
        <v>0</v>
      </c>
      <c r="AA450" s="69"/>
      <c r="AB450" s="69">
        <f>IFERROR('Tabel 5'!AA495/'Tabel 11'!$F450*1,0)</f>
        <v>0</v>
      </c>
    </row>
    <row r="451" spans="2:28" outlineLevel="2" x14ac:dyDescent="0.2">
      <c r="B451" s="46">
        <v>2017</v>
      </c>
      <c r="C451" s="46">
        <v>5</v>
      </c>
      <c r="D451" s="22" t="s">
        <v>362</v>
      </c>
      <c r="E451" s="22" t="s">
        <v>363</v>
      </c>
      <c r="F451" s="41">
        <v>52881</v>
      </c>
      <c r="H451" s="69">
        <f>IFERROR('Tabel 5'!G496/'Tabel 11'!$F451*1,0)</f>
        <v>2.3146309638622568E-2</v>
      </c>
      <c r="I451" s="69"/>
      <c r="J451" s="69">
        <f>IFERROR('Tabel 5'!I496/'Tabel 11'!$F451*1,0)</f>
        <v>5.2192658989050891E-3</v>
      </c>
      <c r="K451" s="69">
        <f>IFERROR('Tabel 5'!J496/'Tabel 11'!$F451*1,0)</f>
        <v>3.1391236928197271E-3</v>
      </c>
      <c r="L451" s="69">
        <f>IFERROR('Tabel 5'!K496/'Tabel 11'!$F451*1,0)</f>
        <v>6.2404266182560842E-4</v>
      </c>
      <c r="M451" s="69">
        <f>IFERROR('Tabel 5'!L496/'Tabel 11'!$F451*1,0)</f>
        <v>6.0513227813392332E-4</v>
      </c>
      <c r="N451" s="69">
        <f>IFERROR('Tabel 5'!M496/'Tabel 11'!$F451*1,0)</f>
        <v>0</v>
      </c>
      <c r="O451" s="69">
        <f>IFERROR('Tabel 5'!N496/'Tabel 11'!$F451*1,0)</f>
        <v>8.5096726612582971E-4</v>
      </c>
      <c r="P451" s="69"/>
      <c r="Q451" s="69">
        <f>IFERROR('Tabel 5'!P496/'Tabel 11'!$F451*1,0)</f>
        <v>0</v>
      </c>
      <c r="R451" s="69">
        <f>IFERROR('Tabel 5'!Q496/'Tabel 11'!$F451*1,0)</f>
        <v>0</v>
      </c>
      <c r="S451" s="69">
        <f>IFERROR('Tabel 5'!R496/'Tabel 11'!$F451*1,0)</f>
        <v>0</v>
      </c>
      <c r="T451" s="69">
        <f>IFERROR('Tabel 5'!S496/'Tabel 11'!$F451*1,0)</f>
        <v>0</v>
      </c>
      <c r="U451" s="69">
        <f>IFERROR('Tabel 5'!T496/'Tabel 11'!$F451*1,0)</f>
        <v>2.6474537168359144E-4</v>
      </c>
      <c r="V451" s="69"/>
      <c r="W451" s="69">
        <f>IFERROR('Tabel 5'!V496/'Tabel 11'!$F451*1,0)</f>
        <v>1.7662298368033888E-2</v>
      </c>
      <c r="X451" s="69">
        <f>IFERROR('Tabel 5'!W496/'Tabel 11'!$F451*1,0)</f>
        <v>1.7473194531117037E-2</v>
      </c>
      <c r="Y451" s="69">
        <f>IFERROR('Tabel 5'!X496/'Tabel 11'!$F451*1,0)</f>
        <v>1.8910383691685104E-4</v>
      </c>
      <c r="Z451" s="69">
        <f>IFERROR('Tabel 5'!Y496/'Tabel 11'!$F451*1,0)</f>
        <v>0</v>
      </c>
      <c r="AA451" s="69"/>
      <c r="AB451" s="69">
        <f>IFERROR('Tabel 5'!AA496/'Tabel 11'!$F451*1,0)</f>
        <v>0</v>
      </c>
    </row>
    <row r="452" spans="2:28" outlineLevel="2" x14ac:dyDescent="0.2">
      <c r="B452" s="46">
        <v>2017</v>
      </c>
      <c r="C452" s="46">
        <v>5</v>
      </c>
      <c r="D452" s="22" t="s">
        <v>36</v>
      </c>
      <c r="E452" s="22" t="s">
        <v>364</v>
      </c>
      <c r="F452" s="41">
        <v>142272</v>
      </c>
      <c r="H452" s="69">
        <f>IFERROR('Tabel 5'!G497/'Tabel 11'!$F452*1,0)</f>
        <v>8.814102564102564E-3</v>
      </c>
      <c r="I452" s="69"/>
      <c r="J452" s="69">
        <f>IFERROR('Tabel 5'!I497/'Tabel 11'!$F452*1,0)</f>
        <v>3.8236617183985606E-3</v>
      </c>
      <c r="K452" s="69">
        <f>IFERROR('Tabel 5'!J497/'Tabel 11'!$F452*1,0)</f>
        <v>3.8236617183985606E-3</v>
      </c>
      <c r="L452" s="69">
        <f>IFERROR('Tabel 5'!K497/'Tabel 11'!$F452*1,0)</f>
        <v>0</v>
      </c>
      <c r="M452" s="69">
        <f>IFERROR('Tabel 5'!L497/'Tabel 11'!$F452*1,0)</f>
        <v>0</v>
      </c>
      <c r="N452" s="69">
        <f>IFERROR('Tabel 5'!M497/'Tabel 11'!$F452*1,0)</f>
        <v>0</v>
      </c>
      <c r="O452" s="69">
        <f>IFERROR('Tabel 5'!N497/'Tabel 11'!$F452*1,0)</f>
        <v>0</v>
      </c>
      <c r="P452" s="69"/>
      <c r="Q452" s="69">
        <f>IFERROR('Tabel 5'!P497/'Tabel 11'!$F452*1,0)</f>
        <v>4.2172739541160592E-5</v>
      </c>
      <c r="R452" s="69">
        <f>IFERROR('Tabel 5'!Q497/'Tabel 11'!$F452*1,0)</f>
        <v>4.2172739541160592E-5</v>
      </c>
      <c r="S452" s="69">
        <f>IFERROR('Tabel 5'!R497/'Tabel 11'!$F452*1,0)</f>
        <v>0</v>
      </c>
      <c r="T452" s="69">
        <f>IFERROR('Tabel 5'!S497/'Tabel 11'!$F452*1,0)</f>
        <v>0</v>
      </c>
      <c r="U452" s="69">
        <f>IFERROR('Tabel 5'!T497/'Tabel 11'!$F452*1,0)</f>
        <v>6.8882141250562303E-4</v>
      </c>
      <c r="V452" s="69"/>
      <c r="W452" s="69">
        <f>IFERROR('Tabel 5'!V497/'Tabel 11'!$F452*1,0)</f>
        <v>4.2594466936572203E-3</v>
      </c>
      <c r="X452" s="69">
        <f>IFERROR('Tabel 5'!W497/'Tabel 11'!$F452*1,0)</f>
        <v>4.1680724246513723E-3</v>
      </c>
      <c r="Y452" s="69">
        <f>IFERROR('Tabel 5'!X497/'Tabel 11'!$F452*1,0)</f>
        <v>9.1374269005847948E-5</v>
      </c>
      <c r="Z452" s="69">
        <f>IFERROR('Tabel 5'!Y497/'Tabel 11'!$F452*1,0)</f>
        <v>0</v>
      </c>
      <c r="AA452" s="69"/>
      <c r="AB452" s="69">
        <f>IFERROR('Tabel 5'!AA497/'Tabel 11'!$F452*1,0)</f>
        <v>0</v>
      </c>
    </row>
    <row r="453" spans="2:28" outlineLevel="2" x14ac:dyDescent="0.2">
      <c r="B453" s="46">
        <v>2017</v>
      </c>
      <c r="C453" s="46">
        <v>5</v>
      </c>
      <c r="D453" s="22" t="s">
        <v>37</v>
      </c>
      <c r="E453" s="22" t="s">
        <v>365</v>
      </c>
      <c r="F453" s="41">
        <v>97801</v>
      </c>
      <c r="H453" s="69">
        <f>IFERROR('Tabel 5'!G498/'Tabel 11'!$F453*1,0)</f>
        <v>1.681986891749573E-2</v>
      </c>
      <c r="I453" s="69"/>
      <c r="J453" s="69">
        <f>IFERROR('Tabel 5'!I498/'Tabel 11'!$F453*1,0)</f>
        <v>2.106317931309496E-3</v>
      </c>
      <c r="K453" s="69">
        <f>IFERROR('Tabel 5'!J498/'Tabel 11'!$F453*1,0)</f>
        <v>3.1697017412909886E-4</v>
      </c>
      <c r="L453" s="69">
        <f>IFERROR('Tabel 5'!K498/'Tabel 11'!$F453*1,0)</f>
        <v>8.9978630075357099E-4</v>
      </c>
      <c r="M453" s="69">
        <f>IFERROR('Tabel 5'!L498/'Tabel 11'!$F453*1,0)</f>
        <v>0</v>
      </c>
      <c r="N453" s="69">
        <f>IFERROR('Tabel 5'!M498/'Tabel 11'!$F453*1,0)</f>
        <v>0</v>
      </c>
      <c r="O453" s="69">
        <f>IFERROR('Tabel 5'!N498/'Tabel 11'!$F453*1,0)</f>
        <v>8.8956145642682589E-4</v>
      </c>
      <c r="P453" s="69"/>
      <c r="Q453" s="69">
        <f>IFERROR('Tabel 5'!P498/'Tabel 11'!$F453*1,0)</f>
        <v>6.9528941421866856E-4</v>
      </c>
      <c r="R453" s="69">
        <f>IFERROR('Tabel 5'!Q498/'Tabel 11'!$F453*1,0)</f>
        <v>6.9528941421866856E-4</v>
      </c>
      <c r="S453" s="69">
        <f>IFERROR('Tabel 5'!R498/'Tabel 11'!$F453*1,0)</f>
        <v>0</v>
      </c>
      <c r="T453" s="69">
        <f>IFERROR('Tabel 5'!S498/'Tabel 11'!$F453*1,0)</f>
        <v>0</v>
      </c>
      <c r="U453" s="69">
        <f>IFERROR('Tabel 5'!T498/'Tabel 11'!$F453*1,0)</f>
        <v>7.6686332450588441E-4</v>
      </c>
      <c r="V453" s="69"/>
      <c r="W453" s="69">
        <f>IFERROR('Tabel 5'!V498/'Tabel 11'!$F453*1,0)</f>
        <v>1.3251398247461682E-2</v>
      </c>
      <c r="X453" s="69">
        <f>IFERROR('Tabel 5'!W498/'Tabel 11'!$F453*1,0)</f>
        <v>1.2821954785738388E-2</v>
      </c>
      <c r="Y453" s="69">
        <f>IFERROR('Tabel 5'!X498/'Tabel 11'!$F453*1,0)</f>
        <v>2.4539626384188301E-4</v>
      </c>
      <c r="Z453" s="69">
        <f>IFERROR('Tabel 5'!Y498/'Tabel 11'!$F453*1,0)</f>
        <v>1.8404719788141225E-4</v>
      </c>
      <c r="AA453" s="69"/>
      <c r="AB453" s="69">
        <f>IFERROR('Tabel 5'!AA498/'Tabel 11'!$F453*1,0)</f>
        <v>0</v>
      </c>
    </row>
    <row r="454" spans="2:28" outlineLevel="2" x14ac:dyDescent="0.2">
      <c r="B454" s="46">
        <v>2017</v>
      </c>
      <c r="C454" s="46">
        <v>5</v>
      </c>
      <c r="D454" s="22" t="s">
        <v>38</v>
      </c>
      <c r="E454" s="22" t="s">
        <v>368</v>
      </c>
      <c r="F454" s="41">
        <v>89504</v>
      </c>
      <c r="H454" s="69">
        <f>IFERROR('Tabel 5'!G499/'Tabel 11'!$F454*1,0)</f>
        <v>1.9161154808723633E-2</v>
      </c>
      <c r="I454" s="69"/>
      <c r="J454" s="69">
        <f>IFERROR('Tabel 5'!I499/'Tabel 11'!$F454*1,0)</f>
        <v>4.6366642831605293E-3</v>
      </c>
      <c r="K454" s="69">
        <f>IFERROR('Tabel 5'!J499/'Tabel 11'!$F454*1,0)</f>
        <v>0</v>
      </c>
      <c r="L454" s="69">
        <f>IFERROR('Tabel 5'!K499/'Tabel 11'!$F454*1,0)</f>
        <v>3.8657490168037181E-3</v>
      </c>
      <c r="M454" s="69">
        <f>IFERROR('Tabel 5'!L499/'Tabel 11'!$F454*1,0)</f>
        <v>7.709152663568109E-4</v>
      </c>
      <c r="N454" s="69">
        <f>IFERROR('Tabel 5'!M499/'Tabel 11'!$F454*1,0)</f>
        <v>0</v>
      </c>
      <c r="O454" s="69">
        <f>IFERROR('Tabel 5'!N499/'Tabel 11'!$F454*1,0)</f>
        <v>0</v>
      </c>
      <c r="P454" s="69"/>
      <c r="Q454" s="69">
        <f>IFERROR('Tabel 5'!P499/'Tabel 11'!$F454*1,0)</f>
        <v>4.3685198426885946E-3</v>
      </c>
      <c r="R454" s="69">
        <f>IFERROR('Tabel 5'!Q499/'Tabel 11'!$F454*1,0)</f>
        <v>4.3685198426885946E-3</v>
      </c>
      <c r="S454" s="69">
        <f>IFERROR('Tabel 5'!R499/'Tabel 11'!$F454*1,0)</f>
        <v>0</v>
      </c>
      <c r="T454" s="69">
        <f>IFERROR('Tabel 5'!S499/'Tabel 11'!$F454*1,0)</f>
        <v>0</v>
      </c>
      <c r="U454" s="69">
        <f>IFERROR('Tabel 5'!T499/'Tabel 11'!$F454*1,0)</f>
        <v>1.2066499821237039E-3</v>
      </c>
      <c r="V454" s="69"/>
      <c r="W454" s="69">
        <f>IFERROR('Tabel 5'!V499/'Tabel 11'!$F454*1,0)</f>
        <v>8.9493207007508048E-3</v>
      </c>
      <c r="X454" s="69">
        <f>IFERROR('Tabel 5'!W499/'Tabel 11'!$F454*1,0)</f>
        <v>8.5247586700035755E-3</v>
      </c>
      <c r="Y454" s="69">
        <f>IFERROR('Tabel 5'!X499/'Tabel 11'!$F454*1,0)</f>
        <v>0</v>
      </c>
      <c r="Z454" s="69">
        <f>IFERROR('Tabel 5'!Y499/'Tabel 11'!$F454*1,0)</f>
        <v>4.2456203074722916E-4</v>
      </c>
      <c r="AA454" s="69"/>
      <c r="AB454" s="69">
        <f>IFERROR('Tabel 5'!AA499/'Tabel 11'!$F454*1,0)</f>
        <v>8.8264211655345016E-4</v>
      </c>
    </row>
    <row r="455" spans="2:28" outlineLevel="2" x14ac:dyDescent="0.2">
      <c r="B455" s="46">
        <v>2017</v>
      </c>
      <c r="C455" s="46">
        <v>5</v>
      </c>
      <c r="D455" s="22" t="s">
        <v>40</v>
      </c>
      <c r="E455" s="22" t="s">
        <v>370</v>
      </c>
      <c r="F455" s="41">
        <v>44153</v>
      </c>
      <c r="H455" s="69">
        <f>IFERROR('Tabel 5'!G500/'Tabel 11'!$F455*1,0)</f>
        <v>3.2183543587072226E-2</v>
      </c>
      <c r="I455" s="69"/>
      <c r="J455" s="69">
        <f>IFERROR('Tabel 5'!I500/'Tabel 11'!$F455*1,0)</f>
        <v>1.8526487441396962E-2</v>
      </c>
      <c r="K455" s="69">
        <f>IFERROR('Tabel 5'!J500/'Tabel 11'!$F455*1,0)</f>
        <v>0</v>
      </c>
      <c r="L455" s="69">
        <f>IFERROR('Tabel 5'!K500/'Tabel 11'!$F455*1,0)</f>
        <v>0</v>
      </c>
      <c r="M455" s="69">
        <f>IFERROR('Tabel 5'!L500/'Tabel 11'!$F455*1,0)</f>
        <v>5.8886145901750726E-4</v>
      </c>
      <c r="N455" s="69">
        <f>IFERROR('Tabel 5'!M500/'Tabel 11'!$F455*1,0)</f>
        <v>0</v>
      </c>
      <c r="O455" s="69">
        <f>IFERROR('Tabel 5'!N500/'Tabel 11'!$F455*1,0)</f>
        <v>1.7937625982379454E-2</v>
      </c>
      <c r="P455" s="69"/>
      <c r="Q455" s="69">
        <f>IFERROR('Tabel 5'!P500/'Tabel 11'!$F455*1,0)</f>
        <v>0</v>
      </c>
      <c r="R455" s="69">
        <f>IFERROR('Tabel 5'!Q500/'Tabel 11'!$F455*1,0)</f>
        <v>0</v>
      </c>
      <c r="S455" s="69">
        <f>IFERROR('Tabel 5'!R500/'Tabel 11'!$F455*1,0)</f>
        <v>0</v>
      </c>
      <c r="T455" s="69">
        <f>IFERROR('Tabel 5'!S500/'Tabel 11'!$F455*1,0)</f>
        <v>0</v>
      </c>
      <c r="U455" s="69">
        <f>IFERROR('Tabel 5'!T500/'Tabel 11'!$F455*1,0)</f>
        <v>2.3101488007609902E-3</v>
      </c>
      <c r="V455" s="69"/>
      <c r="W455" s="69">
        <f>IFERROR('Tabel 5'!V500/'Tabel 11'!$F455*1,0)</f>
        <v>1.1346907344914276E-2</v>
      </c>
      <c r="X455" s="69">
        <f>IFERROR('Tabel 5'!W500/'Tabel 11'!$F455*1,0)</f>
        <v>1.1346907344914276E-2</v>
      </c>
      <c r="Y455" s="69">
        <f>IFERROR('Tabel 5'!X500/'Tabel 11'!$F455*1,0)</f>
        <v>0</v>
      </c>
      <c r="Z455" s="69">
        <f>IFERROR('Tabel 5'!Y500/'Tabel 11'!$F455*1,0)</f>
        <v>0</v>
      </c>
      <c r="AA455" s="69"/>
      <c r="AB455" s="69">
        <f>IFERROR('Tabel 5'!AA500/'Tabel 11'!$F455*1,0)</f>
        <v>0</v>
      </c>
    </row>
    <row r="456" spans="2:28" outlineLevel="2" x14ac:dyDescent="0.2">
      <c r="B456" s="46">
        <v>2017</v>
      </c>
      <c r="C456" s="46">
        <v>5</v>
      </c>
      <c r="D456" s="22" t="s">
        <v>41</v>
      </c>
      <c r="E456" s="22" t="s">
        <v>371</v>
      </c>
      <c r="F456" s="41">
        <v>68444</v>
      </c>
      <c r="H456" s="69">
        <f>IFERROR('Tabel 5'!G501/'Tabel 11'!$F456*1,0)</f>
        <v>4.438665186137572E-2</v>
      </c>
      <c r="I456" s="69"/>
      <c r="J456" s="69">
        <f>IFERROR('Tabel 5'!I501/'Tabel 11'!$F456*1,0)</f>
        <v>3.2376833615802701E-2</v>
      </c>
      <c r="K456" s="69">
        <f>IFERROR('Tabel 5'!J501/'Tabel 11'!$F456*1,0)</f>
        <v>6.4870551107474722E-3</v>
      </c>
      <c r="L456" s="69">
        <f>IFERROR('Tabel 5'!K501/'Tabel 11'!$F456*1,0)</f>
        <v>4.2808719537139849E-3</v>
      </c>
      <c r="M456" s="69">
        <f>IFERROR('Tabel 5'!L501/'Tabel 11'!$F456*1,0)</f>
        <v>6.7208228624861201E-4</v>
      </c>
      <c r="N456" s="69">
        <f>IFERROR('Tabel 5'!M501/'Tabel 11'!$F456*1,0)</f>
        <v>0</v>
      </c>
      <c r="O456" s="69">
        <f>IFERROR('Tabel 5'!N501/'Tabel 11'!$F456*1,0)</f>
        <v>2.0936824265092632E-2</v>
      </c>
      <c r="P456" s="69"/>
      <c r="Q456" s="69">
        <f>IFERROR('Tabel 5'!P501/'Tabel 11'!$F456*1,0)</f>
        <v>0</v>
      </c>
      <c r="R456" s="69">
        <f>IFERROR('Tabel 5'!Q501/'Tabel 11'!$F456*1,0)</f>
        <v>0</v>
      </c>
      <c r="S456" s="69">
        <f>IFERROR('Tabel 5'!R501/'Tabel 11'!$F456*1,0)</f>
        <v>0</v>
      </c>
      <c r="T456" s="69">
        <f>IFERROR('Tabel 5'!S501/'Tabel 11'!$F456*1,0)</f>
        <v>0</v>
      </c>
      <c r="U456" s="69">
        <f>IFERROR('Tabel 5'!T501/'Tabel 11'!$F456*1,0)</f>
        <v>7.7435567763427032E-4</v>
      </c>
      <c r="V456" s="69"/>
      <c r="W456" s="69">
        <f>IFERROR('Tabel 5'!V501/'Tabel 11'!$F456*1,0)</f>
        <v>1.1235462567938753E-2</v>
      </c>
      <c r="X456" s="69">
        <f>IFERROR('Tabel 5'!W501/'Tabel 11'!$F456*1,0)</f>
        <v>1.0884810940330782E-2</v>
      </c>
      <c r="Y456" s="69">
        <f>IFERROR('Tabel 5'!X501/'Tabel 11'!$F456*1,0)</f>
        <v>3.5065162760797151E-4</v>
      </c>
      <c r="Z456" s="69">
        <f>IFERROR('Tabel 5'!Y501/'Tabel 11'!$F456*1,0)</f>
        <v>0</v>
      </c>
      <c r="AA456" s="69"/>
      <c r="AB456" s="69">
        <f>IFERROR('Tabel 5'!AA501/'Tabel 11'!$F456*1,0)</f>
        <v>0</v>
      </c>
    </row>
    <row r="457" spans="2:28" outlineLevel="2" x14ac:dyDescent="0.2">
      <c r="B457" s="46">
        <v>2017</v>
      </c>
      <c r="C457" s="46">
        <v>5</v>
      </c>
      <c r="D457" s="22" t="s">
        <v>42</v>
      </c>
      <c r="E457" s="22" t="s">
        <v>372</v>
      </c>
      <c r="F457" s="41">
        <v>52559</v>
      </c>
      <c r="H457" s="69">
        <f>IFERROR('Tabel 5'!G502/'Tabel 11'!$F457*1,0)</f>
        <v>6.1454746094864822E-2</v>
      </c>
      <c r="I457" s="69"/>
      <c r="J457" s="69">
        <f>IFERROR('Tabel 5'!I502/'Tabel 11'!$F457*1,0)</f>
        <v>2.692212561121787E-2</v>
      </c>
      <c r="K457" s="69">
        <f>IFERROR('Tabel 5'!J502/'Tabel 11'!$F457*1,0)</f>
        <v>3.6720637759470312E-3</v>
      </c>
      <c r="L457" s="69">
        <f>IFERROR('Tabel 5'!K502/'Tabel 11'!$F457*1,0)</f>
        <v>1.2005555661256873E-2</v>
      </c>
      <c r="M457" s="69">
        <f>IFERROR('Tabel 5'!L502/'Tabel 11'!$F457*1,0)</f>
        <v>6.2215795582107724E-3</v>
      </c>
      <c r="N457" s="69">
        <f>IFERROR('Tabel 5'!M502/'Tabel 11'!$F457*1,0)</f>
        <v>0</v>
      </c>
      <c r="O457" s="69">
        <f>IFERROR('Tabel 5'!N502/'Tabel 11'!$F457*1,0)</f>
        <v>5.0229266158031928E-3</v>
      </c>
      <c r="P457" s="69"/>
      <c r="Q457" s="69">
        <f>IFERROR('Tabel 5'!P502/'Tabel 11'!$F457*1,0)</f>
        <v>6.9636028082726079E-3</v>
      </c>
      <c r="R457" s="69">
        <f>IFERROR('Tabel 5'!Q502/'Tabel 11'!$F457*1,0)</f>
        <v>6.9636028082726079E-3</v>
      </c>
      <c r="S457" s="69">
        <f>IFERROR('Tabel 5'!R502/'Tabel 11'!$F457*1,0)</f>
        <v>0</v>
      </c>
      <c r="T457" s="69">
        <f>IFERROR('Tabel 5'!S502/'Tabel 11'!$F457*1,0)</f>
        <v>0</v>
      </c>
      <c r="U457" s="69">
        <f>IFERROR('Tabel 5'!T502/'Tabel 11'!$F457*1,0)</f>
        <v>1.4840465001236706E-2</v>
      </c>
      <c r="V457" s="69"/>
      <c r="W457" s="69">
        <f>IFERROR('Tabel 5'!V502/'Tabel 11'!$F457*1,0)</f>
        <v>1.2728552674137635E-2</v>
      </c>
      <c r="X457" s="69">
        <f>IFERROR('Tabel 5'!W502/'Tabel 11'!$F457*1,0)</f>
        <v>1.1092296276565383E-2</v>
      </c>
      <c r="Y457" s="69">
        <f>IFERROR('Tabel 5'!X502/'Tabel 11'!$F457*1,0)</f>
        <v>0</v>
      </c>
      <c r="Z457" s="69">
        <f>IFERROR('Tabel 5'!Y502/'Tabel 11'!$F457*1,0)</f>
        <v>1.6362563975722522E-3</v>
      </c>
      <c r="AA457" s="69"/>
      <c r="AB457" s="69">
        <f>IFERROR('Tabel 5'!AA502/'Tabel 11'!$F457*1,0)</f>
        <v>0</v>
      </c>
    </row>
    <row r="458" spans="2:28" outlineLevel="2" x14ac:dyDescent="0.2">
      <c r="B458" s="46">
        <v>2017</v>
      </c>
      <c r="C458" s="46">
        <v>5</v>
      </c>
      <c r="D458" s="22" t="s">
        <v>44</v>
      </c>
      <c r="E458" s="22" t="s">
        <v>374</v>
      </c>
      <c r="F458" s="41">
        <v>63019</v>
      </c>
      <c r="H458" s="69">
        <f>IFERROR('Tabel 5'!G503/'Tabel 11'!$F458*1,0)</f>
        <v>2.3183484345990893E-2</v>
      </c>
      <c r="I458" s="69"/>
      <c r="J458" s="69">
        <f>IFERROR('Tabel 5'!I503/'Tabel 11'!$F458*1,0)</f>
        <v>1.4805058791792952E-2</v>
      </c>
      <c r="K458" s="69">
        <f>IFERROR('Tabel 5'!J503/'Tabel 11'!$F458*1,0)</f>
        <v>9.743093352798363E-3</v>
      </c>
      <c r="L458" s="69">
        <f>IFERROR('Tabel 5'!K503/'Tabel 11'!$F458*1,0)</f>
        <v>0</v>
      </c>
      <c r="M458" s="69">
        <f>IFERROR('Tabel 5'!L503/'Tabel 11'!$F458*1,0)</f>
        <v>0</v>
      </c>
      <c r="N458" s="69">
        <f>IFERROR('Tabel 5'!M503/'Tabel 11'!$F458*1,0)</f>
        <v>0</v>
      </c>
      <c r="O458" s="69">
        <f>IFERROR('Tabel 5'!N503/'Tabel 11'!$F458*1,0)</f>
        <v>5.0619654389945888E-3</v>
      </c>
      <c r="P458" s="69"/>
      <c r="Q458" s="69">
        <f>IFERROR('Tabel 5'!P503/'Tabel 11'!$F458*1,0)</f>
        <v>0</v>
      </c>
      <c r="R458" s="69">
        <f>IFERROR('Tabel 5'!Q503/'Tabel 11'!$F458*1,0)</f>
        <v>0</v>
      </c>
      <c r="S458" s="69">
        <f>IFERROR('Tabel 5'!R503/'Tabel 11'!$F458*1,0)</f>
        <v>0</v>
      </c>
      <c r="T458" s="69">
        <f>IFERROR('Tabel 5'!S503/'Tabel 11'!$F458*1,0)</f>
        <v>0</v>
      </c>
      <c r="U458" s="69">
        <f>IFERROR('Tabel 5'!T503/'Tabel 11'!$F458*1,0)</f>
        <v>7.9341151081419888E-5</v>
      </c>
      <c r="V458" s="69"/>
      <c r="W458" s="69">
        <f>IFERROR('Tabel 5'!V503/'Tabel 11'!$F458*1,0)</f>
        <v>8.299084403116521E-3</v>
      </c>
      <c r="X458" s="69">
        <f>IFERROR('Tabel 5'!W503/'Tabel 11'!$F458*1,0)</f>
        <v>8.0927974103048288E-3</v>
      </c>
      <c r="Y458" s="69">
        <f>IFERROR('Tabel 5'!X503/'Tabel 11'!$F458*1,0)</f>
        <v>2.0628699281169171E-4</v>
      </c>
      <c r="Z458" s="69">
        <f>IFERROR('Tabel 5'!Y503/'Tabel 11'!$F458*1,0)</f>
        <v>0</v>
      </c>
      <c r="AA458" s="69"/>
      <c r="AB458" s="69">
        <f>IFERROR('Tabel 5'!AA503/'Tabel 11'!$F458*1,0)</f>
        <v>0</v>
      </c>
    </row>
    <row r="459" spans="2:28" outlineLevel="2" x14ac:dyDescent="0.2">
      <c r="B459" s="46">
        <v>2017</v>
      </c>
      <c r="C459" s="46">
        <v>5</v>
      </c>
      <c r="D459" s="22" t="s">
        <v>48</v>
      </c>
      <c r="E459" s="22" t="s">
        <v>381</v>
      </c>
      <c r="F459" s="41">
        <v>65531</v>
      </c>
      <c r="H459" s="69">
        <f>IFERROR('Tabel 5'!G504/'Tabel 11'!$F459*1,0)</f>
        <v>3.006210800994949E-2</v>
      </c>
      <c r="I459" s="69"/>
      <c r="J459" s="69">
        <f>IFERROR('Tabel 5'!I504/'Tabel 11'!$F459*1,0)</f>
        <v>1.8235644198928751E-2</v>
      </c>
      <c r="K459" s="69">
        <f>IFERROR('Tabel 5'!J504/'Tabel 11'!$F459*1,0)</f>
        <v>1.1902763577543453E-2</v>
      </c>
      <c r="L459" s="69">
        <f>IFERROR('Tabel 5'!K504/'Tabel 11'!$F459*1,0)</f>
        <v>0</v>
      </c>
      <c r="M459" s="69">
        <f>IFERROR('Tabel 5'!L504/'Tabel 11'!$F459*1,0)</f>
        <v>5.7377424425081262E-3</v>
      </c>
      <c r="N459" s="69">
        <f>IFERROR('Tabel 5'!M504/'Tabel 11'!$F459*1,0)</f>
        <v>0</v>
      </c>
      <c r="O459" s="69">
        <f>IFERROR('Tabel 5'!N504/'Tabel 11'!$F459*1,0)</f>
        <v>5.9513817887717267E-4</v>
      </c>
      <c r="P459" s="69"/>
      <c r="Q459" s="69">
        <f>IFERROR('Tabel 5'!P504/'Tabel 11'!$F459*1,0)</f>
        <v>1.8311943965451465E-4</v>
      </c>
      <c r="R459" s="69">
        <f>IFERROR('Tabel 5'!Q504/'Tabel 11'!$F459*1,0)</f>
        <v>1.8311943965451465E-4</v>
      </c>
      <c r="S459" s="69">
        <f>IFERROR('Tabel 5'!R504/'Tabel 11'!$F459*1,0)</f>
        <v>0</v>
      </c>
      <c r="T459" s="69">
        <f>IFERROR('Tabel 5'!S504/'Tabel 11'!$F459*1,0)</f>
        <v>0</v>
      </c>
      <c r="U459" s="69">
        <f>IFERROR('Tabel 5'!T504/'Tabel 11'!$F459*1,0)</f>
        <v>9.7663701149074481E-4</v>
      </c>
      <c r="V459" s="69"/>
      <c r="W459" s="69">
        <f>IFERROR('Tabel 5'!V504/'Tabel 11'!$F459*1,0)</f>
        <v>1.0666707359875479E-2</v>
      </c>
      <c r="X459" s="69">
        <f>IFERROR('Tabel 5'!W504/'Tabel 11'!$F459*1,0)</f>
        <v>1.0163128900825564E-2</v>
      </c>
      <c r="Y459" s="69">
        <f>IFERROR('Tabel 5'!X504/'Tabel 11'!$F459*1,0)</f>
        <v>1.6785948634997176E-4</v>
      </c>
      <c r="Z459" s="69">
        <f>IFERROR('Tabel 5'!Y504/'Tabel 11'!$F459*1,0)</f>
        <v>3.3571897269994353E-4</v>
      </c>
      <c r="AA459" s="69"/>
      <c r="AB459" s="69">
        <f>IFERROR('Tabel 5'!AA504/'Tabel 11'!$F459*1,0)</f>
        <v>0</v>
      </c>
    </row>
    <row r="460" spans="2:28" outlineLevel="2" x14ac:dyDescent="0.2">
      <c r="B460" s="46">
        <v>2017</v>
      </c>
      <c r="C460" s="46">
        <v>5</v>
      </c>
      <c r="D460" s="22" t="s">
        <v>49</v>
      </c>
      <c r="E460" s="22" t="s">
        <v>382</v>
      </c>
      <c r="F460" s="41">
        <v>63959</v>
      </c>
      <c r="H460" s="69">
        <f>IFERROR('Tabel 5'!G505/'Tabel 11'!$F460*1,0)</f>
        <v>1.3274128738723245E-2</v>
      </c>
      <c r="I460" s="69"/>
      <c r="J460" s="69">
        <f>IFERROR('Tabel 5'!I505/'Tabel 11'!$F460*1,0)</f>
        <v>6.1601963758032494E-3</v>
      </c>
      <c r="K460" s="69">
        <f>IFERROR('Tabel 5'!J505/'Tabel 11'!$F460*1,0)</f>
        <v>2.9706530746259324E-3</v>
      </c>
      <c r="L460" s="69">
        <f>IFERROR('Tabel 5'!K505/'Tabel 11'!$F460*1,0)</f>
        <v>4.5341546928501073E-4</v>
      </c>
      <c r="M460" s="69">
        <f>IFERROR('Tabel 5'!L505/'Tabel 11'!$F460*1,0)</f>
        <v>5.1595553401397769E-4</v>
      </c>
      <c r="N460" s="69">
        <f>IFERROR('Tabel 5'!M505/'Tabel 11'!$F460*1,0)</f>
        <v>0</v>
      </c>
      <c r="O460" s="69">
        <f>IFERROR('Tabel 5'!N505/'Tabel 11'!$F460*1,0)</f>
        <v>2.2201722978783282E-3</v>
      </c>
      <c r="P460" s="69"/>
      <c r="Q460" s="69">
        <f>IFERROR('Tabel 5'!P505/'Tabel 11'!$F460*1,0)</f>
        <v>0</v>
      </c>
      <c r="R460" s="69">
        <f>IFERROR('Tabel 5'!Q505/'Tabel 11'!$F460*1,0)</f>
        <v>0</v>
      </c>
      <c r="S460" s="69">
        <f>IFERROR('Tabel 5'!R505/'Tabel 11'!$F460*1,0)</f>
        <v>0</v>
      </c>
      <c r="T460" s="69">
        <f>IFERROR('Tabel 5'!S505/'Tabel 11'!$F460*1,0)</f>
        <v>0</v>
      </c>
      <c r="U460" s="69">
        <f>IFERROR('Tabel 5'!T505/'Tabel 11'!$F460*1,0)</f>
        <v>2.970653074625932E-4</v>
      </c>
      <c r="V460" s="69"/>
      <c r="W460" s="69">
        <f>IFERROR('Tabel 5'!V505/'Tabel 11'!$F460*1,0)</f>
        <v>6.8168670554574025E-3</v>
      </c>
      <c r="X460" s="69">
        <f>IFERROR('Tabel 5'!W505/'Tabel 11'!$F460*1,0)</f>
        <v>6.6292468612705012E-3</v>
      </c>
      <c r="Y460" s="69">
        <f>IFERROR('Tabel 5'!X505/'Tabel 11'!$F460*1,0)</f>
        <v>1.8762019418690098E-4</v>
      </c>
      <c r="Z460" s="69">
        <f>IFERROR('Tabel 5'!Y505/'Tabel 11'!$F460*1,0)</f>
        <v>0</v>
      </c>
      <c r="AA460" s="69"/>
      <c r="AB460" s="69">
        <f>IFERROR('Tabel 5'!AA505/'Tabel 11'!$F460*1,0)</f>
        <v>0</v>
      </c>
    </row>
    <row r="461" spans="2:28" outlineLevel="2" x14ac:dyDescent="0.2">
      <c r="B461" s="46">
        <v>2017</v>
      </c>
      <c r="C461" s="46">
        <v>5</v>
      </c>
      <c r="D461" s="22" t="s">
        <v>50</v>
      </c>
      <c r="E461" s="22" t="s">
        <v>383</v>
      </c>
      <c r="F461" s="41">
        <v>73251</v>
      </c>
      <c r="H461" s="69">
        <f>IFERROR('Tabel 5'!G506/'Tabel 11'!$F461*1,0)</f>
        <v>3.9726420117131504E-2</v>
      </c>
      <c r="I461" s="69"/>
      <c r="J461" s="69">
        <f>IFERROR('Tabel 5'!I506/'Tabel 11'!$F461*1,0)</f>
        <v>2.8955236105991728E-2</v>
      </c>
      <c r="K461" s="69">
        <f>IFERROR('Tabel 5'!J506/'Tabel 11'!$F461*1,0)</f>
        <v>1.3651690761900862E-3</v>
      </c>
      <c r="L461" s="69">
        <f>IFERROR('Tabel 5'!K506/'Tabel 11'!$F461*1,0)</f>
        <v>5.4606763047603447E-5</v>
      </c>
      <c r="M461" s="69">
        <f>IFERROR('Tabel 5'!L506/'Tabel 11'!$F461*1,0)</f>
        <v>2.2757368500088734E-2</v>
      </c>
      <c r="N461" s="69">
        <f>IFERROR('Tabel 5'!M506/'Tabel 11'!$F461*1,0)</f>
        <v>0</v>
      </c>
      <c r="O461" s="69">
        <f>IFERROR('Tabel 5'!N506/'Tabel 11'!$F461*1,0)</f>
        <v>4.7780917666653015E-3</v>
      </c>
      <c r="P461" s="69"/>
      <c r="Q461" s="69">
        <f>IFERROR('Tabel 5'!P506/'Tabel 11'!$F461*1,0)</f>
        <v>2.9078101322848834E-3</v>
      </c>
      <c r="R461" s="69">
        <f>IFERROR('Tabel 5'!Q506/'Tabel 11'!$F461*1,0)</f>
        <v>2.9078101322848834E-3</v>
      </c>
      <c r="S461" s="69">
        <f>IFERROR('Tabel 5'!R506/'Tabel 11'!$F461*1,0)</f>
        <v>0</v>
      </c>
      <c r="T461" s="69">
        <f>IFERROR('Tabel 5'!S506/'Tabel 11'!$F461*1,0)</f>
        <v>0</v>
      </c>
      <c r="U461" s="69">
        <f>IFERROR('Tabel 5'!T506/'Tabel 11'!$F461*1,0)</f>
        <v>4.2320241361892672E-4</v>
      </c>
      <c r="V461" s="69"/>
      <c r="W461" s="69">
        <f>IFERROR('Tabel 5'!V506/'Tabel 11'!$F461*1,0)</f>
        <v>7.4401714652359693E-3</v>
      </c>
      <c r="X461" s="69">
        <f>IFERROR('Tabel 5'!W506/'Tabel 11'!$F461*1,0)</f>
        <v>7.057924123902745E-3</v>
      </c>
      <c r="Y461" s="69">
        <f>IFERROR('Tabel 5'!X506/'Tabel 11'!$F461*1,0)</f>
        <v>2.4573043371421552E-4</v>
      </c>
      <c r="Z461" s="69">
        <f>IFERROR('Tabel 5'!Y506/'Tabel 11'!$F461*1,0)</f>
        <v>1.3651690761900861E-4</v>
      </c>
      <c r="AA461" s="69"/>
      <c r="AB461" s="69">
        <f>IFERROR('Tabel 5'!AA506/'Tabel 11'!$F461*1,0)</f>
        <v>1.774719799047112E-4</v>
      </c>
    </row>
    <row r="462" spans="2:28" outlineLevel="2" x14ac:dyDescent="0.2">
      <c r="B462" s="46">
        <v>2017</v>
      </c>
      <c r="C462" s="46">
        <v>5</v>
      </c>
      <c r="D462" s="22" t="s">
        <v>53</v>
      </c>
      <c r="E462" s="22" t="s">
        <v>388</v>
      </c>
      <c r="F462" s="41">
        <v>59556</v>
      </c>
      <c r="H462" s="69">
        <f>IFERROR('Tabel 5'!G507/'Tabel 11'!$F462*1,0)</f>
        <v>1.5246154879441198E-2</v>
      </c>
      <c r="I462" s="69"/>
      <c r="J462" s="69">
        <f>IFERROR('Tabel 5'!I507/'Tabel 11'!$F462*1,0)</f>
        <v>3.0895291826180402E-3</v>
      </c>
      <c r="K462" s="69">
        <f>IFERROR('Tabel 5'!J507/'Tabel 11'!$F462*1,0)</f>
        <v>5.7089126200550737E-4</v>
      </c>
      <c r="L462" s="69">
        <f>IFERROR('Tabel 5'!K507/'Tabel 11'!$F462*1,0)</f>
        <v>2.5186379206125329E-4</v>
      </c>
      <c r="M462" s="69">
        <f>IFERROR('Tabel 5'!L507/'Tabel 11'!$F462*1,0)</f>
        <v>1.6790919470750218E-4</v>
      </c>
      <c r="N462" s="69">
        <f>IFERROR('Tabel 5'!M507/'Tabel 11'!$F462*1,0)</f>
        <v>0</v>
      </c>
      <c r="O462" s="69">
        <f>IFERROR('Tabel 5'!N507/'Tabel 11'!$F462*1,0)</f>
        <v>2.0988649338437772E-3</v>
      </c>
      <c r="P462" s="69"/>
      <c r="Q462" s="69">
        <f>IFERROR('Tabel 5'!P507/'Tabel 11'!$F462*1,0)</f>
        <v>4.0298206729800525E-4</v>
      </c>
      <c r="R462" s="69">
        <f>IFERROR('Tabel 5'!Q507/'Tabel 11'!$F462*1,0)</f>
        <v>4.0298206729800525E-4</v>
      </c>
      <c r="S462" s="69">
        <f>IFERROR('Tabel 5'!R507/'Tabel 11'!$F462*1,0)</f>
        <v>0</v>
      </c>
      <c r="T462" s="69">
        <f>IFERROR('Tabel 5'!S507/'Tabel 11'!$F462*1,0)</f>
        <v>0</v>
      </c>
      <c r="U462" s="69">
        <f>IFERROR('Tabel 5'!T507/'Tabel 11'!$F462*1,0)</f>
        <v>3.8619114782725502E-4</v>
      </c>
      <c r="V462" s="69"/>
      <c r="W462" s="69">
        <f>IFERROR('Tabel 5'!V507/'Tabel 11'!$F462*1,0)</f>
        <v>1.1367452481697897E-2</v>
      </c>
      <c r="X462" s="69">
        <f>IFERROR('Tabel 5'!W507/'Tabel 11'!$F462*1,0)</f>
        <v>7.1361407750688425E-3</v>
      </c>
      <c r="Y462" s="69">
        <f>IFERROR('Tabel 5'!X507/'Tabel 11'!$F462*1,0)</f>
        <v>2.5186379206125329E-4</v>
      </c>
      <c r="Z462" s="69">
        <f>IFERROR('Tabel 5'!Y507/'Tabel 11'!$F462*1,0)</f>
        <v>3.9794479145678014E-3</v>
      </c>
      <c r="AA462" s="69"/>
      <c r="AB462" s="69">
        <f>IFERROR('Tabel 5'!AA507/'Tabel 11'!$F462*1,0)</f>
        <v>0</v>
      </c>
    </row>
    <row r="463" spans="2:28" outlineLevel="2" x14ac:dyDescent="0.2">
      <c r="B463" s="46">
        <v>2017</v>
      </c>
      <c r="C463" s="46">
        <v>5</v>
      </c>
      <c r="D463" s="22" t="s">
        <v>55</v>
      </c>
      <c r="E463" s="22" t="s">
        <v>390</v>
      </c>
      <c r="F463" s="41">
        <v>48463</v>
      </c>
      <c r="H463" s="69">
        <f>IFERROR('Tabel 5'!G508/'Tabel 11'!$F463*1,0)</f>
        <v>3.3076780224088477E-2</v>
      </c>
      <c r="I463" s="69"/>
      <c r="J463" s="69">
        <f>IFERROR('Tabel 5'!I508/'Tabel 11'!$F463*1,0)</f>
        <v>1.7766130862720012E-2</v>
      </c>
      <c r="K463" s="69">
        <f>IFERROR('Tabel 5'!J508/'Tabel 11'!$F463*1,0)</f>
        <v>0</v>
      </c>
      <c r="L463" s="69">
        <f>IFERROR('Tabel 5'!K508/'Tabel 11'!$F463*1,0)</f>
        <v>0</v>
      </c>
      <c r="M463" s="69">
        <f>IFERROR('Tabel 5'!L508/'Tabel 11'!$F463*1,0)</f>
        <v>1.0523492148649485E-3</v>
      </c>
      <c r="N463" s="69">
        <f>IFERROR('Tabel 5'!M508/'Tabel 11'!$F463*1,0)</f>
        <v>0</v>
      </c>
      <c r="O463" s="69">
        <f>IFERROR('Tabel 5'!N508/'Tabel 11'!$F463*1,0)</f>
        <v>1.6713781647855065E-2</v>
      </c>
      <c r="P463" s="69"/>
      <c r="Q463" s="69">
        <f>IFERROR('Tabel 5'!P508/'Tabel 11'!$F463*1,0)</f>
        <v>6.3966324825124319E-4</v>
      </c>
      <c r="R463" s="69">
        <f>IFERROR('Tabel 5'!Q508/'Tabel 11'!$F463*1,0)</f>
        <v>6.3966324825124319E-4</v>
      </c>
      <c r="S463" s="69">
        <f>IFERROR('Tabel 5'!R508/'Tabel 11'!$F463*1,0)</f>
        <v>0</v>
      </c>
      <c r="T463" s="69">
        <f>IFERROR('Tabel 5'!S508/'Tabel 11'!$F463*1,0)</f>
        <v>0</v>
      </c>
      <c r="U463" s="69">
        <f>IFERROR('Tabel 5'!T508/'Tabel 11'!$F463*1,0)</f>
        <v>1.4856694798093392E-3</v>
      </c>
      <c r="V463" s="69"/>
      <c r="W463" s="69">
        <f>IFERROR('Tabel 5'!V508/'Tabel 11'!$F463*1,0)</f>
        <v>1.3185316633307884E-2</v>
      </c>
      <c r="X463" s="69">
        <f>IFERROR('Tabel 5'!W508/'Tabel 11'!$F463*1,0)</f>
        <v>1.2917070755008976E-2</v>
      </c>
      <c r="Y463" s="69">
        <f>IFERROR('Tabel 5'!X508/'Tabel 11'!$F463*1,0)</f>
        <v>2.6824587829890845E-4</v>
      </c>
      <c r="Z463" s="69">
        <f>IFERROR('Tabel 5'!Y508/'Tabel 11'!$F463*1,0)</f>
        <v>0</v>
      </c>
      <c r="AA463" s="69"/>
      <c r="AB463" s="69">
        <f>IFERROR('Tabel 5'!AA508/'Tabel 11'!$F463*1,0)</f>
        <v>0</v>
      </c>
    </row>
    <row r="464" spans="2:28" outlineLevel="2" x14ac:dyDescent="0.2">
      <c r="B464" s="46">
        <v>2017</v>
      </c>
      <c r="C464" s="46">
        <v>5</v>
      </c>
      <c r="D464" s="22" t="s">
        <v>56</v>
      </c>
      <c r="E464" s="22" t="s">
        <v>391</v>
      </c>
      <c r="F464" s="41">
        <v>82247</v>
      </c>
      <c r="H464" s="69">
        <f>IFERROR('Tabel 5'!G509/'Tabel 11'!$F464*1,0)</f>
        <v>3.0457037946672826E-2</v>
      </c>
      <c r="I464" s="69"/>
      <c r="J464" s="69">
        <f>IFERROR('Tabel 5'!I509/'Tabel 11'!$F464*1,0)</f>
        <v>1.3957955913285591E-2</v>
      </c>
      <c r="K464" s="69">
        <f>IFERROR('Tabel 5'!J509/'Tabel 11'!$F464*1,0)</f>
        <v>1.0565734920422629E-2</v>
      </c>
      <c r="L464" s="69">
        <f>IFERROR('Tabel 5'!K509/'Tabel 11'!$F464*1,0)</f>
        <v>0</v>
      </c>
      <c r="M464" s="69">
        <f>IFERROR('Tabel 5'!L509/'Tabel 11'!$F464*1,0)</f>
        <v>9.4836285821975265E-4</v>
      </c>
      <c r="N464" s="69">
        <f>IFERROR('Tabel 5'!M509/'Tabel 11'!$F464*1,0)</f>
        <v>0</v>
      </c>
      <c r="O464" s="69">
        <f>IFERROR('Tabel 5'!N509/'Tabel 11'!$F464*1,0)</f>
        <v>2.443858134643209E-3</v>
      </c>
      <c r="P464" s="69"/>
      <c r="Q464" s="69">
        <f>IFERROR('Tabel 5'!P509/'Tabel 11'!$F464*1,0)</f>
        <v>4.0730968910720148E-3</v>
      </c>
      <c r="R464" s="69">
        <f>IFERROR('Tabel 5'!Q509/'Tabel 11'!$F464*1,0)</f>
        <v>3.149051029216871E-3</v>
      </c>
      <c r="S464" s="69">
        <f>IFERROR('Tabel 5'!R509/'Tabel 11'!$F464*1,0)</f>
        <v>9.2404586185514364E-4</v>
      </c>
      <c r="T464" s="69">
        <f>IFERROR('Tabel 5'!S509/'Tabel 11'!$F464*1,0)</f>
        <v>0</v>
      </c>
      <c r="U464" s="69">
        <f>IFERROR('Tabel 5'!T509/'Tabel 11'!$F464*1,0)</f>
        <v>3.7934514328790106E-3</v>
      </c>
      <c r="V464" s="69"/>
      <c r="W464" s="69">
        <f>IFERROR('Tabel 5'!V509/'Tabel 11'!$F464*1,0)</f>
        <v>8.6325337094362107E-3</v>
      </c>
      <c r="X464" s="69">
        <f>IFERROR('Tabel 5'!W509/'Tabel 11'!$F464*1,0)</f>
        <v>7.5625858693934124E-3</v>
      </c>
      <c r="Y464" s="69">
        <f>IFERROR('Tabel 5'!X509/'Tabel 11'!$F464*1,0)</f>
        <v>1.0699478400427978E-3</v>
      </c>
      <c r="Z464" s="69">
        <f>IFERROR('Tabel 5'!Y509/'Tabel 11'!$F464*1,0)</f>
        <v>0</v>
      </c>
      <c r="AA464" s="69"/>
      <c r="AB464" s="69">
        <f>IFERROR('Tabel 5'!AA509/'Tabel 11'!$F464*1,0)</f>
        <v>1.2158498182304522E-4</v>
      </c>
    </row>
    <row r="465" spans="2:28" outlineLevel="2" x14ac:dyDescent="0.2">
      <c r="B465" s="46">
        <v>2017</v>
      </c>
      <c r="C465" s="46">
        <v>5</v>
      </c>
      <c r="D465" s="22" t="s">
        <v>57</v>
      </c>
      <c r="E465" s="22" t="s">
        <v>392</v>
      </c>
      <c r="F465" s="41">
        <v>73241</v>
      </c>
      <c r="H465" s="69">
        <f>IFERROR('Tabel 5'!G510/'Tabel 11'!$F465*1,0)</f>
        <v>8.8201963381166291E-3</v>
      </c>
      <c r="I465" s="69"/>
      <c r="J465" s="69">
        <f>IFERROR('Tabel 5'!I510/'Tabel 11'!$F465*1,0)</f>
        <v>1.6247730096530632E-3</v>
      </c>
      <c r="K465" s="69">
        <f>IFERROR('Tabel 5'!J510/'Tabel 11'!$F465*1,0)</f>
        <v>8.1921328217801506E-4</v>
      </c>
      <c r="L465" s="69">
        <f>IFERROR('Tabel 5'!K510/'Tabel 11'!$F465*1,0)</f>
        <v>2.0480332054450377E-4</v>
      </c>
      <c r="M465" s="69">
        <f>IFERROR('Tabel 5'!L510/'Tabel 11'!$F465*1,0)</f>
        <v>6.8267773514834584E-5</v>
      </c>
      <c r="N465" s="69">
        <f>IFERROR('Tabel 5'!M510/'Tabel 11'!$F465*1,0)</f>
        <v>2.0480332054450377E-4</v>
      </c>
      <c r="O465" s="69">
        <f>IFERROR('Tabel 5'!N510/'Tabel 11'!$F465*1,0)</f>
        <v>3.2768531287120603E-4</v>
      </c>
      <c r="P465" s="69"/>
      <c r="Q465" s="69">
        <f>IFERROR('Tabel 5'!P510/'Tabel 11'!$F465*1,0)</f>
        <v>8.0555972747504815E-4</v>
      </c>
      <c r="R465" s="69">
        <f>IFERROR('Tabel 5'!Q510/'Tabel 11'!$F465*1,0)</f>
        <v>8.0555972747504815E-4</v>
      </c>
      <c r="S465" s="69">
        <f>IFERROR('Tabel 5'!R510/'Tabel 11'!$F465*1,0)</f>
        <v>0</v>
      </c>
      <c r="T465" s="69">
        <f>IFERROR('Tabel 5'!S510/'Tabel 11'!$F465*1,0)</f>
        <v>0</v>
      </c>
      <c r="U465" s="69">
        <f>IFERROR('Tabel 5'!T510/'Tabel 11'!$F465*1,0)</f>
        <v>1.3517019155937248E-3</v>
      </c>
      <c r="V465" s="69"/>
      <c r="W465" s="69">
        <f>IFERROR('Tabel 5'!V510/'Tabel 11'!$F465*1,0)</f>
        <v>5.0381616853947923E-3</v>
      </c>
      <c r="X465" s="69">
        <f>IFERROR('Tabel 5'!W510/'Tabel 11'!$F465*1,0)</f>
        <v>5.0381616853947923E-3</v>
      </c>
      <c r="Y465" s="69">
        <f>IFERROR('Tabel 5'!X510/'Tabel 11'!$F465*1,0)</f>
        <v>0</v>
      </c>
      <c r="Z465" s="69">
        <f>IFERROR('Tabel 5'!Y510/'Tabel 11'!$F465*1,0)</f>
        <v>0</v>
      </c>
      <c r="AA465" s="69"/>
      <c r="AB465" s="69">
        <f>IFERROR('Tabel 5'!AA510/'Tabel 11'!$F465*1,0)</f>
        <v>0</v>
      </c>
    </row>
    <row r="466" spans="2:28" outlineLevel="2" x14ac:dyDescent="0.2">
      <c r="B466" s="46">
        <v>2017</v>
      </c>
      <c r="C466" s="46">
        <v>5</v>
      </c>
      <c r="D466" s="22" t="s">
        <v>393</v>
      </c>
      <c r="E466" s="22" t="s">
        <v>394</v>
      </c>
      <c r="F466" s="41">
        <v>148408</v>
      </c>
      <c r="H466" s="69">
        <f>IFERROR('Tabel 5'!G511/'Tabel 11'!$F466*1,0)</f>
        <v>1.4662282356746267E-2</v>
      </c>
      <c r="I466" s="69"/>
      <c r="J466" s="69">
        <f>IFERROR('Tabel 5'!I511/'Tabel 11'!$F466*1,0)</f>
        <v>5.5522613336208291E-3</v>
      </c>
      <c r="K466" s="69">
        <f>IFERROR('Tabel 5'!J511/'Tabel 11'!$F466*1,0)</f>
        <v>3.5644978707347311E-3</v>
      </c>
      <c r="L466" s="69">
        <f>IFERROR('Tabel 5'!K511/'Tabel 11'!$F466*1,0)</f>
        <v>1.1454908091208021E-4</v>
      </c>
      <c r="M466" s="69">
        <f>IFERROR('Tabel 5'!L511/'Tabel 11'!$F466*1,0)</f>
        <v>1.8732143819740175E-3</v>
      </c>
      <c r="N466" s="69">
        <f>IFERROR('Tabel 5'!M511/'Tabel 11'!$F466*1,0)</f>
        <v>0</v>
      </c>
      <c r="O466" s="69">
        <f>IFERROR('Tabel 5'!N511/'Tabel 11'!$F466*1,0)</f>
        <v>0</v>
      </c>
      <c r="P466" s="69"/>
      <c r="Q466" s="69">
        <f>IFERROR('Tabel 5'!P511/'Tabel 11'!$F466*1,0)</f>
        <v>6.1317449194113526E-4</v>
      </c>
      <c r="R466" s="69">
        <f>IFERROR('Tabel 5'!Q511/'Tabel 11'!$F466*1,0)</f>
        <v>6.1317449194113526E-4</v>
      </c>
      <c r="S466" s="69">
        <f>IFERROR('Tabel 5'!R511/'Tabel 11'!$F466*1,0)</f>
        <v>0</v>
      </c>
      <c r="T466" s="69">
        <f>IFERROR('Tabel 5'!S511/'Tabel 11'!$F466*1,0)</f>
        <v>0</v>
      </c>
      <c r="U466" s="69">
        <f>IFERROR('Tabel 5'!T511/'Tabel 11'!$F466*1,0)</f>
        <v>1.8866907444342624E-3</v>
      </c>
      <c r="V466" s="69"/>
      <c r="W466" s="69">
        <f>IFERROR('Tabel 5'!V511/'Tabel 11'!$F466*1,0)</f>
        <v>6.6101557867500405E-3</v>
      </c>
      <c r="X466" s="69">
        <f>IFERROR('Tabel 5'!W511/'Tabel 11'!$F466*1,0)</f>
        <v>6.4349630747668586E-3</v>
      </c>
      <c r="Y466" s="69">
        <f>IFERROR('Tabel 5'!X511/'Tabel 11'!$F466*1,0)</f>
        <v>1.7519271198318149E-4</v>
      </c>
      <c r="Z466" s="69">
        <f>IFERROR('Tabel 5'!Y511/'Tabel 11'!$F466*1,0)</f>
        <v>0</v>
      </c>
      <c r="AA466" s="69"/>
      <c r="AB466" s="69">
        <f>IFERROR('Tabel 5'!AA511/'Tabel 11'!$F466*1,0)</f>
        <v>0</v>
      </c>
    </row>
    <row r="467" spans="2:28" outlineLevel="2" x14ac:dyDescent="0.2">
      <c r="B467" s="46">
        <v>2017</v>
      </c>
      <c r="C467" s="46">
        <v>5</v>
      </c>
      <c r="D467" s="22" t="s">
        <v>60</v>
      </c>
      <c r="E467" s="22" t="s">
        <v>397</v>
      </c>
      <c r="F467" s="41">
        <v>91361</v>
      </c>
      <c r="H467" s="69">
        <f>IFERROR('Tabel 5'!G512/'Tabel 11'!$F467*1,0)</f>
        <v>8.6141789166055537E-3</v>
      </c>
      <c r="I467" s="69"/>
      <c r="J467" s="69">
        <f>IFERROR('Tabel 5'!I512/'Tabel 11'!$F467*1,0)</f>
        <v>1.9373693370256454E-3</v>
      </c>
      <c r="K467" s="69">
        <f>IFERROR('Tabel 5'!J512/'Tabel 11'!$F467*1,0)</f>
        <v>2.1891178949442322E-4</v>
      </c>
      <c r="L467" s="69">
        <f>IFERROR('Tabel 5'!K512/'Tabel 11'!$F467*1,0)</f>
        <v>1.0945589474721161E-5</v>
      </c>
      <c r="M467" s="69">
        <f>IFERROR('Tabel 5'!L512/'Tabel 11'!$F467*1,0)</f>
        <v>1.5323825264609626E-3</v>
      </c>
      <c r="N467" s="69">
        <f>IFERROR('Tabel 5'!M512/'Tabel 11'!$F467*1,0)</f>
        <v>0</v>
      </c>
      <c r="O467" s="69">
        <f>IFERROR('Tabel 5'!N512/'Tabel 11'!$F467*1,0)</f>
        <v>1.7512943159553857E-4</v>
      </c>
      <c r="P467" s="69"/>
      <c r="Q467" s="69">
        <f>IFERROR('Tabel 5'!P512/'Tabel 11'!$F467*1,0)</f>
        <v>0</v>
      </c>
      <c r="R467" s="69">
        <f>IFERROR('Tabel 5'!Q512/'Tabel 11'!$F467*1,0)</f>
        <v>0</v>
      </c>
      <c r="S467" s="69">
        <f>IFERROR('Tabel 5'!R512/'Tabel 11'!$F467*1,0)</f>
        <v>0</v>
      </c>
      <c r="T467" s="69">
        <f>IFERROR('Tabel 5'!S512/'Tabel 11'!$F467*1,0)</f>
        <v>0</v>
      </c>
      <c r="U467" s="69">
        <f>IFERROR('Tabel 5'!T512/'Tabel 11'!$F467*1,0)</f>
        <v>1.8607502107025975E-4</v>
      </c>
      <c r="V467" s="69"/>
      <c r="W467" s="69">
        <f>IFERROR('Tabel 5'!V512/'Tabel 11'!$F467*1,0)</f>
        <v>6.4907345585096489E-3</v>
      </c>
      <c r="X467" s="69">
        <f>IFERROR('Tabel 5'!W512/'Tabel 11'!$F467*1,0)</f>
        <v>6.4907345585096489E-3</v>
      </c>
      <c r="Y467" s="69">
        <f>IFERROR('Tabel 5'!X512/'Tabel 11'!$F467*1,0)</f>
        <v>0</v>
      </c>
      <c r="Z467" s="69">
        <f>IFERROR('Tabel 5'!Y512/'Tabel 11'!$F467*1,0)</f>
        <v>0</v>
      </c>
      <c r="AA467" s="69"/>
      <c r="AB467" s="69">
        <f>IFERROR('Tabel 5'!AA512/'Tabel 11'!$F467*1,0)</f>
        <v>4.3782357898884644E-5</v>
      </c>
    </row>
    <row r="468" spans="2:28" outlineLevel="2" x14ac:dyDescent="0.2">
      <c r="B468" s="46">
        <v>2017</v>
      </c>
      <c r="C468" s="46">
        <v>5</v>
      </c>
      <c r="D468" s="22" t="s">
        <v>61</v>
      </c>
      <c r="E468" s="22" t="s">
        <v>398</v>
      </c>
      <c r="F468" s="41">
        <v>51878</v>
      </c>
      <c r="H468" s="69">
        <f>IFERROR('Tabel 5'!G513/'Tabel 11'!$F468*1,0)</f>
        <v>4.8170708200007711E-2</v>
      </c>
      <c r="I468" s="69"/>
      <c r="J468" s="69">
        <f>IFERROR('Tabel 5'!I513/'Tabel 11'!$F468*1,0)</f>
        <v>3.5718416284359455E-2</v>
      </c>
      <c r="K468" s="69">
        <f>IFERROR('Tabel 5'!J513/'Tabel 11'!$F468*1,0)</f>
        <v>2.5984039477235051E-2</v>
      </c>
      <c r="L468" s="69">
        <f>IFERROR('Tabel 5'!K513/'Tabel 11'!$F468*1,0)</f>
        <v>0</v>
      </c>
      <c r="M468" s="69">
        <f>IFERROR('Tabel 5'!L513/'Tabel 11'!$F468*1,0)</f>
        <v>4.2985465900767187E-3</v>
      </c>
      <c r="N468" s="69">
        <f>IFERROR('Tabel 5'!M513/'Tabel 11'!$F468*1,0)</f>
        <v>0</v>
      </c>
      <c r="O468" s="69">
        <f>IFERROR('Tabel 5'!N513/'Tabel 11'!$F468*1,0)</f>
        <v>5.4358302170476889E-3</v>
      </c>
      <c r="P468" s="69"/>
      <c r="Q468" s="69">
        <f>IFERROR('Tabel 5'!P513/'Tabel 11'!$F468*1,0)</f>
        <v>5.9755580400169632E-4</v>
      </c>
      <c r="R468" s="69">
        <f>IFERROR('Tabel 5'!Q513/'Tabel 11'!$F468*1,0)</f>
        <v>5.9755580400169632E-4</v>
      </c>
      <c r="S468" s="69">
        <f>IFERROR('Tabel 5'!R513/'Tabel 11'!$F468*1,0)</f>
        <v>0</v>
      </c>
      <c r="T468" s="69">
        <f>IFERROR('Tabel 5'!S513/'Tabel 11'!$F468*1,0)</f>
        <v>0</v>
      </c>
      <c r="U468" s="69">
        <f>IFERROR('Tabel 5'!T513/'Tabel 11'!$F468*1,0)</f>
        <v>0</v>
      </c>
      <c r="V468" s="69"/>
      <c r="W468" s="69">
        <f>IFERROR('Tabel 5'!V513/'Tabel 11'!$F468*1,0)</f>
        <v>1.1854736111646556E-2</v>
      </c>
      <c r="X468" s="69">
        <f>IFERROR('Tabel 5'!W513/'Tabel 11'!$F468*1,0)</f>
        <v>1.1488492231774549E-2</v>
      </c>
      <c r="Y468" s="69">
        <f>IFERROR('Tabel 5'!X513/'Tabel 11'!$F468*1,0)</f>
        <v>0</v>
      </c>
      <c r="Z468" s="69">
        <f>IFERROR('Tabel 5'!Y513/'Tabel 11'!$F468*1,0)</f>
        <v>3.6624387987200738E-4</v>
      </c>
      <c r="AA468" s="69"/>
      <c r="AB468" s="69">
        <f>IFERROR('Tabel 5'!AA513/'Tabel 11'!$F468*1,0)</f>
        <v>0</v>
      </c>
    </row>
    <row r="469" spans="2:28" outlineLevel="2" x14ac:dyDescent="0.2">
      <c r="B469" s="46">
        <v>2017</v>
      </c>
      <c r="C469" s="46">
        <v>5</v>
      </c>
      <c r="D469" s="22" t="s">
        <v>62</v>
      </c>
      <c r="E469" s="22" t="s">
        <v>399</v>
      </c>
      <c r="F469" s="41">
        <v>109543</v>
      </c>
      <c r="H469" s="69">
        <f>IFERROR('Tabel 5'!G514/'Tabel 11'!$F469*1,0)</f>
        <v>2.2100910144874617E-2</v>
      </c>
      <c r="I469" s="69"/>
      <c r="J469" s="69">
        <f>IFERROR('Tabel 5'!I514/'Tabel 11'!$F469*1,0)</f>
        <v>8.9736450526277361E-3</v>
      </c>
      <c r="K469" s="69">
        <f>IFERROR('Tabel 5'!J514/'Tabel 11'!$F469*1,0)</f>
        <v>7.8051541403832284E-3</v>
      </c>
      <c r="L469" s="69">
        <f>IFERROR('Tabel 5'!K514/'Tabel 11'!$F469*1,0)</f>
        <v>2.7386505755730629E-4</v>
      </c>
      <c r="M469" s="69">
        <f>IFERROR('Tabel 5'!L514/'Tabel 11'!$F469*1,0)</f>
        <v>9.1288352519102082E-5</v>
      </c>
      <c r="N469" s="69">
        <f>IFERROR('Tabel 5'!M514/'Tabel 11'!$F469*1,0)</f>
        <v>0</v>
      </c>
      <c r="O469" s="69">
        <f>IFERROR('Tabel 5'!N514/'Tabel 11'!$F469*1,0)</f>
        <v>8.0333750216809833E-4</v>
      </c>
      <c r="P469" s="69"/>
      <c r="Q469" s="69">
        <f>IFERROR('Tabel 5'!P514/'Tabel 11'!$F469*1,0)</f>
        <v>1.6431903453438375E-4</v>
      </c>
      <c r="R469" s="69">
        <f>IFERROR('Tabel 5'!Q514/'Tabel 11'!$F469*1,0)</f>
        <v>1.6431903453438375E-4</v>
      </c>
      <c r="S469" s="69">
        <f>IFERROR('Tabel 5'!R514/'Tabel 11'!$F469*1,0)</f>
        <v>0</v>
      </c>
      <c r="T469" s="69">
        <f>IFERROR('Tabel 5'!S514/'Tabel 11'!$F469*1,0)</f>
        <v>0</v>
      </c>
      <c r="U469" s="69">
        <f>IFERROR('Tabel 5'!T514/'Tabel 11'!$F469*1,0)</f>
        <v>3.8341108058022875E-4</v>
      </c>
      <c r="V469" s="69"/>
      <c r="W469" s="69">
        <f>IFERROR('Tabel 5'!V514/'Tabel 11'!$F469*1,0)</f>
        <v>1.2579534977132267E-2</v>
      </c>
      <c r="X469" s="69">
        <f>IFERROR('Tabel 5'!W514/'Tabel 11'!$F469*1,0)</f>
        <v>1.2579534977132267E-2</v>
      </c>
      <c r="Y469" s="69">
        <f>IFERROR('Tabel 5'!X514/'Tabel 11'!$F469*1,0)</f>
        <v>0</v>
      </c>
      <c r="Z469" s="69">
        <f>IFERROR('Tabel 5'!Y514/'Tabel 11'!$F469*1,0)</f>
        <v>0</v>
      </c>
      <c r="AA469" s="69"/>
      <c r="AB469" s="69">
        <f>IFERROR('Tabel 5'!AA514/'Tabel 11'!$F469*1,0)</f>
        <v>0</v>
      </c>
    </row>
    <row r="470" spans="2:28" outlineLevel="2" x14ac:dyDescent="0.2">
      <c r="B470" s="46">
        <v>2017</v>
      </c>
      <c r="C470" s="46">
        <v>5</v>
      </c>
      <c r="D470" s="22" t="s">
        <v>64</v>
      </c>
      <c r="E470" s="22" t="s">
        <v>401</v>
      </c>
      <c r="F470" s="41">
        <v>62585</v>
      </c>
      <c r="H470" s="69">
        <f>IFERROR('Tabel 5'!G515/'Tabel 11'!$F470*1,0)</f>
        <v>1.3150115842454263E-2</v>
      </c>
      <c r="I470" s="69"/>
      <c r="J470" s="69">
        <f>IFERROR('Tabel 5'!I515/'Tabel 11'!$F470*1,0)</f>
        <v>3.3554366062155468E-3</v>
      </c>
      <c r="K470" s="69">
        <f>IFERROR('Tabel 5'!J515/'Tabel 11'!$F470*1,0)</f>
        <v>0</v>
      </c>
      <c r="L470" s="69">
        <f>IFERROR('Tabel 5'!K515/'Tabel 11'!$F470*1,0)</f>
        <v>1.9653271550691062E-3</v>
      </c>
      <c r="M470" s="69">
        <f>IFERROR('Tabel 5'!L515/'Tabel 11'!$F470*1,0)</f>
        <v>0</v>
      </c>
      <c r="N470" s="69">
        <f>IFERROR('Tabel 5'!M515/'Tabel 11'!$F470*1,0)</f>
        <v>0</v>
      </c>
      <c r="O470" s="69">
        <f>IFERROR('Tabel 5'!N515/'Tabel 11'!$F470*1,0)</f>
        <v>1.3901094511464408E-3</v>
      </c>
      <c r="P470" s="69"/>
      <c r="Q470" s="69">
        <f>IFERROR('Tabel 5'!P515/'Tabel 11'!$F470*1,0)</f>
        <v>3.9945673883518413E-4</v>
      </c>
      <c r="R470" s="69">
        <f>IFERROR('Tabel 5'!Q515/'Tabel 11'!$F470*1,0)</f>
        <v>3.9945673883518413E-4</v>
      </c>
      <c r="S470" s="69">
        <f>IFERROR('Tabel 5'!R515/'Tabel 11'!$F470*1,0)</f>
        <v>0</v>
      </c>
      <c r="T470" s="69">
        <f>IFERROR('Tabel 5'!S515/'Tabel 11'!$F470*1,0)</f>
        <v>0</v>
      </c>
      <c r="U470" s="69">
        <f>IFERROR('Tabel 5'!T515/'Tabel 11'!$F470*1,0)</f>
        <v>2.0771750419429575E-4</v>
      </c>
      <c r="V470" s="69"/>
      <c r="W470" s="69">
        <f>IFERROR('Tabel 5'!V515/'Tabel 11'!$F470*1,0)</f>
        <v>9.1875049932092362E-3</v>
      </c>
      <c r="X470" s="69">
        <f>IFERROR('Tabel 5'!W515/'Tabel 11'!$F470*1,0)</f>
        <v>8.9638092194615319E-3</v>
      </c>
      <c r="Y470" s="69">
        <f>IFERROR('Tabel 5'!X515/'Tabel 11'!$F470*1,0)</f>
        <v>2.2369577374770313E-4</v>
      </c>
      <c r="Z470" s="69">
        <f>IFERROR('Tabel 5'!Y515/'Tabel 11'!$F470*1,0)</f>
        <v>0</v>
      </c>
      <c r="AA470" s="69"/>
      <c r="AB470" s="69">
        <f>IFERROR('Tabel 5'!AA515/'Tabel 11'!$F470*1,0)</f>
        <v>0</v>
      </c>
    </row>
    <row r="471" spans="2:28" outlineLevel="2" x14ac:dyDescent="0.2">
      <c r="B471" s="46">
        <v>2017</v>
      </c>
      <c r="C471" s="46">
        <v>5</v>
      </c>
      <c r="D471" s="22" t="s">
        <v>65</v>
      </c>
      <c r="E471" s="22" t="s">
        <v>402</v>
      </c>
      <c r="F471" s="41">
        <v>48361</v>
      </c>
      <c r="H471" s="69">
        <f>IFERROR('Tabel 5'!G516/'Tabel 11'!$F471*1,0)</f>
        <v>9.4084076011662285E-3</v>
      </c>
      <c r="I471" s="69"/>
      <c r="J471" s="69">
        <f>IFERROR('Tabel 5'!I516/'Tabel 11'!$F471*1,0)</f>
        <v>7.2372366162817142E-4</v>
      </c>
      <c r="K471" s="69">
        <f>IFERROR('Tabel 5'!J516/'Tabel 11'!$F471*1,0)</f>
        <v>7.2372366162817142E-4</v>
      </c>
      <c r="L471" s="69">
        <f>IFERROR('Tabel 5'!K516/'Tabel 11'!$F471*1,0)</f>
        <v>0</v>
      </c>
      <c r="M471" s="69">
        <f>IFERROR('Tabel 5'!L516/'Tabel 11'!$F471*1,0)</f>
        <v>0</v>
      </c>
      <c r="N471" s="69">
        <f>IFERROR('Tabel 5'!M516/'Tabel 11'!$F471*1,0)</f>
        <v>0</v>
      </c>
      <c r="O471" s="69">
        <f>IFERROR('Tabel 5'!N516/'Tabel 11'!$F471*1,0)</f>
        <v>0</v>
      </c>
      <c r="P471" s="69"/>
      <c r="Q471" s="69">
        <f>IFERROR('Tabel 5'!P516/'Tabel 11'!$F471*1,0)</f>
        <v>5.7897892930253712E-4</v>
      </c>
      <c r="R471" s="69">
        <f>IFERROR('Tabel 5'!Q516/'Tabel 11'!$F471*1,0)</f>
        <v>5.7897892930253712E-4</v>
      </c>
      <c r="S471" s="69">
        <f>IFERROR('Tabel 5'!R516/'Tabel 11'!$F471*1,0)</f>
        <v>0</v>
      </c>
      <c r="T471" s="69">
        <f>IFERROR('Tabel 5'!S516/'Tabel 11'!$F471*1,0)</f>
        <v>0</v>
      </c>
      <c r="U471" s="69">
        <f>IFERROR('Tabel 5'!T516/'Tabel 11'!$F471*1,0)</f>
        <v>3.3084510245859268E-4</v>
      </c>
      <c r="V471" s="69"/>
      <c r="W471" s="69">
        <f>IFERROR('Tabel 5'!V516/'Tabel 11'!$F471*1,0)</f>
        <v>7.7748599077769277E-3</v>
      </c>
      <c r="X471" s="69">
        <f>IFERROR('Tabel 5'!W516/'Tabel 11'!$F471*1,0)</f>
        <v>7.7748599077769277E-3</v>
      </c>
      <c r="Y471" s="69">
        <f>IFERROR('Tabel 5'!X516/'Tabel 11'!$F471*1,0)</f>
        <v>0</v>
      </c>
      <c r="Z471" s="69">
        <f>IFERROR('Tabel 5'!Y516/'Tabel 11'!$F471*1,0)</f>
        <v>0</v>
      </c>
      <c r="AA471" s="69"/>
      <c r="AB471" s="69">
        <f>IFERROR('Tabel 5'!AA516/'Tabel 11'!$F471*1,0)</f>
        <v>0</v>
      </c>
    </row>
    <row r="472" spans="2:28" outlineLevel="2" x14ac:dyDescent="0.2">
      <c r="B472" s="46">
        <v>2017</v>
      </c>
      <c r="C472" s="46">
        <v>5</v>
      </c>
      <c r="D472" s="22" t="s">
        <v>66</v>
      </c>
      <c r="E472" s="22" t="s">
        <v>403</v>
      </c>
      <c r="F472" s="41">
        <v>86567</v>
      </c>
      <c r="H472" s="69">
        <f>IFERROR('Tabel 5'!G517/'Tabel 11'!$F472*1,0)</f>
        <v>1.240657525384962E-2</v>
      </c>
      <c r="I472" s="69"/>
      <c r="J472" s="69">
        <f>IFERROR('Tabel 5'!I517/'Tabel 11'!$F472*1,0)</f>
        <v>2.5413841302112813E-3</v>
      </c>
      <c r="K472" s="69">
        <f>IFERROR('Tabel 5'!J517/'Tabel 11'!$F472*1,0)</f>
        <v>4.7362158790301156E-4</v>
      </c>
      <c r="L472" s="69">
        <f>IFERROR('Tabel 5'!K517/'Tabel 11'!$F472*1,0)</f>
        <v>1.1551746046414916E-5</v>
      </c>
      <c r="M472" s="69">
        <f>IFERROR('Tabel 5'!L517/'Tabel 11'!$F472*1,0)</f>
        <v>1.2706920651056407E-4</v>
      </c>
      <c r="N472" s="69">
        <f>IFERROR('Tabel 5'!M517/'Tabel 11'!$F472*1,0)</f>
        <v>3.4655238139244746E-5</v>
      </c>
      <c r="O472" s="69">
        <f>IFERROR('Tabel 5'!N517/'Tabel 11'!$F472*1,0)</f>
        <v>1.8944863516120462E-3</v>
      </c>
      <c r="P472" s="69"/>
      <c r="Q472" s="69">
        <f>IFERROR('Tabel 5'!P517/'Tabel 11'!$F472*1,0)</f>
        <v>1.0396571441773424E-4</v>
      </c>
      <c r="R472" s="69">
        <f>IFERROR('Tabel 5'!Q517/'Tabel 11'!$F472*1,0)</f>
        <v>1.0396571441773424E-4</v>
      </c>
      <c r="S472" s="69">
        <f>IFERROR('Tabel 5'!R517/'Tabel 11'!$F472*1,0)</f>
        <v>0</v>
      </c>
      <c r="T472" s="69">
        <f>IFERROR('Tabel 5'!S517/'Tabel 11'!$F472*1,0)</f>
        <v>0</v>
      </c>
      <c r="U472" s="69">
        <f>IFERROR('Tabel 5'!T517/'Tabel 11'!$F472*1,0)</f>
        <v>5.7758730232074576E-3</v>
      </c>
      <c r="V472" s="69"/>
      <c r="W472" s="69">
        <f>IFERROR('Tabel 5'!V517/'Tabel 11'!$F472*1,0)</f>
        <v>3.9853523860131461E-3</v>
      </c>
      <c r="X472" s="69">
        <f>IFERROR('Tabel 5'!W517/'Tabel 11'!$F472*1,0)</f>
        <v>3.8351796874097521E-3</v>
      </c>
      <c r="Y472" s="69">
        <f>IFERROR('Tabel 5'!X517/'Tabel 11'!$F472*1,0)</f>
        <v>1.501726986033939E-4</v>
      </c>
      <c r="Z472" s="69">
        <f>IFERROR('Tabel 5'!Y517/'Tabel 11'!$F472*1,0)</f>
        <v>0</v>
      </c>
      <c r="AA472" s="69"/>
      <c r="AB472" s="69">
        <f>IFERROR('Tabel 5'!AA517/'Tabel 11'!$F472*1,0)</f>
        <v>0</v>
      </c>
    </row>
    <row r="473" spans="2:28" outlineLevel="2" x14ac:dyDescent="0.2">
      <c r="B473" s="46">
        <v>2017</v>
      </c>
      <c r="C473" s="46">
        <v>5</v>
      </c>
      <c r="D473" s="22" t="s">
        <v>67</v>
      </c>
      <c r="E473" s="22" t="s">
        <v>404</v>
      </c>
      <c r="F473" s="41">
        <v>118514</v>
      </c>
      <c r="H473" s="69">
        <f>IFERROR('Tabel 5'!G518/'Tabel 11'!$F473*1,0)</f>
        <v>1.1053546416457127E-2</v>
      </c>
      <c r="I473" s="69"/>
      <c r="J473" s="69">
        <f>IFERROR('Tabel 5'!I518/'Tabel 11'!$F473*1,0)</f>
        <v>3.2738748164773783E-3</v>
      </c>
      <c r="K473" s="69">
        <f>IFERROR('Tabel 5'!J518/'Tabel 11'!$F473*1,0)</f>
        <v>2.6832272980407378E-3</v>
      </c>
      <c r="L473" s="69">
        <f>IFERROR('Tabel 5'!K518/'Tabel 11'!$F473*1,0)</f>
        <v>3.6282633275393623E-4</v>
      </c>
      <c r="M473" s="69">
        <f>IFERROR('Tabel 5'!L518/'Tabel 11'!$F473*1,0)</f>
        <v>0</v>
      </c>
      <c r="N473" s="69">
        <f>IFERROR('Tabel 5'!M518/'Tabel 11'!$F473*1,0)</f>
        <v>0</v>
      </c>
      <c r="O473" s="69">
        <f>IFERROR('Tabel 5'!N518/'Tabel 11'!$F473*1,0)</f>
        <v>2.2782118568270414E-4</v>
      </c>
      <c r="P473" s="69"/>
      <c r="Q473" s="69">
        <f>IFERROR('Tabel 5'!P518/'Tabel 11'!$F473*1,0)</f>
        <v>5.0626930151712034E-5</v>
      </c>
      <c r="R473" s="69">
        <f>IFERROR('Tabel 5'!Q518/'Tabel 11'!$F473*1,0)</f>
        <v>5.0626930151712034E-5</v>
      </c>
      <c r="S473" s="69">
        <f>IFERROR('Tabel 5'!R518/'Tabel 11'!$F473*1,0)</f>
        <v>0</v>
      </c>
      <c r="T473" s="69">
        <f>IFERROR('Tabel 5'!S518/'Tabel 11'!$F473*1,0)</f>
        <v>0</v>
      </c>
      <c r="U473" s="69">
        <f>IFERROR('Tabel 5'!T518/'Tabel 11'!$F473*1,0)</f>
        <v>1.560997013011121E-3</v>
      </c>
      <c r="V473" s="69"/>
      <c r="W473" s="69">
        <f>IFERROR('Tabel 5'!V518/'Tabel 11'!$F473*1,0)</f>
        <v>6.1680476568169162E-3</v>
      </c>
      <c r="X473" s="69">
        <f>IFERROR('Tabel 5'!W518/'Tabel 11'!$F473*1,0)</f>
        <v>6.0499181531295885E-3</v>
      </c>
      <c r="Y473" s="69">
        <f>IFERROR('Tabel 5'!X518/'Tabel 11'!$F473*1,0)</f>
        <v>1.1812950368732807E-4</v>
      </c>
      <c r="Z473" s="69">
        <f>IFERROR('Tabel 5'!Y518/'Tabel 11'!$F473*1,0)</f>
        <v>0</v>
      </c>
      <c r="AA473" s="69"/>
      <c r="AB473" s="69">
        <f>IFERROR('Tabel 5'!AA518/'Tabel 11'!$F473*1,0)</f>
        <v>0</v>
      </c>
    </row>
    <row r="474" spans="2:28" outlineLevel="2" x14ac:dyDescent="0.2">
      <c r="B474" s="46">
        <v>2017</v>
      </c>
      <c r="C474" s="46">
        <v>5</v>
      </c>
      <c r="D474" s="22" t="s">
        <v>70</v>
      </c>
      <c r="E474" s="22" t="s">
        <v>407</v>
      </c>
      <c r="F474" s="41">
        <v>136885</v>
      </c>
      <c r="H474" s="69">
        <f>IFERROR('Tabel 5'!G519/'Tabel 11'!$F474*1,0)</f>
        <v>1.1637505935639406E-2</v>
      </c>
      <c r="I474" s="69"/>
      <c r="J474" s="69">
        <f>IFERROR('Tabel 5'!I519/'Tabel 11'!$F474*1,0)</f>
        <v>2.3669503597910655E-3</v>
      </c>
      <c r="K474" s="69">
        <f>IFERROR('Tabel 5'!J519/'Tabel 11'!$F474*1,0)</f>
        <v>0</v>
      </c>
      <c r="L474" s="69">
        <f>IFERROR('Tabel 5'!K519/'Tabel 11'!$F474*1,0)</f>
        <v>5.8443218760273225E-5</v>
      </c>
      <c r="M474" s="69">
        <f>IFERROR('Tabel 5'!L519/'Tabel 11'!$F474*1,0)</f>
        <v>1.2857508127260108E-3</v>
      </c>
      <c r="N474" s="69">
        <f>IFERROR('Tabel 5'!M519/'Tabel 11'!$F474*1,0)</f>
        <v>0</v>
      </c>
      <c r="O474" s="69">
        <f>IFERROR('Tabel 5'!N519/'Tabel 11'!$F474*1,0)</f>
        <v>1.0227563283047815E-3</v>
      </c>
      <c r="P474" s="69"/>
      <c r="Q474" s="69">
        <f>IFERROR('Tabel 5'!P519/'Tabel 11'!$F474*1,0)</f>
        <v>0</v>
      </c>
      <c r="R474" s="69">
        <f>IFERROR('Tabel 5'!Q519/'Tabel 11'!$F474*1,0)</f>
        <v>0</v>
      </c>
      <c r="S474" s="69">
        <f>IFERROR('Tabel 5'!R519/'Tabel 11'!$F474*1,0)</f>
        <v>0</v>
      </c>
      <c r="T474" s="69">
        <f>IFERROR('Tabel 5'!S519/'Tabel 11'!$F474*1,0)</f>
        <v>0</v>
      </c>
      <c r="U474" s="69">
        <f>IFERROR('Tabel 5'!T519/'Tabel 11'!$F474*1,0)</f>
        <v>7.3054023450341528E-4</v>
      </c>
      <c r="V474" s="69"/>
      <c r="W474" s="69">
        <f>IFERROR('Tabel 5'!V519/'Tabel 11'!$F474*1,0)</f>
        <v>8.5400153413449243E-3</v>
      </c>
      <c r="X474" s="69">
        <f>IFERROR('Tabel 5'!W519/'Tabel 11'!$F474*1,0)</f>
        <v>7.1081564817182304E-3</v>
      </c>
      <c r="Y474" s="69">
        <f>IFERROR('Tabel 5'!X519/'Tabel 11'!$F474*1,0)</f>
        <v>0</v>
      </c>
      <c r="Z474" s="69">
        <f>IFERROR('Tabel 5'!Y519/'Tabel 11'!$F474*1,0)</f>
        <v>1.4318588596266939E-3</v>
      </c>
      <c r="AA474" s="69"/>
      <c r="AB474" s="69">
        <f>IFERROR('Tabel 5'!AA519/'Tabel 11'!$F474*1,0)</f>
        <v>0</v>
      </c>
    </row>
    <row r="475" spans="2:28" outlineLevel="2" x14ac:dyDescent="0.2">
      <c r="B475" s="46">
        <v>2017</v>
      </c>
      <c r="C475" s="46">
        <v>5</v>
      </c>
      <c r="D475" s="22" t="s">
        <v>71</v>
      </c>
      <c r="E475" s="22" t="s">
        <v>408</v>
      </c>
      <c r="F475" s="41">
        <v>65468</v>
      </c>
      <c r="H475" s="69">
        <f>IFERROR('Tabel 5'!G520/'Tabel 11'!$F475*1,0)</f>
        <v>1.5091342335186657E-2</v>
      </c>
      <c r="I475" s="69"/>
      <c r="J475" s="69">
        <f>IFERROR('Tabel 5'!I520/'Tabel 11'!$F475*1,0)</f>
        <v>3.986680515671779E-3</v>
      </c>
      <c r="K475" s="69">
        <f>IFERROR('Tabel 5'!J520/'Tabel 11'!$F475*1,0)</f>
        <v>2.3064703366530211E-3</v>
      </c>
      <c r="L475" s="69">
        <f>IFERROR('Tabel 5'!K520/'Tabel 11'!$F475*1,0)</f>
        <v>0</v>
      </c>
      <c r="M475" s="69">
        <f>IFERROR('Tabel 5'!L520/'Tabel 11'!$F475*1,0)</f>
        <v>1.5427384370990407E-3</v>
      </c>
      <c r="N475" s="69">
        <f>IFERROR('Tabel 5'!M520/'Tabel 11'!$F475*1,0)</f>
        <v>0</v>
      </c>
      <c r="O475" s="69">
        <f>IFERROR('Tabel 5'!N520/'Tabel 11'!$F475*1,0)</f>
        <v>1.3747174191971651E-4</v>
      </c>
      <c r="P475" s="69"/>
      <c r="Q475" s="69">
        <f>IFERROR('Tabel 5'!P520/'Tabel 11'!$F475*1,0)</f>
        <v>5.9571088165210489E-4</v>
      </c>
      <c r="R475" s="69">
        <f>IFERROR('Tabel 5'!Q520/'Tabel 11'!$F475*1,0)</f>
        <v>5.9571088165210489E-4</v>
      </c>
      <c r="S475" s="69">
        <f>IFERROR('Tabel 5'!R520/'Tabel 11'!$F475*1,0)</f>
        <v>0</v>
      </c>
      <c r="T475" s="69">
        <f>IFERROR('Tabel 5'!S520/'Tabel 11'!$F475*1,0)</f>
        <v>0</v>
      </c>
      <c r="U475" s="69">
        <f>IFERROR('Tabel 5'!T520/'Tabel 11'!$F475*1,0)</f>
        <v>0</v>
      </c>
      <c r="V475" s="69"/>
      <c r="W475" s="69">
        <f>IFERROR('Tabel 5'!V520/'Tabel 11'!$F475*1,0)</f>
        <v>1.0508950937862773E-2</v>
      </c>
      <c r="X475" s="69">
        <f>IFERROR('Tabel 5'!W520/'Tabel 11'!$F475*1,0)</f>
        <v>1.0508950937862773E-2</v>
      </c>
      <c r="Y475" s="69">
        <f>IFERROR('Tabel 5'!X520/'Tabel 11'!$F475*1,0)</f>
        <v>0</v>
      </c>
      <c r="Z475" s="69">
        <f>IFERROR('Tabel 5'!Y520/'Tabel 11'!$F475*1,0)</f>
        <v>0</v>
      </c>
      <c r="AA475" s="69"/>
      <c r="AB475" s="69">
        <f>IFERROR('Tabel 5'!AA520/'Tabel 11'!$F475*1,0)</f>
        <v>0</v>
      </c>
    </row>
    <row r="476" spans="2:28" outlineLevel="2" x14ac:dyDescent="0.2">
      <c r="B476" s="46">
        <v>2017</v>
      </c>
      <c r="C476" s="46">
        <v>5</v>
      </c>
      <c r="D476" s="22" t="s">
        <v>72</v>
      </c>
      <c r="E476" s="22" t="s">
        <v>409</v>
      </c>
      <c r="F476" s="41">
        <v>102202</v>
      </c>
      <c r="H476" s="69">
        <f>IFERROR('Tabel 5'!G521/'Tabel 11'!$F476*1,0)</f>
        <v>2.6447623334181328E-2</v>
      </c>
      <c r="I476" s="69"/>
      <c r="J476" s="69">
        <f>IFERROR('Tabel 5'!I521/'Tabel 11'!$F476*1,0)</f>
        <v>1.6428249936400463E-2</v>
      </c>
      <c r="K476" s="69">
        <f>IFERROR('Tabel 5'!J521/'Tabel 11'!$F476*1,0)</f>
        <v>1.1653392301520519E-2</v>
      </c>
      <c r="L476" s="69">
        <f>IFERROR('Tabel 5'!K521/'Tabel 11'!$F476*1,0)</f>
        <v>1.0175926107121192E-3</v>
      </c>
      <c r="M476" s="69">
        <f>IFERROR('Tabel 5'!L521/'Tabel 11'!$F476*1,0)</f>
        <v>3.2484687188117649E-3</v>
      </c>
      <c r="N476" s="69">
        <f>IFERROR('Tabel 5'!M521/'Tabel 11'!$F476*1,0)</f>
        <v>0</v>
      </c>
      <c r="O476" s="69">
        <f>IFERROR('Tabel 5'!N521/'Tabel 11'!$F476*1,0)</f>
        <v>5.0879630535605961E-4</v>
      </c>
      <c r="P476" s="69"/>
      <c r="Q476" s="69">
        <f>IFERROR('Tabel 5'!P521/'Tabel 11'!$F476*1,0)</f>
        <v>2.2210915637658753E-3</v>
      </c>
      <c r="R476" s="69">
        <f>IFERROR('Tabel 5'!Q521/'Tabel 11'!$F476*1,0)</f>
        <v>2.2210915637658753E-3</v>
      </c>
      <c r="S476" s="69">
        <f>IFERROR('Tabel 5'!R521/'Tabel 11'!$F476*1,0)</f>
        <v>0</v>
      </c>
      <c r="T476" s="69">
        <f>IFERROR('Tabel 5'!S521/'Tabel 11'!$F476*1,0)</f>
        <v>0</v>
      </c>
      <c r="U476" s="69">
        <f>IFERROR('Tabel 5'!T521/'Tabel 11'!$F476*1,0)</f>
        <v>0</v>
      </c>
      <c r="V476" s="69"/>
      <c r="W476" s="69">
        <f>IFERROR('Tabel 5'!V521/'Tabel 11'!$F476*1,0)</f>
        <v>7.7982818340149897E-3</v>
      </c>
      <c r="X476" s="69">
        <f>IFERROR('Tabel 5'!W521/'Tabel 11'!$F476*1,0)</f>
        <v>7.7982818340149897E-3</v>
      </c>
      <c r="Y476" s="69">
        <f>IFERROR('Tabel 5'!X521/'Tabel 11'!$F476*1,0)</f>
        <v>0</v>
      </c>
      <c r="Z476" s="69">
        <f>IFERROR('Tabel 5'!Y521/'Tabel 11'!$F476*1,0)</f>
        <v>0</v>
      </c>
      <c r="AA476" s="69"/>
      <c r="AB476" s="69">
        <f>IFERROR('Tabel 5'!AA521/'Tabel 11'!$F476*1,0)</f>
        <v>0</v>
      </c>
    </row>
    <row r="477" spans="2:28" outlineLevel="2" x14ac:dyDescent="0.2">
      <c r="B477" s="46">
        <v>2017</v>
      </c>
      <c r="C477" s="46">
        <v>5</v>
      </c>
      <c r="D477" s="22" t="s">
        <v>74</v>
      </c>
      <c r="E477" s="22" t="s">
        <v>411</v>
      </c>
      <c r="F477" s="41">
        <v>118378</v>
      </c>
      <c r="H477" s="69">
        <f>IFERROR('Tabel 5'!G522/'Tabel 11'!$F477*1,0)</f>
        <v>1.0652317153525149E-2</v>
      </c>
      <c r="I477" s="69"/>
      <c r="J477" s="69">
        <f>IFERROR('Tabel 5'!I522/'Tabel 11'!$F477*1,0)</f>
        <v>2.4075419419148829E-3</v>
      </c>
      <c r="K477" s="69">
        <f>IFERROR('Tabel 5'!J522/'Tabel 11'!$F477*1,0)</f>
        <v>0</v>
      </c>
      <c r="L477" s="69">
        <f>IFERROR('Tabel 5'!K522/'Tabel 11'!$F477*1,0)</f>
        <v>0</v>
      </c>
      <c r="M477" s="69">
        <f>IFERROR('Tabel 5'!L522/'Tabel 11'!$F477*1,0)</f>
        <v>1.2671273378499383E-4</v>
      </c>
      <c r="N477" s="69">
        <f>IFERROR('Tabel 5'!M522/'Tabel 11'!$F477*1,0)</f>
        <v>0</v>
      </c>
      <c r="O477" s="69">
        <f>IFERROR('Tabel 5'!N522/'Tabel 11'!$F477*1,0)</f>
        <v>2.280829208129889E-3</v>
      </c>
      <c r="P477" s="69"/>
      <c r="Q477" s="69">
        <f>IFERROR('Tabel 5'!P522/'Tabel 11'!$F477*1,0)</f>
        <v>1.3009174001926034E-3</v>
      </c>
      <c r="R477" s="69">
        <f>IFERROR('Tabel 5'!Q522/'Tabel 11'!$F477*1,0)</f>
        <v>1.0137018702799506E-4</v>
      </c>
      <c r="S477" s="69">
        <f>IFERROR('Tabel 5'!R522/'Tabel 11'!$F477*1,0)</f>
        <v>1.1995472131646084E-3</v>
      </c>
      <c r="T477" s="69">
        <f>IFERROR('Tabel 5'!S522/'Tabel 11'!$F477*1,0)</f>
        <v>0</v>
      </c>
      <c r="U477" s="69">
        <f>IFERROR('Tabel 5'!T522/'Tabel 11'!$F477*1,0)</f>
        <v>4.2237577928331279E-5</v>
      </c>
      <c r="V477" s="69"/>
      <c r="W477" s="69">
        <f>IFERROR('Tabel 5'!V522/'Tabel 11'!$F477*1,0)</f>
        <v>6.901620233489331E-3</v>
      </c>
      <c r="X477" s="69">
        <f>IFERROR('Tabel 5'!W522/'Tabel 11'!$F477*1,0)</f>
        <v>4.7221612123874365E-3</v>
      </c>
      <c r="Y477" s="69">
        <f>IFERROR('Tabel 5'!X522/'Tabel 11'!$F477*1,0)</f>
        <v>1.5205528054199261E-4</v>
      </c>
      <c r="Z477" s="69">
        <f>IFERROR('Tabel 5'!Y522/'Tabel 11'!$F477*1,0)</f>
        <v>2.0274037405599013E-3</v>
      </c>
      <c r="AA477" s="69"/>
      <c r="AB477" s="69">
        <f>IFERROR('Tabel 5'!AA522/'Tabel 11'!$F477*1,0)</f>
        <v>5.068509351399753E-5</v>
      </c>
    </row>
    <row r="478" spans="2:28" outlineLevel="2" x14ac:dyDescent="0.2">
      <c r="B478" s="46">
        <v>2017</v>
      </c>
      <c r="C478" s="46">
        <v>5</v>
      </c>
      <c r="D478" s="22" t="s">
        <v>76</v>
      </c>
      <c r="E478" s="22" t="s">
        <v>413</v>
      </c>
      <c r="F478" s="41">
        <v>69541</v>
      </c>
      <c r="H478" s="69">
        <f>IFERROR('Tabel 5'!G523/'Tabel 11'!$F478*1,0)</f>
        <v>0.1065989847715736</v>
      </c>
      <c r="I478" s="69"/>
      <c r="J478" s="69">
        <f>IFERROR('Tabel 5'!I523/'Tabel 11'!$F478*1,0)</f>
        <v>5.0646381271480134E-2</v>
      </c>
      <c r="K478" s="69">
        <f>IFERROR('Tabel 5'!J523/'Tabel 11'!$F478*1,0)</f>
        <v>1.6767087042176557E-2</v>
      </c>
      <c r="L478" s="69">
        <f>IFERROR('Tabel 5'!K523/'Tabel 11'!$F478*1,0)</f>
        <v>7.966523345939806E-3</v>
      </c>
      <c r="M478" s="69">
        <f>IFERROR('Tabel 5'!L523/'Tabel 11'!$F478*1,0)</f>
        <v>9.3901439438604569E-3</v>
      </c>
      <c r="N478" s="69">
        <f>IFERROR('Tabel 5'!M523/'Tabel 11'!$F478*1,0)</f>
        <v>8.0528033821774202E-4</v>
      </c>
      <c r="O478" s="69">
        <f>IFERROR('Tabel 5'!N523/'Tabel 11'!$F478*1,0)</f>
        <v>1.5717346601285574E-2</v>
      </c>
      <c r="P478" s="69"/>
      <c r="Q478" s="69">
        <f>IFERROR('Tabel 5'!P523/'Tabel 11'!$F478*1,0)</f>
        <v>1.5185286377820279E-2</v>
      </c>
      <c r="R478" s="69">
        <f>IFERROR('Tabel 5'!Q523/'Tabel 11'!$F478*1,0)</f>
        <v>4.7885420111876444E-3</v>
      </c>
      <c r="S478" s="69">
        <f>IFERROR('Tabel 5'!R523/'Tabel 11'!$F478*1,0)</f>
        <v>1.0396744366632633E-2</v>
      </c>
      <c r="T478" s="69">
        <f>IFERROR('Tabel 5'!S523/'Tabel 11'!$F478*1,0)</f>
        <v>0</v>
      </c>
      <c r="U478" s="69">
        <f>IFERROR('Tabel 5'!T523/'Tabel 11'!$F478*1,0)</f>
        <v>1.5444126486533124E-2</v>
      </c>
      <c r="V478" s="69"/>
      <c r="W478" s="69">
        <f>IFERROR('Tabel 5'!V523/'Tabel 11'!$F478*1,0)</f>
        <v>2.5323190635740067E-2</v>
      </c>
      <c r="X478" s="69">
        <f>IFERROR('Tabel 5'!W523/'Tabel 11'!$F478*1,0)</f>
        <v>2.481989042435398E-2</v>
      </c>
      <c r="Y478" s="69">
        <f>IFERROR('Tabel 5'!X523/'Tabel 11'!$F478*1,0)</f>
        <v>4.3140018118807612E-4</v>
      </c>
      <c r="Z478" s="69">
        <f>IFERROR('Tabel 5'!Y523/'Tabel 11'!$F478*1,0)</f>
        <v>7.1900030198012683E-5</v>
      </c>
      <c r="AA478" s="69"/>
      <c r="AB478" s="69">
        <f>IFERROR('Tabel 5'!AA523/'Tabel 11'!$F478*1,0)</f>
        <v>0</v>
      </c>
    </row>
    <row r="479" spans="2:28" outlineLevel="2" x14ac:dyDescent="0.2">
      <c r="B479" s="46">
        <v>2017</v>
      </c>
      <c r="C479" s="46">
        <v>5</v>
      </c>
      <c r="D479" s="22" t="s">
        <v>77</v>
      </c>
      <c r="E479" s="22" t="s">
        <v>414</v>
      </c>
      <c r="F479" s="41">
        <v>133130</v>
      </c>
      <c r="H479" s="69">
        <f>IFERROR('Tabel 5'!G524/'Tabel 11'!$F479*1,0)</f>
        <v>6.2870878089085853E-3</v>
      </c>
      <c r="I479" s="69"/>
      <c r="J479" s="69">
        <f>IFERROR('Tabel 5'!I524/'Tabel 11'!$F479*1,0)</f>
        <v>1.4421993540148727E-3</v>
      </c>
      <c r="K479" s="69">
        <f>IFERROR('Tabel 5'!J524/'Tabel 11'!$F479*1,0)</f>
        <v>9.4644332607226017E-4</v>
      </c>
      <c r="L479" s="69">
        <f>IFERROR('Tabel 5'!K524/'Tabel 11'!$F479*1,0)</f>
        <v>0</v>
      </c>
      <c r="M479" s="69">
        <f>IFERROR('Tabel 5'!L524/'Tabel 11'!$F479*1,0)</f>
        <v>4.3566438819199281E-4</v>
      </c>
      <c r="N479" s="69">
        <f>IFERROR('Tabel 5'!M524/'Tabel 11'!$F479*1,0)</f>
        <v>0</v>
      </c>
      <c r="O479" s="69">
        <f>IFERROR('Tabel 5'!N524/'Tabel 11'!$F479*1,0)</f>
        <v>6.0091639750619692E-5</v>
      </c>
      <c r="P479" s="69"/>
      <c r="Q479" s="69">
        <f>IFERROR('Tabel 5'!P524/'Tabel 11'!$F479*1,0)</f>
        <v>2.7792383384661607E-4</v>
      </c>
      <c r="R479" s="69">
        <f>IFERROR('Tabel 5'!Q524/'Tabel 11'!$F479*1,0)</f>
        <v>2.0280928415834147E-4</v>
      </c>
      <c r="S479" s="69">
        <f>IFERROR('Tabel 5'!R524/'Tabel 11'!$F479*1,0)</f>
        <v>7.511454968827462E-5</v>
      </c>
      <c r="T479" s="69">
        <f>IFERROR('Tabel 5'!S524/'Tabel 11'!$F479*1,0)</f>
        <v>0</v>
      </c>
      <c r="U479" s="69">
        <f>IFERROR('Tabel 5'!T524/'Tabel 11'!$F479*1,0)</f>
        <v>6.0091639750619696E-4</v>
      </c>
      <c r="V479" s="69"/>
      <c r="W479" s="69">
        <f>IFERROR('Tabel 5'!V524/'Tabel 11'!$F479*1,0)</f>
        <v>3.9660482235409E-3</v>
      </c>
      <c r="X479" s="69">
        <f>IFERROR('Tabel 5'!W524/'Tabel 11'!$F479*1,0)</f>
        <v>3.8909336738526252E-3</v>
      </c>
      <c r="Y479" s="69">
        <f>IFERROR('Tabel 5'!X524/'Tabel 11'!$F479*1,0)</f>
        <v>7.511454968827462E-5</v>
      </c>
      <c r="Z479" s="69">
        <f>IFERROR('Tabel 5'!Y524/'Tabel 11'!$F479*1,0)</f>
        <v>0</v>
      </c>
      <c r="AA479" s="69"/>
      <c r="AB479" s="69">
        <f>IFERROR('Tabel 5'!AA524/'Tabel 11'!$F479*1,0)</f>
        <v>0</v>
      </c>
    </row>
    <row r="480" spans="2:28" outlineLevel="2" x14ac:dyDescent="0.2">
      <c r="B480" s="46">
        <v>2017</v>
      </c>
      <c r="C480" s="46">
        <v>5</v>
      </c>
      <c r="D480" s="22" t="s">
        <v>78</v>
      </c>
      <c r="E480" s="22" t="s">
        <v>415</v>
      </c>
      <c r="F480" s="41">
        <v>186388</v>
      </c>
      <c r="H480" s="69">
        <f>IFERROR('Tabel 5'!G525/'Tabel 11'!$F480*1,0)</f>
        <v>9.2709831105006763E-3</v>
      </c>
      <c r="I480" s="69"/>
      <c r="J480" s="69">
        <f>IFERROR('Tabel 5'!I525/'Tabel 11'!$F480*1,0)</f>
        <v>1.4754168723308367E-3</v>
      </c>
      <c r="K480" s="69">
        <f>IFERROR('Tabel 5'!J525/'Tabel 11'!$F480*1,0)</f>
        <v>2.9508337446616735E-4</v>
      </c>
      <c r="L480" s="69">
        <f>IFERROR('Tabel 5'!K525/'Tabel 11'!$F480*1,0)</f>
        <v>5.3651522630212245E-5</v>
      </c>
      <c r="M480" s="69">
        <f>IFERROR('Tabel 5'!L525/'Tabel 11'!$F480*1,0)</f>
        <v>9.5499710281777802E-4</v>
      </c>
      <c r="N480" s="69">
        <f>IFERROR('Tabel 5'!M525/'Tabel 11'!$F480*1,0)</f>
        <v>5.3651522630212245E-5</v>
      </c>
      <c r="O480" s="69">
        <f>IFERROR('Tabel 5'!N525/'Tabel 11'!$F480*1,0)</f>
        <v>1.1803334978646693E-4</v>
      </c>
      <c r="P480" s="69"/>
      <c r="Q480" s="69">
        <f>IFERROR('Tabel 5'!P525/'Tabel 11'!$F480*1,0)</f>
        <v>1.4861471768568791E-3</v>
      </c>
      <c r="R480" s="69">
        <f>IFERROR('Tabel 5'!Q525/'Tabel 11'!$F480*1,0)</f>
        <v>7.9940768719016244E-4</v>
      </c>
      <c r="S480" s="69">
        <f>IFERROR('Tabel 5'!R525/'Tabel 11'!$F480*1,0)</f>
        <v>6.8673948966671669E-4</v>
      </c>
      <c r="T480" s="69">
        <f>IFERROR('Tabel 5'!S525/'Tabel 11'!$F480*1,0)</f>
        <v>0</v>
      </c>
      <c r="U480" s="69">
        <f>IFERROR('Tabel 5'!T525/'Tabel 11'!$F480*1,0)</f>
        <v>3.7663368886408995E-3</v>
      </c>
      <c r="V480" s="69"/>
      <c r="W480" s="69">
        <f>IFERROR('Tabel 5'!V525/'Tabel 11'!$F480*1,0)</f>
        <v>2.5430821726720606E-3</v>
      </c>
      <c r="X480" s="69">
        <f>IFERROR('Tabel 5'!W525/'Tabel 11'!$F480*1,0)</f>
        <v>2.5430821726720606E-3</v>
      </c>
      <c r="Y480" s="69">
        <f>IFERROR('Tabel 5'!X525/'Tabel 11'!$F480*1,0)</f>
        <v>0</v>
      </c>
      <c r="Z480" s="69">
        <f>IFERROR('Tabel 5'!Y525/'Tabel 11'!$F480*1,0)</f>
        <v>0</v>
      </c>
      <c r="AA480" s="69"/>
      <c r="AB480" s="69">
        <f>IFERROR('Tabel 5'!AA525/'Tabel 11'!$F480*1,0)</f>
        <v>0</v>
      </c>
    </row>
    <row r="481" spans="2:28" outlineLevel="2" x14ac:dyDescent="0.2">
      <c r="B481" s="46">
        <v>2017</v>
      </c>
      <c r="C481" s="46">
        <v>5</v>
      </c>
      <c r="D481" s="22" t="s">
        <v>79</v>
      </c>
      <c r="E481" s="22" t="s">
        <v>416</v>
      </c>
      <c r="F481" s="41">
        <v>60537</v>
      </c>
      <c r="H481" s="69">
        <f>IFERROR('Tabel 5'!G526/'Tabel 11'!$F481*1,0)</f>
        <v>3.5498951054726863E-2</v>
      </c>
      <c r="I481" s="69"/>
      <c r="J481" s="69">
        <f>IFERROR('Tabel 5'!I526/'Tabel 11'!$F481*1,0)</f>
        <v>1.2405636222475511E-2</v>
      </c>
      <c r="K481" s="69">
        <f>IFERROR('Tabel 5'!J526/'Tabel 11'!$F481*1,0)</f>
        <v>4.5426763797347079E-3</v>
      </c>
      <c r="L481" s="69">
        <f>IFERROR('Tabel 5'!K526/'Tabel 11'!$F481*1,0)</f>
        <v>1.040685861539224E-3</v>
      </c>
      <c r="M481" s="69">
        <f>IFERROR('Tabel 5'!L526/'Tabel 11'!$F481*1,0)</f>
        <v>5.8972198820556026E-3</v>
      </c>
      <c r="N481" s="69">
        <f>IFERROR('Tabel 5'!M526/'Tabel 11'!$F481*1,0)</f>
        <v>0</v>
      </c>
      <c r="O481" s="69">
        <f>IFERROR('Tabel 5'!N526/'Tabel 11'!$F481*1,0)</f>
        <v>9.2505409914597683E-4</v>
      </c>
      <c r="P481" s="69"/>
      <c r="Q481" s="69">
        <f>IFERROR('Tabel 5'!P526/'Tabel 11'!$F481*1,0)</f>
        <v>4.4766010869385668E-3</v>
      </c>
      <c r="R481" s="69">
        <f>IFERROR('Tabel 5'!Q526/'Tabel 11'!$F481*1,0)</f>
        <v>2.3787105406610832E-3</v>
      </c>
      <c r="S481" s="69">
        <f>IFERROR('Tabel 5'!R526/'Tabel 11'!$F481*1,0)</f>
        <v>2.0978905462774831E-3</v>
      </c>
      <c r="T481" s="69">
        <f>IFERROR('Tabel 5'!S526/'Tabel 11'!$F481*1,0)</f>
        <v>0</v>
      </c>
      <c r="U481" s="69">
        <f>IFERROR('Tabel 5'!T526/'Tabel 11'!$F481*1,0)</f>
        <v>1.3974924426383864E-2</v>
      </c>
      <c r="V481" s="69"/>
      <c r="W481" s="69">
        <f>IFERROR('Tabel 5'!V526/'Tabel 11'!$F481*1,0)</f>
        <v>4.6417893189289192E-3</v>
      </c>
      <c r="X481" s="69">
        <f>IFERROR('Tabel 5'!W526/'Tabel 11'!$F481*1,0)</f>
        <v>4.3609693245453196E-3</v>
      </c>
      <c r="Y481" s="69">
        <f>IFERROR('Tabel 5'!X526/'Tabel 11'!$F481*1,0)</f>
        <v>2.8081999438360012E-4</v>
      </c>
      <c r="Z481" s="69">
        <f>IFERROR('Tabel 5'!Y526/'Tabel 11'!$F481*1,0)</f>
        <v>0</v>
      </c>
      <c r="AA481" s="69"/>
      <c r="AB481" s="69">
        <f>IFERROR('Tabel 5'!AA526/'Tabel 11'!$F481*1,0)</f>
        <v>0</v>
      </c>
    </row>
    <row r="482" spans="2:28" outlineLevel="2" x14ac:dyDescent="0.2">
      <c r="B482" s="46">
        <v>2017</v>
      </c>
      <c r="C482" s="46">
        <v>5</v>
      </c>
      <c r="D482" s="22" t="s">
        <v>83</v>
      </c>
      <c r="E482" s="22" t="s">
        <v>421</v>
      </c>
      <c r="F482" s="41">
        <v>90891</v>
      </c>
      <c r="H482" s="69">
        <f>IFERROR('Tabel 5'!G527/'Tabel 11'!$F482*1,0)</f>
        <v>1.428084188753562E-2</v>
      </c>
      <c r="I482" s="69"/>
      <c r="J482" s="69">
        <f>IFERROR('Tabel 5'!I527/'Tabel 11'!$F482*1,0)</f>
        <v>2.6735320328745422E-3</v>
      </c>
      <c r="K482" s="69">
        <f>IFERROR('Tabel 5'!J527/'Tabel 11'!$F482*1,0)</f>
        <v>3.4106787250662881E-4</v>
      </c>
      <c r="L482" s="69">
        <f>IFERROR('Tabel 5'!K527/'Tabel 11'!$F482*1,0)</f>
        <v>3.3006568307093112E-5</v>
      </c>
      <c r="M482" s="69">
        <f>IFERROR('Tabel 5'!L527/'Tabel 11'!$F482*1,0)</f>
        <v>1.0782145646983749E-3</v>
      </c>
      <c r="N482" s="69">
        <f>IFERROR('Tabel 5'!M527/'Tabel 11'!$F482*1,0)</f>
        <v>0</v>
      </c>
      <c r="O482" s="69">
        <f>IFERROR('Tabel 5'!N527/'Tabel 11'!$F482*1,0)</f>
        <v>1.2212430273624451E-3</v>
      </c>
      <c r="P482" s="69"/>
      <c r="Q482" s="69">
        <f>IFERROR('Tabel 5'!P527/'Tabel 11'!$F482*1,0)</f>
        <v>6.381269872704668E-4</v>
      </c>
      <c r="R482" s="69">
        <f>IFERROR('Tabel 5'!Q527/'Tabel 11'!$F482*1,0)</f>
        <v>6.381269872704668E-4</v>
      </c>
      <c r="S482" s="69">
        <f>IFERROR('Tabel 5'!R527/'Tabel 11'!$F482*1,0)</f>
        <v>0</v>
      </c>
      <c r="T482" s="69">
        <f>IFERROR('Tabel 5'!S527/'Tabel 11'!$F482*1,0)</f>
        <v>0</v>
      </c>
      <c r="U482" s="69">
        <f>IFERROR('Tabel 5'!T527/'Tabel 11'!$F482*1,0)</f>
        <v>3.3226612095807067E-3</v>
      </c>
      <c r="V482" s="69"/>
      <c r="W482" s="69">
        <f>IFERROR('Tabel 5'!V527/'Tabel 11'!$F482*1,0)</f>
        <v>7.6465216578099045E-3</v>
      </c>
      <c r="X482" s="69">
        <f>IFERROR('Tabel 5'!W527/'Tabel 11'!$F482*1,0)</f>
        <v>7.0193968599751352E-3</v>
      </c>
      <c r="Y482" s="69">
        <f>IFERROR('Tabel 5'!X527/'Tabel 11'!$F482*1,0)</f>
        <v>4.4008757742790814E-4</v>
      </c>
      <c r="Z482" s="69">
        <f>IFERROR('Tabel 5'!Y527/'Tabel 11'!$F482*1,0)</f>
        <v>1.8703722040686095E-4</v>
      </c>
      <c r="AA482" s="69"/>
      <c r="AB482" s="69">
        <f>IFERROR('Tabel 5'!AA527/'Tabel 11'!$F482*1,0)</f>
        <v>0</v>
      </c>
    </row>
    <row r="483" spans="2:28" outlineLevel="2" x14ac:dyDescent="0.2">
      <c r="B483" s="46">
        <v>2017</v>
      </c>
      <c r="C483" s="46">
        <v>5</v>
      </c>
      <c r="D483" s="22" t="s">
        <v>85</v>
      </c>
      <c r="E483" s="22" t="s">
        <v>423</v>
      </c>
      <c r="F483" s="41">
        <v>43569</v>
      </c>
      <c r="H483" s="69">
        <f>IFERROR('Tabel 5'!G528/'Tabel 11'!$F483*1,0)</f>
        <v>3.4428148454176133E-2</v>
      </c>
      <c r="I483" s="69"/>
      <c r="J483" s="69">
        <f>IFERROR('Tabel 5'!I528/'Tabel 11'!$F483*1,0)</f>
        <v>1.6915696940485208E-2</v>
      </c>
      <c r="K483" s="69">
        <f>IFERROR('Tabel 5'!J528/'Tabel 11'!$F483*1,0)</f>
        <v>9.5939773692304154E-3</v>
      </c>
      <c r="L483" s="69">
        <f>IFERROR('Tabel 5'!K528/'Tabel 11'!$F483*1,0)</f>
        <v>2.2263536000367234E-3</v>
      </c>
      <c r="M483" s="69">
        <f>IFERROR('Tabel 5'!L528/'Tabel 11'!$F483*1,0)</f>
        <v>4.1313778145011361E-3</v>
      </c>
      <c r="N483" s="69">
        <f>IFERROR('Tabel 5'!M528/'Tabel 11'!$F483*1,0)</f>
        <v>0</v>
      </c>
      <c r="O483" s="69">
        <f>IFERROR('Tabel 5'!N528/'Tabel 11'!$F483*1,0)</f>
        <v>9.6398815671693179E-4</v>
      </c>
      <c r="P483" s="69"/>
      <c r="Q483" s="69">
        <f>IFERROR('Tabel 5'!P528/'Tabel 11'!$F483*1,0)</f>
        <v>2.3181619959145262E-3</v>
      </c>
      <c r="R483" s="69">
        <f>IFERROR('Tabel 5'!Q528/'Tabel 11'!$F483*1,0)</f>
        <v>0</v>
      </c>
      <c r="S483" s="69">
        <f>IFERROR('Tabel 5'!R528/'Tabel 11'!$F483*1,0)</f>
        <v>2.3181619959145262E-3</v>
      </c>
      <c r="T483" s="69">
        <f>IFERROR('Tabel 5'!S528/'Tabel 11'!$F483*1,0)</f>
        <v>0</v>
      </c>
      <c r="U483" s="69">
        <f>IFERROR('Tabel 5'!T528/'Tabel 11'!$F483*1,0)</f>
        <v>1.2164612453808901E-3</v>
      </c>
      <c r="V483" s="69"/>
      <c r="W483" s="69">
        <f>IFERROR('Tabel 5'!V528/'Tabel 11'!$F483*1,0)</f>
        <v>1.397782827239551E-2</v>
      </c>
      <c r="X483" s="69">
        <f>IFERROR('Tabel 5'!W528/'Tabel 11'!$F483*1,0)</f>
        <v>1.3243361105373086E-2</v>
      </c>
      <c r="Y483" s="69">
        <f>IFERROR('Tabel 5'!X528/'Tabel 11'!$F483*1,0)</f>
        <v>7.3446716702242425E-4</v>
      </c>
      <c r="Z483" s="69">
        <f>IFERROR('Tabel 5'!Y528/'Tabel 11'!$F483*1,0)</f>
        <v>0</v>
      </c>
      <c r="AA483" s="69"/>
      <c r="AB483" s="69">
        <f>IFERROR('Tabel 5'!AA528/'Tabel 11'!$F483*1,0)</f>
        <v>0</v>
      </c>
    </row>
    <row r="484" spans="2:28" outlineLevel="2" x14ac:dyDescent="0.2">
      <c r="B484" s="46">
        <v>2017</v>
      </c>
      <c r="C484" s="46">
        <v>5</v>
      </c>
      <c r="D484" s="22" t="s">
        <v>87</v>
      </c>
      <c r="E484" s="22" t="s">
        <v>425</v>
      </c>
      <c r="F484" s="41">
        <v>102972</v>
      </c>
      <c r="H484" s="69">
        <f>IFERROR('Tabel 5'!G529/'Tabel 11'!$F484*1,0)</f>
        <v>1.519830633570291E-2</v>
      </c>
      <c r="I484" s="69"/>
      <c r="J484" s="69">
        <f>IFERROR('Tabel 5'!I529/'Tabel 11'!$F484*1,0)</f>
        <v>6.9339237851066306E-3</v>
      </c>
      <c r="K484" s="69">
        <f>IFERROR('Tabel 5'!J529/'Tabel 11'!$F484*1,0)</f>
        <v>2.923124732937109E-3</v>
      </c>
      <c r="L484" s="69">
        <f>IFERROR('Tabel 5'!K529/'Tabel 11'!$F484*1,0)</f>
        <v>0</v>
      </c>
      <c r="M484" s="69">
        <f>IFERROR('Tabel 5'!L529/'Tabel 11'!$F484*1,0)</f>
        <v>1.6994911238006449E-3</v>
      </c>
      <c r="N484" s="69">
        <f>IFERROR('Tabel 5'!M529/'Tabel 11'!$F484*1,0)</f>
        <v>0</v>
      </c>
      <c r="O484" s="69">
        <f>IFERROR('Tabel 5'!N529/'Tabel 11'!$F484*1,0)</f>
        <v>2.3113079283688769E-3</v>
      </c>
      <c r="P484" s="69"/>
      <c r="Q484" s="69">
        <f>IFERROR('Tabel 5'!P529/'Tabel 11'!$F484*1,0)</f>
        <v>2.9134133550868195E-4</v>
      </c>
      <c r="R484" s="69">
        <f>IFERROR('Tabel 5'!Q529/'Tabel 11'!$F484*1,0)</f>
        <v>2.9134133550868195E-4</v>
      </c>
      <c r="S484" s="69">
        <f>IFERROR('Tabel 5'!R529/'Tabel 11'!$F484*1,0)</f>
        <v>0</v>
      </c>
      <c r="T484" s="69">
        <f>IFERROR('Tabel 5'!S529/'Tabel 11'!$F484*1,0)</f>
        <v>0</v>
      </c>
      <c r="U484" s="69">
        <f>IFERROR('Tabel 5'!T529/'Tabel 11'!$F484*1,0)</f>
        <v>1.4178611661422522E-3</v>
      </c>
      <c r="V484" s="69"/>
      <c r="W484" s="69">
        <f>IFERROR('Tabel 5'!V529/'Tabel 11'!$F484*1,0)</f>
        <v>6.5551800489453442E-3</v>
      </c>
      <c r="X484" s="69">
        <f>IFERROR('Tabel 5'!W529/'Tabel 11'!$F484*1,0)</f>
        <v>6.4192207590412931E-3</v>
      </c>
      <c r="Y484" s="69">
        <f>IFERROR('Tabel 5'!X529/'Tabel 11'!$F484*1,0)</f>
        <v>1.3595928990405159E-4</v>
      </c>
      <c r="Z484" s="69">
        <f>IFERROR('Tabel 5'!Y529/'Tabel 11'!$F484*1,0)</f>
        <v>0</v>
      </c>
      <c r="AA484" s="69"/>
      <c r="AB484" s="69">
        <f>IFERROR('Tabel 5'!AA529/'Tabel 11'!$F484*1,0)</f>
        <v>0</v>
      </c>
    </row>
    <row r="485" spans="2:28" outlineLevel="2" x14ac:dyDescent="0.2">
      <c r="B485" s="46">
        <v>2017</v>
      </c>
      <c r="C485" s="46">
        <v>5</v>
      </c>
      <c r="D485" s="22" t="s">
        <v>88</v>
      </c>
      <c r="E485" s="22" t="s">
        <v>426</v>
      </c>
      <c r="F485" s="41">
        <v>63134</v>
      </c>
      <c r="H485" s="69">
        <f>IFERROR('Tabel 5'!G530/'Tabel 11'!$F485*1,0)</f>
        <v>1.9925871954889599E-2</v>
      </c>
      <c r="I485" s="69"/>
      <c r="J485" s="69">
        <f>IFERROR('Tabel 5'!I530/'Tabel 11'!$F485*1,0)</f>
        <v>8.7908258624512948E-3</v>
      </c>
      <c r="K485" s="69">
        <f>IFERROR('Tabel 5'!J530/'Tabel 11'!$F485*1,0)</f>
        <v>0</v>
      </c>
      <c r="L485" s="69">
        <f>IFERROR('Tabel 5'!K530/'Tabel 11'!$F485*1,0)</f>
        <v>6.9693033864478724E-3</v>
      </c>
      <c r="M485" s="69">
        <f>IFERROR('Tabel 5'!L530/'Tabel 11'!$F485*1,0)</f>
        <v>1.6631292172205152E-3</v>
      </c>
      <c r="N485" s="69">
        <f>IFERROR('Tabel 5'!M530/'Tabel 11'!$F485*1,0)</f>
        <v>0</v>
      </c>
      <c r="O485" s="69">
        <f>IFERROR('Tabel 5'!N530/'Tabel 11'!$F485*1,0)</f>
        <v>1.5839325878290621E-4</v>
      </c>
      <c r="P485" s="69"/>
      <c r="Q485" s="69">
        <f>IFERROR('Tabel 5'!P530/'Tabel 11'!$F485*1,0)</f>
        <v>9.0284157506256531E-4</v>
      </c>
      <c r="R485" s="69">
        <f>IFERROR('Tabel 5'!Q530/'Tabel 11'!$F485*1,0)</f>
        <v>1.9007191053948744E-4</v>
      </c>
      <c r="S485" s="69">
        <f>IFERROR('Tabel 5'!R530/'Tabel 11'!$F485*1,0)</f>
        <v>7.1276966452307787E-4</v>
      </c>
      <c r="T485" s="69">
        <f>IFERROR('Tabel 5'!S530/'Tabel 11'!$F485*1,0)</f>
        <v>0</v>
      </c>
      <c r="U485" s="69">
        <f>IFERROR('Tabel 5'!T530/'Tabel 11'!$F485*1,0)</f>
        <v>1.5680932619507714E-3</v>
      </c>
      <c r="V485" s="69"/>
      <c r="W485" s="69">
        <f>IFERROR('Tabel 5'!V530/'Tabel 11'!$F485*1,0)</f>
        <v>8.6641112554249698E-3</v>
      </c>
      <c r="X485" s="69">
        <f>IFERROR('Tabel 5'!W530/'Tabel 11'!$F485*1,0)</f>
        <v>8.3314854119808657E-3</v>
      </c>
      <c r="Y485" s="69">
        <f>IFERROR('Tabel 5'!X530/'Tabel 11'!$F485*1,0)</f>
        <v>3.3262584344410299E-4</v>
      </c>
      <c r="Z485" s="69">
        <f>IFERROR('Tabel 5'!Y530/'Tabel 11'!$F485*1,0)</f>
        <v>0</v>
      </c>
      <c r="AA485" s="69"/>
      <c r="AB485" s="69">
        <f>IFERROR('Tabel 5'!AA530/'Tabel 11'!$F485*1,0)</f>
        <v>0</v>
      </c>
    </row>
    <row r="486" spans="2:28" outlineLevel="2" x14ac:dyDescent="0.2">
      <c r="B486" s="46">
        <v>2017</v>
      </c>
      <c r="C486" s="46">
        <v>5</v>
      </c>
      <c r="D486" s="22" t="s">
        <v>90</v>
      </c>
      <c r="E486" s="22" t="s">
        <v>430</v>
      </c>
      <c r="F486" s="41">
        <v>44249.004899999956</v>
      </c>
      <c r="H486" s="69">
        <f>IFERROR('Tabel 5'!G531/'Tabel 11'!$F486*1,0)</f>
        <v>3.6452797156575185E-2</v>
      </c>
      <c r="I486" s="69"/>
      <c r="J486" s="69">
        <f>IFERROR('Tabel 5'!I531/'Tabel 11'!$F486*1,0)</f>
        <v>2.4768918588720649E-2</v>
      </c>
      <c r="K486" s="69">
        <f>IFERROR('Tabel 5'!J531/'Tabel 11'!$F486*1,0)</f>
        <v>2.1107819308271065E-2</v>
      </c>
      <c r="L486" s="69">
        <f>IFERROR('Tabel 5'!K531/'Tabel 11'!$F486*1,0)</f>
        <v>0</v>
      </c>
      <c r="M486" s="69">
        <f>IFERROR('Tabel 5'!L531/'Tabel 11'!$F486*1,0)</f>
        <v>3.0961148235900812E-3</v>
      </c>
      <c r="N486" s="69">
        <f>IFERROR('Tabel 5'!M531/'Tabel 11'!$F486*1,0)</f>
        <v>0</v>
      </c>
      <c r="O486" s="69">
        <f>IFERROR('Tabel 5'!N531/'Tabel 11'!$F486*1,0)</f>
        <v>5.6498445685950382E-4</v>
      </c>
      <c r="P486" s="69"/>
      <c r="Q486" s="69">
        <f>IFERROR('Tabel 5'!P531/'Tabel 11'!$F486*1,0)</f>
        <v>4.3390806286809896E-3</v>
      </c>
      <c r="R486" s="69">
        <f>IFERROR('Tabel 5'!Q531/'Tabel 11'!$F486*1,0)</f>
        <v>1.6497546140297513E-3</v>
      </c>
      <c r="S486" s="69">
        <f>IFERROR('Tabel 5'!R531/'Tabel 11'!$F486*1,0)</f>
        <v>2.6893260146512383E-3</v>
      </c>
      <c r="T486" s="69">
        <f>IFERROR('Tabel 5'!S531/'Tabel 11'!$F486*1,0)</f>
        <v>0</v>
      </c>
      <c r="U486" s="69">
        <f>IFERROR('Tabel 5'!T531/'Tabel 11'!$F486*1,0)</f>
        <v>1.3333633181884291E-3</v>
      </c>
      <c r="V486" s="69"/>
      <c r="W486" s="69">
        <f>IFERROR('Tabel 5'!V531/'Tabel 11'!$F486*1,0)</f>
        <v>6.0114346209851214E-3</v>
      </c>
      <c r="X486" s="69">
        <f>IFERROR('Tabel 5'!W531/'Tabel 11'!$F486*1,0)</f>
        <v>5.6498445685950385E-3</v>
      </c>
      <c r="Y486" s="69">
        <f>IFERROR('Tabel 5'!X531/'Tabel 11'!$F486*1,0)</f>
        <v>2.4859316101818172E-4</v>
      </c>
      <c r="Z486" s="69">
        <f>IFERROR('Tabel 5'!Y531/'Tabel 11'!$F486*1,0)</f>
        <v>1.1299689137190077E-4</v>
      </c>
      <c r="AA486" s="69"/>
      <c r="AB486" s="69">
        <f>IFERROR('Tabel 5'!AA531/'Tabel 11'!$F486*1,0)</f>
        <v>2.9379191756694203E-4</v>
      </c>
    </row>
    <row r="487" spans="2:28" outlineLevel="2" x14ac:dyDescent="0.2">
      <c r="B487" s="46">
        <v>2017</v>
      </c>
      <c r="C487" s="46">
        <v>5</v>
      </c>
      <c r="D487" s="22" t="s">
        <v>91</v>
      </c>
      <c r="E487" s="22" t="s">
        <v>431</v>
      </c>
      <c r="F487" s="41">
        <v>105641</v>
      </c>
      <c r="H487" s="69">
        <f>IFERROR('Tabel 5'!G532/'Tabel 11'!$F487*1,0)</f>
        <v>3.8110203424806657E-2</v>
      </c>
      <c r="I487" s="69"/>
      <c r="J487" s="69">
        <f>IFERROR('Tabel 5'!I532/'Tabel 11'!$F487*1,0)</f>
        <v>2.4640054524285079E-2</v>
      </c>
      <c r="K487" s="69">
        <f>IFERROR('Tabel 5'!J532/'Tabel 11'!$F487*1,0)</f>
        <v>1.2031313599833398E-2</v>
      </c>
      <c r="L487" s="69">
        <f>IFERROR('Tabel 5'!K532/'Tabel 11'!$F487*1,0)</f>
        <v>9.7689344099355369E-3</v>
      </c>
      <c r="M487" s="69">
        <f>IFERROR('Tabel 5'!L532/'Tabel 11'!$F487*1,0)</f>
        <v>2.091990799026893E-3</v>
      </c>
      <c r="N487" s="69">
        <f>IFERROR('Tabel 5'!M532/'Tabel 11'!$F487*1,0)</f>
        <v>0</v>
      </c>
      <c r="O487" s="69">
        <f>IFERROR('Tabel 5'!N532/'Tabel 11'!$F487*1,0)</f>
        <v>7.4781571548925138E-4</v>
      </c>
      <c r="P487" s="69"/>
      <c r="Q487" s="69">
        <f>IFERROR('Tabel 5'!P532/'Tabel 11'!$F487*1,0)</f>
        <v>2.1771849944623774E-3</v>
      </c>
      <c r="R487" s="69">
        <f>IFERROR('Tabel 5'!Q532/'Tabel 11'!$F487*1,0)</f>
        <v>1.0412623886559196E-3</v>
      </c>
      <c r="S487" s="69">
        <f>IFERROR('Tabel 5'!R532/'Tabel 11'!$F487*1,0)</f>
        <v>1.1359226058064577E-3</v>
      </c>
      <c r="T487" s="69">
        <f>IFERROR('Tabel 5'!S532/'Tabel 11'!$F487*1,0)</f>
        <v>0</v>
      </c>
      <c r="U487" s="69">
        <f>IFERROR('Tabel 5'!T532/'Tabel 11'!$F487*1,0)</f>
        <v>1.2968449749623725E-3</v>
      </c>
      <c r="V487" s="69"/>
      <c r="W487" s="69">
        <f>IFERROR('Tabel 5'!V532/'Tabel 11'!$F487*1,0)</f>
        <v>9.9961189310968281E-3</v>
      </c>
      <c r="X487" s="69">
        <f>IFERROR('Tabel 5'!W532/'Tabel 11'!$F487*1,0)</f>
        <v>9.8162645185108054E-3</v>
      </c>
      <c r="Y487" s="69">
        <f>IFERROR('Tabel 5'!X532/'Tabel 11'!$F487*1,0)</f>
        <v>1.7985441258602247E-4</v>
      </c>
      <c r="Z487" s="69">
        <f>IFERROR('Tabel 5'!Y532/'Tabel 11'!$F487*1,0)</f>
        <v>0</v>
      </c>
      <c r="AA487" s="69"/>
      <c r="AB487" s="69">
        <f>IFERROR('Tabel 5'!AA532/'Tabel 11'!$F487*1,0)</f>
        <v>0</v>
      </c>
    </row>
    <row r="488" spans="2:28" outlineLevel="2" x14ac:dyDescent="0.2">
      <c r="B488" s="46">
        <v>2017</v>
      </c>
      <c r="C488" s="46">
        <v>5</v>
      </c>
      <c r="D488" s="22" t="s">
        <v>95</v>
      </c>
      <c r="E488" s="22" t="s">
        <v>434</v>
      </c>
      <c r="F488" s="41">
        <v>51105</v>
      </c>
      <c r="H488" s="69">
        <f>IFERROR('Tabel 5'!G533/'Tabel 11'!$F488*1,0)</f>
        <v>2.8862146561001858E-2</v>
      </c>
      <c r="I488" s="69"/>
      <c r="J488" s="69">
        <f>IFERROR('Tabel 5'!I533/'Tabel 11'!$F488*1,0)</f>
        <v>1.2875452499755406E-2</v>
      </c>
      <c r="K488" s="69">
        <f>IFERROR('Tabel 5'!J533/'Tabel 11'!$F488*1,0)</f>
        <v>8.3749143919381666E-3</v>
      </c>
      <c r="L488" s="69">
        <f>IFERROR('Tabel 5'!K533/'Tabel 11'!$F488*1,0)</f>
        <v>3.522160258291752E-4</v>
      </c>
      <c r="M488" s="69">
        <f>IFERROR('Tabel 5'!L533/'Tabel 11'!$F488*1,0)</f>
        <v>7.4356716563936994E-4</v>
      </c>
      <c r="N488" s="69">
        <f>IFERROR('Tabel 5'!M533/'Tabel 11'!$F488*1,0)</f>
        <v>7.2399960864886017E-4</v>
      </c>
      <c r="O488" s="69">
        <f>IFERROR('Tabel 5'!N533/'Tabel 11'!$F488*1,0)</f>
        <v>2.6807553076998339E-3</v>
      </c>
      <c r="P488" s="69"/>
      <c r="Q488" s="69">
        <f>IFERROR('Tabel 5'!P533/'Tabel 11'!$F488*1,0)</f>
        <v>4.6962136777223366E-4</v>
      </c>
      <c r="R488" s="69">
        <f>IFERROR('Tabel 5'!Q533/'Tabel 11'!$F488*1,0)</f>
        <v>4.6962136777223366E-4</v>
      </c>
      <c r="S488" s="69">
        <f>IFERROR('Tabel 5'!R533/'Tabel 11'!$F488*1,0)</f>
        <v>0</v>
      </c>
      <c r="T488" s="69">
        <f>IFERROR('Tabel 5'!S533/'Tabel 11'!$F488*1,0)</f>
        <v>0</v>
      </c>
      <c r="U488" s="69">
        <f>IFERROR('Tabel 5'!T533/'Tabel 11'!$F488*1,0)</f>
        <v>3.9722140690734761E-3</v>
      </c>
      <c r="V488" s="69"/>
      <c r="W488" s="69">
        <f>IFERROR('Tabel 5'!V533/'Tabel 11'!$F488*1,0)</f>
        <v>1.1544858624400743E-2</v>
      </c>
      <c r="X488" s="69">
        <f>IFERROR('Tabel 5'!W533/'Tabel 11'!$F488*1,0)</f>
        <v>1.1270912826533606E-2</v>
      </c>
      <c r="Y488" s="69">
        <f>IFERROR('Tabel 5'!X533/'Tabel 11'!$F488*1,0)</f>
        <v>2.7394579786713629E-4</v>
      </c>
      <c r="Z488" s="69">
        <f>IFERROR('Tabel 5'!Y533/'Tabel 11'!$F488*1,0)</f>
        <v>0</v>
      </c>
      <c r="AA488" s="69"/>
      <c r="AB488" s="69">
        <f>IFERROR('Tabel 5'!AA533/'Tabel 11'!$F488*1,0)</f>
        <v>0</v>
      </c>
    </row>
    <row r="489" spans="2:28" outlineLevel="2" x14ac:dyDescent="0.2">
      <c r="B489" s="46">
        <v>2017</v>
      </c>
      <c r="C489" s="46">
        <v>5</v>
      </c>
      <c r="D489" s="22" t="s">
        <v>96</v>
      </c>
      <c r="E489" s="22" t="s">
        <v>435</v>
      </c>
      <c r="F489" s="41">
        <v>76415</v>
      </c>
      <c r="H489" s="69">
        <f>IFERROR('Tabel 5'!G534/'Tabel 11'!$F489*1,0)</f>
        <v>8.5716155205129881E-3</v>
      </c>
      <c r="I489" s="69"/>
      <c r="J489" s="69">
        <f>IFERROR('Tabel 5'!I534/'Tabel 11'!$F489*1,0)</f>
        <v>2.5518550022901264E-3</v>
      </c>
      <c r="K489" s="69">
        <f>IFERROR('Tabel 5'!J534/'Tabel 11'!$F489*1,0)</f>
        <v>3.1407446182032321E-4</v>
      </c>
      <c r="L489" s="69">
        <f>IFERROR('Tabel 5'!K534/'Tabel 11'!$F489*1,0)</f>
        <v>0</v>
      </c>
      <c r="M489" s="69">
        <f>IFERROR('Tabel 5'!L534/'Tabel 11'!$F489*1,0)</f>
        <v>2.1069161813780015E-3</v>
      </c>
      <c r="N489" s="69">
        <f>IFERROR('Tabel 5'!M534/'Tabel 11'!$F489*1,0)</f>
        <v>0</v>
      </c>
      <c r="O489" s="69">
        <f>IFERROR('Tabel 5'!N534/'Tabel 11'!$F489*1,0)</f>
        <v>1.3086435909180134E-4</v>
      </c>
      <c r="P489" s="69"/>
      <c r="Q489" s="69">
        <f>IFERROR('Tabel 5'!P534/'Tabel 11'!$F489*1,0)</f>
        <v>0</v>
      </c>
      <c r="R489" s="69">
        <f>IFERROR('Tabel 5'!Q534/'Tabel 11'!$F489*1,0)</f>
        <v>0</v>
      </c>
      <c r="S489" s="69">
        <f>IFERROR('Tabel 5'!R534/'Tabel 11'!$F489*1,0)</f>
        <v>0</v>
      </c>
      <c r="T489" s="69">
        <f>IFERROR('Tabel 5'!S534/'Tabel 11'!$F489*1,0)</f>
        <v>0</v>
      </c>
      <c r="U489" s="69">
        <f>IFERROR('Tabel 5'!T534/'Tabel 11'!$F489*1,0)</f>
        <v>2.7481515409278284E-4</v>
      </c>
      <c r="V489" s="69"/>
      <c r="W489" s="69">
        <f>IFERROR('Tabel 5'!V534/'Tabel 11'!$F489*1,0)</f>
        <v>5.744945364130079E-3</v>
      </c>
      <c r="X489" s="69">
        <f>IFERROR('Tabel 5'!W534/'Tabel 11'!$F489*1,0)</f>
        <v>5.5617352614015575E-3</v>
      </c>
      <c r="Y489" s="69">
        <f>IFERROR('Tabel 5'!X534/'Tabel 11'!$F489*1,0)</f>
        <v>1.832101027285219E-4</v>
      </c>
      <c r="Z489" s="69">
        <f>IFERROR('Tabel 5'!Y534/'Tabel 11'!$F489*1,0)</f>
        <v>0</v>
      </c>
      <c r="AA489" s="69"/>
      <c r="AB489" s="69">
        <f>IFERROR('Tabel 5'!AA534/'Tabel 11'!$F489*1,0)</f>
        <v>1.4395079500098147E-4</v>
      </c>
    </row>
    <row r="490" spans="2:28" outlineLevel="2" x14ac:dyDescent="0.2">
      <c r="B490" s="46">
        <v>2017</v>
      </c>
      <c r="C490" s="46">
        <v>5</v>
      </c>
      <c r="D490" s="22" t="s">
        <v>98</v>
      </c>
      <c r="E490" s="22" t="s">
        <v>439</v>
      </c>
      <c r="F490" s="41">
        <v>73261</v>
      </c>
      <c r="H490" s="69">
        <f>IFERROR('Tabel 5'!G535/'Tabel 11'!$F490*1,0)</f>
        <v>2.7108557076752977E-2</v>
      </c>
      <c r="I490" s="69"/>
      <c r="J490" s="69">
        <f>IFERROR('Tabel 5'!I535/'Tabel 11'!$F490*1,0)</f>
        <v>6.7839641828530868E-3</v>
      </c>
      <c r="K490" s="69">
        <f>IFERROR('Tabel 5'!J535/'Tabel 11'!$F490*1,0)</f>
        <v>0</v>
      </c>
      <c r="L490" s="69">
        <f>IFERROR('Tabel 5'!K535/'Tabel 11'!$F490*1,0)</f>
        <v>0</v>
      </c>
      <c r="M490" s="69">
        <f>IFERROR('Tabel 5'!L535/'Tabel 11'!$F490*1,0)</f>
        <v>5.4599309318737117E-4</v>
      </c>
      <c r="N490" s="69">
        <f>IFERROR('Tabel 5'!M535/'Tabel 11'!$F490*1,0)</f>
        <v>0</v>
      </c>
      <c r="O490" s="69">
        <f>IFERROR('Tabel 5'!N535/'Tabel 11'!$F490*1,0)</f>
        <v>6.237971089665716E-3</v>
      </c>
      <c r="P490" s="69"/>
      <c r="Q490" s="69">
        <f>IFERROR('Tabel 5'!P535/'Tabel 11'!$F490*1,0)</f>
        <v>1.6379792795621136E-4</v>
      </c>
      <c r="R490" s="69">
        <f>IFERROR('Tabel 5'!Q535/'Tabel 11'!$F490*1,0)</f>
        <v>1.6379792795621136E-4</v>
      </c>
      <c r="S490" s="69">
        <f>IFERROR('Tabel 5'!R535/'Tabel 11'!$F490*1,0)</f>
        <v>0</v>
      </c>
      <c r="T490" s="69">
        <f>IFERROR('Tabel 5'!S535/'Tabel 11'!$F490*1,0)</f>
        <v>0</v>
      </c>
      <c r="U490" s="69">
        <f>IFERROR('Tabel 5'!T535/'Tabel 11'!$F490*1,0)</f>
        <v>1.3704426639003016E-2</v>
      </c>
      <c r="V490" s="69"/>
      <c r="W490" s="69">
        <f>IFERROR('Tabel 5'!V535/'Tabel 11'!$F490*1,0)</f>
        <v>6.4563683269406643E-3</v>
      </c>
      <c r="X490" s="69">
        <f>IFERROR('Tabel 5'!W535/'Tabel 11'!$F490*1,0)</f>
        <v>6.2516209169954E-3</v>
      </c>
      <c r="Y490" s="69">
        <f>IFERROR('Tabel 5'!X535/'Tabel 11'!$F490*1,0)</f>
        <v>1.7744775528589563E-4</v>
      </c>
      <c r="Z490" s="69">
        <f>IFERROR('Tabel 5'!Y535/'Tabel 11'!$F490*1,0)</f>
        <v>2.7299654659368559E-5</v>
      </c>
      <c r="AA490" s="69"/>
      <c r="AB490" s="69">
        <f>IFERROR('Tabel 5'!AA535/'Tabel 11'!$F490*1,0)</f>
        <v>5.6919779964783443E-3</v>
      </c>
    </row>
    <row r="491" spans="2:28" outlineLevel="2" x14ac:dyDescent="0.2">
      <c r="B491" s="46">
        <v>2017</v>
      </c>
      <c r="C491" s="46">
        <v>5</v>
      </c>
      <c r="D491" s="22" t="s">
        <v>103</v>
      </c>
      <c r="E491" s="22" t="s">
        <v>445</v>
      </c>
      <c r="F491" s="41">
        <v>71023</v>
      </c>
      <c r="H491" s="69">
        <f>IFERROR('Tabel 5'!G536/'Tabel 11'!$F491*1,0)</f>
        <v>4.1212001745913295E-2</v>
      </c>
      <c r="I491" s="69"/>
      <c r="J491" s="69">
        <f>IFERROR('Tabel 5'!I536/'Tabel 11'!$F491*1,0)</f>
        <v>2.0979119440181351E-2</v>
      </c>
      <c r="K491" s="69">
        <f>IFERROR('Tabel 5'!J536/'Tabel 11'!$F491*1,0)</f>
        <v>1.8191290145445842E-2</v>
      </c>
      <c r="L491" s="69">
        <f>IFERROR('Tabel 5'!K536/'Tabel 11'!$F491*1,0)</f>
        <v>8.588767019134647E-4</v>
      </c>
      <c r="M491" s="69">
        <f>IFERROR('Tabel 5'!L536/'Tabel 11'!$F491*1,0)</f>
        <v>1.9289525928220435E-3</v>
      </c>
      <c r="N491" s="69">
        <f>IFERROR('Tabel 5'!M536/'Tabel 11'!$F491*1,0)</f>
        <v>0</v>
      </c>
      <c r="O491" s="69">
        <f>IFERROR('Tabel 5'!N536/'Tabel 11'!$F491*1,0)</f>
        <v>0</v>
      </c>
      <c r="P491" s="69"/>
      <c r="Q491" s="69">
        <f>IFERROR('Tabel 5'!P536/'Tabel 11'!$F491*1,0)</f>
        <v>4.3084634555003313E-3</v>
      </c>
      <c r="R491" s="69">
        <f>IFERROR('Tabel 5'!Q536/'Tabel 11'!$F491*1,0)</f>
        <v>2.8159891866015233E-5</v>
      </c>
      <c r="S491" s="69">
        <f>IFERROR('Tabel 5'!R536/'Tabel 11'!$F491*1,0)</f>
        <v>4.2803035636343155E-3</v>
      </c>
      <c r="T491" s="69">
        <f>IFERROR('Tabel 5'!S536/'Tabel 11'!$F491*1,0)</f>
        <v>0</v>
      </c>
      <c r="U491" s="69">
        <f>IFERROR('Tabel 5'!T536/'Tabel 11'!$F491*1,0)</f>
        <v>2.1683116736831731E-3</v>
      </c>
      <c r="V491" s="69"/>
      <c r="W491" s="69">
        <f>IFERROR('Tabel 5'!V536/'Tabel 11'!$F491*1,0)</f>
        <v>1.3756107176548443E-2</v>
      </c>
      <c r="X491" s="69">
        <f>IFERROR('Tabel 5'!W536/'Tabel 11'!$F491*1,0)</f>
        <v>1.329146896075919E-2</v>
      </c>
      <c r="Y491" s="69">
        <f>IFERROR('Tabel 5'!X536/'Tabel 11'!$F491*1,0)</f>
        <v>4.646382157892514E-4</v>
      </c>
      <c r="Z491" s="69">
        <f>IFERROR('Tabel 5'!Y536/'Tabel 11'!$F491*1,0)</f>
        <v>0</v>
      </c>
      <c r="AA491" s="69"/>
      <c r="AB491" s="69">
        <f>IFERROR('Tabel 5'!AA536/'Tabel 11'!$F491*1,0)</f>
        <v>0</v>
      </c>
    </row>
    <row r="492" spans="2:28" outlineLevel="2" x14ac:dyDescent="0.2">
      <c r="B492" s="46">
        <v>2017</v>
      </c>
      <c r="C492" s="46">
        <v>5</v>
      </c>
      <c r="D492" s="22" t="s">
        <v>104</v>
      </c>
      <c r="E492" s="22" t="s">
        <v>446</v>
      </c>
      <c r="F492" s="41">
        <v>122563</v>
      </c>
      <c r="H492" s="69">
        <f>IFERROR('Tabel 5'!G537/'Tabel 11'!$F492*1,0)</f>
        <v>4.6751466592691105E-3</v>
      </c>
      <c r="I492" s="69"/>
      <c r="J492" s="69">
        <f>IFERROR('Tabel 5'!I537/'Tabel 11'!$F492*1,0)</f>
        <v>5.711348449368896E-4</v>
      </c>
      <c r="K492" s="69">
        <f>IFERROR('Tabel 5'!J537/'Tabel 11'!$F492*1,0)</f>
        <v>0</v>
      </c>
      <c r="L492" s="69">
        <f>IFERROR('Tabel 5'!K537/'Tabel 11'!$F492*1,0)</f>
        <v>0</v>
      </c>
      <c r="M492" s="69">
        <f>IFERROR('Tabel 5'!L537/'Tabel 11'!$F492*1,0)</f>
        <v>2.1213579954798757E-4</v>
      </c>
      <c r="N492" s="69">
        <f>IFERROR('Tabel 5'!M537/'Tabel 11'!$F492*1,0)</f>
        <v>0</v>
      </c>
      <c r="O492" s="69">
        <f>IFERROR('Tabel 5'!N537/'Tabel 11'!$F492*1,0)</f>
        <v>3.5899904538890204E-4</v>
      </c>
      <c r="P492" s="69"/>
      <c r="Q492" s="69">
        <f>IFERROR('Tabel 5'!P537/'Tabel 11'!$F492*1,0)</f>
        <v>0</v>
      </c>
      <c r="R492" s="69">
        <f>IFERROR('Tabel 5'!Q537/'Tabel 11'!$F492*1,0)</f>
        <v>0</v>
      </c>
      <c r="S492" s="69">
        <f>IFERROR('Tabel 5'!R537/'Tabel 11'!$F492*1,0)</f>
        <v>0</v>
      </c>
      <c r="T492" s="69">
        <f>IFERROR('Tabel 5'!S537/'Tabel 11'!$F492*1,0)</f>
        <v>0</v>
      </c>
      <c r="U492" s="69">
        <f>IFERROR('Tabel 5'!T537/'Tabel 11'!$F492*1,0)</f>
        <v>7.7511157527149308E-4</v>
      </c>
      <c r="V492" s="69"/>
      <c r="W492" s="69">
        <f>IFERROR('Tabel 5'!V537/'Tabel 11'!$F492*1,0)</f>
        <v>3.3289002390607279E-3</v>
      </c>
      <c r="X492" s="69">
        <f>IFERROR('Tabel 5'!W537/'Tabel 11'!$F492*1,0)</f>
        <v>3.2309914085001182E-3</v>
      </c>
      <c r="Y492" s="69">
        <f>IFERROR('Tabel 5'!X537/'Tabel 11'!$F492*1,0)</f>
        <v>9.7908830560609639E-5</v>
      </c>
      <c r="Z492" s="69">
        <f>IFERROR('Tabel 5'!Y537/'Tabel 11'!$F492*1,0)</f>
        <v>0</v>
      </c>
      <c r="AA492" s="69"/>
      <c r="AB492" s="69">
        <f>IFERROR('Tabel 5'!AA537/'Tabel 11'!$F492*1,0)</f>
        <v>2.447720764015241E-5</v>
      </c>
    </row>
    <row r="493" spans="2:28" outlineLevel="2" x14ac:dyDescent="0.2">
      <c r="B493" s="46">
        <v>2017</v>
      </c>
      <c r="C493" s="46">
        <v>5</v>
      </c>
      <c r="D493" s="22" t="s">
        <v>106</v>
      </c>
      <c r="E493" s="22" t="s">
        <v>448</v>
      </c>
      <c r="F493" s="41">
        <v>47356</v>
      </c>
      <c r="H493" s="69">
        <f>IFERROR('Tabel 5'!G538/'Tabel 11'!$F493*1,0)</f>
        <v>1.9997466002196131E-2</v>
      </c>
      <c r="I493" s="69"/>
      <c r="J493" s="69">
        <f>IFERROR('Tabel 5'!I538/'Tabel 11'!$F493*1,0)</f>
        <v>1.0431624292592279E-2</v>
      </c>
      <c r="K493" s="69">
        <f>IFERROR('Tabel 5'!J538/'Tabel 11'!$F493*1,0)</f>
        <v>5.2158121462961395E-3</v>
      </c>
      <c r="L493" s="69">
        <f>IFERROR('Tabel 5'!K538/'Tabel 11'!$F493*1,0)</f>
        <v>5.2158121462961395E-3</v>
      </c>
      <c r="M493" s="69">
        <f>IFERROR('Tabel 5'!L538/'Tabel 11'!$F493*1,0)</f>
        <v>0</v>
      </c>
      <c r="N493" s="69">
        <f>IFERROR('Tabel 5'!M538/'Tabel 11'!$F493*1,0)</f>
        <v>0</v>
      </c>
      <c r="O493" s="69">
        <f>IFERROR('Tabel 5'!N538/'Tabel 11'!$F493*1,0)</f>
        <v>0</v>
      </c>
      <c r="P493" s="69"/>
      <c r="Q493" s="69">
        <f>IFERROR('Tabel 5'!P538/'Tabel 11'!$F493*1,0)</f>
        <v>1.4781653855899991E-4</v>
      </c>
      <c r="R493" s="69">
        <f>IFERROR('Tabel 5'!Q538/'Tabel 11'!$F493*1,0)</f>
        <v>1.4781653855899991E-4</v>
      </c>
      <c r="S493" s="69">
        <f>IFERROR('Tabel 5'!R538/'Tabel 11'!$F493*1,0)</f>
        <v>0</v>
      </c>
      <c r="T493" s="69">
        <f>IFERROR('Tabel 5'!S538/'Tabel 11'!$F493*1,0)</f>
        <v>0</v>
      </c>
      <c r="U493" s="69">
        <f>IFERROR('Tabel 5'!T538/'Tabel 11'!$F493*1,0)</f>
        <v>5.2791620913928544E-4</v>
      </c>
      <c r="V493" s="69"/>
      <c r="W493" s="69">
        <f>IFERROR('Tabel 5'!V538/'Tabel 11'!$F493*1,0)</f>
        <v>8.8901089619055663E-3</v>
      </c>
      <c r="X493" s="69">
        <f>IFERROR('Tabel 5'!W538/'Tabel 11'!$F493*1,0)</f>
        <v>8.8901089619055663E-3</v>
      </c>
      <c r="Y493" s="69">
        <f>IFERROR('Tabel 5'!X538/'Tabel 11'!$F493*1,0)</f>
        <v>0</v>
      </c>
      <c r="Z493" s="69">
        <f>IFERROR('Tabel 5'!Y538/'Tabel 11'!$F493*1,0)</f>
        <v>0</v>
      </c>
      <c r="AA493" s="69"/>
      <c r="AB493" s="69">
        <f>IFERROR('Tabel 5'!AA538/'Tabel 11'!$F493*1,0)</f>
        <v>0</v>
      </c>
    </row>
    <row r="494" spans="2:28" outlineLevel="2" x14ac:dyDescent="0.2">
      <c r="B494" s="46">
        <v>2017</v>
      </c>
      <c r="C494" s="46">
        <v>5</v>
      </c>
      <c r="D494" s="22" t="s">
        <v>108</v>
      </c>
      <c r="E494" s="22" t="s">
        <v>450</v>
      </c>
      <c r="F494" s="41">
        <v>77973</v>
      </c>
      <c r="H494" s="69">
        <f>IFERROR('Tabel 5'!G539/'Tabel 11'!$F494*1,0)</f>
        <v>7.1306734382414428E-3</v>
      </c>
      <c r="I494" s="69"/>
      <c r="J494" s="69">
        <f>IFERROR('Tabel 5'!I539/'Tabel 11'!$F494*1,0)</f>
        <v>7.6949713362317726E-4</v>
      </c>
      <c r="K494" s="69">
        <f>IFERROR('Tabel 5'!J539/'Tabel 11'!$F494*1,0)</f>
        <v>5.8994780244443594E-4</v>
      </c>
      <c r="L494" s="69">
        <f>IFERROR('Tabel 5'!K539/'Tabel 11'!$F494*1,0)</f>
        <v>5.1299808908211814E-5</v>
      </c>
      <c r="M494" s="69">
        <f>IFERROR('Tabel 5'!L539/'Tabel 11'!$F494*1,0)</f>
        <v>0</v>
      </c>
      <c r="N494" s="69">
        <f>IFERROR('Tabel 5'!M539/'Tabel 11'!$F494*1,0)</f>
        <v>0</v>
      </c>
      <c r="O494" s="69">
        <f>IFERROR('Tabel 5'!N539/'Tabel 11'!$F494*1,0)</f>
        <v>1.2824952227052954E-4</v>
      </c>
      <c r="P494" s="69"/>
      <c r="Q494" s="69">
        <f>IFERROR('Tabel 5'!P539/'Tabel 11'!$F494*1,0)</f>
        <v>0</v>
      </c>
      <c r="R494" s="69">
        <f>IFERROR('Tabel 5'!Q539/'Tabel 11'!$F494*1,0)</f>
        <v>0</v>
      </c>
      <c r="S494" s="69">
        <f>IFERROR('Tabel 5'!R539/'Tabel 11'!$F494*1,0)</f>
        <v>0</v>
      </c>
      <c r="T494" s="69">
        <f>IFERROR('Tabel 5'!S539/'Tabel 11'!$F494*1,0)</f>
        <v>0</v>
      </c>
      <c r="U494" s="69">
        <f>IFERROR('Tabel 5'!T539/'Tabel 11'!$F494*1,0)</f>
        <v>5.6429789799032994E-4</v>
      </c>
      <c r="V494" s="69"/>
      <c r="W494" s="69">
        <f>IFERROR('Tabel 5'!V539/'Tabel 11'!$F494*1,0)</f>
        <v>5.7968784066279354E-3</v>
      </c>
      <c r="X494" s="69">
        <f>IFERROR('Tabel 5'!W539/'Tabel 11'!$F494*1,0)</f>
        <v>5.655803932130353E-3</v>
      </c>
      <c r="Y494" s="69">
        <f>IFERROR('Tabel 5'!X539/'Tabel 11'!$F494*1,0)</f>
        <v>1.4107447449758249E-4</v>
      </c>
      <c r="Z494" s="69">
        <f>IFERROR('Tabel 5'!Y539/'Tabel 11'!$F494*1,0)</f>
        <v>0</v>
      </c>
      <c r="AA494" s="69"/>
      <c r="AB494" s="69">
        <f>IFERROR('Tabel 5'!AA539/'Tabel 11'!$F494*1,0)</f>
        <v>0</v>
      </c>
    </row>
    <row r="495" spans="2:28" outlineLevel="2" x14ac:dyDescent="0.2">
      <c r="B495" s="46">
        <v>2017</v>
      </c>
      <c r="C495" s="46">
        <v>5</v>
      </c>
      <c r="D495" s="22" t="s">
        <v>112</v>
      </c>
      <c r="E495" s="22" t="s">
        <v>454</v>
      </c>
      <c r="F495" s="41">
        <v>92676</v>
      </c>
      <c r="H495" s="69">
        <f>IFERROR('Tabel 5'!G540/'Tabel 11'!$F495*1,0)</f>
        <v>1.2009581768742717E-2</v>
      </c>
      <c r="I495" s="69"/>
      <c r="J495" s="69">
        <f>IFERROR('Tabel 5'!I540/'Tabel 11'!$F495*1,0)</f>
        <v>3.6363243989813976E-3</v>
      </c>
      <c r="K495" s="69">
        <f>IFERROR('Tabel 5'!J540/'Tabel 11'!$F495*1,0)</f>
        <v>0</v>
      </c>
      <c r="L495" s="69">
        <f>IFERROR('Tabel 5'!K540/'Tabel 11'!$F495*1,0)</f>
        <v>2.5896672277612325E-3</v>
      </c>
      <c r="M495" s="69">
        <f>IFERROR('Tabel 5'!L540/'Tabel 11'!$F495*1,0)</f>
        <v>4.8556260520523113E-4</v>
      </c>
      <c r="N495" s="69">
        <f>IFERROR('Tabel 5'!M540/'Tabel 11'!$F495*1,0)</f>
        <v>0</v>
      </c>
      <c r="O495" s="69">
        <f>IFERROR('Tabel 5'!N540/'Tabel 11'!$F495*1,0)</f>
        <v>5.6109456601493375E-4</v>
      </c>
      <c r="P495" s="69"/>
      <c r="Q495" s="69">
        <f>IFERROR('Tabel 5'!P540/'Tabel 11'!$F495*1,0)</f>
        <v>1.6509128576977859E-3</v>
      </c>
      <c r="R495" s="69">
        <f>IFERROR('Tabel 5'!Q540/'Tabel 11'!$F495*1,0)</f>
        <v>0</v>
      </c>
      <c r="S495" s="69">
        <f>IFERROR('Tabel 5'!R540/'Tabel 11'!$F495*1,0)</f>
        <v>1.6509128576977859E-3</v>
      </c>
      <c r="T495" s="69">
        <f>IFERROR('Tabel 5'!S540/'Tabel 11'!$F495*1,0)</f>
        <v>0</v>
      </c>
      <c r="U495" s="69">
        <f>IFERROR('Tabel 5'!T540/'Tabel 11'!$F495*1,0)</f>
        <v>1.7156545383918166E-3</v>
      </c>
      <c r="V495" s="69"/>
      <c r="W495" s="69">
        <f>IFERROR('Tabel 5'!V540/'Tabel 11'!$F495*1,0)</f>
        <v>5.0066899736717161E-3</v>
      </c>
      <c r="X495" s="69">
        <f>IFERROR('Tabel 5'!W540/'Tabel 11'!$F495*1,0)</f>
        <v>4.8124649315896238E-3</v>
      </c>
      <c r="Y495" s="69">
        <f>IFERROR('Tabel 5'!X540/'Tabel 11'!$F495*1,0)</f>
        <v>1.9422504208209244E-4</v>
      </c>
      <c r="Z495" s="69">
        <f>IFERROR('Tabel 5'!Y540/'Tabel 11'!$F495*1,0)</f>
        <v>0</v>
      </c>
      <c r="AA495" s="69"/>
      <c r="AB495" s="69">
        <f>IFERROR('Tabel 5'!AA540/'Tabel 11'!$F495*1,0)</f>
        <v>0</v>
      </c>
    </row>
    <row r="496" spans="2:28" outlineLevel="2" x14ac:dyDescent="0.2">
      <c r="B496" s="46">
        <v>2017</v>
      </c>
      <c r="C496" s="46">
        <v>5</v>
      </c>
      <c r="D496" s="22" t="s">
        <v>113</v>
      </c>
      <c r="E496" s="22" t="s">
        <v>455</v>
      </c>
      <c r="F496" s="41">
        <v>52901</v>
      </c>
      <c r="H496" s="69">
        <f>IFERROR('Tabel 5'!G541/'Tabel 11'!$F496*1,0)</f>
        <v>1.1720005292905617E-2</v>
      </c>
      <c r="I496" s="69"/>
      <c r="J496" s="69">
        <f>IFERROR('Tabel 5'!I541/'Tabel 11'!$F496*1,0)</f>
        <v>2.306194589894331E-3</v>
      </c>
      <c r="K496" s="69">
        <f>IFERROR('Tabel 5'!J541/'Tabel 11'!$F496*1,0)</f>
        <v>0</v>
      </c>
      <c r="L496" s="69">
        <f>IFERROR('Tabel 5'!K541/'Tabel 11'!$F496*1,0)</f>
        <v>0</v>
      </c>
      <c r="M496" s="69">
        <f>IFERROR('Tabel 5'!L541/'Tabel 11'!$F496*1,0)</f>
        <v>0</v>
      </c>
      <c r="N496" s="69">
        <f>IFERROR('Tabel 5'!M541/'Tabel 11'!$F496*1,0)</f>
        <v>0</v>
      </c>
      <c r="O496" s="69">
        <f>IFERROR('Tabel 5'!N541/'Tabel 11'!$F496*1,0)</f>
        <v>2.306194589894331E-3</v>
      </c>
      <c r="P496" s="69"/>
      <c r="Q496" s="69">
        <f>IFERROR('Tabel 5'!P541/'Tabel 11'!$F496*1,0)</f>
        <v>0</v>
      </c>
      <c r="R496" s="69">
        <f>IFERROR('Tabel 5'!Q541/'Tabel 11'!$F496*1,0)</f>
        <v>0</v>
      </c>
      <c r="S496" s="69">
        <f>IFERROR('Tabel 5'!R541/'Tabel 11'!$F496*1,0)</f>
        <v>0</v>
      </c>
      <c r="T496" s="69">
        <f>IFERROR('Tabel 5'!S541/'Tabel 11'!$F496*1,0)</f>
        <v>0</v>
      </c>
      <c r="U496" s="69">
        <f>IFERROR('Tabel 5'!T541/'Tabel 11'!$F496*1,0)</f>
        <v>1.6067749191886731E-3</v>
      </c>
      <c r="V496" s="69"/>
      <c r="W496" s="69">
        <f>IFERROR('Tabel 5'!V541/'Tabel 11'!$F496*1,0)</f>
        <v>7.8070357838226122E-3</v>
      </c>
      <c r="X496" s="69">
        <f>IFERROR('Tabel 5'!W541/'Tabel 11'!$F496*1,0)</f>
        <v>7.5991002060452548E-3</v>
      </c>
      <c r="Y496" s="69">
        <f>IFERROR('Tabel 5'!X541/'Tabel 11'!$F496*1,0)</f>
        <v>2.0793557777735772E-4</v>
      </c>
      <c r="Z496" s="69">
        <f>IFERROR('Tabel 5'!Y541/'Tabel 11'!$F496*1,0)</f>
        <v>0</v>
      </c>
      <c r="AA496" s="69"/>
      <c r="AB496" s="69">
        <f>IFERROR('Tabel 5'!AA541/'Tabel 11'!$F496*1,0)</f>
        <v>0</v>
      </c>
    </row>
    <row r="497" spans="2:28" outlineLevel="2" x14ac:dyDescent="0.2">
      <c r="B497" s="46">
        <v>2017</v>
      </c>
      <c r="C497" s="46">
        <v>5</v>
      </c>
      <c r="D497" s="22" t="s">
        <v>115</v>
      </c>
      <c r="E497" s="22" t="s">
        <v>457</v>
      </c>
      <c r="F497" s="41">
        <v>49034</v>
      </c>
      <c r="H497" s="69">
        <f>IFERROR('Tabel 5'!G542/'Tabel 11'!$F497*1,0)</f>
        <v>9.6830770485785367E-2</v>
      </c>
      <c r="I497" s="69"/>
      <c r="J497" s="69">
        <f>IFERROR('Tabel 5'!I542/'Tabel 11'!$F497*1,0)</f>
        <v>6.6300934045764162E-2</v>
      </c>
      <c r="K497" s="69">
        <f>IFERROR('Tabel 5'!J542/'Tabel 11'!$F497*1,0)</f>
        <v>5.0373210425419097E-2</v>
      </c>
      <c r="L497" s="69">
        <f>IFERROR('Tabel 5'!K542/'Tabel 11'!$F497*1,0)</f>
        <v>5.5063833258555284E-4</v>
      </c>
      <c r="M497" s="69">
        <f>IFERROR('Tabel 5'!L542/'Tabel 11'!$F497*1,0)</f>
        <v>1.3602806216094955E-2</v>
      </c>
      <c r="N497" s="69">
        <f>IFERROR('Tabel 5'!M542/'Tabel 11'!$F497*1,0)</f>
        <v>0</v>
      </c>
      <c r="O497" s="69">
        <f>IFERROR('Tabel 5'!N542/'Tabel 11'!$F497*1,0)</f>
        <v>1.7742790716645592E-3</v>
      </c>
      <c r="P497" s="69"/>
      <c r="Q497" s="69">
        <f>IFERROR('Tabel 5'!P542/'Tabel 11'!$F497*1,0)</f>
        <v>6.2405677693029328E-3</v>
      </c>
      <c r="R497" s="69">
        <f>IFERROR('Tabel 5'!Q542/'Tabel 11'!$F497*1,0)</f>
        <v>6.2405677693029328E-3</v>
      </c>
      <c r="S497" s="69">
        <f>IFERROR('Tabel 5'!R542/'Tabel 11'!$F497*1,0)</f>
        <v>0</v>
      </c>
      <c r="T497" s="69">
        <f>IFERROR('Tabel 5'!S542/'Tabel 11'!$F497*1,0)</f>
        <v>0</v>
      </c>
      <c r="U497" s="69">
        <f>IFERROR('Tabel 5'!T542/'Tabel 11'!$F497*1,0)</f>
        <v>4.0788024635966878E-4</v>
      </c>
      <c r="V497" s="69"/>
      <c r="W497" s="69">
        <f>IFERROR('Tabel 5'!V542/'Tabel 11'!$F497*1,0)</f>
        <v>2.3881388424358607E-2</v>
      </c>
      <c r="X497" s="69">
        <f>IFERROR('Tabel 5'!W542/'Tabel 11'!$F497*1,0)</f>
        <v>2.3881388424358607E-2</v>
      </c>
      <c r="Y497" s="69">
        <f>IFERROR('Tabel 5'!X542/'Tabel 11'!$F497*1,0)</f>
        <v>0</v>
      </c>
      <c r="Z497" s="69">
        <f>IFERROR('Tabel 5'!Y542/'Tabel 11'!$F497*1,0)</f>
        <v>0</v>
      </c>
      <c r="AA497" s="69"/>
      <c r="AB497" s="69">
        <f>IFERROR('Tabel 5'!AA542/'Tabel 11'!$F497*1,0)</f>
        <v>0</v>
      </c>
    </row>
    <row r="498" spans="2:28" outlineLevel="2" x14ac:dyDescent="0.2">
      <c r="B498" s="46">
        <v>2017</v>
      </c>
      <c r="C498" s="46">
        <v>5</v>
      </c>
      <c r="D498" s="22" t="s">
        <v>118</v>
      </c>
      <c r="E498" s="22" t="s">
        <v>462</v>
      </c>
      <c r="F498" s="41">
        <v>90908</v>
      </c>
      <c r="H498" s="69">
        <f>IFERROR('Tabel 5'!G543/'Tabel 11'!$F498*1,0)</f>
        <v>4.5023540282483392E-2</v>
      </c>
      <c r="I498" s="69"/>
      <c r="J498" s="69">
        <f>IFERROR('Tabel 5'!I543/'Tabel 11'!$F498*1,0)</f>
        <v>3.439741276895323E-2</v>
      </c>
      <c r="K498" s="69">
        <f>IFERROR('Tabel 5'!J543/'Tabel 11'!$F498*1,0)</f>
        <v>6.3030756369076429E-3</v>
      </c>
      <c r="L498" s="69">
        <f>IFERROR('Tabel 5'!K543/'Tabel 11'!$F498*1,0)</f>
        <v>4.0700488405860869E-4</v>
      </c>
      <c r="M498" s="69">
        <f>IFERROR('Tabel 5'!L543/'Tabel 11'!$F498*1,0)</f>
        <v>2.7555330663967967E-2</v>
      </c>
      <c r="N498" s="69">
        <f>IFERROR('Tabel 5'!M543/'Tabel 11'!$F498*1,0)</f>
        <v>0</v>
      </c>
      <c r="O498" s="69">
        <f>IFERROR('Tabel 5'!N543/'Tabel 11'!$F498*1,0)</f>
        <v>1.3200158401900823E-4</v>
      </c>
      <c r="P498" s="69"/>
      <c r="Q498" s="69">
        <f>IFERROR('Tabel 5'!P543/'Tabel 11'!$F498*1,0)</f>
        <v>2.3100277203326439E-3</v>
      </c>
      <c r="R498" s="69">
        <f>IFERROR('Tabel 5'!Q543/'Tabel 11'!$F498*1,0)</f>
        <v>1.1110133321599858E-3</v>
      </c>
      <c r="S498" s="69">
        <f>IFERROR('Tabel 5'!R543/'Tabel 11'!$F498*1,0)</f>
        <v>1.1990143881726581E-3</v>
      </c>
      <c r="T498" s="69">
        <f>IFERROR('Tabel 5'!S543/'Tabel 11'!$F498*1,0)</f>
        <v>0</v>
      </c>
      <c r="U498" s="69">
        <f>IFERROR('Tabel 5'!T543/'Tabel 11'!$F498*1,0)</f>
        <v>1.749020988251859E-3</v>
      </c>
      <c r="V498" s="69"/>
      <c r="W498" s="69">
        <f>IFERROR('Tabel 5'!V543/'Tabel 11'!$F498*1,0)</f>
        <v>6.5670788049456592E-3</v>
      </c>
      <c r="X498" s="69">
        <f>IFERROR('Tabel 5'!W543/'Tabel 11'!$F498*1,0)</f>
        <v>6.4020768249218995E-3</v>
      </c>
      <c r="Y498" s="69">
        <f>IFERROR('Tabel 5'!X543/'Tabel 11'!$F498*1,0)</f>
        <v>1.6500198002376029E-4</v>
      </c>
      <c r="Z498" s="69">
        <f>IFERROR('Tabel 5'!Y543/'Tabel 11'!$F498*1,0)</f>
        <v>0</v>
      </c>
      <c r="AA498" s="69"/>
      <c r="AB498" s="69">
        <f>IFERROR('Tabel 5'!AA543/'Tabel 11'!$F498*1,0)</f>
        <v>0</v>
      </c>
    </row>
    <row r="499" spans="2:28" outlineLevel="2" x14ac:dyDescent="0.2">
      <c r="B499" s="46">
        <v>2017</v>
      </c>
      <c r="C499" s="46">
        <v>5</v>
      </c>
      <c r="D499" s="22" t="s">
        <v>122</v>
      </c>
      <c r="E499" s="22" t="s">
        <v>466</v>
      </c>
      <c r="F499" s="41">
        <v>103612</v>
      </c>
      <c r="H499" s="69">
        <f>IFERROR('Tabel 5'!G544/'Tabel 11'!$F499*1,0)</f>
        <v>4.0757827278693586E-2</v>
      </c>
      <c r="I499" s="69"/>
      <c r="J499" s="69">
        <f>IFERROR('Tabel 5'!I544/'Tabel 11'!$F499*1,0)</f>
        <v>2.6213179940547428E-2</v>
      </c>
      <c r="K499" s="69">
        <f>IFERROR('Tabel 5'!J544/'Tabel 11'!$F499*1,0)</f>
        <v>2.2092035671543837E-2</v>
      </c>
      <c r="L499" s="69">
        <f>IFERROR('Tabel 5'!K544/'Tabel 11'!$F499*1,0)</f>
        <v>6.3699185422537929E-4</v>
      </c>
      <c r="M499" s="69">
        <f>IFERROR('Tabel 5'!L544/'Tabel 11'!$F499*1,0)</f>
        <v>3.9570706095819018E-4</v>
      </c>
      <c r="N499" s="69">
        <f>IFERROR('Tabel 5'!M544/'Tabel 11'!$F499*1,0)</f>
        <v>0</v>
      </c>
      <c r="O499" s="69">
        <f>IFERROR('Tabel 5'!N544/'Tabel 11'!$F499*1,0)</f>
        <v>3.088445353820021E-3</v>
      </c>
      <c r="P499" s="69"/>
      <c r="Q499" s="69">
        <f>IFERROR('Tabel 5'!P544/'Tabel 11'!$F499*1,0)</f>
        <v>2.4031965409412035E-3</v>
      </c>
      <c r="R499" s="69">
        <f>IFERROR('Tabel 5'!Q544/'Tabel 11'!$F499*1,0)</f>
        <v>2.4031965409412035E-3</v>
      </c>
      <c r="S499" s="69">
        <f>IFERROR('Tabel 5'!R544/'Tabel 11'!$F499*1,0)</f>
        <v>0</v>
      </c>
      <c r="T499" s="69">
        <f>IFERROR('Tabel 5'!S544/'Tabel 11'!$F499*1,0)</f>
        <v>0</v>
      </c>
      <c r="U499" s="69">
        <f>IFERROR('Tabel 5'!T544/'Tabel 11'!$F499*1,0)</f>
        <v>1.0037447399915069E-3</v>
      </c>
      <c r="V499" s="69"/>
      <c r="W499" s="69">
        <f>IFERROR('Tabel 5'!V544/'Tabel 11'!$F499*1,0)</f>
        <v>1.113770605721345E-2</v>
      </c>
      <c r="X499" s="69">
        <f>IFERROR('Tabel 5'!W544/'Tabel 11'!$F499*1,0)</f>
        <v>9.4969694629965639E-3</v>
      </c>
      <c r="Y499" s="69">
        <f>IFERROR('Tabel 5'!X544/'Tabel 11'!$F499*1,0)</f>
        <v>3.4745010230475236E-4</v>
      </c>
      <c r="Z499" s="69">
        <f>IFERROR('Tabel 5'!Y544/'Tabel 11'!$F499*1,0)</f>
        <v>1.2932864919121337E-3</v>
      </c>
      <c r="AA499" s="69"/>
      <c r="AB499" s="69">
        <f>IFERROR('Tabel 5'!AA544/'Tabel 11'!$F499*1,0)</f>
        <v>0</v>
      </c>
    </row>
    <row r="500" spans="2:28" outlineLevel="2" x14ac:dyDescent="0.2">
      <c r="B500" s="46">
        <v>2017</v>
      </c>
      <c r="C500" s="46">
        <v>5</v>
      </c>
      <c r="D500" s="22" t="s">
        <v>132</v>
      </c>
      <c r="E500" s="22" t="s">
        <v>476</v>
      </c>
      <c r="F500" s="41">
        <v>46013</v>
      </c>
      <c r="H500" s="69">
        <f>IFERROR('Tabel 5'!G545/'Tabel 11'!$F500*1,0)</f>
        <v>3.4555451720166039E-2</v>
      </c>
      <c r="I500" s="69"/>
      <c r="J500" s="69">
        <f>IFERROR('Tabel 5'!I545/'Tabel 11'!$F500*1,0)</f>
        <v>2.0146480342511899E-2</v>
      </c>
      <c r="K500" s="69">
        <f>IFERROR('Tabel 5'!J545/'Tabel 11'!$F500*1,0)</f>
        <v>9.1278551713646142E-3</v>
      </c>
      <c r="L500" s="69">
        <f>IFERROR('Tabel 5'!K545/'Tabel 11'!$F500*1,0)</f>
        <v>0</v>
      </c>
      <c r="M500" s="69">
        <f>IFERROR('Tabel 5'!L545/'Tabel 11'!$F500*1,0)</f>
        <v>9.0843891943581164E-3</v>
      </c>
      <c r="N500" s="69">
        <f>IFERROR('Tabel 5'!M545/'Tabel 11'!$F500*1,0)</f>
        <v>0</v>
      </c>
      <c r="O500" s="69">
        <f>IFERROR('Tabel 5'!N545/'Tabel 11'!$F500*1,0)</f>
        <v>1.9342359767891683E-3</v>
      </c>
      <c r="P500" s="69"/>
      <c r="Q500" s="69">
        <f>IFERROR('Tabel 5'!P545/'Tabel 11'!$F500*1,0)</f>
        <v>1.1083824136657032E-3</v>
      </c>
      <c r="R500" s="69">
        <f>IFERROR('Tabel 5'!Q545/'Tabel 11'!$F500*1,0)</f>
        <v>1.1083824136657032E-3</v>
      </c>
      <c r="S500" s="69">
        <f>IFERROR('Tabel 5'!R545/'Tabel 11'!$F500*1,0)</f>
        <v>0</v>
      </c>
      <c r="T500" s="69">
        <f>IFERROR('Tabel 5'!S545/'Tabel 11'!$F500*1,0)</f>
        <v>0</v>
      </c>
      <c r="U500" s="69">
        <f>IFERROR('Tabel 5'!T545/'Tabel 11'!$F500*1,0)</f>
        <v>1.7821050572664246E-3</v>
      </c>
      <c r="V500" s="69"/>
      <c r="W500" s="69">
        <f>IFERROR('Tabel 5'!V545/'Tabel 11'!$F500*1,0)</f>
        <v>1.1518483906722013E-2</v>
      </c>
      <c r="X500" s="69">
        <f>IFERROR('Tabel 5'!W545/'Tabel 11'!$F500*1,0)</f>
        <v>1.1214222067676527E-2</v>
      </c>
      <c r="Y500" s="69">
        <f>IFERROR('Tabel 5'!X545/'Tabel 11'!$F500*1,0)</f>
        <v>3.0426183904548712E-4</v>
      </c>
      <c r="Z500" s="69">
        <f>IFERROR('Tabel 5'!Y545/'Tabel 11'!$F500*1,0)</f>
        <v>0</v>
      </c>
      <c r="AA500" s="69"/>
      <c r="AB500" s="69">
        <f>IFERROR('Tabel 5'!AA545/'Tabel 11'!$F500*1,0)</f>
        <v>0</v>
      </c>
    </row>
    <row r="501" spans="2:28" outlineLevel="2" x14ac:dyDescent="0.2">
      <c r="B501" s="46">
        <v>2017</v>
      </c>
      <c r="C501" s="46">
        <v>5</v>
      </c>
      <c r="D501" s="22" t="s">
        <v>134</v>
      </c>
      <c r="E501" s="22" t="s">
        <v>479</v>
      </c>
      <c r="F501" s="41">
        <v>111241</v>
      </c>
      <c r="H501" s="69">
        <f>IFERROR('Tabel 5'!G546/'Tabel 11'!$F501*1,0)</f>
        <v>4.5990237412464829E-2</v>
      </c>
      <c r="I501" s="69"/>
      <c r="J501" s="69">
        <f>IFERROR('Tabel 5'!I546/'Tabel 11'!$F501*1,0)</f>
        <v>2.327379293605775E-2</v>
      </c>
      <c r="K501" s="69">
        <f>IFERROR('Tabel 5'!J546/'Tabel 11'!$F501*1,0)</f>
        <v>1.0607599715932075E-2</v>
      </c>
      <c r="L501" s="69">
        <f>IFERROR('Tabel 5'!K546/'Tabel 11'!$F501*1,0)</f>
        <v>7.3803723447290115E-3</v>
      </c>
      <c r="M501" s="69">
        <f>IFERROR('Tabel 5'!L546/'Tabel 11'!$F501*1,0)</f>
        <v>6.4724337249755031E-4</v>
      </c>
      <c r="N501" s="69">
        <f>IFERROR('Tabel 5'!M546/'Tabel 11'!$F501*1,0)</f>
        <v>5.5734845965066838E-4</v>
      </c>
      <c r="O501" s="69">
        <f>IFERROR('Tabel 5'!N546/'Tabel 11'!$F501*1,0)</f>
        <v>4.0812290432484426E-3</v>
      </c>
      <c r="P501" s="69"/>
      <c r="Q501" s="69">
        <f>IFERROR('Tabel 5'!P546/'Tabel 11'!$F501*1,0)</f>
        <v>9.0793861975350821E-3</v>
      </c>
      <c r="R501" s="69">
        <f>IFERROR('Tabel 5'!Q546/'Tabel 11'!$F501*1,0)</f>
        <v>6.0679066171645344E-3</v>
      </c>
      <c r="S501" s="69">
        <f>IFERROR('Tabel 5'!R546/'Tabel 11'!$F501*1,0)</f>
        <v>3.0114795803705468E-3</v>
      </c>
      <c r="T501" s="69">
        <f>IFERROR('Tabel 5'!S546/'Tabel 11'!$F501*1,0)</f>
        <v>0</v>
      </c>
      <c r="U501" s="69">
        <f>IFERROR('Tabel 5'!T546/'Tabel 11'!$F501*1,0)</f>
        <v>2.112530451901727E-3</v>
      </c>
      <c r="V501" s="69"/>
      <c r="W501" s="69">
        <f>IFERROR('Tabel 5'!V546/'Tabel 11'!$F501*1,0)</f>
        <v>1.1524527826970271E-2</v>
      </c>
      <c r="X501" s="69">
        <f>IFERROR('Tabel 5'!W546/'Tabel 11'!$F501*1,0)</f>
        <v>1.1218885123290874E-2</v>
      </c>
      <c r="Y501" s="69">
        <f>IFERROR('Tabel 5'!X546/'Tabel 11'!$F501*1,0)</f>
        <v>3.0564270367939878E-4</v>
      </c>
      <c r="Z501" s="69">
        <f>IFERROR('Tabel 5'!Y546/'Tabel 11'!$F501*1,0)</f>
        <v>0</v>
      </c>
      <c r="AA501" s="69"/>
      <c r="AB501" s="69">
        <f>IFERROR('Tabel 5'!AA546/'Tabel 11'!$F501*1,0)</f>
        <v>0</v>
      </c>
    </row>
    <row r="502" spans="2:28" outlineLevel="2" x14ac:dyDescent="0.2">
      <c r="B502" s="46">
        <v>2017</v>
      </c>
      <c r="C502" s="46">
        <v>5</v>
      </c>
      <c r="D502" s="22" t="s">
        <v>140</v>
      </c>
      <c r="E502" s="22" t="s">
        <v>485</v>
      </c>
      <c r="F502" s="41">
        <v>137859</v>
      </c>
      <c r="H502" s="69">
        <f>IFERROR('Tabel 5'!G547/'Tabel 11'!$F502*1,0)</f>
        <v>8.0589587912287194E-3</v>
      </c>
      <c r="I502" s="69"/>
      <c r="J502" s="69">
        <f>IFERROR('Tabel 5'!I547/'Tabel 11'!$F502*1,0)</f>
        <v>3.6268941454674704E-3</v>
      </c>
      <c r="K502" s="69">
        <f>IFERROR('Tabel 5'!J547/'Tabel 11'!$F502*1,0)</f>
        <v>1.4507576581869881E-4</v>
      </c>
      <c r="L502" s="69">
        <f>IFERROR('Tabel 5'!K547/'Tabel 11'!$F502*1,0)</f>
        <v>0</v>
      </c>
      <c r="M502" s="69">
        <f>IFERROR('Tabel 5'!L547/'Tabel 11'!$F502*1,0)</f>
        <v>3.3585039787028775E-3</v>
      </c>
      <c r="N502" s="69">
        <f>IFERROR('Tabel 5'!M547/'Tabel 11'!$F502*1,0)</f>
        <v>0</v>
      </c>
      <c r="O502" s="69">
        <f>IFERROR('Tabel 5'!N547/'Tabel 11'!$F502*1,0)</f>
        <v>1.2331440094589399E-4</v>
      </c>
      <c r="P502" s="69"/>
      <c r="Q502" s="69">
        <f>IFERROR('Tabel 5'!P547/'Tabel 11'!$F502*1,0)</f>
        <v>1.0808144553493063E-3</v>
      </c>
      <c r="R502" s="69">
        <f>IFERROR('Tabel 5'!Q547/'Tabel 11'!$F502*1,0)</f>
        <v>2.1035986043711329E-4</v>
      </c>
      <c r="S502" s="69">
        <f>IFERROR('Tabel 5'!R547/'Tabel 11'!$F502*1,0)</f>
        <v>8.7045459491219286E-4</v>
      </c>
      <c r="T502" s="69">
        <f>IFERROR('Tabel 5'!S547/'Tabel 11'!$F502*1,0)</f>
        <v>0</v>
      </c>
      <c r="U502" s="69">
        <f>IFERROR('Tabel 5'!T547/'Tabel 11'!$F502*1,0)</f>
        <v>0</v>
      </c>
      <c r="V502" s="69"/>
      <c r="W502" s="69">
        <f>IFERROR('Tabel 5'!V547/'Tabel 11'!$F502*1,0)</f>
        <v>3.3512501904119428E-3</v>
      </c>
      <c r="X502" s="69">
        <f>IFERROR('Tabel 5'!W547/'Tabel 11'!$F502*1,0)</f>
        <v>2.6331251496093835E-3</v>
      </c>
      <c r="Y502" s="69">
        <f>IFERROR('Tabel 5'!X547/'Tabel 11'!$F502*1,0)</f>
        <v>0</v>
      </c>
      <c r="Z502" s="69">
        <f>IFERROR('Tabel 5'!Y547/'Tabel 11'!$F502*1,0)</f>
        <v>7.1812504080255915E-4</v>
      </c>
      <c r="AA502" s="69"/>
      <c r="AB502" s="69">
        <f>IFERROR('Tabel 5'!AA547/'Tabel 11'!$F502*1,0)</f>
        <v>6.0931821643853503E-4</v>
      </c>
    </row>
    <row r="503" spans="2:28" outlineLevel="2" x14ac:dyDescent="0.2">
      <c r="B503" s="46">
        <v>2017</v>
      </c>
      <c r="C503" s="46">
        <v>5</v>
      </c>
      <c r="D503" s="22" t="s">
        <v>143</v>
      </c>
      <c r="E503" s="22" t="s">
        <v>488</v>
      </c>
      <c r="F503" s="41">
        <v>61780</v>
      </c>
      <c r="H503" s="69">
        <f>IFERROR('Tabel 5'!G548/'Tabel 11'!$F503*1,0)</f>
        <v>6.9925542246681771E-3</v>
      </c>
      <c r="I503" s="69"/>
      <c r="J503" s="69">
        <f>IFERROR('Tabel 5'!I548/'Tabel 11'!$F503*1,0)</f>
        <v>2.1689867270961475E-3</v>
      </c>
      <c r="K503" s="69">
        <f>IFERROR('Tabel 5'!J548/'Tabel 11'!$F503*1,0)</f>
        <v>0</v>
      </c>
      <c r="L503" s="69">
        <f>IFERROR('Tabel 5'!K548/'Tabel 11'!$F503*1,0)</f>
        <v>1.8128844286176757E-3</v>
      </c>
      <c r="M503" s="69">
        <f>IFERROR('Tabel 5'!L548/'Tabel 11'!$F503*1,0)</f>
        <v>3.5610229847847199E-4</v>
      </c>
      <c r="N503" s="69">
        <f>IFERROR('Tabel 5'!M548/'Tabel 11'!$F503*1,0)</f>
        <v>0</v>
      </c>
      <c r="O503" s="69">
        <f>IFERROR('Tabel 5'!N548/'Tabel 11'!$F503*1,0)</f>
        <v>0</v>
      </c>
      <c r="P503" s="69"/>
      <c r="Q503" s="69">
        <f>IFERROR('Tabel 5'!P548/'Tabel 11'!$F503*1,0)</f>
        <v>5.9889932016833928E-4</v>
      </c>
      <c r="R503" s="69">
        <f>IFERROR('Tabel 5'!Q548/'Tabel 11'!$F503*1,0)</f>
        <v>5.9889932016833928E-4</v>
      </c>
      <c r="S503" s="69">
        <f>IFERROR('Tabel 5'!R548/'Tabel 11'!$F503*1,0)</f>
        <v>0</v>
      </c>
      <c r="T503" s="69">
        <f>IFERROR('Tabel 5'!S548/'Tabel 11'!$F503*1,0)</f>
        <v>0</v>
      </c>
      <c r="U503" s="69">
        <f>IFERROR('Tabel 5'!T548/'Tabel 11'!$F503*1,0)</f>
        <v>1.6186468112657819E-4</v>
      </c>
      <c r="V503" s="69"/>
      <c r="W503" s="69">
        <f>IFERROR('Tabel 5'!V548/'Tabel 11'!$F503*1,0)</f>
        <v>4.0628034962771125E-3</v>
      </c>
      <c r="X503" s="69">
        <f>IFERROR('Tabel 5'!W548/'Tabel 11'!$F503*1,0)</f>
        <v>3.7714470702492715E-3</v>
      </c>
      <c r="Y503" s="69">
        <f>IFERROR('Tabel 5'!X548/'Tabel 11'!$F503*1,0)</f>
        <v>2.9135642602784071E-4</v>
      </c>
      <c r="Z503" s="69">
        <f>IFERROR('Tabel 5'!Y548/'Tabel 11'!$F503*1,0)</f>
        <v>0</v>
      </c>
      <c r="AA503" s="69"/>
      <c r="AB503" s="69">
        <f>IFERROR('Tabel 5'!AA548/'Tabel 11'!$F503*1,0)</f>
        <v>0</v>
      </c>
    </row>
    <row r="504" spans="2:28" outlineLevel="2" x14ac:dyDescent="0.2">
      <c r="B504" s="46">
        <v>2017</v>
      </c>
      <c r="C504" s="46">
        <v>5</v>
      </c>
      <c r="D504" s="22" t="s">
        <v>144</v>
      </c>
      <c r="E504" s="22" t="s">
        <v>489</v>
      </c>
      <c r="F504" s="41">
        <v>50753</v>
      </c>
      <c r="H504" s="69">
        <f>IFERROR('Tabel 5'!G549/'Tabel 11'!$F504*1,0)</f>
        <v>4.9829566725119699E-2</v>
      </c>
      <c r="I504" s="69"/>
      <c r="J504" s="69">
        <f>IFERROR('Tabel 5'!I549/'Tabel 11'!$F504*1,0)</f>
        <v>1.7043327488030263E-2</v>
      </c>
      <c r="K504" s="69">
        <f>IFERROR('Tabel 5'!J549/'Tabel 11'!$F504*1,0)</f>
        <v>2.2855791775855615E-3</v>
      </c>
      <c r="L504" s="69">
        <f>IFERROR('Tabel 5'!K549/'Tabel 11'!$F504*1,0)</f>
        <v>9.0635036352530881E-4</v>
      </c>
      <c r="M504" s="69">
        <f>IFERROR('Tabel 5'!L549/'Tabel 11'!$F504*1,0)</f>
        <v>1.075798474966997E-2</v>
      </c>
      <c r="N504" s="69">
        <f>IFERROR('Tabel 5'!M549/'Tabel 11'!$F504*1,0)</f>
        <v>0</v>
      </c>
      <c r="O504" s="69">
        <f>IFERROR('Tabel 5'!N549/'Tabel 11'!$F504*1,0)</f>
        <v>3.0934131972494235E-3</v>
      </c>
      <c r="P504" s="69"/>
      <c r="Q504" s="69">
        <f>IFERROR('Tabel 5'!P549/'Tabel 11'!$F504*1,0)</f>
        <v>1.6944811144168819E-3</v>
      </c>
      <c r="R504" s="69">
        <f>IFERROR('Tabel 5'!Q549/'Tabel 11'!$F504*1,0)</f>
        <v>4.3347191299036511E-4</v>
      </c>
      <c r="S504" s="69">
        <f>IFERROR('Tabel 5'!R549/'Tabel 11'!$F504*1,0)</f>
        <v>1.2610092014265167E-3</v>
      </c>
      <c r="T504" s="69">
        <f>IFERROR('Tabel 5'!S549/'Tabel 11'!$F504*1,0)</f>
        <v>0</v>
      </c>
      <c r="U504" s="69">
        <f>IFERROR('Tabel 5'!T549/'Tabel 11'!$F504*1,0)</f>
        <v>1.369377179674108E-2</v>
      </c>
      <c r="V504" s="69"/>
      <c r="W504" s="69">
        <f>IFERROR('Tabel 5'!V549/'Tabel 11'!$F504*1,0)</f>
        <v>1.7397986325931473E-2</v>
      </c>
      <c r="X504" s="69">
        <f>IFERROR('Tabel 5'!W549/'Tabel 11'!$F504*1,0)</f>
        <v>1.6314306543455559E-2</v>
      </c>
      <c r="Y504" s="69">
        <f>IFERROR('Tabel 5'!X549/'Tabel 11'!$F504*1,0)</f>
        <v>0</v>
      </c>
      <c r="Z504" s="69">
        <f>IFERROR('Tabel 5'!Y549/'Tabel 11'!$F504*1,0)</f>
        <v>1.0836797824759128E-3</v>
      </c>
      <c r="AA504" s="69"/>
      <c r="AB504" s="69">
        <f>IFERROR('Tabel 5'!AA549/'Tabel 11'!$F504*1,0)</f>
        <v>0</v>
      </c>
    </row>
    <row r="505" spans="2:28" outlineLevel="2" x14ac:dyDescent="0.2">
      <c r="B505" s="46">
        <v>2017</v>
      </c>
      <c r="C505" s="46">
        <v>5</v>
      </c>
      <c r="D505" s="22" t="s">
        <v>145</v>
      </c>
      <c r="E505" s="22" t="s">
        <v>490</v>
      </c>
      <c r="F505" s="41">
        <v>45784</v>
      </c>
      <c r="H505" s="69">
        <f>IFERROR('Tabel 5'!G550/'Tabel 11'!$F505*1,0)</f>
        <v>2.3457976585706797E-2</v>
      </c>
      <c r="I505" s="69"/>
      <c r="J505" s="69">
        <f>IFERROR('Tabel 5'!I550/'Tabel 11'!$F505*1,0)</f>
        <v>1.3301590075135419E-2</v>
      </c>
      <c r="K505" s="69">
        <f>IFERROR('Tabel 5'!J550/'Tabel 11'!$F505*1,0)</f>
        <v>3.5383540101345447E-3</v>
      </c>
      <c r="L505" s="69">
        <f>IFERROR('Tabel 5'!K550/'Tabel 11'!$F505*1,0)</f>
        <v>1.0484011881880134E-3</v>
      </c>
      <c r="M505" s="69">
        <f>IFERROR('Tabel 5'!L550/'Tabel 11'!$F505*1,0)</f>
        <v>6.9238161803250042E-3</v>
      </c>
      <c r="N505" s="69">
        <f>IFERROR('Tabel 5'!M550/'Tabel 11'!$F505*1,0)</f>
        <v>0</v>
      </c>
      <c r="O505" s="69">
        <f>IFERROR('Tabel 5'!N550/'Tabel 11'!$F505*1,0)</f>
        <v>1.791018696487856E-3</v>
      </c>
      <c r="P505" s="69"/>
      <c r="Q505" s="69">
        <f>IFERROR('Tabel 5'!P550/'Tabel 11'!$F505*1,0)</f>
        <v>0</v>
      </c>
      <c r="R505" s="69">
        <f>IFERROR('Tabel 5'!Q550/'Tabel 11'!$F505*1,0)</f>
        <v>0</v>
      </c>
      <c r="S505" s="69">
        <f>IFERROR('Tabel 5'!R550/'Tabel 11'!$F505*1,0)</f>
        <v>0</v>
      </c>
      <c r="T505" s="69">
        <f>IFERROR('Tabel 5'!S550/'Tabel 11'!$F505*1,0)</f>
        <v>0</v>
      </c>
      <c r="U505" s="69">
        <f>IFERROR('Tabel 5'!T550/'Tabel 11'!$F505*1,0)</f>
        <v>0</v>
      </c>
      <c r="V505" s="69"/>
      <c r="W505" s="69">
        <f>IFERROR('Tabel 5'!V550/'Tabel 11'!$F505*1,0)</f>
        <v>1.0156386510571378E-2</v>
      </c>
      <c r="X505" s="69">
        <f>IFERROR('Tabel 5'!W550/'Tabel 11'!$F505*1,0)</f>
        <v>1.0003494670627293E-2</v>
      </c>
      <c r="Y505" s="69">
        <f>IFERROR('Tabel 5'!X550/'Tabel 11'!$F505*1,0)</f>
        <v>0</v>
      </c>
      <c r="Z505" s="69">
        <f>IFERROR('Tabel 5'!Y550/'Tabel 11'!$F505*1,0)</f>
        <v>1.5289183994408528E-4</v>
      </c>
      <c r="AA505" s="69"/>
      <c r="AB505" s="69">
        <f>IFERROR('Tabel 5'!AA550/'Tabel 11'!$F505*1,0)</f>
        <v>0</v>
      </c>
    </row>
    <row r="506" spans="2:28" outlineLevel="2" x14ac:dyDescent="0.2">
      <c r="B506" s="46">
        <v>2017</v>
      </c>
      <c r="C506" s="46">
        <v>5</v>
      </c>
      <c r="D506" s="22" t="s">
        <v>147</v>
      </c>
      <c r="E506" s="22" t="s">
        <v>492</v>
      </c>
      <c r="F506" s="41">
        <v>67920</v>
      </c>
      <c r="H506" s="69">
        <f>IFERROR('Tabel 5'!G551/'Tabel 11'!$F506*1,0)</f>
        <v>7.636925795053004E-2</v>
      </c>
      <c r="I506" s="69"/>
      <c r="J506" s="69">
        <f>IFERROR('Tabel 5'!I551/'Tabel 11'!$F506*1,0)</f>
        <v>5.5167844522968197E-2</v>
      </c>
      <c r="K506" s="69">
        <f>IFERROR('Tabel 5'!J551/'Tabel 11'!$F506*1,0)</f>
        <v>4.4346289752650175E-2</v>
      </c>
      <c r="L506" s="69">
        <f>IFERROR('Tabel 5'!K551/'Tabel 11'!$F506*1,0)</f>
        <v>1.6931684334511191E-3</v>
      </c>
      <c r="M506" s="69">
        <f>IFERROR('Tabel 5'!L551/'Tabel 11'!$F506*1,0)</f>
        <v>0</v>
      </c>
      <c r="N506" s="69">
        <f>IFERROR('Tabel 5'!M551/'Tabel 11'!$F506*1,0)</f>
        <v>0</v>
      </c>
      <c r="O506" s="69">
        <f>IFERROR('Tabel 5'!N551/'Tabel 11'!$F506*1,0)</f>
        <v>9.1283863368669029E-3</v>
      </c>
      <c r="P506" s="69"/>
      <c r="Q506" s="69">
        <f>IFERROR('Tabel 5'!P551/'Tabel 11'!$F506*1,0)</f>
        <v>0</v>
      </c>
      <c r="R506" s="69">
        <f>IFERROR('Tabel 5'!Q551/'Tabel 11'!$F506*1,0)</f>
        <v>0</v>
      </c>
      <c r="S506" s="69">
        <f>IFERROR('Tabel 5'!R551/'Tabel 11'!$F506*1,0)</f>
        <v>0</v>
      </c>
      <c r="T506" s="69">
        <f>IFERROR('Tabel 5'!S551/'Tabel 11'!$F506*1,0)</f>
        <v>0</v>
      </c>
      <c r="U506" s="69">
        <f>IFERROR('Tabel 5'!T551/'Tabel 11'!$F506*1,0)</f>
        <v>2.9446407538280331E-3</v>
      </c>
      <c r="V506" s="69"/>
      <c r="W506" s="69">
        <f>IFERROR('Tabel 5'!V551/'Tabel 11'!$F506*1,0)</f>
        <v>1.8256772673733806E-2</v>
      </c>
      <c r="X506" s="69">
        <f>IFERROR('Tabel 5'!W551/'Tabel 11'!$F506*1,0)</f>
        <v>1.8256772673733806E-2</v>
      </c>
      <c r="Y506" s="69">
        <f>IFERROR('Tabel 5'!X551/'Tabel 11'!$F506*1,0)</f>
        <v>0</v>
      </c>
      <c r="Z506" s="69">
        <f>IFERROR('Tabel 5'!Y551/'Tabel 11'!$F506*1,0)</f>
        <v>0</v>
      </c>
      <c r="AA506" s="69"/>
      <c r="AB506" s="69">
        <f>IFERROR('Tabel 5'!AA551/'Tabel 11'!$F506*1,0)</f>
        <v>0</v>
      </c>
    </row>
    <row r="507" spans="2:28" outlineLevel="2" x14ac:dyDescent="0.2">
      <c r="B507" s="46">
        <v>2017</v>
      </c>
      <c r="C507" s="46">
        <v>5</v>
      </c>
      <c r="D507" s="22" t="s">
        <v>149</v>
      </c>
      <c r="E507" s="22" t="s">
        <v>494</v>
      </c>
      <c r="F507" s="41">
        <v>54042</v>
      </c>
      <c r="H507" s="69">
        <f>IFERROR('Tabel 5'!G552/'Tabel 11'!$F507*1,0)</f>
        <v>2.466600051811554E-2</v>
      </c>
      <c r="I507" s="69"/>
      <c r="J507" s="69">
        <f>IFERROR('Tabel 5'!I552/'Tabel 11'!$F507*1,0)</f>
        <v>6.4579401206469045E-3</v>
      </c>
      <c r="K507" s="69">
        <f>IFERROR('Tabel 5'!J552/'Tabel 11'!$F507*1,0)</f>
        <v>0</v>
      </c>
      <c r="L507" s="69">
        <f>IFERROR('Tabel 5'!K552/'Tabel 11'!$F507*1,0)</f>
        <v>0</v>
      </c>
      <c r="M507" s="69">
        <f>IFERROR('Tabel 5'!L552/'Tabel 11'!$F507*1,0)</f>
        <v>3.5157840198364235E-4</v>
      </c>
      <c r="N507" s="69">
        <f>IFERROR('Tabel 5'!M552/'Tabel 11'!$F507*1,0)</f>
        <v>0</v>
      </c>
      <c r="O507" s="69">
        <f>IFERROR('Tabel 5'!N552/'Tabel 11'!$F507*1,0)</f>
        <v>6.106361718663262E-3</v>
      </c>
      <c r="P507" s="69"/>
      <c r="Q507" s="69">
        <f>IFERROR('Tabel 5'!P552/'Tabel 11'!$F507*1,0)</f>
        <v>3.3677510084748901E-3</v>
      </c>
      <c r="R507" s="69">
        <f>IFERROR('Tabel 5'!Q552/'Tabel 11'!$F507*1,0)</f>
        <v>3.3677510084748901E-3</v>
      </c>
      <c r="S507" s="69">
        <f>IFERROR('Tabel 5'!R552/'Tabel 11'!$F507*1,0)</f>
        <v>0</v>
      </c>
      <c r="T507" s="69">
        <f>IFERROR('Tabel 5'!S552/'Tabel 11'!$F507*1,0)</f>
        <v>0</v>
      </c>
      <c r="U507" s="69">
        <f>IFERROR('Tabel 5'!T552/'Tabel 11'!$F507*1,0)</f>
        <v>2.2389992968431961E-3</v>
      </c>
      <c r="V507" s="69"/>
      <c r="W507" s="69">
        <f>IFERROR('Tabel 5'!V552/'Tabel 11'!$F507*1,0)</f>
        <v>1.260131009215055E-2</v>
      </c>
      <c r="X507" s="69">
        <f>IFERROR('Tabel 5'!W552/'Tabel 11'!$F507*1,0)</f>
        <v>1.1768624403241923E-2</v>
      </c>
      <c r="Y507" s="69">
        <f>IFERROR('Tabel 5'!X552/'Tabel 11'!$F507*1,0)</f>
        <v>8.3268568890862665E-4</v>
      </c>
      <c r="Z507" s="69">
        <f>IFERROR('Tabel 5'!Y552/'Tabel 11'!$F507*1,0)</f>
        <v>0</v>
      </c>
      <c r="AA507" s="69"/>
      <c r="AB507" s="69">
        <f>IFERROR('Tabel 5'!AA552/'Tabel 11'!$F507*1,0)</f>
        <v>0</v>
      </c>
    </row>
    <row r="508" spans="2:28" outlineLevel="2" x14ac:dyDescent="0.2">
      <c r="B508" s="46">
        <v>2017</v>
      </c>
      <c r="C508" s="46">
        <v>5</v>
      </c>
      <c r="D508" s="22" t="s">
        <v>150</v>
      </c>
      <c r="E508" s="22" t="s">
        <v>495</v>
      </c>
      <c r="F508" s="41">
        <v>55167</v>
      </c>
      <c r="H508" s="69">
        <f>IFERROR('Tabel 5'!G553/'Tabel 11'!$F508*1,0)</f>
        <v>8.1389236318813785E-2</v>
      </c>
      <c r="I508" s="69"/>
      <c r="J508" s="69">
        <f>IFERROR('Tabel 5'!I553/'Tabel 11'!$F508*1,0)</f>
        <v>6.3443725415556401E-2</v>
      </c>
      <c r="K508" s="69">
        <f>IFERROR('Tabel 5'!J553/'Tabel 11'!$F508*1,0)</f>
        <v>2.1045190059274566E-2</v>
      </c>
      <c r="L508" s="69">
        <f>IFERROR('Tabel 5'!K553/'Tabel 11'!$F508*1,0)</f>
        <v>3.8174995921474796E-2</v>
      </c>
      <c r="M508" s="69">
        <f>IFERROR('Tabel 5'!L553/'Tabel 11'!$F508*1,0)</f>
        <v>2.6465096887632097E-3</v>
      </c>
      <c r="N508" s="69">
        <f>IFERROR('Tabel 5'!M553/'Tabel 11'!$F508*1,0)</f>
        <v>0</v>
      </c>
      <c r="O508" s="69">
        <f>IFERROR('Tabel 5'!N553/'Tabel 11'!$F508*1,0)</f>
        <v>1.5770297460438306E-3</v>
      </c>
      <c r="P508" s="69"/>
      <c r="Q508" s="69">
        <f>IFERROR('Tabel 5'!P553/'Tabel 11'!$F508*1,0)</f>
        <v>4.277919770877517E-3</v>
      </c>
      <c r="R508" s="69">
        <f>IFERROR('Tabel 5'!Q553/'Tabel 11'!$F508*1,0)</f>
        <v>2.0664527706781228E-3</v>
      </c>
      <c r="S508" s="69">
        <f>IFERROR('Tabel 5'!R553/'Tabel 11'!$F508*1,0)</f>
        <v>2.2114670001993947E-3</v>
      </c>
      <c r="T508" s="69">
        <f>IFERROR('Tabel 5'!S553/'Tabel 11'!$F508*1,0)</f>
        <v>0</v>
      </c>
      <c r="U508" s="69">
        <f>IFERROR('Tabel 5'!T553/'Tabel 11'!$F508*1,0)</f>
        <v>1.2688745083111281E-3</v>
      </c>
      <c r="V508" s="69"/>
      <c r="W508" s="69">
        <f>IFERROR('Tabel 5'!V553/'Tabel 11'!$F508*1,0)</f>
        <v>1.2398716624068737E-2</v>
      </c>
      <c r="X508" s="69">
        <f>IFERROR('Tabel 5'!W553/'Tabel 11'!$F508*1,0)</f>
        <v>1.2398716624068737E-2</v>
      </c>
      <c r="Y508" s="69">
        <f>IFERROR('Tabel 5'!X553/'Tabel 11'!$F508*1,0)</f>
        <v>0</v>
      </c>
      <c r="Z508" s="69">
        <f>IFERROR('Tabel 5'!Y553/'Tabel 11'!$F508*1,0)</f>
        <v>0</v>
      </c>
      <c r="AA508" s="69"/>
      <c r="AB508" s="69">
        <f>IFERROR('Tabel 5'!AA553/'Tabel 11'!$F508*1,0)</f>
        <v>0</v>
      </c>
    </row>
    <row r="509" spans="2:28" outlineLevel="2" x14ac:dyDescent="0.2">
      <c r="B509" s="46">
        <v>2017</v>
      </c>
      <c r="C509" s="46">
        <v>5</v>
      </c>
      <c r="D509" s="22" t="s">
        <v>151</v>
      </c>
      <c r="E509" s="22" t="s">
        <v>496</v>
      </c>
      <c r="F509" s="41">
        <v>86585</v>
      </c>
      <c r="H509" s="69">
        <f>IFERROR('Tabel 5'!G554/'Tabel 11'!$F509*1,0)</f>
        <v>7.9702026909972856E-2</v>
      </c>
      <c r="I509" s="69"/>
      <c r="J509" s="69">
        <f>IFERROR('Tabel 5'!I554/'Tabel 11'!$F509*1,0)</f>
        <v>5.2087544031876189E-2</v>
      </c>
      <c r="K509" s="69">
        <f>IFERROR('Tabel 5'!J554/'Tabel 11'!$F509*1,0)</f>
        <v>2.470404804527343E-2</v>
      </c>
      <c r="L509" s="69">
        <f>IFERROR('Tabel 5'!K554/'Tabel 11'!$F509*1,0)</f>
        <v>8.0845412022867707E-4</v>
      </c>
      <c r="M509" s="69">
        <f>IFERROR('Tabel 5'!L554/'Tabel 11'!$F509*1,0)</f>
        <v>2.4068834093665184E-2</v>
      </c>
      <c r="N509" s="69">
        <f>IFERROR('Tabel 5'!M554/'Tabel 11'!$F509*1,0)</f>
        <v>0</v>
      </c>
      <c r="O509" s="69">
        <f>IFERROR('Tabel 5'!N554/'Tabel 11'!$F509*1,0)</f>
        <v>2.5062077727088989E-3</v>
      </c>
      <c r="P509" s="69"/>
      <c r="Q509" s="69">
        <f>IFERROR('Tabel 5'!P554/'Tabel 11'!$F509*1,0)</f>
        <v>6.7101691978980194E-3</v>
      </c>
      <c r="R509" s="69">
        <f>IFERROR('Tabel 5'!Q554/'Tabel 11'!$F509*1,0)</f>
        <v>5.9017150776693424E-3</v>
      </c>
      <c r="S509" s="69">
        <f>IFERROR('Tabel 5'!R554/'Tabel 11'!$F509*1,0)</f>
        <v>8.0845412022867707E-4</v>
      </c>
      <c r="T509" s="69">
        <f>IFERROR('Tabel 5'!S554/'Tabel 11'!$F509*1,0)</f>
        <v>0</v>
      </c>
      <c r="U509" s="69">
        <f>IFERROR('Tabel 5'!T554/'Tabel 11'!$F509*1,0)</f>
        <v>6.9642547785413178E-3</v>
      </c>
      <c r="V509" s="69"/>
      <c r="W509" s="69">
        <f>IFERROR('Tabel 5'!V554/'Tabel 11'!$F509*1,0)</f>
        <v>1.394005890165733E-2</v>
      </c>
      <c r="X509" s="69">
        <f>IFERROR('Tabel 5'!W554/'Tabel 11'!$F509*1,0)</f>
        <v>1.3454986429520125E-2</v>
      </c>
      <c r="Y509" s="69">
        <f>IFERROR('Tabel 5'!X554/'Tabel 11'!$F509*1,0)</f>
        <v>4.850724721372062E-4</v>
      </c>
      <c r="Z509" s="69">
        <f>IFERROR('Tabel 5'!Y554/'Tabel 11'!$F509*1,0)</f>
        <v>0</v>
      </c>
      <c r="AA509" s="69"/>
      <c r="AB509" s="69">
        <f>IFERROR('Tabel 5'!AA554/'Tabel 11'!$F509*1,0)</f>
        <v>0</v>
      </c>
    </row>
    <row r="510" spans="2:28" outlineLevel="2" x14ac:dyDescent="0.2">
      <c r="B510" s="46">
        <v>2017</v>
      </c>
      <c r="C510" s="46">
        <v>5</v>
      </c>
      <c r="D510" s="22" t="s">
        <v>152</v>
      </c>
      <c r="E510" s="22" t="s">
        <v>497</v>
      </c>
      <c r="F510" s="41">
        <v>82062</v>
      </c>
      <c r="H510" s="69">
        <f>IFERROR('Tabel 5'!G555/'Tabel 11'!$F510*1,0)</f>
        <v>1.7791425994979407E-2</v>
      </c>
      <c r="I510" s="69"/>
      <c r="J510" s="69">
        <f>IFERROR('Tabel 5'!I555/'Tabel 11'!$F510*1,0)</f>
        <v>4.6184592137652018E-3</v>
      </c>
      <c r="K510" s="69">
        <f>IFERROR('Tabel 5'!J555/'Tabel 11'!$F510*1,0)</f>
        <v>2.9489897882089152E-3</v>
      </c>
      <c r="L510" s="69">
        <f>IFERROR('Tabel 5'!K555/'Tabel 11'!$F510*1,0)</f>
        <v>4.8743632862957275E-5</v>
      </c>
      <c r="M510" s="69">
        <f>IFERROR('Tabel 5'!L555/'Tabel 11'!$F510*1,0)</f>
        <v>6.4585313543418389E-4</v>
      </c>
      <c r="N510" s="69">
        <f>IFERROR('Tabel 5'!M555/'Tabel 11'!$F510*1,0)</f>
        <v>0</v>
      </c>
      <c r="O510" s="69">
        <f>IFERROR('Tabel 5'!N555/'Tabel 11'!$F510*1,0)</f>
        <v>9.7487265725914555E-4</v>
      </c>
      <c r="P510" s="69"/>
      <c r="Q510" s="69">
        <f>IFERROR('Tabel 5'!P555/'Tabel 11'!$F510*1,0)</f>
        <v>3.1683361360922228E-4</v>
      </c>
      <c r="R510" s="69">
        <f>IFERROR('Tabel 5'!Q555/'Tabel 11'!$F510*1,0)</f>
        <v>3.1683361360922228E-4</v>
      </c>
      <c r="S510" s="69">
        <f>IFERROR('Tabel 5'!R555/'Tabel 11'!$F510*1,0)</f>
        <v>0</v>
      </c>
      <c r="T510" s="69">
        <f>IFERROR('Tabel 5'!S555/'Tabel 11'!$F510*1,0)</f>
        <v>0</v>
      </c>
      <c r="U510" s="69">
        <f>IFERROR('Tabel 5'!T555/'Tabel 11'!$F510*1,0)</f>
        <v>2.3396943774219494E-3</v>
      </c>
      <c r="V510" s="69"/>
      <c r="W510" s="69">
        <f>IFERROR('Tabel 5'!V555/'Tabel 11'!$F510*1,0)</f>
        <v>1.0516438790183033E-2</v>
      </c>
      <c r="X510" s="69">
        <f>IFERROR('Tabel 5'!W555/'Tabel 11'!$F510*1,0)</f>
        <v>1.0248348809436767E-2</v>
      </c>
      <c r="Y510" s="69">
        <f>IFERROR('Tabel 5'!X555/'Tabel 11'!$F510*1,0)</f>
        <v>2.6808998074626502E-4</v>
      </c>
      <c r="Z510" s="69">
        <f>IFERROR('Tabel 5'!Y555/'Tabel 11'!$F510*1,0)</f>
        <v>0</v>
      </c>
      <c r="AA510" s="69"/>
      <c r="AB510" s="69">
        <f>IFERROR('Tabel 5'!AA555/'Tabel 11'!$F510*1,0)</f>
        <v>0</v>
      </c>
    </row>
    <row r="511" spans="2:28" outlineLevel="2" x14ac:dyDescent="0.2">
      <c r="B511" s="46">
        <v>2017</v>
      </c>
      <c r="C511" s="46">
        <v>5</v>
      </c>
      <c r="D511" s="22" t="s">
        <v>153</v>
      </c>
      <c r="E511" s="22" t="s">
        <v>498</v>
      </c>
      <c r="F511" s="41">
        <v>125801</v>
      </c>
      <c r="H511" s="69">
        <f>IFERROR('Tabel 5'!G556/'Tabel 11'!$F511*1,0)</f>
        <v>1.5476824508549217E-2</v>
      </c>
      <c r="I511" s="69"/>
      <c r="J511" s="69">
        <f>IFERROR('Tabel 5'!I556/'Tabel 11'!$F511*1,0)</f>
        <v>4.9443168178313372E-3</v>
      </c>
      <c r="K511" s="69">
        <f>IFERROR('Tabel 5'!J556/'Tabel 11'!$F511*1,0)</f>
        <v>2.289329973529622E-3</v>
      </c>
      <c r="L511" s="69">
        <f>IFERROR('Tabel 5'!K556/'Tabel 11'!$F511*1,0)</f>
        <v>6.7567030468756214E-4</v>
      </c>
      <c r="M511" s="69">
        <f>IFERROR('Tabel 5'!L556/'Tabel 11'!$F511*1,0)</f>
        <v>1.9157240403494407E-3</v>
      </c>
      <c r="N511" s="69">
        <f>IFERROR('Tabel 5'!M556/'Tabel 11'!$F511*1,0)</f>
        <v>0</v>
      </c>
      <c r="O511" s="69">
        <f>IFERROR('Tabel 5'!N556/'Tabel 11'!$F511*1,0)</f>
        <v>6.3592499264711723E-5</v>
      </c>
      <c r="P511" s="69"/>
      <c r="Q511" s="69">
        <f>IFERROR('Tabel 5'!P556/'Tabel 11'!$F511*1,0)</f>
        <v>1.406984046231747E-3</v>
      </c>
      <c r="R511" s="69">
        <f>IFERROR('Tabel 5'!Q556/'Tabel 11'!$F511*1,0)</f>
        <v>9.5388748897067585E-5</v>
      </c>
      <c r="S511" s="69">
        <f>IFERROR('Tabel 5'!R556/'Tabel 11'!$F511*1,0)</f>
        <v>1.3115952973346795E-3</v>
      </c>
      <c r="T511" s="69">
        <f>IFERROR('Tabel 5'!S556/'Tabel 11'!$F511*1,0)</f>
        <v>0</v>
      </c>
      <c r="U511" s="69">
        <f>IFERROR('Tabel 5'!T556/'Tabel 11'!$F511*1,0)</f>
        <v>6.9156842950374002E-4</v>
      </c>
      <c r="V511" s="69"/>
      <c r="W511" s="69">
        <f>IFERROR('Tabel 5'!V556/'Tabel 11'!$F511*1,0)</f>
        <v>8.4339552149823929E-3</v>
      </c>
      <c r="X511" s="69">
        <f>IFERROR('Tabel 5'!W556/'Tabel 11'!$F511*1,0)</f>
        <v>8.2431777171882575E-3</v>
      </c>
      <c r="Y511" s="69">
        <f>IFERROR('Tabel 5'!X556/'Tabel 11'!$F511*1,0)</f>
        <v>1.9077749779413517E-4</v>
      </c>
      <c r="Z511" s="69">
        <f>IFERROR('Tabel 5'!Y556/'Tabel 11'!$F511*1,0)</f>
        <v>0</v>
      </c>
      <c r="AA511" s="69"/>
      <c r="AB511" s="69">
        <f>IFERROR('Tabel 5'!AA556/'Tabel 11'!$F511*1,0)</f>
        <v>0</v>
      </c>
    </row>
    <row r="512" spans="2:28" outlineLevel="2" x14ac:dyDescent="0.2">
      <c r="B512" s="46">
        <v>2017</v>
      </c>
      <c r="C512" s="46">
        <v>5</v>
      </c>
      <c r="D512" s="22" t="s">
        <v>154</v>
      </c>
      <c r="E512" s="22" t="s">
        <v>499</v>
      </c>
      <c r="F512" s="41">
        <v>83997</v>
      </c>
      <c r="H512" s="69">
        <f>IFERROR('Tabel 5'!G557/'Tabel 11'!$F512*1,0)</f>
        <v>1.9584032763074872E-2</v>
      </c>
      <c r="I512" s="69"/>
      <c r="J512" s="69">
        <f>IFERROR('Tabel 5'!I557/'Tabel 11'!$F512*1,0)</f>
        <v>8.2979154017405379E-3</v>
      </c>
      <c r="K512" s="69">
        <f>IFERROR('Tabel 5'!J557/'Tabel 11'!$F512*1,0)</f>
        <v>2.5238996630832056E-3</v>
      </c>
      <c r="L512" s="69">
        <f>IFERROR('Tabel 5'!K557/'Tabel 11'!$F512*1,0)</f>
        <v>1.190518709001512E-4</v>
      </c>
      <c r="M512" s="69">
        <f>IFERROR('Tabel 5'!L557/'Tabel 11'!$F512*1,0)</f>
        <v>0</v>
      </c>
      <c r="N512" s="69">
        <f>IFERROR('Tabel 5'!M557/'Tabel 11'!$F512*1,0)</f>
        <v>0</v>
      </c>
      <c r="O512" s="69">
        <f>IFERROR('Tabel 5'!N557/'Tabel 11'!$F512*1,0)</f>
        <v>5.6549638677571819E-3</v>
      </c>
      <c r="P512" s="69"/>
      <c r="Q512" s="69">
        <f>IFERROR('Tabel 5'!P557/'Tabel 11'!$F512*1,0)</f>
        <v>3.214400514304082E-4</v>
      </c>
      <c r="R512" s="69">
        <f>IFERROR('Tabel 5'!Q557/'Tabel 11'!$F512*1,0)</f>
        <v>3.214400514304082E-4</v>
      </c>
      <c r="S512" s="69">
        <f>IFERROR('Tabel 5'!R557/'Tabel 11'!$F512*1,0)</f>
        <v>0</v>
      </c>
      <c r="T512" s="69">
        <f>IFERROR('Tabel 5'!S557/'Tabel 11'!$F512*1,0)</f>
        <v>0</v>
      </c>
      <c r="U512" s="69">
        <f>IFERROR('Tabel 5'!T557/'Tabel 11'!$F512*1,0)</f>
        <v>8.214579092110432E-4</v>
      </c>
      <c r="V512" s="69"/>
      <c r="W512" s="69">
        <f>IFERROR('Tabel 5'!V557/'Tabel 11'!$F512*1,0)</f>
        <v>1.0143219400692882E-2</v>
      </c>
      <c r="X512" s="69">
        <f>IFERROR('Tabel 5'!W557/'Tabel 11'!$F512*1,0)</f>
        <v>9.155088872221627E-3</v>
      </c>
      <c r="Y512" s="69">
        <f>IFERROR('Tabel 5'!X557/'Tabel 11'!$F512*1,0)</f>
        <v>9.8813052847125486E-4</v>
      </c>
      <c r="Z512" s="69">
        <f>IFERROR('Tabel 5'!Y557/'Tabel 11'!$F512*1,0)</f>
        <v>0</v>
      </c>
      <c r="AA512" s="69"/>
      <c r="AB512" s="69">
        <f>IFERROR('Tabel 5'!AA557/'Tabel 11'!$F512*1,0)</f>
        <v>0</v>
      </c>
    </row>
    <row r="513" spans="2:28" outlineLevel="2" x14ac:dyDescent="0.2">
      <c r="B513" s="46">
        <v>2017</v>
      </c>
      <c r="C513" s="46">
        <v>5</v>
      </c>
      <c r="D513" s="22" t="s">
        <v>501</v>
      </c>
      <c r="E513" s="22" t="s">
        <v>502</v>
      </c>
      <c r="F513" s="41">
        <v>73658</v>
      </c>
      <c r="H513" s="69">
        <f>IFERROR('Tabel 5'!G558/'Tabel 11'!$F513*1,0)</f>
        <v>3.2284341144207009E-2</v>
      </c>
      <c r="I513" s="69"/>
      <c r="J513" s="69">
        <f>IFERROR('Tabel 5'!I558/'Tabel 11'!$F513*1,0)</f>
        <v>1.2449428439544923E-2</v>
      </c>
      <c r="K513" s="69">
        <f>IFERROR('Tabel 5'!J558/'Tabel 11'!$F513*1,0)</f>
        <v>2.0364386760433353E-3</v>
      </c>
      <c r="L513" s="69">
        <f>IFERROR('Tabel 5'!K558/'Tabel 11'!$F513*1,0)</f>
        <v>8.1457547041733421E-4</v>
      </c>
      <c r="M513" s="69">
        <f>IFERROR('Tabel 5'!L558/'Tabel 11'!$F513*1,0)</f>
        <v>8.1457547041733421E-4</v>
      </c>
      <c r="N513" s="69">
        <f>IFERROR('Tabel 5'!M558/'Tabel 11'!$F513*1,0)</f>
        <v>0</v>
      </c>
      <c r="O513" s="69">
        <f>IFERROR('Tabel 5'!N558/'Tabel 11'!$F513*1,0)</f>
        <v>8.7838388226669194E-3</v>
      </c>
      <c r="P513" s="69"/>
      <c r="Q513" s="69">
        <f>IFERROR('Tabel 5'!P558/'Tabel 11'!$F513*1,0)</f>
        <v>2.9053191778218254E-3</v>
      </c>
      <c r="R513" s="69">
        <f>IFERROR('Tabel 5'!Q558/'Tabel 11'!$F513*1,0)</f>
        <v>6.3808411849357847E-4</v>
      </c>
      <c r="S513" s="69">
        <f>IFERROR('Tabel 5'!R558/'Tabel 11'!$F513*1,0)</f>
        <v>2.2672350593282466E-3</v>
      </c>
      <c r="T513" s="69">
        <f>IFERROR('Tabel 5'!S558/'Tabel 11'!$F513*1,0)</f>
        <v>0</v>
      </c>
      <c r="U513" s="69">
        <f>IFERROR('Tabel 5'!T558/'Tabel 11'!$F513*1,0)</f>
        <v>4.3987075402536048E-3</v>
      </c>
      <c r="V513" s="69"/>
      <c r="W513" s="69">
        <f>IFERROR('Tabel 5'!V558/'Tabel 11'!$F513*1,0)</f>
        <v>1.2530885986586656E-2</v>
      </c>
      <c r="X513" s="69">
        <f>IFERROR('Tabel 5'!W558/'Tabel 11'!$F513*1,0)</f>
        <v>1.224578457194059E-2</v>
      </c>
      <c r="Y513" s="69">
        <f>IFERROR('Tabel 5'!X558/'Tabel 11'!$F513*1,0)</f>
        <v>2.8510141464606695E-4</v>
      </c>
      <c r="Z513" s="69">
        <f>IFERROR('Tabel 5'!Y558/'Tabel 11'!$F513*1,0)</f>
        <v>0</v>
      </c>
      <c r="AA513" s="69"/>
      <c r="AB513" s="69">
        <f>IFERROR('Tabel 5'!AA558/'Tabel 11'!$F513*1,0)</f>
        <v>0</v>
      </c>
    </row>
    <row r="514" spans="2:28" outlineLevel="2" x14ac:dyDescent="0.2">
      <c r="B514" s="46">
        <v>2017</v>
      </c>
      <c r="C514" s="46">
        <v>5</v>
      </c>
      <c r="D514" s="22" t="s">
        <v>156</v>
      </c>
      <c r="E514" s="22" t="s">
        <v>503</v>
      </c>
      <c r="F514" s="41">
        <v>111803</v>
      </c>
      <c r="H514" s="69">
        <f>IFERROR('Tabel 5'!G559/'Tabel 11'!$F514*1,0)</f>
        <v>1.2047977245691082E-2</v>
      </c>
      <c r="I514" s="69"/>
      <c r="J514" s="69">
        <f>IFERROR('Tabel 5'!I559/'Tabel 11'!$F514*1,0)</f>
        <v>2.996341779737574E-3</v>
      </c>
      <c r="K514" s="69">
        <f>IFERROR('Tabel 5'!J559/'Tabel 11'!$F514*1,0)</f>
        <v>8.9443038201121615E-6</v>
      </c>
      <c r="L514" s="69">
        <f>IFERROR('Tabel 5'!K559/'Tabel 11'!$F514*1,0)</f>
        <v>1.6994177258213106E-4</v>
      </c>
      <c r="M514" s="69">
        <f>IFERROR('Tabel 5'!L559/'Tabel 11'!$F514*1,0)</f>
        <v>2.3255189932291619E-4</v>
      </c>
      <c r="N514" s="69">
        <f>IFERROR('Tabel 5'!M559/'Tabel 11'!$F514*1,0)</f>
        <v>0</v>
      </c>
      <c r="O514" s="69">
        <f>IFERROR('Tabel 5'!N559/'Tabel 11'!$F514*1,0)</f>
        <v>2.5849038040124147E-3</v>
      </c>
      <c r="P514" s="69"/>
      <c r="Q514" s="69">
        <f>IFERROR('Tabel 5'!P559/'Tabel 11'!$F514*1,0)</f>
        <v>4.5079291253365293E-3</v>
      </c>
      <c r="R514" s="69">
        <f>IFERROR('Tabel 5'!Q559/'Tabel 11'!$F514*1,0)</f>
        <v>4.5079291253365293E-3</v>
      </c>
      <c r="S514" s="69">
        <f>IFERROR('Tabel 5'!R559/'Tabel 11'!$F514*1,0)</f>
        <v>0</v>
      </c>
      <c r="T514" s="69">
        <f>IFERROR('Tabel 5'!S559/'Tabel 11'!$F514*1,0)</f>
        <v>0</v>
      </c>
      <c r="U514" s="69">
        <f>IFERROR('Tabel 5'!T559/'Tabel 11'!$F514*1,0)</f>
        <v>2.8621772224358917E-4</v>
      </c>
      <c r="V514" s="69"/>
      <c r="W514" s="69">
        <f>IFERROR('Tabel 5'!V559/'Tabel 11'!$F514*1,0)</f>
        <v>4.2574886183733892E-3</v>
      </c>
      <c r="X514" s="69">
        <f>IFERROR('Tabel 5'!W559/'Tabel 11'!$F514*1,0)</f>
        <v>4.1322683648918187E-3</v>
      </c>
      <c r="Y514" s="69">
        <f>IFERROR('Tabel 5'!X559/'Tabel 11'!$F514*1,0)</f>
        <v>1.2522025348157026E-4</v>
      </c>
      <c r="Z514" s="69">
        <f>IFERROR('Tabel 5'!Y559/'Tabel 11'!$F514*1,0)</f>
        <v>0</v>
      </c>
      <c r="AA514" s="69"/>
      <c r="AB514" s="69">
        <f>IFERROR('Tabel 5'!AA559/'Tabel 11'!$F514*1,0)</f>
        <v>0</v>
      </c>
    </row>
    <row r="515" spans="2:28" outlineLevel="2" x14ac:dyDescent="0.2">
      <c r="B515" s="46">
        <v>2017</v>
      </c>
      <c r="C515" s="46">
        <v>5</v>
      </c>
      <c r="D515" s="22" t="s">
        <v>160</v>
      </c>
      <c r="E515" s="22" t="s">
        <v>507</v>
      </c>
      <c r="F515" s="41">
        <v>64248</v>
      </c>
      <c r="H515" s="69">
        <f>IFERROR('Tabel 5'!G560/'Tabel 11'!$F515*1,0)</f>
        <v>6.5371684721703396E-3</v>
      </c>
      <c r="I515" s="69"/>
      <c r="J515" s="69">
        <f>IFERROR('Tabel 5'!I560/'Tabel 11'!$F515*1,0)</f>
        <v>1.712115552235089E-4</v>
      </c>
      <c r="K515" s="69">
        <f>IFERROR('Tabel 5'!J560/'Tabel 11'!$F515*1,0)</f>
        <v>0</v>
      </c>
      <c r="L515" s="69">
        <f>IFERROR('Tabel 5'!K560/'Tabel 11'!$F515*1,0)</f>
        <v>0</v>
      </c>
      <c r="M515" s="69">
        <f>IFERROR('Tabel 5'!L560/'Tabel 11'!$F515*1,0)</f>
        <v>1.712115552235089E-4</v>
      </c>
      <c r="N515" s="69">
        <f>IFERROR('Tabel 5'!M560/'Tabel 11'!$F515*1,0)</f>
        <v>0</v>
      </c>
      <c r="O515" s="69">
        <f>IFERROR('Tabel 5'!N560/'Tabel 11'!$F515*1,0)</f>
        <v>0</v>
      </c>
      <c r="P515" s="69"/>
      <c r="Q515" s="69">
        <f>IFERROR('Tabel 5'!P560/'Tabel 11'!$F515*1,0)</f>
        <v>0</v>
      </c>
      <c r="R515" s="69">
        <f>IFERROR('Tabel 5'!Q560/'Tabel 11'!$F515*1,0)</f>
        <v>0</v>
      </c>
      <c r="S515" s="69">
        <f>IFERROR('Tabel 5'!R560/'Tabel 11'!$F515*1,0)</f>
        <v>0</v>
      </c>
      <c r="T515" s="69">
        <f>IFERROR('Tabel 5'!S560/'Tabel 11'!$F515*1,0)</f>
        <v>0</v>
      </c>
      <c r="U515" s="69">
        <f>IFERROR('Tabel 5'!T560/'Tabel 11'!$F515*1,0)</f>
        <v>2.9572904993151536E-4</v>
      </c>
      <c r="V515" s="69"/>
      <c r="W515" s="69">
        <f>IFERROR('Tabel 5'!V560/'Tabel 11'!$F515*1,0)</f>
        <v>6.0702278670153155E-3</v>
      </c>
      <c r="X515" s="69">
        <f>IFERROR('Tabel 5'!W560/'Tabel 11'!$F515*1,0)</f>
        <v>5.2919935250902751E-3</v>
      </c>
      <c r="Y515" s="69">
        <f>IFERROR('Tabel 5'!X560/'Tabel 11'!$F515*1,0)</f>
        <v>1.712115552235089E-4</v>
      </c>
      <c r="Z515" s="69">
        <f>IFERROR('Tabel 5'!Y560/'Tabel 11'!$F515*1,0)</f>
        <v>6.0702278670153153E-4</v>
      </c>
      <c r="AA515" s="69"/>
      <c r="AB515" s="69">
        <f>IFERROR('Tabel 5'!AA560/'Tabel 11'!$F515*1,0)</f>
        <v>0</v>
      </c>
    </row>
    <row r="516" spans="2:28" outlineLevel="2" x14ac:dyDescent="0.2">
      <c r="B516" s="46">
        <v>2017</v>
      </c>
      <c r="C516" s="46">
        <v>5</v>
      </c>
      <c r="D516" s="22" t="s">
        <v>161</v>
      </c>
      <c r="E516" s="22" t="s">
        <v>508</v>
      </c>
      <c r="F516" s="41">
        <v>52951</v>
      </c>
      <c r="H516" s="69">
        <f>IFERROR('Tabel 5'!G561/'Tabel 11'!$F516*1,0)</f>
        <v>2.2039243829200583E-2</v>
      </c>
      <c r="I516" s="69"/>
      <c r="J516" s="69">
        <f>IFERROR('Tabel 5'!I561/'Tabel 11'!$F516*1,0)</f>
        <v>8.8005892239995474E-3</v>
      </c>
      <c r="K516" s="69">
        <f>IFERROR('Tabel 5'!J561/'Tabel 11'!$F516*1,0)</f>
        <v>4.4002946119997737E-3</v>
      </c>
      <c r="L516" s="69">
        <f>IFERROR('Tabel 5'!K561/'Tabel 11'!$F516*1,0)</f>
        <v>0</v>
      </c>
      <c r="M516" s="69">
        <f>IFERROR('Tabel 5'!L561/'Tabel 11'!$F516*1,0)</f>
        <v>4.4002946119997737E-3</v>
      </c>
      <c r="N516" s="69">
        <f>IFERROR('Tabel 5'!M561/'Tabel 11'!$F516*1,0)</f>
        <v>0</v>
      </c>
      <c r="O516" s="69">
        <f>IFERROR('Tabel 5'!N561/'Tabel 11'!$F516*1,0)</f>
        <v>0</v>
      </c>
      <c r="P516" s="69"/>
      <c r="Q516" s="69">
        <f>IFERROR('Tabel 5'!P561/'Tabel 11'!$F516*1,0)</f>
        <v>2.2662461521028875E-4</v>
      </c>
      <c r="R516" s="69">
        <f>IFERROR('Tabel 5'!Q561/'Tabel 11'!$F516*1,0)</f>
        <v>2.2662461521028875E-4</v>
      </c>
      <c r="S516" s="69">
        <f>IFERROR('Tabel 5'!R561/'Tabel 11'!$F516*1,0)</f>
        <v>0</v>
      </c>
      <c r="T516" s="69">
        <f>IFERROR('Tabel 5'!S561/'Tabel 11'!$F516*1,0)</f>
        <v>0</v>
      </c>
      <c r="U516" s="69">
        <f>IFERROR('Tabel 5'!T561/'Tabel 11'!$F516*1,0)</f>
        <v>3.2105153821457575E-3</v>
      </c>
      <c r="V516" s="69"/>
      <c r="W516" s="69">
        <f>IFERROR('Tabel 5'!V561/'Tabel 11'!$F516*1,0)</f>
        <v>9.8015146078449886E-3</v>
      </c>
      <c r="X516" s="69">
        <f>IFERROR('Tabel 5'!W561/'Tabel 11'!$F516*1,0)</f>
        <v>9.4238069158278405E-3</v>
      </c>
      <c r="Y516" s="69">
        <f>IFERROR('Tabel 5'!X561/'Tabel 11'!$F516*1,0)</f>
        <v>3.7770769201714792E-4</v>
      </c>
      <c r="Z516" s="69">
        <f>IFERROR('Tabel 5'!Y561/'Tabel 11'!$F516*1,0)</f>
        <v>0</v>
      </c>
      <c r="AA516" s="69"/>
      <c r="AB516" s="69">
        <f>IFERROR('Tabel 5'!AA561/'Tabel 11'!$F516*1,0)</f>
        <v>0</v>
      </c>
    </row>
    <row r="517" spans="2:28" outlineLevel="2" x14ac:dyDescent="0.2">
      <c r="B517" s="46">
        <v>2017</v>
      </c>
      <c r="C517" s="46">
        <v>5</v>
      </c>
      <c r="D517" s="22" t="s">
        <v>164</v>
      </c>
      <c r="E517" s="22" t="s">
        <v>511</v>
      </c>
      <c r="F517" s="41">
        <v>50442</v>
      </c>
      <c r="H517" s="69">
        <f>IFERROR('Tabel 5'!G562/'Tabel 11'!$F517*1,0)</f>
        <v>1.9309305737282425E-2</v>
      </c>
      <c r="I517" s="69"/>
      <c r="J517" s="69">
        <f>IFERROR('Tabel 5'!I562/'Tabel 11'!$F517*1,0)</f>
        <v>8.0290234328535739E-3</v>
      </c>
      <c r="K517" s="69">
        <f>IFERROR('Tabel 5'!J562/'Tabel 11'!$F517*1,0)</f>
        <v>5.4319812854367391E-3</v>
      </c>
      <c r="L517" s="69">
        <f>IFERROR('Tabel 5'!K562/'Tabel 11'!$F517*1,0)</f>
        <v>9.9123746084612025E-5</v>
      </c>
      <c r="M517" s="69">
        <f>IFERROR('Tabel 5'!L562/'Tabel 11'!$F517*1,0)</f>
        <v>1.9824749216922405E-4</v>
      </c>
      <c r="N517" s="69">
        <f>IFERROR('Tabel 5'!M562/'Tabel 11'!$F517*1,0)</f>
        <v>0</v>
      </c>
      <c r="O517" s="69">
        <f>IFERROR('Tabel 5'!N562/'Tabel 11'!$F517*1,0)</f>
        <v>2.299670909162999E-3</v>
      </c>
      <c r="P517" s="69"/>
      <c r="Q517" s="69">
        <f>IFERROR('Tabel 5'!P562/'Tabel 11'!$F517*1,0)</f>
        <v>2.9142381348875937E-3</v>
      </c>
      <c r="R517" s="69">
        <f>IFERROR('Tabel 5'!Q562/'Tabel 11'!$F517*1,0)</f>
        <v>2.7952896395860593E-3</v>
      </c>
      <c r="S517" s="69">
        <f>IFERROR('Tabel 5'!R562/'Tabel 11'!$F517*1,0)</f>
        <v>1.1894849530153443E-4</v>
      </c>
      <c r="T517" s="69">
        <f>IFERROR('Tabel 5'!S562/'Tabel 11'!$F517*1,0)</f>
        <v>0</v>
      </c>
      <c r="U517" s="69">
        <f>IFERROR('Tabel 5'!T562/'Tabel 11'!$F517*1,0)</f>
        <v>1.07053645771381E-3</v>
      </c>
      <c r="V517" s="69"/>
      <c r="W517" s="69">
        <f>IFERROR('Tabel 5'!V562/'Tabel 11'!$F517*1,0)</f>
        <v>7.2955077118274456E-3</v>
      </c>
      <c r="X517" s="69">
        <f>IFERROR('Tabel 5'!W562/'Tabel 11'!$F517*1,0)</f>
        <v>6.5818167400182384E-3</v>
      </c>
      <c r="Y517" s="69">
        <f>IFERROR('Tabel 5'!X562/'Tabel 11'!$F517*1,0)</f>
        <v>5.3526822885690498E-4</v>
      </c>
      <c r="Z517" s="69">
        <f>IFERROR('Tabel 5'!Y562/'Tabel 11'!$F517*1,0)</f>
        <v>1.7842274295230164E-4</v>
      </c>
      <c r="AA517" s="69"/>
      <c r="AB517" s="69">
        <f>IFERROR('Tabel 5'!AA562/'Tabel 11'!$F517*1,0)</f>
        <v>0</v>
      </c>
    </row>
    <row r="518" spans="2:28" outlineLevel="2" x14ac:dyDescent="0.2">
      <c r="B518" s="46">
        <v>2017</v>
      </c>
      <c r="C518" s="46">
        <v>5</v>
      </c>
      <c r="D518" s="22" t="s">
        <v>166</v>
      </c>
      <c r="E518" s="22" t="s">
        <v>513</v>
      </c>
      <c r="F518" s="41">
        <v>68919</v>
      </c>
      <c r="H518" s="69">
        <f>IFERROR('Tabel 5'!G563/'Tabel 11'!$F518*1,0)</f>
        <v>3.013682729000711E-2</v>
      </c>
      <c r="I518" s="69"/>
      <c r="J518" s="69">
        <f>IFERROR('Tabel 5'!I563/'Tabel 11'!$F518*1,0)</f>
        <v>1.318939624776912E-2</v>
      </c>
      <c r="K518" s="69">
        <f>IFERROR('Tabel 5'!J563/'Tabel 11'!$F518*1,0)</f>
        <v>3.0180356650560802E-3</v>
      </c>
      <c r="L518" s="69">
        <f>IFERROR('Tabel 5'!K563/'Tabel 11'!$F518*1,0)</f>
        <v>1.0737242269911055E-3</v>
      </c>
      <c r="M518" s="69">
        <f>IFERROR('Tabel 5'!L563/'Tabel 11'!$F518*1,0)</f>
        <v>6.326267067136784E-3</v>
      </c>
      <c r="N518" s="69">
        <f>IFERROR('Tabel 5'!M563/'Tabel 11'!$F518*1,0)</f>
        <v>0</v>
      </c>
      <c r="O518" s="69">
        <f>IFERROR('Tabel 5'!N563/'Tabel 11'!$F518*1,0)</f>
        <v>2.7713692885851507E-3</v>
      </c>
      <c r="P518" s="69"/>
      <c r="Q518" s="69">
        <f>IFERROR('Tabel 5'!P563/'Tabel 11'!$F518*1,0)</f>
        <v>7.487050015235276E-3</v>
      </c>
      <c r="R518" s="69">
        <f>IFERROR('Tabel 5'!Q563/'Tabel 11'!$F518*1,0)</f>
        <v>7.487050015235276E-3</v>
      </c>
      <c r="S518" s="69">
        <f>IFERROR('Tabel 5'!R563/'Tabel 11'!$F518*1,0)</f>
        <v>0</v>
      </c>
      <c r="T518" s="69">
        <f>IFERROR('Tabel 5'!S563/'Tabel 11'!$F518*1,0)</f>
        <v>0</v>
      </c>
      <c r="U518" s="69">
        <f>IFERROR('Tabel 5'!T563/'Tabel 11'!$F518*1,0)</f>
        <v>3.4968586311467085E-3</v>
      </c>
      <c r="V518" s="69"/>
      <c r="W518" s="69">
        <f>IFERROR('Tabel 5'!V563/'Tabel 11'!$F518*1,0)</f>
        <v>5.9635223958560048E-3</v>
      </c>
      <c r="X518" s="69">
        <f>IFERROR('Tabel 5'!W563/'Tabel 11'!$F518*1,0)</f>
        <v>5.673326658831382E-3</v>
      </c>
      <c r="Y518" s="69">
        <f>IFERROR('Tabel 5'!X563/'Tabel 11'!$F518*1,0)</f>
        <v>2.9019573702462312E-4</v>
      </c>
      <c r="Z518" s="69">
        <f>IFERROR('Tabel 5'!Y563/'Tabel 11'!$F518*1,0)</f>
        <v>0</v>
      </c>
      <c r="AA518" s="69"/>
      <c r="AB518" s="69">
        <f>IFERROR('Tabel 5'!AA563/'Tabel 11'!$F518*1,0)</f>
        <v>0</v>
      </c>
    </row>
    <row r="519" spans="2:28" outlineLevel="2" x14ac:dyDescent="0.2">
      <c r="B519" s="46">
        <v>2017</v>
      </c>
      <c r="C519" s="46">
        <v>5</v>
      </c>
      <c r="D519" s="22" t="s">
        <v>170</v>
      </c>
      <c r="E519" s="22" t="s">
        <v>517</v>
      </c>
      <c r="F519" s="41">
        <v>117885</v>
      </c>
      <c r="H519" s="69">
        <f>IFERROR('Tabel 5'!G564/'Tabel 11'!$F519*1,0)</f>
        <v>6.8880688806888073E-3</v>
      </c>
      <c r="I519" s="69"/>
      <c r="J519" s="69">
        <f>IFERROR('Tabel 5'!I564/'Tabel 11'!$F519*1,0)</f>
        <v>1.1706323959791323E-3</v>
      </c>
      <c r="K519" s="69">
        <f>IFERROR('Tabel 5'!J564/'Tabel 11'!$F519*1,0)</f>
        <v>0</v>
      </c>
      <c r="L519" s="69">
        <f>IFERROR('Tabel 5'!K564/'Tabel 11'!$F519*1,0)</f>
        <v>4.7503923315095217E-4</v>
      </c>
      <c r="M519" s="69">
        <f>IFERROR('Tabel 5'!L564/'Tabel 11'!$F519*1,0)</f>
        <v>6.9559316282817997E-4</v>
      </c>
      <c r="N519" s="69">
        <f>IFERROR('Tabel 5'!M564/'Tabel 11'!$F519*1,0)</f>
        <v>0</v>
      </c>
      <c r="O519" s="69">
        <f>IFERROR('Tabel 5'!N564/'Tabel 11'!$F519*1,0)</f>
        <v>0</v>
      </c>
      <c r="P519" s="69"/>
      <c r="Q519" s="69">
        <f>IFERROR('Tabel 5'!P564/'Tabel 11'!$F519*1,0)</f>
        <v>7.7193875387029736E-4</v>
      </c>
      <c r="R519" s="69">
        <f>IFERROR('Tabel 5'!Q564/'Tabel 11'!$F519*1,0)</f>
        <v>7.7193875387029736E-4</v>
      </c>
      <c r="S519" s="69">
        <f>IFERROR('Tabel 5'!R564/'Tabel 11'!$F519*1,0)</f>
        <v>0</v>
      </c>
      <c r="T519" s="69">
        <f>IFERROR('Tabel 5'!S564/'Tabel 11'!$F519*1,0)</f>
        <v>0</v>
      </c>
      <c r="U519" s="69">
        <f>IFERROR('Tabel 5'!T564/'Tabel 11'!$F519*1,0)</f>
        <v>6.9559316282817997E-4</v>
      </c>
      <c r="V519" s="69"/>
      <c r="W519" s="69">
        <f>IFERROR('Tabel 5'!V564/'Tabel 11'!$F519*1,0)</f>
        <v>4.2499045680111976E-3</v>
      </c>
      <c r="X519" s="69">
        <f>IFERROR('Tabel 5'!W564/'Tabel 11'!$F519*1,0)</f>
        <v>3.9530050472918526E-3</v>
      </c>
      <c r="Y519" s="69">
        <f>IFERROR('Tabel 5'!X564/'Tabel 11'!$F519*1,0)</f>
        <v>2.9689952071934513E-4</v>
      </c>
      <c r="Z519" s="69">
        <f>IFERROR('Tabel 5'!Y564/'Tabel 11'!$F519*1,0)</f>
        <v>0</v>
      </c>
      <c r="AA519" s="69"/>
      <c r="AB519" s="69">
        <f>IFERROR('Tabel 5'!AA564/'Tabel 11'!$F519*1,0)</f>
        <v>1.1875980828773805E-3</v>
      </c>
    </row>
    <row r="520" spans="2:28" outlineLevel="2" x14ac:dyDescent="0.2">
      <c r="B520" s="46">
        <v>2017</v>
      </c>
      <c r="C520" s="46">
        <v>5</v>
      </c>
      <c r="D520" s="22" t="s">
        <v>171</v>
      </c>
      <c r="E520" s="22" t="s">
        <v>518</v>
      </c>
      <c r="F520" s="41">
        <v>54140</v>
      </c>
      <c r="H520" s="69">
        <f>IFERROR('Tabel 5'!G565/'Tabel 11'!$F520*1,0)</f>
        <v>1.1895086811968969E-2</v>
      </c>
      <c r="I520" s="69"/>
      <c r="J520" s="69">
        <f>IFERROR('Tabel 5'!I565/'Tabel 11'!$F520*1,0)</f>
        <v>3.509420022164758E-3</v>
      </c>
      <c r="K520" s="69">
        <f>IFERROR('Tabel 5'!J565/'Tabel 11'!$F520*1,0)</f>
        <v>8.8659032138899152E-4</v>
      </c>
      <c r="L520" s="69">
        <f>IFERROR('Tabel 5'!K565/'Tabel 11'!$F520*1,0)</f>
        <v>2.6043590690801627E-3</v>
      </c>
      <c r="M520" s="69">
        <f>IFERROR('Tabel 5'!L565/'Tabel 11'!$F520*1,0)</f>
        <v>0</v>
      </c>
      <c r="N520" s="69">
        <f>IFERROR('Tabel 5'!M565/'Tabel 11'!$F520*1,0)</f>
        <v>0</v>
      </c>
      <c r="O520" s="69">
        <f>IFERROR('Tabel 5'!N565/'Tabel 11'!$F520*1,0)</f>
        <v>1.8470631695603989E-5</v>
      </c>
      <c r="P520" s="69"/>
      <c r="Q520" s="69">
        <f>IFERROR('Tabel 5'!P565/'Tabel 11'!$F520*1,0)</f>
        <v>0</v>
      </c>
      <c r="R520" s="69">
        <f>IFERROR('Tabel 5'!Q565/'Tabel 11'!$F520*1,0)</f>
        <v>0</v>
      </c>
      <c r="S520" s="69">
        <f>IFERROR('Tabel 5'!R565/'Tabel 11'!$F520*1,0)</f>
        <v>0</v>
      </c>
      <c r="T520" s="69">
        <f>IFERROR('Tabel 5'!S565/'Tabel 11'!$F520*1,0)</f>
        <v>0</v>
      </c>
      <c r="U520" s="69">
        <f>IFERROR('Tabel 5'!T565/'Tabel 11'!$F520*1,0)</f>
        <v>1.2929442186922792E-3</v>
      </c>
      <c r="V520" s="69"/>
      <c r="W520" s="69">
        <f>IFERROR('Tabel 5'!V565/'Tabel 11'!$F520*1,0)</f>
        <v>7.0927225711119321E-3</v>
      </c>
      <c r="X520" s="69">
        <f>IFERROR('Tabel 5'!W565/'Tabel 11'!$F520*1,0)</f>
        <v>6.1137790912449202E-3</v>
      </c>
      <c r="Y520" s="69">
        <f>IFERROR('Tabel 5'!X565/'Tabel 11'!$F520*1,0)</f>
        <v>9.7894347986701149E-4</v>
      </c>
      <c r="Z520" s="69">
        <f>IFERROR('Tabel 5'!Y565/'Tabel 11'!$F520*1,0)</f>
        <v>0</v>
      </c>
      <c r="AA520" s="69"/>
      <c r="AB520" s="69">
        <f>IFERROR('Tabel 5'!AA565/'Tabel 11'!$F520*1,0)</f>
        <v>0</v>
      </c>
    </row>
    <row r="521" spans="2:28" outlineLevel="2" x14ac:dyDescent="0.2">
      <c r="B521" s="46">
        <v>2017</v>
      </c>
      <c r="C521" s="46">
        <v>5</v>
      </c>
      <c r="D521" s="22" t="s">
        <v>520</v>
      </c>
      <c r="E521" s="22" t="s">
        <v>521</v>
      </c>
      <c r="F521" s="41">
        <v>118899</v>
      </c>
      <c r="H521" s="69">
        <f>IFERROR('Tabel 5'!G566/'Tabel 11'!$F521*1,0)</f>
        <v>7.7208386950268718E-3</v>
      </c>
      <c r="I521" s="69"/>
      <c r="J521" s="69">
        <f>IFERROR('Tabel 5'!I566/'Tabel 11'!$F521*1,0)</f>
        <v>2.657717895020143E-3</v>
      </c>
      <c r="K521" s="69">
        <f>IFERROR('Tabel 5'!J566/'Tabel 11'!$F521*1,0)</f>
        <v>1.7157419322281937E-3</v>
      </c>
      <c r="L521" s="69">
        <f>IFERROR('Tabel 5'!K566/'Tabel 11'!$F521*1,0)</f>
        <v>0</v>
      </c>
      <c r="M521" s="69">
        <f>IFERROR('Tabel 5'!L566/'Tabel 11'!$F521*1,0)</f>
        <v>0</v>
      </c>
      <c r="N521" s="69">
        <f>IFERROR('Tabel 5'!M566/'Tabel 11'!$F521*1,0)</f>
        <v>0</v>
      </c>
      <c r="O521" s="69">
        <f>IFERROR('Tabel 5'!N566/'Tabel 11'!$F521*1,0)</f>
        <v>9.4197596279194942E-4</v>
      </c>
      <c r="P521" s="69"/>
      <c r="Q521" s="69">
        <f>IFERROR('Tabel 5'!P566/'Tabel 11'!$F521*1,0)</f>
        <v>2.2708349103020212E-4</v>
      </c>
      <c r="R521" s="69">
        <f>IFERROR('Tabel 5'!Q566/'Tabel 11'!$F521*1,0)</f>
        <v>2.2708349103020212E-4</v>
      </c>
      <c r="S521" s="69">
        <f>IFERROR('Tabel 5'!R566/'Tabel 11'!$F521*1,0)</f>
        <v>0</v>
      </c>
      <c r="T521" s="69">
        <f>IFERROR('Tabel 5'!S566/'Tabel 11'!$F521*1,0)</f>
        <v>0</v>
      </c>
      <c r="U521" s="69">
        <f>IFERROR('Tabel 5'!T566/'Tabel 11'!$F521*1,0)</f>
        <v>1.6064054365469852E-3</v>
      </c>
      <c r="V521" s="69"/>
      <c r="W521" s="69">
        <f>IFERROR('Tabel 5'!V566/'Tabel 11'!$F521*1,0)</f>
        <v>3.2296318724295411E-3</v>
      </c>
      <c r="X521" s="69">
        <f>IFERROR('Tabel 5'!W566/'Tabel 11'!$F521*1,0)</f>
        <v>2.464276402661082E-3</v>
      </c>
      <c r="Y521" s="69">
        <f>IFERROR('Tabel 5'!X566/'Tabel 11'!$F521*1,0)</f>
        <v>7.2330297142953262E-4</v>
      </c>
      <c r="Z521" s="69">
        <f>IFERROR('Tabel 5'!Y566/'Tabel 11'!$F521*1,0)</f>
        <v>4.2052498338926314E-5</v>
      </c>
      <c r="AA521" s="69"/>
      <c r="AB521" s="69">
        <f>IFERROR('Tabel 5'!AA566/'Tabel 11'!$F521*1,0)</f>
        <v>0</v>
      </c>
    </row>
    <row r="522" spans="2:28" outlineLevel="2" x14ac:dyDescent="0.2">
      <c r="B522" s="46">
        <v>2017</v>
      </c>
      <c r="C522" s="46">
        <v>5</v>
      </c>
      <c r="D522" s="22" t="s">
        <v>173</v>
      </c>
      <c r="E522" s="22" t="s">
        <v>523</v>
      </c>
      <c r="F522" s="41">
        <v>61784</v>
      </c>
      <c r="H522" s="69">
        <f>IFERROR('Tabel 5'!G567/'Tabel 11'!$F522*1,0)</f>
        <v>5.9141525313997148E-2</v>
      </c>
      <c r="I522" s="69"/>
      <c r="J522" s="69">
        <f>IFERROR('Tabel 5'!I567/'Tabel 11'!$F522*1,0)</f>
        <v>1.128123786093487E-2</v>
      </c>
      <c r="K522" s="69">
        <f>IFERROR('Tabel 5'!J567/'Tabel 11'!$F522*1,0)</f>
        <v>4.0787258837239413E-3</v>
      </c>
      <c r="L522" s="69">
        <f>IFERROR('Tabel 5'!K567/'Tabel 11'!$F522*1,0)</f>
        <v>1.5538003366567395E-3</v>
      </c>
      <c r="M522" s="69">
        <f>IFERROR('Tabel 5'!L567/'Tabel 11'!$F522*1,0)</f>
        <v>3.9006862618153567E-3</v>
      </c>
      <c r="N522" s="69">
        <f>IFERROR('Tabel 5'!M567/'Tabel 11'!$F522*1,0)</f>
        <v>1.9422504208209244E-4</v>
      </c>
      <c r="O522" s="69">
        <f>IFERROR('Tabel 5'!N567/'Tabel 11'!$F522*1,0)</f>
        <v>1.5538003366567395E-3</v>
      </c>
      <c r="P522" s="69"/>
      <c r="Q522" s="69">
        <f>IFERROR('Tabel 5'!P567/'Tabel 11'!$F522*1,0)</f>
        <v>2.8178816522076912E-2</v>
      </c>
      <c r="R522" s="69">
        <f>IFERROR('Tabel 5'!Q567/'Tabel 11'!$F522*1,0)</f>
        <v>2.1753204713194356E-2</v>
      </c>
      <c r="S522" s="69">
        <f>IFERROR('Tabel 5'!R567/'Tabel 11'!$F522*1,0)</f>
        <v>6.4256118088825585E-3</v>
      </c>
      <c r="T522" s="69">
        <f>IFERROR('Tabel 5'!S567/'Tabel 11'!$F522*1,0)</f>
        <v>0</v>
      </c>
      <c r="U522" s="69">
        <f>IFERROR('Tabel 5'!T567/'Tabel 11'!$F522*1,0)</f>
        <v>6.296128447494497E-3</v>
      </c>
      <c r="V522" s="69"/>
      <c r="W522" s="69">
        <f>IFERROR('Tabel 5'!V567/'Tabel 11'!$F522*1,0)</f>
        <v>1.3385342483490872E-2</v>
      </c>
      <c r="X522" s="69">
        <f>IFERROR('Tabel 5'!W567/'Tabel 11'!$F522*1,0)</f>
        <v>1.2948336138806164E-2</v>
      </c>
      <c r="Y522" s="69">
        <f>IFERROR('Tabel 5'!X567/'Tabel 11'!$F522*1,0)</f>
        <v>4.37006344684708E-4</v>
      </c>
      <c r="Z522" s="69">
        <f>IFERROR('Tabel 5'!Y567/'Tabel 11'!$F522*1,0)</f>
        <v>0</v>
      </c>
      <c r="AA522" s="69"/>
      <c r="AB522" s="69">
        <f>IFERROR('Tabel 5'!AA567/'Tabel 11'!$F522*1,0)</f>
        <v>0</v>
      </c>
    </row>
    <row r="523" spans="2:28" outlineLevel="2" x14ac:dyDescent="0.2">
      <c r="B523" s="46">
        <v>2017</v>
      </c>
      <c r="C523" s="46">
        <v>5</v>
      </c>
      <c r="D523" s="22" t="s">
        <v>175</v>
      </c>
      <c r="E523" s="22" t="s">
        <v>525</v>
      </c>
      <c r="F523" s="41">
        <v>169868</v>
      </c>
      <c r="H523" s="69">
        <f>IFERROR('Tabel 5'!G568/'Tabel 11'!$F523*1,0)</f>
        <v>5.8339416488096636E-3</v>
      </c>
      <c r="I523" s="69"/>
      <c r="J523" s="69">
        <f>IFERROR('Tabel 5'!I568/'Tabel 11'!$F523*1,0)</f>
        <v>2.1075187792874467E-3</v>
      </c>
      <c r="K523" s="69">
        <f>IFERROR('Tabel 5'!J568/'Tabel 11'!$F523*1,0)</f>
        <v>3.4732851390491438E-4</v>
      </c>
      <c r="L523" s="69">
        <f>IFERROR('Tabel 5'!K568/'Tabel 11'!$F523*1,0)</f>
        <v>1.6424517860927309E-3</v>
      </c>
      <c r="M523" s="69">
        <f>IFERROR('Tabel 5'!L568/'Tabel 11'!$F523*1,0)</f>
        <v>1.1773847928980149E-4</v>
      </c>
      <c r="N523" s="69">
        <f>IFERROR('Tabel 5'!M568/'Tabel 11'!$F523*1,0)</f>
        <v>0</v>
      </c>
      <c r="O523" s="69">
        <f>IFERROR('Tabel 5'!N568/'Tabel 11'!$F523*1,0)</f>
        <v>0</v>
      </c>
      <c r="P523" s="69"/>
      <c r="Q523" s="69">
        <f>IFERROR('Tabel 5'!P568/'Tabel 11'!$F523*1,0)</f>
        <v>0</v>
      </c>
      <c r="R523" s="69">
        <f>IFERROR('Tabel 5'!Q568/'Tabel 11'!$F523*1,0)</f>
        <v>0</v>
      </c>
      <c r="S523" s="69">
        <f>IFERROR('Tabel 5'!R568/'Tabel 11'!$F523*1,0)</f>
        <v>0</v>
      </c>
      <c r="T523" s="69">
        <f>IFERROR('Tabel 5'!S568/'Tabel 11'!$F523*1,0)</f>
        <v>0</v>
      </c>
      <c r="U523" s="69">
        <f>IFERROR('Tabel 5'!T568/'Tabel 11'!$F523*1,0)</f>
        <v>8.7126474674453108E-4</v>
      </c>
      <c r="V523" s="69"/>
      <c r="W523" s="69">
        <f>IFERROR('Tabel 5'!V568/'Tabel 11'!$F523*1,0)</f>
        <v>2.855158122777686E-3</v>
      </c>
      <c r="X523" s="69">
        <f>IFERROR('Tabel 5'!W568/'Tabel 11'!$F523*1,0)</f>
        <v>2.7550804153813548E-3</v>
      </c>
      <c r="Y523" s="69">
        <f>IFERROR('Tabel 5'!X568/'Tabel 11'!$F523*1,0)</f>
        <v>1.0007770739633127E-4</v>
      </c>
      <c r="Z523" s="69">
        <f>IFERROR('Tabel 5'!Y568/'Tabel 11'!$F523*1,0)</f>
        <v>0</v>
      </c>
      <c r="AA523" s="69"/>
      <c r="AB523" s="69">
        <f>IFERROR('Tabel 5'!AA568/'Tabel 11'!$F523*1,0)</f>
        <v>0</v>
      </c>
    </row>
    <row r="524" spans="2:28" outlineLevel="2" x14ac:dyDescent="0.2">
      <c r="B524" s="46">
        <v>2017</v>
      </c>
      <c r="C524" s="46">
        <v>5</v>
      </c>
      <c r="D524" s="22" t="s">
        <v>176</v>
      </c>
      <c r="E524" s="22" t="s">
        <v>526</v>
      </c>
      <c r="F524" s="41">
        <v>50111</v>
      </c>
      <c r="H524" s="69">
        <f>IFERROR('Tabel 5'!G569/'Tabel 11'!$F524*1,0)</f>
        <v>1.5246153539143102E-2</v>
      </c>
      <c r="I524" s="69"/>
      <c r="J524" s="69">
        <f>IFERROR('Tabel 5'!I569/'Tabel 11'!$F524*1,0)</f>
        <v>2.0554369300153658E-3</v>
      </c>
      <c r="K524" s="69">
        <f>IFERROR('Tabel 5'!J569/'Tabel 11'!$F524*1,0)</f>
        <v>2.0554369300153658E-3</v>
      </c>
      <c r="L524" s="69">
        <f>IFERROR('Tabel 5'!K569/'Tabel 11'!$F524*1,0)</f>
        <v>0</v>
      </c>
      <c r="M524" s="69">
        <f>IFERROR('Tabel 5'!L569/'Tabel 11'!$F524*1,0)</f>
        <v>0</v>
      </c>
      <c r="N524" s="69">
        <f>IFERROR('Tabel 5'!M569/'Tabel 11'!$F524*1,0)</f>
        <v>0</v>
      </c>
      <c r="O524" s="69">
        <f>IFERROR('Tabel 5'!N569/'Tabel 11'!$F524*1,0)</f>
        <v>0</v>
      </c>
      <c r="P524" s="69"/>
      <c r="Q524" s="69">
        <f>IFERROR('Tabel 5'!P569/'Tabel 11'!$F524*1,0)</f>
        <v>3.0332661491488896E-3</v>
      </c>
      <c r="R524" s="69">
        <f>IFERROR('Tabel 5'!Q569/'Tabel 11'!$F524*1,0)</f>
        <v>3.0332661491488896E-3</v>
      </c>
      <c r="S524" s="69">
        <f>IFERROR('Tabel 5'!R569/'Tabel 11'!$F524*1,0)</f>
        <v>0</v>
      </c>
      <c r="T524" s="69">
        <f>IFERROR('Tabel 5'!S569/'Tabel 11'!$F524*1,0)</f>
        <v>0</v>
      </c>
      <c r="U524" s="69">
        <f>IFERROR('Tabel 5'!T569/'Tabel 11'!$F524*1,0)</f>
        <v>0</v>
      </c>
      <c r="V524" s="69"/>
      <c r="W524" s="69">
        <f>IFERROR('Tabel 5'!V569/'Tabel 11'!$F524*1,0)</f>
        <v>1.0157450459978847E-2</v>
      </c>
      <c r="X524" s="69">
        <f>IFERROR('Tabel 5'!W569/'Tabel 11'!$F524*1,0)</f>
        <v>1.0157450459978847E-2</v>
      </c>
      <c r="Y524" s="69">
        <f>IFERROR('Tabel 5'!X569/'Tabel 11'!$F524*1,0)</f>
        <v>0</v>
      </c>
      <c r="Z524" s="69">
        <f>IFERROR('Tabel 5'!Y569/'Tabel 11'!$F524*1,0)</f>
        <v>0</v>
      </c>
      <c r="AA524" s="69"/>
      <c r="AB524" s="69">
        <f>IFERROR('Tabel 5'!AA569/'Tabel 11'!$F524*1,0)</f>
        <v>5.7871525214024861E-4</v>
      </c>
    </row>
    <row r="525" spans="2:28" outlineLevel="2" x14ac:dyDescent="0.2">
      <c r="B525" s="46">
        <v>2017</v>
      </c>
      <c r="C525" s="46">
        <v>5</v>
      </c>
      <c r="D525" s="22" t="s">
        <v>178</v>
      </c>
      <c r="E525" s="22" t="s">
        <v>528</v>
      </c>
      <c r="F525" s="41">
        <v>64250</v>
      </c>
      <c r="H525" s="69">
        <f>IFERROR('Tabel 5'!G570/'Tabel 11'!$F525*1,0)</f>
        <v>1.7385214007782101E-2</v>
      </c>
      <c r="I525" s="69"/>
      <c r="J525" s="69">
        <f>IFERROR('Tabel 5'!I570/'Tabel 11'!$F525*1,0)</f>
        <v>7.3929961089494161E-3</v>
      </c>
      <c r="K525" s="69">
        <f>IFERROR('Tabel 5'!J570/'Tabel 11'!$F525*1,0)</f>
        <v>0</v>
      </c>
      <c r="L525" s="69">
        <f>IFERROR('Tabel 5'!K570/'Tabel 11'!$F525*1,0)</f>
        <v>0</v>
      </c>
      <c r="M525" s="69">
        <f>IFERROR('Tabel 5'!L570/'Tabel 11'!$F525*1,0)</f>
        <v>0</v>
      </c>
      <c r="N525" s="69">
        <f>IFERROR('Tabel 5'!M570/'Tabel 11'!$F525*1,0)</f>
        <v>0</v>
      </c>
      <c r="O525" s="69">
        <f>IFERROR('Tabel 5'!N570/'Tabel 11'!$F525*1,0)</f>
        <v>7.3929961089494161E-3</v>
      </c>
      <c r="P525" s="69"/>
      <c r="Q525" s="69">
        <f>IFERROR('Tabel 5'!P570/'Tabel 11'!$F525*1,0)</f>
        <v>1.5408560311284047E-3</v>
      </c>
      <c r="R525" s="69">
        <f>IFERROR('Tabel 5'!Q570/'Tabel 11'!$F525*1,0)</f>
        <v>1.5408560311284047E-3</v>
      </c>
      <c r="S525" s="69">
        <f>IFERROR('Tabel 5'!R570/'Tabel 11'!$F525*1,0)</f>
        <v>0</v>
      </c>
      <c r="T525" s="69">
        <f>IFERROR('Tabel 5'!S570/'Tabel 11'!$F525*1,0)</f>
        <v>0</v>
      </c>
      <c r="U525" s="69">
        <f>IFERROR('Tabel 5'!T570/'Tabel 11'!$F525*1,0)</f>
        <v>3.2684824902723733E-4</v>
      </c>
      <c r="V525" s="69"/>
      <c r="W525" s="69">
        <f>IFERROR('Tabel 5'!V570/'Tabel 11'!$F525*1,0)</f>
        <v>8.1245136186770435E-3</v>
      </c>
      <c r="X525" s="69">
        <f>IFERROR('Tabel 5'!W570/'Tabel 11'!$F525*1,0)</f>
        <v>8.1245136186770435E-3</v>
      </c>
      <c r="Y525" s="69">
        <f>IFERROR('Tabel 5'!X570/'Tabel 11'!$F525*1,0)</f>
        <v>0</v>
      </c>
      <c r="Z525" s="69">
        <f>IFERROR('Tabel 5'!Y570/'Tabel 11'!$F525*1,0)</f>
        <v>0</v>
      </c>
      <c r="AA525" s="69"/>
      <c r="AB525" s="69">
        <f>IFERROR('Tabel 5'!AA570/'Tabel 11'!$F525*1,0)</f>
        <v>0</v>
      </c>
    </row>
    <row r="526" spans="2:28" outlineLevel="2" x14ac:dyDescent="0.2">
      <c r="B526" s="46">
        <v>2017</v>
      </c>
      <c r="C526" s="46">
        <v>5</v>
      </c>
      <c r="D526" s="22" t="s">
        <v>179</v>
      </c>
      <c r="E526" s="22" t="s">
        <v>529</v>
      </c>
      <c r="F526" s="41">
        <v>64299</v>
      </c>
      <c r="H526" s="69">
        <f>IFERROR('Tabel 5'!G571/'Tabel 11'!$F526*1,0)</f>
        <v>3.3919656604301775E-2</v>
      </c>
      <c r="I526" s="69"/>
      <c r="J526" s="69">
        <f>IFERROR('Tabel 5'!I571/'Tabel 11'!$F526*1,0)</f>
        <v>1.1881988833418872E-2</v>
      </c>
      <c r="K526" s="69">
        <f>IFERROR('Tabel 5'!J571/'Tabel 11'!$F526*1,0)</f>
        <v>9.0670150391141385E-3</v>
      </c>
      <c r="L526" s="69">
        <f>IFERROR('Tabel 5'!K571/'Tabel 11'!$F526*1,0)</f>
        <v>2.3328512107497783E-4</v>
      </c>
      <c r="M526" s="69">
        <f>IFERROR('Tabel 5'!L571/'Tabel 11'!$F526*1,0)</f>
        <v>1.6485481889298435E-3</v>
      </c>
      <c r="N526" s="69">
        <f>IFERROR('Tabel 5'!M571/'Tabel 11'!$F526*1,0)</f>
        <v>0</v>
      </c>
      <c r="O526" s="69">
        <f>IFERROR('Tabel 5'!N571/'Tabel 11'!$F526*1,0)</f>
        <v>9.3314048429991132E-4</v>
      </c>
      <c r="P526" s="69"/>
      <c r="Q526" s="69">
        <f>IFERROR('Tabel 5'!P571/'Tabel 11'!$F526*1,0)</f>
        <v>1.4572543896483615E-2</v>
      </c>
      <c r="R526" s="69">
        <f>IFERROR('Tabel 5'!Q571/'Tabel 11'!$F526*1,0)</f>
        <v>1.4572543896483615E-2</v>
      </c>
      <c r="S526" s="69">
        <f>IFERROR('Tabel 5'!R571/'Tabel 11'!$F526*1,0)</f>
        <v>0</v>
      </c>
      <c r="T526" s="69">
        <f>IFERROR('Tabel 5'!S571/'Tabel 11'!$F526*1,0)</f>
        <v>0</v>
      </c>
      <c r="U526" s="69">
        <f>IFERROR('Tabel 5'!T571/'Tabel 11'!$F526*1,0)</f>
        <v>0</v>
      </c>
      <c r="V526" s="69"/>
      <c r="W526" s="69">
        <f>IFERROR('Tabel 5'!V571/'Tabel 11'!$F526*1,0)</f>
        <v>7.4651238743992905E-3</v>
      </c>
      <c r="X526" s="69">
        <f>IFERROR('Tabel 5'!W571/'Tabel 11'!$F526*1,0)</f>
        <v>7.4651238743992905E-3</v>
      </c>
      <c r="Y526" s="69">
        <f>IFERROR('Tabel 5'!X571/'Tabel 11'!$F526*1,0)</f>
        <v>0</v>
      </c>
      <c r="Z526" s="69">
        <f>IFERROR('Tabel 5'!Y571/'Tabel 11'!$F526*1,0)</f>
        <v>0</v>
      </c>
      <c r="AA526" s="69"/>
      <c r="AB526" s="69">
        <f>IFERROR('Tabel 5'!AA571/'Tabel 11'!$F526*1,0)</f>
        <v>0</v>
      </c>
    </row>
    <row r="527" spans="2:28" outlineLevel="2" x14ac:dyDescent="0.2">
      <c r="B527" s="46">
        <v>2017</v>
      </c>
      <c r="C527" s="46">
        <v>5</v>
      </c>
      <c r="D527" s="22" t="s">
        <v>181</v>
      </c>
      <c r="E527" s="22" t="s">
        <v>531</v>
      </c>
      <c r="F527" s="41">
        <v>90899</v>
      </c>
      <c r="H527" s="69">
        <f>IFERROR('Tabel 5'!G572/'Tabel 11'!$F527*1,0)</f>
        <v>1.199133103774519E-2</v>
      </c>
      <c r="I527" s="69"/>
      <c r="J527" s="69">
        <f>IFERROR('Tabel 5'!I572/'Tabel 11'!$F527*1,0)</f>
        <v>9.0210013311477579E-4</v>
      </c>
      <c r="K527" s="69">
        <f>IFERROR('Tabel 5'!J572/'Tabel 11'!$F527*1,0)</f>
        <v>2.2002442271092091E-4</v>
      </c>
      <c r="L527" s="69">
        <f>IFERROR('Tabel 5'!K572/'Tabel 11'!$F527*1,0)</f>
        <v>0</v>
      </c>
      <c r="M527" s="69">
        <f>IFERROR('Tabel 5'!L572/'Tabel 11'!$F527*1,0)</f>
        <v>2.4202686498201299E-4</v>
      </c>
      <c r="N527" s="69">
        <f>IFERROR('Tabel 5'!M572/'Tabel 11'!$F527*1,0)</f>
        <v>0</v>
      </c>
      <c r="O527" s="69">
        <f>IFERROR('Tabel 5'!N572/'Tabel 11'!$F527*1,0)</f>
        <v>4.4004884542184181E-4</v>
      </c>
      <c r="P527" s="69"/>
      <c r="Q527" s="69">
        <f>IFERROR('Tabel 5'!P572/'Tabel 11'!$F527*1,0)</f>
        <v>6.9307693153940089E-4</v>
      </c>
      <c r="R527" s="69">
        <f>IFERROR('Tabel 5'!Q572/'Tabel 11'!$F527*1,0)</f>
        <v>6.9307693153940089E-4</v>
      </c>
      <c r="S527" s="69">
        <f>IFERROR('Tabel 5'!R572/'Tabel 11'!$F527*1,0)</f>
        <v>0</v>
      </c>
      <c r="T527" s="69">
        <f>IFERROR('Tabel 5'!S572/'Tabel 11'!$F527*1,0)</f>
        <v>0</v>
      </c>
      <c r="U527" s="69">
        <f>IFERROR('Tabel 5'!T572/'Tabel 11'!$F527*1,0)</f>
        <v>2.2002442271092091E-4</v>
      </c>
      <c r="V527" s="69"/>
      <c r="W527" s="69">
        <f>IFERROR('Tabel 5'!V572/'Tabel 11'!$F527*1,0)</f>
        <v>1.0176129550380093E-2</v>
      </c>
      <c r="X527" s="69">
        <f>IFERROR('Tabel 5'!W572/'Tabel 11'!$F527*1,0)</f>
        <v>7.546837698984587E-3</v>
      </c>
      <c r="Y527" s="69">
        <f>IFERROR('Tabel 5'!X572/'Tabel 11'!$F527*1,0)</f>
        <v>1.6501831703319067E-4</v>
      </c>
      <c r="Z527" s="69">
        <f>IFERROR('Tabel 5'!Y572/'Tabel 11'!$F527*1,0)</f>
        <v>2.4642735343623143E-3</v>
      </c>
      <c r="AA527" s="69"/>
      <c r="AB527" s="69">
        <f>IFERROR('Tabel 5'!AA572/'Tabel 11'!$F527*1,0)</f>
        <v>2.7503052838865113E-3</v>
      </c>
    </row>
    <row r="528" spans="2:28" outlineLevel="2" x14ac:dyDescent="0.2">
      <c r="B528" s="46">
        <v>2017</v>
      </c>
      <c r="C528" s="46">
        <v>5</v>
      </c>
      <c r="D528" s="22" t="s">
        <v>185</v>
      </c>
      <c r="E528" s="22" t="s">
        <v>536</v>
      </c>
      <c r="F528" s="41">
        <v>74734</v>
      </c>
      <c r="H528" s="69">
        <f>IFERROR('Tabel 5'!G573/'Tabel 11'!$F528*1,0)</f>
        <v>2.0780367704123958E-2</v>
      </c>
      <c r="I528" s="69"/>
      <c r="J528" s="69">
        <f>IFERROR('Tabel 5'!I573/'Tabel 11'!$F528*1,0)</f>
        <v>4.2417106002622636E-3</v>
      </c>
      <c r="K528" s="69">
        <f>IFERROR('Tabel 5'!J573/'Tabel 11'!$F528*1,0)</f>
        <v>3.157866566756764E-3</v>
      </c>
      <c r="L528" s="69">
        <f>IFERROR('Tabel 5'!K573/'Tabel 11'!$F528*1,0)</f>
        <v>1.3380790537104932E-5</v>
      </c>
      <c r="M528" s="69">
        <f>IFERROR('Tabel 5'!L573/'Tabel 11'!$F528*1,0)</f>
        <v>1.0437016618941846E-3</v>
      </c>
      <c r="N528" s="69">
        <f>IFERROR('Tabel 5'!M573/'Tabel 11'!$F528*1,0)</f>
        <v>0</v>
      </c>
      <c r="O528" s="69">
        <f>IFERROR('Tabel 5'!N573/'Tabel 11'!$F528*1,0)</f>
        <v>2.6761581074209864E-5</v>
      </c>
      <c r="P528" s="69"/>
      <c r="Q528" s="69">
        <f>IFERROR('Tabel 5'!P573/'Tabel 11'!$F528*1,0)</f>
        <v>0</v>
      </c>
      <c r="R528" s="69">
        <f>IFERROR('Tabel 5'!Q573/'Tabel 11'!$F528*1,0)</f>
        <v>0</v>
      </c>
      <c r="S528" s="69">
        <f>IFERROR('Tabel 5'!R573/'Tabel 11'!$F528*1,0)</f>
        <v>0</v>
      </c>
      <c r="T528" s="69">
        <f>IFERROR('Tabel 5'!S573/'Tabel 11'!$F528*1,0)</f>
        <v>0</v>
      </c>
      <c r="U528" s="69">
        <f>IFERROR('Tabel 5'!T573/'Tabel 11'!$F528*1,0)</f>
        <v>4.6163727353012015E-3</v>
      </c>
      <c r="V528" s="69"/>
      <c r="W528" s="69">
        <f>IFERROR('Tabel 5'!V573/'Tabel 11'!$F528*1,0)</f>
        <v>1.1922284368560495E-2</v>
      </c>
      <c r="X528" s="69">
        <f>IFERROR('Tabel 5'!W573/'Tabel 11'!$F528*1,0)</f>
        <v>1.1587764605132871E-2</v>
      </c>
      <c r="Y528" s="69">
        <f>IFERROR('Tabel 5'!X573/'Tabel 11'!$F528*1,0)</f>
        <v>3.3451976342762328E-4</v>
      </c>
      <c r="Z528" s="69">
        <f>IFERROR('Tabel 5'!Y573/'Tabel 11'!$F528*1,0)</f>
        <v>0</v>
      </c>
      <c r="AA528" s="69"/>
      <c r="AB528" s="69">
        <f>IFERROR('Tabel 5'!AA573/'Tabel 11'!$F528*1,0)</f>
        <v>0</v>
      </c>
    </row>
    <row r="529" spans="2:28" outlineLevel="2" x14ac:dyDescent="0.2">
      <c r="B529" s="46">
        <v>2017</v>
      </c>
      <c r="C529" s="46">
        <v>5</v>
      </c>
      <c r="D529" s="22" t="s">
        <v>187</v>
      </c>
      <c r="E529" s="22" t="s">
        <v>538</v>
      </c>
      <c r="F529" s="41">
        <v>66181</v>
      </c>
      <c r="H529" s="69">
        <f>IFERROR('Tabel 5'!G574/'Tabel 11'!$F529*1,0)</f>
        <v>1.9658210060289207E-2</v>
      </c>
      <c r="I529" s="69"/>
      <c r="J529" s="69">
        <f>IFERROR('Tabel 5'!I574/'Tabel 11'!$F529*1,0)</f>
        <v>1.1619649144014144E-2</v>
      </c>
      <c r="K529" s="69">
        <f>IFERROR('Tabel 5'!J574/'Tabel 11'!$F529*1,0)</f>
        <v>4.2610416887021952E-3</v>
      </c>
      <c r="L529" s="69">
        <f>IFERROR('Tabel 5'!K574/'Tabel 11'!$F529*1,0)</f>
        <v>0</v>
      </c>
      <c r="M529" s="69">
        <f>IFERROR('Tabel 5'!L574/'Tabel 11'!$F529*1,0)</f>
        <v>5.2885269186020152E-4</v>
      </c>
      <c r="N529" s="69">
        <f>IFERROR('Tabel 5'!M574/'Tabel 11'!$F529*1,0)</f>
        <v>0</v>
      </c>
      <c r="O529" s="69">
        <f>IFERROR('Tabel 5'!N574/'Tabel 11'!$F529*1,0)</f>
        <v>6.8297547634517458E-3</v>
      </c>
      <c r="P529" s="69"/>
      <c r="Q529" s="69">
        <f>IFERROR('Tabel 5'!P574/'Tabel 11'!$F529*1,0)</f>
        <v>5.2885269186020152E-4</v>
      </c>
      <c r="R529" s="69">
        <f>IFERROR('Tabel 5'!Q574/'Tabel 11'!$F529*1,0)</f>
        <v>3.1731161511612093E-4</v>
      </c>
      <c r="S529" s="69">
        <f>IFERROR('Tabel 5'!R574/'Tabel 11'!$F529*1,0)</f>
        <v>2.1154107674408064E-4</v>
      </c>
      <c r="T529" s="69">
        <f>IFERROR('Tabel 5'!S574/'Tabel 11'!$F529*1,0)</f>
        <v>0</v>
      </c>
      <c r="U529" s="69">
        <f>IFERROR('Tabel 5'!T574/'Tabel 11'!$F529*1,0)</f>
        <v>3.1731161511612093E-4</v>
      </c>
      <c r="V529" s="69"/>
      <c r="W529" s="69">
        <f>IFERROR('Tabel 5'!V574/'Tabel 11'!$F529*1,0)</f>
        <v>7.192396609298741E-3</v>
      </c>
      <c r="X529" s="69">
        <f>IFERROR('Tabel 5'!W574/'Tabel 11'!$F529*1,0)</f>
        <v>6.905305148003203E-3</v>
      </c>
      <c r="Y529" s="69">
        <f>IFERROR('Tabel 5'!X574/'Tabel 11'!$F529*1,0)</f>
        <v>1.6621084601320621E-4</v>
      </c>
      <c r="Z529" s="69">
        <f>IFERROR('Tabel 5'!Y574/'Tabel 11'!$F529*1,0)</f>
        <v>1.2088061528233179E-4</v>
      </c>
      <c r="AA529" s="69"/>
      <c r="AB529" s="69">
        <f>IFERROR('Tabel 5'!AA574/'Tabel 11'!$F529*1,0)</f>
        <v>0</v>
      </c>
    </row>
    <row r="530" spans="2:28" outlineLevel="2" x14ac:dyDescent="0.2">
      <c r="B530" s="46">
        <v>2017</v>
      </c>
      <c r="C530" s="46">
        <v>5</v>
      </c>
      <c r="D530" s="22" t="s">
        <v>188</v>
      </c>
      <c r="E530" s="22" t="s">
        <v>539</v>
      </c>
      <c r="F530" s="41">
        <v>84585</v>
      </c>
      <c r="H530" s="69">
        <f>IFERROR('Tabel 5'!G575/'Tabel 11'!$F530*1,0)</f>
        <v>3.0147189217946443E-2</v>
      </c>
      <c r="I530" s="69"/>
      <c r="J530" s="69">
        <f>IFERROR('Tabel 5'!I575/'Tabel 11'!$F530*1,0)</f>
        <v>1.1444109475675356E-2</v>
      </c>
      <c r="K530" s="69">
        <f>IFERROR('Tabel 5'!J575/'Tabel 11'!$F530*1,0)</f>
        <v>5.9821481350121183E-3</v>
      </c>
      <c r="L530" s="69">
        <f>IFERROR('Tabel 5'!K575/'Tabel 11'!$F530*1,0)</f>
        <v>1.8561210616539576E-3</v>
      </c>
      <c r="M530" s="69">
        <f>IFERROR('Tabel 5'!L575/'Tabel 11'!$F530*1,0)</f>
        <v>3.2157001832476208E-3</v>
      </c>
      <c r="N530" s="69">
        <f>IFERROR('Tabel 5'!M575/'Tabel 11'!$F530*1,0)</f>
        <v>2.7191582431873265E-4</v>
      </c>
      <c r="O530" s="69">
        <f>IFERROR('Tabel 5'!N575/'Tabel 11'!$F530*1,0)</f>
        <v>1.1822427144292723E-4</v>
      </c>
      <c r="P530" s="69"/>
      <c r="Q530" s="69">
        <f>IFERROR('Tabel 5'!P575/'Tabel 11'!$F530*1,0)</f>
        <v>4.5279895962641132E-3</v>
      </c>
      <c r="R530" s="69">
        <f>IFERROR('Tabel 5'!Q575/'Tabel 11'!$F530*1,0)</f>
        <v>1.6314949459123958E-3</v>
      </c>
      <c r="S530" s="69">
        <f>IFERROR('Tabel 5'!R575/'Tabel 11'!$F530*1,0)</f>
        <v>2.8964946503517172E-3</v>
      </c>
      <c r="T530" s="69">
        <f>IFERROR('Tabel 5'!S575/'Tabel 11'!$F530*1,0)</f>
        <v>0</v>
      </c>
      <c r="U530" s="69">
        <f>IFERROR('Tabel 5'!T575/'Tabel 11'!$F530*1,0)</f>
        <v>3.4521487261334753E-3</v>
      </c>
      <c r="V530" s="69"/>
      <c r="W530" s="69">
        <f>IFERROR('Tabel 5'!V575/'Tabel 11'!$F530*1,0)</f>
        <v>1.07229414198735E-2</v>
      </c>
      <c r="X530" s="69">
        <f>IFERROR('Tabel 5'!W575/'Tabel 11'!$F530*1,0)</f>
        <v>9.8362593840515457E-3</v>
      </c>
      <c r="Y530" s="69">
        <f>IFERROR('Tabel 5'!X575/'Tabel 11'!$F530*1,0)</f>
        <v>2.7191582431873265E-4</v>
      </c>
      <c r="Z530" s="69">
        <f>IFERROR('Tabel 5'!Y575/'Tabel 11'!$F530*1,0)</f>
        <v>6.1476621150322161E-4</v>
      </c>
      <c r="AA530" s="69"/>
      <c r="AB530" s="69">
        <f>IFERROR('Tabel 5'!AA575/'Tabel 11'!$F530*1,0)</f>
        <v>3.2393450375362062E-3</v>
      </c>
    </row>
    <row r="531" spans="2:28" outlineLevel="2" x14ac:dyDescent="0.2">
      <c r="B531" s="46">
        <v>2017</v>
      </c>
      <c r="C531" s="46">
        <v>5</v>
      </c>
      <c r="D531" s="22" t="s">
        <v>190</v>
      </c>
      <c r="E531" s="22" t="s">
        <v>541</v>
      </c>
      <c r="F531" s="41">
        <v>87343</v>
      </c>
      <c r="H531" s="69">
        <f>IFERROR('Tabel 5'!G576/'Tabel 11'!$F531*1,0)</f>
        <v>1.7837720252338481E-2</v>
      </c>
      <c r="I531" s="69"/>
      <c r="J531" s="69">
        <f>IFERROR('Tabel 5'!I576/'Tabel 11'!$F531*1,0)</f>
        <v>3.9957409294391075E-3</v>
      </c>
      <c r="K531" s="69">
        <f>IFERROR('Tabel 5'!J576/'Tabel 11'!$F531*1,0)</f>
        <v>0</v>
      </c>
      <c r="L531" s="69">
        <f>IFERROR('Tabel 5'!K576/'Tabel 11'!$F531*1,0)</f>
        <v>1.9463494498700527E-4</v>
      </c>
      <c r="M531" s="69">
        <f>IFERROR('Tabel 5'!L576/'Tabel 11'!$F531*1,0)</f>
        <v>2.5760507424750696E-3</v>
      </c>
      <c r="N531" s="69">
        <f>IFERROR('Tabel 5'!M576/'Tabel 11'!$F531*1,0)</f>
        <v>0</v>
      </c>
      <c r="O531" s="69">
        <f>IFERROR('Tabel 5'!N576/'Tabel 11'!$F531*1,0)</f>
        <v>1.2250552419770331E-3</v>
      </c>
      <c r="P531" s="69"/>
      <c r="Q531" s="69">
        <f>IFERROR('Tabel 5'!P576/'Tabel 11'!$F531*1,0)</f>
        <v>1.9463494498700527E-4</v>
      </c>
      <c r="R531" s="69">
        <f>IFERROR('Tabel 5'!Q576/'Tabel 11'!$F531*1,0)</f>
        <v>1.9463494498700527E-4</v>
      </c>
      <c r="S531" s="69">
        <f>IFERROR('Tabel 5'!R576/'Tabel 11'!$F531*1,0)</f>
        <v>0</v>
      </c>
      <c r="T531" s="69">
        <f>IFERROR('Tabel 5'!S576/'Tabel 11'!$F531*1,0)</f>
        <v>0</v>
      </c>
      <c r="U531" s="69">
        <f>IFERROR('Tabel 5'!T576/'Tabel 11'!$F531*1,0)</f>
        <v>4.5796457644001233E-3</v>
      </c>
      <c r="V531" s="69"/>
      <c r="W531" s="69">
        <f>IFERROR('Tabel 5'!V576/'Tabel 11'!$F531*1,0)</f>
        <v>9.0676986135122453E-3</v>
      </c>
      <c r="X531" s="69">
        <f>IFERROR('Tabel 5'!W576/'Tabel 11'!$F531*1,0)</f>
        <v>9.0676986135122453E-3</v>
      </c>
      <c r="Y531" s="69">
        <f>IFERROR('Tabel 5'!X576/'Tabel 11'!$F531*1,0)</f>
        <v>0</v>
      </c>
      <c r="Z531" s="69">
        <f>IFERROR('Tabel 5'!Y576/'Tabel 11'!$F531*1,0)</f>
        <v>0</v>
      </c>
      <c r="AA531" s="69"/>
      <c r="AB531" s="69">
        <f>IFERROR('Tabel 5'!AA576/'Tabel 11'!$F531*1,0)</f>
        <v>0</v>
      </c>
    </row>
    <row r="532" spans="2:28" outlineLevel="2" x14ac:dyDescent="0.2">
      <c r="B532" s="46">
        <v>2017</v>
      </c>
      <c r="C532" s="46">
        <v>5</v>
      </c>
      <c r="D532" s="22" t="s">
        <v>194</v>
      </c>
      <c r="E532" s="22" t="s">
        <v>545</v>
      </c>
      <c r="F532" s="41">
        <v>126053</v>
      </c>
      <c r="H532" s="69">
        <f>IFERROR('Tabel 5'!G577/'Tabel 11'!$F532*1,0)</f>
        <v>1.128890228713319E-2</v>
      </c>
      <c r="I532" s="69"/>
      <c r="J532" s="69">
        <f>IFERROR('Tabel 5'!I577/'Tabel 11'!$F532*1,0)</f>
        <v>3.2288005838813833E-3</v>
      </c>
      <c r="K532" s="69">
        <f>IFERROR('Tabel 5'!J577/'Tabel 11'!$F532*1,0)</f>
        <v>1.4279707741981547E-4</v>
      </c>
      <c r="L532" s="69">
        <f>IFERROR('Tabel 5'!K577/'Tabel 11'!$F532*1,0)</f>
        <v>1.5866341935535052E-4</v>
      </c>
      <c r="M532" s="69">
        <f>IFERROR('Tabel 5'!L577/'Tabel 11'!$F532*1,0)</f>
        <v>1.3089732096816418E-3</v>
      </c>
      <c r="N532" s="69">
        <f>IFERROR('Tabel 5'!M577/'Tabel 11'!$F532*1,0)</f>
        <v>0</v>
      </c>
      <c r="O532" s="69">
        <f>IFERROR('Tabel 5'!N577/'Tabel 11'!$F532*1,0)</f>
        <v>1.6183668774245755E-3</v>
      </c>
      <c r="P532" s="69"/>
      <c r="Q532" s="69">
        <f>IFERROR('Tabel 5'!P577/'Tabel 11'!$F532*1,0)</f>
        <v>2.110223477426162E-3</v>
      </c>
      <c r="R532" s="69">
        <f>IFERROR('Tabel 5'!Q577/'Tabel 11'!$F532*1,0)</f>
        <v>2.110223477426162E-3</v>
      </c>
      <c r="S532" s="69">
        <f>IFERROR('Tabel 5'!R577/'Tabel 11'!$F532*1,0)</f>
        <v>0</v>
      </c>
      <c r="T532" s="69">
        <f>IFERROR('Tabel 5'!S577/'Tabel 11'!$F532*1,0)</f>
        <v>0</v>
      </c>
      <c r="U532" s="69">
        <f>IFERROR('Tabel 5'!T577/'Tabel 11'!$F532*1,0)</f>
        <v>6.6638636129247222E-4</v>
      </c>
      <c r="V532" s="69"/>
      <c r="W532" s="69">
        <f>IFERROR('Tabel 5'!V577/'Tabel 11'!$F532*1,0)</f>
        <v>5.2834918645331729E-3</v>
      </c>
      <c r="X532" s="69">
        <f>IFERROR('Tabel 5'!W577/'Tabel 11'!$F532*1,0)</f>
        <v>5.1406947871133575E-3</v>
      </c>
      <c r="Y532" s="69">
        <f>IFERROR('Tabel 5'!X577/'Tabel 11'!$F532*1,0)</f>
        <v>1.4279707741981547E-4</v>
      </c>
      <c r="Z532" s="69">
        <f>IFERROR('Tabel 5'!Y577/'Tabel 11'!$F532*1,0)</f>
        <v>0</v>
      </c>
      <c r="AA532" s="69"/>
      <c r="AB532" s="69">
        <f>IFERROR('Tabel 5'!AA577/'Tabel 11'!$F532*1,0)</f>
        <v>0</v>
      </c>
    </row>
    <row r="533" spans="2:28" outlineLevel="2" x14ac:dyDescent="0.2">
      <c r="B533" s="46">
        <v>2017</v>
      </c>
      <c r="C533" s="46">
        <v>5</v>
      </c>
      <c r="D533" s="22" t="s">
        <v>195</v>
      </c>
      <c r="E533" s="22" t="s">
        <v>546</v>
      </c>
      <c r="F533" s="41">
        <v>48459</v>
      </c>
      <c r="H533" s="69">
        <f>IFERROR('Tabel 5'!G578/'Tabel 11'!$F533*1,0)</f>
        <v>4.1189459130398891E-2</v>
      </c>
      <c r="I533" s="69"/>
      <c r="J533" s="69">
        <f>IFERROR('Tabel 5'!I578/'Tabel 11'!$F533*1,0)</f>
        <v>1.1287892857879856E-2</v>
      </c>
      <c r="K533" s="69">
        <f>IFERROR('Tabel 5'!J578/'Tabel 11'!$F533*1,0)</f>
        <v>6.582884500299222E-3</v>
      </c>
      <c r="L533" s="69">
        <f>IFERROR('Tabel 5'!K578/'Tabel 11'!$F533*1,0)</f>
        <v>8.4607606430178088E-4</v>
      </c>
      <c r="M533" s="69">
        <f>IFERROR('Tabel 5'!L578/'Tabel 11'!$F533*1,0)</f>
        <v>2.6620442023153595E-3</v>
      </c>
      <c r="N533" s="69">
        <f>IFERROR('Tabel 5'!M578/'Tabel 11'!$F533*1,0)</f>
        <v>1.1968880909634949E-3</v>
      </c>
      <c r="O533" s="69">
        <f>IFERROR('Tabel 5'!N578/'Tabel 11'!$F533*1,0)</f>
        <v>0</v>
      </c>
      <c r="P533" s="69"/>
      <c r="Q533" s="69">
        <f>IFERROR('Tabel 5'!P578/'Tabel 11'!$F533*1,0)</f>
        <v>1.1783156895519923E-2</v>
      </c>
      <c r="R533" s="69">
        <f>IFERROR('Tabel 5'!Q578/'Tabel 11'!$F533*1,0)</f>
        <v>9.8433727480963292E-3</v>
      </c>
      <c r="S533" s="69">
        <f>IFERROR('Tabel 5'!R578/'Tabel 11'!$F533*1,0)</f>
        <v>1.9397841474235952E-3</v>
      </c>
      <c r="T533" s="69">
        <f>IFERROR('Tabel 5'!S578/'Tabel 11'!$F533*1,0)</f>
        <v>0</v>
      </c>
      <c r="U533" s="69">
        <f>IFERROR('Tabel 5'!T578/'Tabel 11'!$F533*1,0)</f>
        <v>8.0893126147877584E-3</v>
      </c>
      <c r="V533" s="69"/>
      <c r="W533" s="69">
        <f>IFERROR('Tabel 5'!V578/'Tabel 11'!$F533*1,0)</f>
        <v>1.0029096762211354E-2</v>
      </c>
      <c r="X533" s="69">
        <f>IFERROR('Tabel 5'!W578/'Tabel 11'!$F533*1,0)</f>
        <v>8.6671206587011704E-3</v>
      </c>
      <c r="Y533" s="69">
        <f>IFERROR('Tabel 5'!X578/'Tabel 11'!$F533*1,0)</f>
        <v>1.0524360799851421E-3</v>
      </c>
      <c r="Z533" s="69">
        <f>IFERROR('Tabel 5'!Y578/'Tabel 11'!$F533*1,0)</f>
        <v>3.095400235250418E-4</v>
      </c>
      <c r="AA533" s="69"/>
      <c r="AB533" s="69">
        <f>IFERROR('Tabel 5'!AA578/'Tabel 11'!$F533*1,0)</f>
        <v>0</v>
      </c>
    </row>
    <row r="534" spans="2:28" outlineLevel="2" x14ac:dyDescent="0.2">
      <c r="B534" s="46">
        <v>2017</v>
      </c>
      <c r="C534" s="46">
        <v>5</v>
      </c>
      <c r="D534" s="22" t="s">
        <v>196</v>
      </c>
      <c r="E534" s="22" t="s">
        <v>547</v>
      </c>
      <c r="F534" s="41">
        <v>60347</v>
      </c>
      <c r="H534" s="69">
        <f>IFERROR('Tabel 5'!G579/'Tabel 11'!$F534*1,0)</f>
        <v>8.6996868112747937E-3</v>
      </c>
      <c r="I534" s="69"/>
      <c r="J534" s="69">
        <f>IFERROR('Tabel 5'!I579/'Tabel 11'!$F534*1,0)</f>
        <v>1.14338740948183E-3</v>
      </c>
      <c r="K534" s="69">
        <f>IFERROR('Tabel 5'!J579/'Tabel 11'!$F534*1,0)</f>
        <v>0</v>
      </c>
      <c r="L534" s="69">
        <f>IFERROR('Tabel 5'!K579/'Tabel 11'!$F534*1,0)</f>
        <v>1.14338740948183E-3</v>
      </c>
      <c r="M534" s="69">
        <f>IFERROR('Tabel 5'!L579/'Tabel 11'!$F534*1,0)</f>
        <v>0</v>
      </c>
      <c r="N534" s="69">
        <f>IFERROR('Tabel 5'!M579/'Tabel 11'!$F534*1,0)</f>
        <v>0</v>
      </c>
      <c r="O534" s="69">
        <f>IFERROR('Tabel 5'!N579/'Tabel 11'!$F534*1,0)</f>
        <v>0</v>
      </c>
      <c r="P534" s="69"/>
      <c r="Q534" s="69">
        <f>IFERROR('Tabel 5'!P579/'Tabel 11'!$F534*1,0)</f>
        <v>1.9884998425770959E-4</v>
      </c>
      <c r="R534" s="69">
        <f>IFERROR('Tabel 5'!Q579/'Tabel 11'!$F534*1,0)</f>
        <v>0</v>
      </c>
      <c r="S534" s="69">
        <f>IFERROR('Tabel 5'!R579/'Tabel 11'!$F534*1,0)</f>
        <v>1.9884998425770959E-4</v>
      </c>
      <c r="T534" s="69">
        <f>IFERROR('Tabel 5'!S579/'Tabel 11'!$F534*1,0)</f>
        <v>0</v>
      </c>
      <c r="U534" s="69">
        <f>IFERROR('Tabel 5'!T579/'Tabel 11'!$F534*1,0)</f>
        <v>6.2969161681608035E-4</v>
      </c>
      <c r="V534" s="69"/>
      <c r="W534" s="69">
        <f>IFERROR('Tabel 5'!V579/'Tabel 11'!$F534*1,0)</f>
        <v>6.7277578007191741E-3</v>
      </c>
      <c r="X534" s="69">
        <f>IFERROR('Tabel 5'!W579/'Tabel 11'!$F534*1,0)</f>
        <v>6.4460536563540859E-3</v>
      </c>
      <c r="Y534" s="69">
        <f>IFERROR('Tabel 5'!X579/'Tabel 11'!$F534*1,0)</f>
        <v>2.8170414436508859E-4</v>
      </c>
      <c r="Z534" s="69">
        <f>IFERROR('Tabel 5'!Y579/'Tabel 11'!$F534*1,0)</f>
        <v>0</v>
      </c>
      <c r="AA534" s="69"/>
      <c r="AB534" s="69">
        <f>IFERROR('Tabel 5'!AA579/'Tabel 11'!$F534*1,0)</f>
        <v>2.3199164830066117E-4</v>
      </c>
    </row>
    <row r="535" spans="2:28" outlineLevel="2" x14ac:dyDescent="0.2">
      <c r="B535" s="46">
        <v>2017</v>
      </c>
      <c r="C535" s="46">
        <v>5</v>
      </c>
      <c r="D535" s="22" t="s">
        <v>197</v>
      </c>
      <c r="E535" s="22" t="s">
        <v>548</v>
      </c>
      <c r="F535" s="41">
        <v>58992</v>
      </c>
      <c r="H535" s="69">
        <f>IFERROR('Tabel 5'!G580/'Tabel 11'!$F535*1,0)</f>
        <v>2.1477488473013291E-2</v>
      </c>
      <c r="I535" s="69"/>
      <c r="J535" s="69">
        <f>IFERROR('Tabel 5'!I580/'Tabel 11'!$F535*1,0)</f>
        <v>6.8483862218605912E-3</v>
      </c>
      <c r="K535" s="69">
        <f>IFERROR('Tabel 5'!J580/'Tabel 11'!$F535*1,0)</f>
        <v>4.5938432329807434E-3</v>
      </c>
      <c r="L535" s="69">
        <f>IFERROR('Tabel 5'!K580/'Tabel 11'!$F535*1,0)</f>
        <v>0</v>
      </c>
      <c r="M535" s="69">
        <f>IFERROR('Tabel 5'!L580/'Tabel 11'!$F535*1,0)</f>
        <v>6.7805804176837537E-4</v>
      </c>
      <c r="N535" s="69">
        <f>IFERROR('Tabel 5'!M580/'Tabel 11'!$F535*1,0)</f>
        <v>3.3902902088418769E-4</v>
      </c>
      <c r="O535" s="69">
        <f>IFERROR('Tabel 5'!N580/'Tabel 11'!$F535*1,0)</f>
        <v>1.2374559262272851E-3</v>
      </c>
      <c r="P535" s="69"/>
      <c r="Q535" s="69">
        <f>IFERROR('Tabel 5'!P580/'Tabel 11'!$F535*1,0)</f>
        <v>3.0512611879576892E-4</v>
      </c>
      <c r="R535" s="69">
        <f>IFERROR('Tabel 5'!Q580/'Tabel 11'!$F535*1,0)</f>
        <v>3.0512611879576892E-4</v>
      </c>
      <c r="S535" s="69">
        <f>IFERROR('Tabel 5'!R580/'Tabel 11'!$F535*1,0)</f>
        <v>0</v>
      </c>
      <c r="T535" s="69">
        <f>IFERROR('Tabel 5'!S580/'Tabel 11'!$F535*1,0)</f>
        <v>0</v>
      </c>
      <c r="U535" s="69">
        <f>IFERROR('Tabel 5'!T580/'Tabel 11'!$F535*1,0)</f>
        <v>1.8816110659072417E-3</v>
      </c>
      <c r="V535" s="69"/>
      <c r="W535" s="69">
        <f>IFERROR('Tabel 5'!V580/'Tabel 11'!$F535*1,0)</f>
        <v>1.2442365066449688E-2</v>
      </c>
      <c r="X535" s="69">
        <f>IFERROR('Tabel 5'!W580/'Tabel 11'!$F535*1,0)</f>
        <v>1.1221860591266612E-2</v>
      </c>
      <c r="Y535" s="69">
        <f>IFERROR('Tabel 5'!X580/'Tabel 11'!$F535*1,0)</f>
        <v>1.1866015730946568E-3</v>
      </c>
      <c r="Z535" s="69">
        <f>IFERROR('Tabel 5'!Y580/'Tabel 11'!$F535*1,0)</f>
        <v>3.390290208841877E-5</v>
      </c>
      <c r="AA535" s="69"/>
      <c r="AB535" s="69">
        <f>IFERROR('Tabel 5'!AA580/'Tabel 11'!$F535*1,0)</f>
        <v>0</v>
      </c>
    </row>
    <row r="536" spans="2:28" outlineLevel="2" x14ac:dyDescent="0.2">
      <c r="B536" s="46">
        <v>2017</v>
      </c>
      <c r="C536" s="46">
        <v>5</v>
      </c>
      <c r="D536" s="22" t="s">
        <v>202</v>
      </c>
      <c r="E536" s="22" t="s">
        <v>553</v>
      </c>
      <c r="F536" s="41">
        <v>112767.03000000003</v>
      </c>
      <c r="H536" s="69">
        <f>IFERROR('Tabel 5'!G581/'Tabel 11'!$F536*1,0)</f>
        <v>7.7327566399505226E-3</v>
      </c>
      <c r="I536" s="69"/>
      <c r="J536" s="69">
        <f>IFERROR('Tabel 5'!I581/'Tabel 11'!$F536*1,0)</f>
        <v>2.243563566407663E-3</v>
      </c>
      <c r="K536" s="69">
        <f>IFERROR('Tabel 5'!J581/'Tabel 11'!$F536*1,0)</f>
        <v>0</v>
      </c>
      <c r="L536" s="69">
        <f>IFERROR('Tabel 5'!K581/'Tabel 11'!$F536*1,0)</f>
        <v>2.1105459636562205E-3</v>
      </c>
      <c r="M536" s="69">
        <f>IFERROR('Tabel 5'!L581/'Tabel 11'!$F536*1,0)</f>
        <v>0</v>
      </c>
      <c r="N536" s="69">
        <f>IFERROR('Tabel 5'!M581/'Tabel 11'!$F536*1,0)</f>
        <v>0</v>
      </c>
      <c r="O536" s="69">
        <f>IFERROR('Tabel 5'!N581/'Tabel 11'!$F536*1,0)</f>
        <v>1.3301760275144248E-4</v>
      </c>
      <c r="P536" s="69"/>
      <c r="Q536" s="69">
        <f>IFERROR('Tabel 5'!P581/'Tabel 11'!$F536*1,0)</f>
        <v>7.0942721467435991E-5</v>
      </c>
      <c r="R536" s="69">
        <f>IFERROR('Tabel 5'!Q581/'Tabel 11'!$F536*1,0)</f>
        <v>7.0942721467435991E-5</v>
      </c>
      <c r="S536" s="69">
        <f>IFERROR('Tabel 5'!R581/'Tabel 11'!$F536*1,0)</f>
        <v>0</v>
      </c>
      <c r="T536" s="69">
        <f>IFERROR('Tabel 5'!S581/'Tabel 11'!$F536*1,0)</f>
        <v>0</v>
      </c>
      <c r="U536" s="69">
        <f>IFERROR('Tabel 5'!T581/'Tabel 11'!$F536*1,0)</f>
        <v>4.5225984935490444E-4</v>
      </c>
      <c r="V536" s="69"/>
      <c r="W536" s="69">
        <f>IFERROR('Tabel 5'!V581/'Tabel 11'!$F536*1,0)</f>
        <v>4.9659905027205188E-3</v>
      </c>
      <c r="X536" s="69">
        <f>IFERROR('Tabel 5'!W581/'Tabel 11'!$F536*1,0)</f>
        <v>4.9659905027205188E-3</v>
      </c>
      <c r="Y536" s="69">
        <f>IFERROR('Tabel 5'!X581/'Tabel 11'!$F536*1,0)</f>
        <v>0</v>
      </c>
      <c r="Z536" s="69">
        <f>IFERROR('Tabel 5'!Y581/'Tabel 11'!$F536*1,0)</f>
        <v>0</v>
      </c>
      <c r="AA536" s="69"/>
      <c r="AB536" s="69">
        <f>IFERROR('Tabel 5'!AA581/'Tabel 11'!$F536*1,0)</f>
        <v>0</v>
      </c>
    </row>
    <row r="537" spans="2:28" outlineLevel="2" x14ac:dyDescent="0.2">
      <c r="B537" s="46">
        <v>2017</v>
      </c>
      <c r="C537" s="46">
        <v>5</v>
      </c>
      <c r="D537" s="22" t="s">
        <v>204</v>
      </c>
      <c r="E537" s="22" t="s">
        <v>555</v>
      </c>
      <c r="F537" s="41">
        <v>53851</v>
      </c>
      <c r="H537" s="69">
        <f>IFERROR('Tabel 5'!G582/'Tabel 11'!$F537*1,0)</f>
        <v>2.6034799725167593E-2</v>
      </c>
      <c r="I537" s="69"/>
      <c r="J537" s="69">
        <f>IFERROR('Tabel 5'!I582/'Tabel 11'!$F537*1,0)</f>
        <v>1.3203097435516517E-2</v>
      </c>
      <c r="K537" s="69">
        <f>IFERROR('Tabel 5'!J582/'Tabel 11'!$F537*1,0)</f>
        <v>1.9126850012070342E-3</v>
      </c>
      <c r="L537" s="69">
        <f>IFERROR('Tabel 5'!K582/'Tabel 11'!$F537*1,0)</f>
        <v>6.6851126255779842E-4</v>
      </c>
      <c r="M537" s="69">
        <f>IFERROR('Tabel 5'!L582/'Tabel 11'!$F537*1,0)</f>
        <v>3.9924978180535184E-3</v>
      </c>
      <c r="N537" s="69">
        <f>IFERROR('Tabel 5'!M582/'Tabel 11'!$F537*1,0)</f>
        <v>0</v>
      </c>
      <c r="O537" s="69">
        <f>IFERROR('Tabel 5'!N582/'Tabel 11'!$F537*1,0)</f>
        <v>6.629403353698167E-3</v>
      </c>
      <c r="P537" s="69"/>
      <c r="Q537" s="69">
        <f>IFERROR('Tabel 5'!P582/'Tabel 11'!$F537*1,0)</f>
        <v>5.5709271879816533E-4</v>
      </c>
      <c r="R537" s="69">
        <f>IFERROR('Tabel 5'!Q582/'Tabel 11'!$F537*1,0)</f>
        <v>5.5709271879816533E-4</v>
      </c>
      <c r="S537" s="69">
        <f>IFERROR('Tabel 5'!R582/'Tabel 11'!$F537*1,0)</f>
        <v>0</v>
      </c>
      <c r="T537" s="69">
        <f>IFERROR('Tabel 5'!S582/'Tabel 11'!$F537*1,0)</f>
        <v>0</v>
      </c>
      <c r="U537" s="69">
        <f>IFERROR('Tabel 5'!T582/'Tabel 11'!$F537*1,0)</f>
        <v>1.8012664574474011E-3</v>
      </c>
      <c r="V537" s="69"/>
      <c r="W537" s="69">
        <f>IFERROR('Tabel 5'!V582/'Tabel 11'!$F537*1,0)</f>
        <v>1.0473343113405508E-2</v>
      </c>
      <c r="X537" s="69">
        <f>IFERROR('Tabel 5'!W582/'Tabel 11'!$F537*1,0)</f>
        <v>1.0139087482126609E-2</v>
      </c>
      <c r="Y537" s="69">
        <f>IFERROR('Tabel 5'!X582/'Tabel 11'!$F537*1,0)</f>
        <v>3.3425563127889921E-4</v>
      </c>
      <c r="Z537" s="69">
        <f>IFERROR('Tabel 5'!Y582/'Tabel 11'!$F537*1,0)</f>
        <v>0</v>
      </c>
      <c r="AA537" s="69"/>
      <c r="AB537" s="69">
        <f>IFERROR('Tabel 5'!AA582/'Tabel 11'!$F537*1,0)</f>
        <v>0</v>
      </c>
    </row>
    <row r="538" spans="2:28" outlineLevel="2" x14ac:dyDescent="0.2">
      <c r="B538" s="46">
        <v>2017</v>
      </c>
      <c r="C538" s="46">
        <v>5</v>
      </c>
      <c r="D538" s="22" t="s">
        <v>205</v>
      </c>
      <c r="E538" s="22" t="s">
        <v>558</v>
      </c>
      <c r="F538" s="41">
        <v>56253</v>
      </c>
      <c r="H538" s="69">
        <f>IFERROR('Tabel 5'!G583/'Tabel 11'!$F538*1,0)</f>
        <v>1.5128082057845804E-2</v>
      </c>
      <c r="I538" s="69"/>
      <c r="J538" s="69">
        <f>IFERROR('Tabel 5'!I583/'Tabel 11'!$F538*1,0)</f>
        <v>3.7331342328409153E-3</v>
      </c>
      <c r="K538" s="69">
        <f>IFERROR('Tabel 5'!J583/'Tabel 11'!$F538*1,0)</f>
        <v>1.1377170995324694E-3</v>
      </c>
      <c r="L538" s="69">
        <f>IFERROR('Tabel 5'!K583/'Tabel 11'!$F538*1,0)</f>
        <v>0</v>
      </c>
      <c r="M538" s="69">
        <f>IFERROR('Tabel 5'!L583/'Tabel 11'!$F538*1,0)</f>
        <v>2.1332195616233802E-3</v>
      </c>
      <c r="N538" s="69">
        <f>IFERROR('Tabel 5'!M583/'Tabel 11'!$F538*1,0)</f>
        <v>0</v>
      </c>
      <c r="O538" s="69">
        <f>IFERROR('Tabel 5'!N583/'Tabel 11'!$F538*1,0)</f>
        <v>4.6219757168506568E-4</v>
      </c>
      <c r="P538" s="69"/>
      <c r="Q538" s="69">
        <f>IFERROR('Tabel 5'!P583/'Tabel 11'!$F538*1,0)</f>
        <v>1.3688158853750023E-3</v>
      </c>
      <c r="R538" s="69">
        <f>IFERROR('Tabel 5'!Q583/'Tabel 11'!$F538*1,0)</f>
        <v>1.3688158853750023E-3</v>
      </c>
      <c r="S538" s="69">
        <f>IFERROR('Tabel 5'!R583/'Tabel 11'!$F538*1,0)</f>
        <v>0</v>
      </c>
      <c r="T538" s="69">
        <f>IFERROR('Tabel 5'!S583/'Tabel 11'!$F538*1,0)</f>
        <v>0</v>
      </c>
      <c r="U538" s="69">
        <f>IFERROR('Tabel 5'!T583/'Tabel 11'!$F538*1,0)</f>
        <v>0</v>
      </c>
      <c r="V538" s="69"/>
      <c r="W538" s="69">
        <f>IFERROR('Tabel 5'!V583/'Tabel 11'!$F538*1,0)</f>
        <v>1.0026131939629887E-2</v>
      </c>
      <c r="X538" s="69">
        <f>IFERROR('Tabel 5'!W583/'Tabel 11'!$F538*1,0)</f>
        <v>1.0026131939629887E-2</v>
      </c>
      <c r="Y538" s="69">
        <f>IFERROR('Tabel 5'!X583/'Tabel 11'!$F538*1,0)</f>
        <v>0</v>
      </c>
      <c r="Z538" s="69">
        <f>IFERROR('Tabel 5'!Y583/'Tabel 11'!$F538*1,0)</f>
        <v>0</v>
      </c>
      <c r="AA538" s="69"/>
      <c r="AB538" s="69">
        <f>IFERROR('Tabel 5'!AA583/'Tabel 11'!$F538*1,0)</f>
        <v>0</v>
      </c>
    </row>
    <row r="539" spans="2:28" outlineLevel="2" x14ac:dyDescent="0.2">
      <c r="B539" s="46">
        <v>2017</v>
      </c>
      <c r="C539" s="46">
        <v>5</v>
      </c>
      <c r="D539" s="22" t="s">
        <v>208</v>
      </c>
      <c r="E539" s="22" t="s">
        <v>563</v>
      </c>
      <c r="F539" s="41">
        <v>51968</v>
      </c>
      <c r="H539" s="69">
        <f>IFERROR('Tabel 5'!G584/'Tabel 11'!$F539*1,0)</f>
        <v>2.1821120689655173E-2</v>
      </c>
      <c r="I539" s="69"/>
      <c r="J539" s="69">
        <f>IFERROR('Tabel 5'!I584/'Tabel 11'!$F539*1,0)</f>
        <v>5.2724753694581277E-3</v>
      </c>
      <c r="K539" s="69">
        <f>IFERROR('Tabel 5'!J584/'Tabel 11'!$F539*1,0)</f>
        <v>0</v>
      </c>
      <c r="L539" s="69">
        <f>IFERROR('Tabel 5'!K584/'Tabel 11'!$F539*1,0)</f>
        <v>0</v>
      </c>
      <c r="M539" s="69">
        <f>IFERROR('Tabel 5'!L584/'Tabel 11'!$F539*1,0)</f>
        <v>0</v>
      </c>
      <c r="N539" s="69">
        <f>IFERROR('Tabel 5'!M584/'Tabel 11'!$F539*1,0)</f>
        <v>0</v>
      </c>
      <c r="O539" s="69">
        <f>IFERROR('Tabel 5'!N584/'Tabel 11'!$F539*1,0)</f>
        <v>5.2724753694581277E-3</v>
      </c>
      <c r="P539" s="69"/>
      <c r="Q539" s="69">
        <f>IFERROR('Tabel 5'!P584/'Tabel 11'!$F539*1,0)</f>
        <v>0</v>
      </c>
      <c r="R539" s="69">
        <f>IFERROR('Tabel 5'!Q584/'Tabel 11'!$F539*1,0)</f>
        <v>0</v>
      </c>
      <c r="S539" s="69">
        <f>IFERROR('Tabel 5'!R584/'Tabel 11'!$F539*1,0)</f>
        <v>0</v>
      </c>
      <c r="T539" s="69">
        <f>IFERROR('Tabel 5'!S584/'Tabel 11'!$F539*1,0)</f>
        <v>0</v>
      </c>
      <c r="U539" s="69">
        <f>IFERROR('Tabel 5'!T584/'Tabel 11'!$F539*1,0)</f>
        <v>1.0968288177339901E-3</v>
      </c>
      <c r="V539" s="69"/>
      <c r="W539" s="69">
        <f>IFERROR('Tabel 5'!V584/'Tabel 11'!$F539*1,0)</f>
        <v>1.5451816502463054E-2</v>
      </c>
      <c r="X539" s="69">
        <f>IFERROR('Tabel 5'!W584/'Tabel 11'!$F539*1,0)</f>
        <v>1.5259390394088669E-2</v>
      </c>
      <c r="Y539" s="69">
        <f>IFERROR('Tabel 5'!X584/'Tabel 11'!$F539*1,0)</f>
        <v>0</v>
      </c>
      <c r="Z539" s="69">
        <f>IFERROR('Tabel 5'!Y584/'Tabel 11'!$F539*1,0)</f>
        <v>1.9242610837438425E-4</v>
      </c>
      <c r="AA539" s="69"/>
      <c r="AB539" s="69">
        <f>IFERROR('Tabel 5'!AA584/'Tabel 11'!$F539*1,0)</f>
        <v>0</v>
      </c>
    </row>
    <row r="540" spans="2:28" outlineLevel="2" x14ac:dyDescent="0.2">
      <c r="B540" s="46">
        <v>2017</v>
      </c>
      <c r="C540" s="46">
        <v>5</v>
      </c>
      <c r="D540" s="22" t="s">
        <v>209</v>
      </c>
      <c r="E540" s="22" t="s">
        <v>564</v>
      </c>
      <c r="F540" s="41">
        <v>65749</v>
      </c>
      <c r="H540" s="69">
        <f>IFERROR('Tabel 5'!G585/'Tabel 11'!$F540*1,0)</f>
        <v>4.2586199029643036E-2</v>
      </c>
      <c r="I540" s="69"/>
      <c r="J540" s="69">
        <f>IFERROR('Tabel 5'!I585/'Tabel 11'!$F540*1,0)</f>
        <v>1.9467976699265387E-2</v>
      </c>
      <c r="K540" s="69">
        <f>IFERROR('Tabel 5'!J585/'Tabel 11'!$F540*1,0)</f>
        <v>7.3004912622245208E-3</v>
      </c>
      <c r="L540" s="69">
        <f>IFERROR('Tabel 5'!K585/'Tabel 11'!$F540*1,0)</f>
        <v>7.8936561772802623E-3</v>
      </c>
      <c r="M540" s="69">
        <f>IFERROR('Tabel 5'!L585/'Tabel 11'!$F540*1,0)</f>
        <v>2.6616374393526898E-3</v>
      </c>
      <c r="N540" s="69">
        <f>IFERROR('Tabel 5'!M585/'Tabel 11'!$F540*1,0)</f>
        <v>0</v>
      </c>
      <c r="O540" s="69">
        <f>IFERROR('Tabel 5'!N585/'Tabel 11'!$F540*1,0)</f>
        <v>1.612191820407915E-3</v>
      </c>
      <c r="P540" s="69"/>
      <c r="Q540" s="69">
        <f>IFERROR('Tabel 5'!P585/'Tabel 11'!$F540*1,0)</f>
        <v>7.4525848301875309E-4</v>
      </c>
      <c r="R540" s="69">
        <f>IFERROR('Tabel 5'!Q585/'Tabel 11'!$F540*1,0)</f>
        <v>7.4525848301875309E-4</v>
      </c>
      <c r="S540" s="69">
        <f>IFERROR('Tabel 5'!R585/'Tabel 11'!$F540*1,0)</f>
        <v>0</v>
      </c>
      <c r="T540" s="69">
        <f>IFERROR('Tabel 5'!S585/'Tabel 11'!$F540*1,0)</f>
        <v>0</v>
      </c>
      <c r="U540" s="69">
        <f>IFERROR('Tabel 5'!T585/'Tabel 11'!$F540*1,0)</f>
        <v>2.0988912378895495E-3</v>
      </c>
      <c r="V540" s="69"/>
      <c r="W540" s="69">
        <f>IFERROR('Tabel 5'!V585/'Tabel 11'!$F540*1,0)</f>
        <v>2.0274072609469347E-2</v>
      </c>
      <c r="X540" s="69">
        <f>IFERROR('Tabel 5'!W585/'Tabel 11'!$F540*1,0)</f>
        <v>1.1224505315670201E-2</v>
      </c>
      <c r="Y540" s="69">
        <f>IFERROR('Tabel 5'!X585/'Tabel 11'!$F540*1,0)</f>
        <v>0</v>
      </c>
      <c r="Z540" s="69">
        <f>IFERROR('Tabel 5'!Y585/'Tabel 11'!$F540*1,0)</f>
        <v>9.0495672937991444E-3</v>
      </c>
      <c r="AA540" s="69"/>
      <c r="AB540" s="69">
        <f>IFERROR('Tabel 5'!AA585/'Tabel 11'!$F540*1,0)</f>
        <v>0</v>
      </c>
    </row>
    <row r="541" spans="2:28" outlineLevel="2" x14ac:dyDescent="0.2">
      <c r="B541" s="46">
        <v>2017</v>
      </c>
      <c r="C541" s="46">
        <v>5</v>
      </c>
      <c r="D541" s="22" t="s">
        <v>212</v>
      </c>
      <c r="E541" s="22" t="s">
        <v>567</v>
      </c>
      <c r="F541" s="41">
        <v>57363</v>
      </c>
      <c r="H541" s="69">
        <f>IFERROR('Tabel 5'!G586/'Tabel 11'!$F541*1,0)</f>
        <v>1.356274950752227E-2</v>
      </c>
      <c r="I541" s="69"/>
      <c r="J541" s="69">
        <f>IFERROR('Tabel 5'!I586/'Tabel 11'!$F541*1,0)</f>
        <v>6.2235238742743577E-3</v>
      </c>
      <c r="K541" s="69">
        <f>IFERROR('Tabel 5'!J586/'Tabel 11'!$F541*1,0)</f>
        <v>0</v>
      </c>
      <c r="L541" s="69">
        <f>IFERROR('Tabel 5'!K586/'Tabel 11'!$F541*1,0)</f>
        <v>0</v>
      </c>
      <c r="M541" s="69">
        <f>IFERROR('Tabel 5'!L586/'Tabel 11'!$F541*1,0)</f>
        <v>6.2235238742743577E-3</v>
      </c>
      <c r="N541" s="69">
        <f>IFERROR('Tabel 5'!M586/'Tabel 11'!$F541*1,0)</f>
        <v>0</v>
      </c>
      <c r="O541" s="69">
        <f>IFERROR('Tabel 5'!N586/'Tabel 11'!$F541*1,0)</f>
        <v>0</v>
      </c>
      <c r="P541" s="69"/>
      <c r="Q541" s="69">
        <f>IFERROR('Tabel 5'!P586/'Tabel 11'!$F541*1,0)</f>
        <v>0</v>
      </c>
      <c r="R541" s="69">
        <f>IFERROR('Tabel 5'!Q586/'Tabel 11'!$F541*1,0)</f>
        <v>0</v>
      </c>
      <c r="S541" s="69">
        <f>IFERROR('Tabel 5'!R586/'Tabel 11'!$F541*1,0)</f>
        <v>0</v>
      </c>
      <c r="T541" s="69">
        <f>IFERROR('Tabel 5'!S586/'Tabel 11'!$F541*1,0)</f>
        <v>0</v>
      </c>
      <c r="U541" s="69">
        <f>IFERROR('Tabel 5'!T586/'Tabel 11'!$F541*1,0)</f>
        <v>1.1157017589735543E-3</v>
      </c>
      <c r="V541" s="69"/>
      <c r="W541" s="69">
        <f>IFERROR('Tabel 5'!V586/'Tabel 11'!$F541*1,0)</f>
        <v>6.2235238742743577E-3</v>
      </c>
      <c r="X541" s="69">
        <f>IFERROR('Tabel 5'!W586/'Tabel 11'!$F541*1,0)</f>
        <v>6.2235238742743577E-3</v>
      </c>
      <c r="Y541" s="69">
        <f>IFERROR('Tabel 5'!X586/'Tabel 11'!$F541*1,0)</f>
        <v>0</v>
      </c>
      <c r="Z541" s="69">
        <f>IFERROR('Tabel 5'!Y586/'Tabel 11'!$F541*1,0)</f>
        <v>0</v>
      </c>
      <c r="AA541" s="69"/>
      <c r="AB541" s="69">
        <f>IFERROR('Tabel 5'!AA586/'Tabel 11'!$F541*1,0)</f>
        <v>0</v>
      </c>
    </row>
    <row r="542" spans="2:28" outlineLevel="2" x14ac:dyDescent="0.2">
      <c r="B542" s="46">
        <v>2017</v>
      </c>
      <c r="C542" s="46">
        <v>5</v>
      </c>
      <c r="D542" s="22" t="s">
        <v>214</v>
      </c>
      <c r="E542" s="22" t="s">
        <v>571</v>
      </c>
      <c r="F542" s="41">
        <v>98217</v>
      </c>
      <c r="H542" s="69">
        <f>IFERROR('Tabel 5'!G587/'Tabel 11'!$F542*1,0)</f>
        <v>2.9424641355366179E-2</v>
      </c>
      <c r="I542" s="69"/>
      <c r="J542" s="69">
        <f>IFERROR('Tabel 5'!I587/'Tabel 11'!$F542*1,0)</f>
        <v>1.7196615657167291E-2</v>
      </c>
      <c r="K542" s="69">
        <f>IFERROR('Tabel 5'!J587/'Tabel 11'!$F542*1,0)</f>
        <v>1.7196615657167291E-2</v>
      </c>
      <c r="L542" s="69">
        <f>IFERROR('Tabel 5'!K587/'Tabel 11'!$F542*1,0)</f>
        <v>0</v>
      </c>
      <c r="M542" s="69">
        <f>IFERROR('Tabel 5'!L587/'Tabel 11'!$F542*1,0)</f>
        <v>0</v>
      </c>
      <c r="N542" s="69">
        <f>IFERROR('Tabel 5'!M587/'Tabel 11'!$F542*1,0)</f>
        <v>0</v>
      </c>
      <c r="O542" s="69">
        <f>IFERROR('Tabel 5'!N587/'Tabel 11'!$F542*1,0)</f>
        <v>0</v>
      </c>
      <c r="P542" s="69"/>
      <c r="Q542" s="69">
        <f>IFERROR('Tabel 5'!P587/'Tabel 11'!$F542*1,0)</f>
        <v>1.9853996762271295E-3</v>
      </c>
      <c r="R542" s="69">
        <f>IFERROR('Tabel 5'!Q587/'Tabel 11'!$F542*1,0)</f>
        <v>1.5374120569758799E-3</v>
      </c>
      <c r="S542" s="69">
        <f>IFERROR('Tabel 5'!R587/'Tabel 11'!$F542*1,0)</f>
        <v>4.4798761925124978E-4</v>
      </c>
      <c r="T542" s="69">
        <f>IFERROR('Tabel 5'!S587/'Tabel 11'!$F542*1,0)</f>
        <v>0</v>
      </c>
      <c r="U542" s="69">
        <f>IFERROR('Tabel 5'!T587/'Tabel 11'!$F542*1,0)</f>
        <v>1.8123135506073287E-3</v>
      </c>
      <c r="V542" s="69"/>
      <c r="W542" s="69">
        <f>IFERROR('Tabel 5'!V587/'Tabel 11'!$F542*1,0)</f>
        <v>8.4303124713644272E-3</v>
      </c>
      <c r="X542" s="69">
        <f>IFERROR('Tabel 5'!W587/'Tabel 11'!$F542*1,0)</f>
        <v>8.2165001985399673E-3</v>
      </c>
      <c r="Y542" s="69">
        <f>IFERROR('Tabel 5'!X587/'Tabel 11'!$F542*1,0)</f>
        <v>2.1381227282446012E-4</v>
      </c>
      <c r="Z542" s="69">
        <f>IFERROR('Tabel 5'!Y587/'Tabel 11'!$F542*1,0)</f>
        <v>0</v>
      </c>
      <c r="AA542" s="69"/>
      <c r="AB542" s="69">
        <f>IFERROR('Tabel 5'!AA587/'Tabel 11'!$F542*1,0)</f>
        <v>0</v>
      </c>
    </row>
    <row r="543" spans="2:28" outlineLevel="2" x14ac:dyDescent="0.2">
      <c r="B543" s="46">
        <v>2017</v>
      </c>
      <c r="C543" s="46">
        <v>5</v>
      </c>
      <c r="D543" s="22" t="s">
        <v>215</v>
      </c>
      <c r="E543" s="22" t="s">
        <v>572</v>
      </c>
      <c r="F543" s="41">
        <v>80503</v>
      </c>
      <c r="H543" s="69">
        <f>IFERROR('Tabel 5'!G588/'Tabel 11'!$F543*1,0)</f>
        <v>3.3638497944175991E-2</v>
      </c>
      <c r="I543" s="69"/>
      <c r="J543" s="69">
        <f>IFERROR('Tabel 5'!I588/'Tabel 11'!$F543*1,0)</f>
        <v>1.9291206538886749E-2</v>
      </c>
      <c r="K543" s="69">
        <f>IFERROR('Tabel 5'!J588/'Tabel 11'!$F543*1,0)</f>
        <v>1.0061736829683365E-2</v>
      </c>
      <c r="L543" s="69">
        <f>IFERROR('Tabel 5'!K588/'Tabel 11'!$F543*1,0)</f>
        <v>2.2732072096692049E-3</v>
      </c>
      <c r="M543" s="69">
        <f>IFERROR('Tabel 5'!L588/'Tabel 11'!$F543*1,0)</f>
        <v>6.0991515844130029E-3</v>
      </c>
      <c r="N543" s="69">
        <f>IFERROR('Tabel 5'!M588/'Tabel 11'!$F543*1,0)</f>
        <v>0</v>
      </c>
      <c r="O543" s="69">
        <f>IFERROR('Tabel 5'!N588/'Tabel 11'!$F543*1,0)</f>
        <v>8.5711091512117557E-4</v>
      </c>
      <c r="P543" s="69"/>
      <c r="Q543" s="69">
        <f>IFERROR('Tabel 5'!P588/'Tabel 11'!$F543*1,0)</f>
        <v>1.0061736829683366E-3</v>
      </c>
      <c r="R543" s="69">
        <f>IFERROR('Tabel 5'!Q588/'Tabel 11'!$F543*1,0)</f>
        <v>8.0742332583878861E-4</v>
      </c>
      <c r="S543" s="69">
        <f>IFERROR('Tabel 5'!R588/'Tabel 11'!$F543*1,0)</f>
        <v>1.9875035712954797E-4</v>
      </c>
      <c r="T543" s="69">
        <f>IFERROR('Tabel 5'!S588/'Tabel 11'!$F543*1,0)</f>
        <v>0</v>
      </c>
      <c r="U543" s="69">
        <f>IFERROR('Tabel 5'!T588/'Tabel 11'!$F543*1,0)</f>
        <v>3.5650845310112667E-3</v>
      </c>
      <c r="V543" s="69"/>
      <c r="W543" s="69">
        <f>IFERROR('Tabel 5'!V588/'Tabel 11'!$F543*1,0)</f>
        <v>9.7760331913096399E-3</v>
      </c>
      <c r="X543" s="69">
        <f>IFERROR('Tabel 5'!W588/'Tabel 11'!$F543*1,0)</f>
        <v>9.5151733475771095E-3</v>
      </c>
      <c r="Y543" s="69">
        <f>IFERROR('Tabel 5'!X588/'Tabel 11'!$F543*1,0)</f>
        <v>2.6085984373253171E-4</v>
      </c>
      <c r="Z543" s="69">
        <f>IFERROR('Tabel 5'!Y588/'Tabel 11'!$F543*1,0)</f>
        <v>0</v>
      </c>
      <c r="AA543" s="69"/>
      <c r="AB543" s="69">
        <f>IFERROR('Tabel 5'!AA588/'Tabel 11'!$F543*1,0)</f>
        <v>0</v>
      </c>
    </row>
    <row r="544" spans="2:28" outlineLevel="2" x14ac:dyDescent="0.2">
      <c r="B544" s="46">
        <v>2017</v>
      </c>
      <c r="C544" s="46">
        <v>5</v>
      </c>
      <c r="D544" s="22" t="s">
        <v>573</v>
      </c>
      <c r="E544" s="22" t="s">
        <v>574</v>
      </c>
      <c r="F544" s="41">
        <v>101263.76590000006</v>
      </c>
      <c r="H544" s="69">
        <f>IFERROR('Tabel 5'!G589/'Tabel 11'!$F544*1,0)</f>
        <v>8.8086789195739312E-3</v>
      </c>
      <c r="I544" s="69"/>
      <c r="J544" s="69">
        <f>IFERROR('Tabel 5'!I589/'Tabel 11'!$F544*1,0)</f>
        <v>1.7972865060117214E-3</v>
      </c>
      <c r="K544" s="69">
        <f>IFERROR('Tabel 5'!J589/'Tabel 11'!$F544*1,0)</f>
        <v>1.1257728664029463E-3</v>
      </c>
      <c r="L544" s="69">
        <f>IFERROR('Tabel 5'!K589/'Tabel 11'!$F544*1,0)</f>
        <v>0</v>
      </c>
      <c r="M544" s="69">
        <f>IFERROR('Tabel 5'!L589/'Tabel 11'!$F544*1,0)</f>
        <v>5.727616337839552E-4</v>
      </c>
      <c r="N544" s="69">
        <f>IFERROR('Tabel 5'!M589/'Tabel 11'!$F544*1,0)</f>
        <v>0</v>
      </c>
      <c r="O544" s="69">
        <f>IFERROR('Tabel 5'!N589/'Tabel 11'!$F544*1,0)</f>
        <v>9.8752005824819853E-5</v>
      </c>
      <c r="P544" s="69"/>
      <c r="Q544" s="69">
        <f>IFERROR('Tabel 5'!P589/'Tabel 11'!$F544*1,0)</f>
        <v>1.6491584972744915E-3</v>
      </c>
      <c r="R544" s="69">
        <f>IFERROR('Tabel 5'!Q589/'Tabel 11'!$F544*1,0)</f>
        <v>1.6491584972744915E-3</v>
      </c>
      <c r="S544" s="69">
        <f>IFERROR('Tabel 5'!R589/'Tabel 11'!$F544*1,0)</f>
        <v>0</v>
      </c>
      <c r="T544" s="69">
        <f>IFERROR('Tabel 5'!S589/'Tabel 11'!$F544*1,0)</f>
        <v>0</v>
      </c>
      <c r="U544" s="69">
        <f>IFERROR('Tabel 5'!T589/'Tabel 11'!$F544*1,0)</f>
        <v>8.0976644776352283E-4</v>
      </c>
      <c r="V544" s="69"/>
      <c r="W544" s="69">
        <f>IFERROR('Tabel 5'!V589/'Tabel 11'!$F544*1,0)</f>
        <v>4.5524674685241953E-3</v>
      </c>
      <c r="X544" s="69">
        <f>IFERROR('Tabel 5'!W589/'Tabel 11'!$F544*1,0)</f>
        <v>4.414214660369448E-3</v>
      </c>
      <c r="Y544" s="69">
        <f>IFERROR('Tabel 5'!X589/'Tabel 11'!$F544*1,0)</f>
        <v>1.382528081547478E-4</v>
      </c>
      <c r="Z544" s="69">
        <f>IFERROR('Tabel 5'!Y589/'Tabel 11'!$F544*1,0)</f>
        <v>0</v>
      </c>
      <c r="AA544" s="69"/>
      <c r="AB544" s="69">
        <f>IFERROR('Tabel 5'!AA589/'Tabel 11'!$F544*1,0)</f>
        <v>0</v>
      </c>
    </row>
    <row r="545" spans="2:28" outlineLevel="2" x14ac:dyDescent="0.2">
      <c r="B545" s="46">
        <v>2017</v>
      </c>
      <c r="C545" s="46">
        <v>5</v>
      </c>
      <c r="D545" s="22" t="s">
        <v>216</v>
      </c>
      <c r="E545" s="22" t="s">
        <v>575</v>
      </c>
      <c r="F545" s="41">
        <v>69935</v>
      </c>
      <c r="H545" s="69">
        <f>IFERROR('Tabel 5'!G590/'Tabel 11'!$F545*1,0)</f>
        <v>2.6238650175162651E-2</v>
      </c>
      <c r="I545" s="69"/>
      <c r="J545" s="69">
        <f>IFERROR('Tabel 5'!I590/'Tabel 11'!$F545*1,0)</f>
        <v>6.6061342675341386E-3</v>
      </c>
      <c r="K545" s="69">
        <f>IFERROR('Tabel 5'!J590/'Tabel 11'!$F545*1,0)</f>
        <v>5.0332451562164864E-3</v>
      </c>
      <c r="L545" s="69">
        <f>IFERROR('Tabel 5'!K590/'Tabel 11'!$F545*1,0)</f>
        <v>1.2869092728962607E-4</v>
      </c>
      <c r="M545" s="69">
        <f>IFERROR('Tabel 5'!L590/'Tabel 11'!$F545*1,0)</f>
        <v>0</v>
      </c>
      <c r="N545" s="69">
        <f>IFERROR('Tabel 5'!M590/'Tabel 11'!$F545*1,0)</f>
        <v>0</v>
      </c>
      <c r="O545" s="69">
        <f>IFERROR('Tabel 5'!N590/'Tabel 11'!$F545*1,0)</f>
        <v>1.4441981840280259E-3</v>
      </c>
      <c r="P545" s="69"/>
      <c r="Q545" s="69">
        <f>IFERROR('Tabel 5'!P590/'Tabel 11'!$F545*1,0)</f>
        <v>8.0789304354043044E-3</v>
      </c>
      <c r="R545" s="69">
        <f>IFERROR('Tabel 5'!Q590/'Tabel 11'!$F545*1,0)</f>
        <v>4.7758633016372343E-3</v>
      </c>
      <c r="S545" s="69">
        <f>IFERROR('Tabel 5'!R590/'Tabel 11'!$F545*1,0)</f>
        <v>3.3030671337670693E-3</v>
      </c>
      <c r="T545" s="69">
        <f>IFERROR('Tabel 5'!S590/'Tabel 11'!$F545*1,0)</f>
        <v>0</v>
      </c>
      <c r="U545" s="69">
        <f>IFERROR('Tabel 5'!T590/'Tabel 11'!$F545*1,0)</f>
        <v>2.4308286265818258E-3</v>
      </c>
      <c r="V545" s="69"/>
      <c r="W545" s="69">
        <f>IFERROR('Tabel 5'!V590/'Tabel 11'!$F545*1,0)</f>
        <v>9.1227568456423817E-3</v>
      </c>
      <c r="X545" s="69">
        <f>IFERROR('Tabel 5'!W590/'Tabel 11'!$F545*1,0)</f>
        <v>8.793880031457783E-3</v>
      </c>
      <c r="Y545" s="69">
        <f>IFERROR('Tabel 5'!X590/'Tabel 11'!$F545*1,0)</f>
        <v>3.2887681418459998E-4</v>
      </c>
      <c r="Z545" s="69">
        <f>IFERROR('Tabel 5'!Y590/'Tabel 11'!$F545*1,0)</f>
        <v>0</v>
      </c>
      <c r="AA545" s="69"/>
      <c r="AB545" s="69">
        <f>IFERROR('Tabel 5'!AA590/'Tabel 11'!$F545*1,0)</f>
        <v>0</v>
      </c>
    </row>
    <row r="546" spans="2:28" outlineLevel="2" x14ac:dyDescent="0.2">
      <c r="B546" s="46">
        <v>2017</v>
      </c>
      <c r="C546" s="46">
        <v>5</v>
      </c>
      <c r="D546" s="22" t="s">
        <v>218</v>
      </c>
      <c r="E546" s="22" t="s">
        <v>577</v>
      </c>
      <c r="F546" s="41">
        <v>132110</v>
      </c>
      <c r="H546" s="69">
        <f>IFERROR('Tabel 5'!G591/'Tabel 11'!$F546*1,0)</f>
        <v>9.529937173567482E-3</v>
      </c>
      <c r="I546" s="69"/>
      <c r="J546" s="69">
        <f>IFERROR('Tabel 5'!I591/'Tabel 11'!$F546*1,0)</f>
        <v>1.2792369994701386E-3</v>
      </c>
      <c r="K546" s="69">
        <f>IFERROR('Tabel 5'!J591/'Tabel 11'!$F546*1,0)</f>
        <v>5.9041707667852549E-4</v>
      </c>
      <c r="L546" s="69">
        <f>IFERROR('Tabel 5'!K591/'Tabel 11'!$F546*1,0)</f>
        <v>1.0597229581409431E-4</v>
      </c>
      <c r="M546" s="69">
        <f>IFERROR('Tabel 5'!L591/'Tabel 11'!$F546*1,0)</f>
        <v>5.8284762697751878E-4</v>
      </c>
      <c r="N546" s="69">
        <f>IFERROR('Tabel 5'!M591/'Tabel 11'!$F546*1,0)</f>
        <v>0</v>
      </c>
      <c r="O546" s="69">
        <f>IFERROR('Tabel 5'!N591/'Tabel 11'!$F546*1,0)</f>
        <v>0</v>
      </c>
      <c r="P546" s="69"/>
      <c r="Q546" s="69">
        <f>IFERROR('Tabel 5'!P591/'Tabel 11'!$F546*1,0)</f>
        <v>1.0597229581409431E-4</v>
      </c>
      <c r="R546" s="69">
        <f>IFERROR('Tabel 5'!Q591/'Tabel 11'!$F546*1,0)</f>
        <v>0</v>
      </c>
      <c r="S546" s="69">
        <f>IFERROR('Tabel 5'!R591/'Tabel 11'!$F546*1,0)</f>
        <v>1.0597229581409431E-4</v>
      </c>
      <c r="T546" s="69">
        <f>IFERROR('Tabel 5'!S591/'Tabel 11'!$F546*1,0)</f>
        <v>0</v>
      </c>
      <c r="U546" s="69">
        <f>IFERROR('Tabel 5'!T591/'Tabel 11'!$F546*1,0)</f>
        <v>2.7855574899704793E-3</v>
      </c>
      <c r="V546" s="69"/>
      <c r="W546" s="69">
        <f>IFERROR('Tabel 5'!V591/'Tabel 11'!$F546*1,0)</f>
        <v>5.3591703883127699E-3</v>
      </c>
      <c r="X546" s="69">
        <f>IFERROR('Tabel 5'!W591/'Tabel 11'!$F546*1,0)</f>
        <v>5.1699341457876009E-3</v>
      </c>
      <c r="Y546" s="69">
        <f>IFERROR('Tabel 5'!X591/'Tabel 11'!$F546*1,0)</f>
        <v>1.8923624252516842E-4</v>
      </c>
      <c r="Z546" s="69">
        <f>IFERROR('Tabel 5'!Y591/'Tabel 11'!$F546*1,0)</f>
        <v>0</v>
      </c>
      <c r="AA546" s="69"/>
      <c r="AB546" s="69">
        <f>IFERROR('Tabel 5'!AA591/'Tabel 11'!$F546*1,0)</f>
        <v>0</v>
      </c>
    </row>
    <row r="547" spans="2:28" outlineLevel="2" x14ac:dyDescent="0.2">
      <c r="B547" s="46">
        <v>2017</v>
      </c>
      <c r="C547" s="46">
        <v>5</v>
      </c>
      <c r="D547" s="22" t="s">
        <v>219</v>
      </c>
      <c r="E547" s="22" t="s">
        <v>578</v>
      </c>
      <c r="F547" s="41">
        <v>47038</v>
      </c>
      <c r="H547" s="69">
        <f>IFERROR('Tabel 5'!G592/'Tabel 11'!$F547*1,0)</f>
        <v>6.9943449976614652E-3</v>
      </c>
      <c r="I547" s="69"/>
      <c r="J547" s="69">
        <f>IFERROR('Tabel 5'!I592/'Tabel 11'!$F547*1,0)</f>
        <v>1.1054891789616906E-3</v>
      </c>
      <c r="K547" s="69">
        <f>IFERROR('Tabel 5'!J592/'Tabel 11'!$F547*1,0)</f>
        <v>1.0204515498107912E-3</v>
      </c>
      <c r="L547" s="69">
        <f>IFERROR('Tabel 5'!K592/'Tabel 11'!$F547*1,0)</f>
        <v>0</v>
      </c>
      <c r="M547" s="69">
        <f>IFERROR('Tabel 5'!L592/'Tabel 11'!$F547*1,0)</f>
        <v>0</v>
      </c>
      <c r="N547" s="69">
        <f>IFERROR('Tabel 5'!M592/'Tabel 11'!$F547*1,0)</f>
        <v>0</v>
      </c>
      <c r="O547" s="69">
        <f>IFERROR('Tabel 5'!N592/'Tabel 11'!$F547*1,0)</f>
        <v>8.5037629150899272E-5</v>
      </c>
      <c r="P547" s="69"/>
      <c r="Q547" s="69">
        <f>IFERROR('Tabel 5'!P592/'Tabel 11'!$F547*1,0)</f>
        <v>0</v>
      </c>
      <c r="R547" s="69">
        <f>IFERROR('Tabel 5'!Q592/'Tabel 11'!$F547*1,0)</f>
        <v>0</v>
      </c>
      <c r="S547" s="69">
        <f>IFERROR('Tabel 5'!R592/'Tabel 11'!$F547*1,0)</f>
        <v>0</v>
      </c>
      <c r="T547" s="69">
        <f>IFERROR('Tabel 5'!S592/'Tabel 11'!$F547*1,0)</f>
        <v>0</v>
      </c>
      <c r="U547" s="69">
        <f>IFERROR('Tabel 5'!T592/'Tabel 11'!$F547*1,0)</f>
        <v>1.1267485862494154E-3</v>
      </c>
      <c r="V547" s="69"/>
      <c r="W547" s="69">
        <f>IFERROR('Tabel 5'!V592/'Tabel 11'!$F547*1,0)</f>
        <v>4.7621072324503591E-3</v>
      </c>
      <c r="X547" s="69">
        <f>IFERROR('Tabel 5'!W592/'Tabel 11'!$F547*1,0)</f>
        <v>4.4857349377099365E-3</v>
      </c>
      <c r="Y547" s="69">
        <f>IFERROR('Tabel 5'!X592/'Tabel 11'!$F547*1,0)</f>
        <v>2.7637229474042265E-4</v>
      </c>
      <c r="Z547" s="69">
        <f>IFERROR('Tabel 5'!Y592/'Tabel 11'!$F547*1,0)</f>
        <v>0</v>
      </c>
      <c r="AA547" s="69"/>
      <c r="AB547" s="69">
        <f>IFERROR('Tabel 5'!AA592/'Tabel 11'!$F547*1,0)</f>
        <v>0</v>
      </c>
    </row>
    <row r="548" spans="2:28" outlineLevel="2" x14ac:dyDescent="0.2">
      <c r="B548" s="46">
        <v>2017</v>
      </c>
      <c r="C548" s="46">
        <v>5</v>
      </c>
      <c r="D548" s="22" t="s">
        <v>220</v>
      </c>
      <c r="E548" s="22" t="s">
        <v>579</v>
      </c>
      <c r="F548" s="41">
        <v>52961</v>
      </c>
      <c r="H548" s="69">
        <f>IFERROR('Tabel 5'!G593/'Tabel 11'!$F548*1,0)</f>
        <v>2.0241309642944808E-2</v>
      </c>
      <c r="I548" s="69"/>
      <c r="J548" s="69">
        <f>IFERROR('Tabel 5'!I593/'Tabel 11'!$F548*1,0)</f>
        <v>5.589018334245955E-3</v>
      </c>
      <c r="K548" s="69">
        <f>IFERROR('Tabel 5'!J593/'Tabel 11'!$F548*1,0)</f>
        <v>4.8903910424652102E-3</v>
      </c>
      <c r="L548" s="69">
        <f>IFERROR('Tabel 5'!K593/'Tabel 11'!$F548*1,0)</f>
        <v>0</v>
      </c>
      <c r="M548" s="69">
        <f>IFERROR('Tabel 5'!L593/'Tabel 11'!$F548*1,0)</f>
        <v>4.1540001132909122E-4</v>
      </c>
      <c r="N548" s="69">
        <f>IFERROR('Tabel 5'!M593/'Tabel 11'!$F548*1,0)</f>
        <v>0</v>
      </c>
      <c r="O548" s="69">
        <f>IFERROR('Tabel 5'!N593/'Tabel 11'!$F548*1,0)</f>
        <v>2.832272804516531E-4</v>
      </c>
      <c r="P548" s="69"/>
      <c r="Q548" s="69">
        <f>IFERROR('Tabel 5'!P593/'Tabel 11'!$F548*1,0)</f>
        <v>2.0770000566454561E-4</v>
      </c>
      <c r="R548" s="69">
        <f>IFERROR('Tabel 5'!Q593/'Tabel 11'!$F548*1,0)</f>
        <v>2.0770000566454561E-4</v>
      </c>
      <c r="S548" s="69">
        <f>IFERROR('Tabel 5'!R593/'Tabel 11'!$F548*1,0)</f>
        <v>0</v>
      </c>
      <c r="T548" s="69">
        <f>IFERROR('Tabel 5'!S593/'Tabel 11'!$F548*1,0)</f>
        <v>0</v>
      </c>
      <c r="U548" s="69">
        <f>IFERROR('Tabel 5'!T593/'Tabel 11'!$F548*1,0)</f>
        <v>3.455372821510168E-3</v>
      </c>
      <c r="V548" s="69"/>
      <c r="W548" s="69">
        <f>IFERROR('Tabel 5'!V593/'Tabel 11'!$F548*1,0)</f>
        <v>1.098921848152414E-2</v>
      </c>
      <c r="X548" s="69">
        <f>IFERROR('Tabel 5'!W593/'Tabel 11'!$F548*1,0)</f>
        <v>1.0441645739317612E-2</v>
      </c>
      <c r="Y548" s="69">
        <f>IFERROR('Tabel 5'!X593/'Tabel 11'!$F548*1,0)</f>
        <v>4.9092728611619871E-4</v>
      </c>
      <c r="Z548" s="69">
        <f>IFERROR('Tabel 5'!Y593/'Tabel 11'!$F548*1,0)</f>
        <v>5.664545609033062E-5</v>
      </c>
      <c r="AA548" s="69"/>
      <c r="AB548" s="69">
        <f>IFERROR('Tabel 5'!AA593/'Tabel 11'!$F548*1,0)</f>
        <v>2.0203546005551254E-3</v>
      </c>
    </row>
    <row r="549" spans="2:28" outlineLevel="2" x14ac:dyDescent="0.2">
      <c r="B549" s="46">
        <v>2017</v>
      </c>
      <c r="C549" s="46">
        <v>5</v>
      </c>
      <c r="D549" s="22" t="s">
        <v>222</v>
      </c>
      <c r="E549" s="22" t="s">
        <v>581</v>
      </c>
      <c r="F549" s="41">
        <v>113792</v>
      </c>
      <c r="H549" s="69">
        <f>IFERROR('Tabel 5'!G594/'Tabel 11'!$F549*1,0)</f>
        <v>2.5529035433070866E-2</v>
      </c>
      <c r="I549" s="69"/>
      <c r="J549" s="69">
        <f>IFERROR('Tabel 5'!I594/'Tabel 11'!$F549*1,0)</f>
        <v>1.5642575928008998E-2</v>
      </c>
      <c r="K549" s="69">
        <f>IFERROR('Tabel 5'!J594/'Tabel 11'!$F549*1,0)</f>
        <v>5.5364173228346454E-3</v>
      </c>
      <c r="L549" s="69">
        <f>IFERROR('Tabel 5'!K594/'Tabel 11'!$F549*1,0)</f>
        <v>5.3342941507311583E-3</v>
      </c>
      <c r="M549" s="69">
        <f>IFERROR('Tabel 5'!L594/'Tabel 11'!$F549*1,0)</f>
        <v>3.1812429696287964E-3</v>
      </c>
      <c r="N549" s="69">
        <f>IFERROR('Tabel 5'!M594/'Tabel 11'!$F549*1,0)</f>
        <v>2.1091113610798649E-4</v>
      </c>
      <c r="O549" s="69">
        <f>IFERROR('Tabel 5'!N594/'Tabel 11'!$F549*1,0)</f>
        <v>1.3797103487064118E-3</v>
      </c>
      <c r="P549" s="69"/>
      <c r="Q549" s="69">
        <f>IFERROR('Tabel 5'!P594/'Tabel 11'!$F549*1,0)</f>
        <v>1.0897075365579303E-3</v>
      </c>
      <c r="R549" s="69">
        <f>IFERROR('Tabel 5'!Q594/'Tabel 11'!$F549*1,0)</f>
        <v>1.0897075365579303E-3</v>
      </c>
      <c r="S549" s="69">
        <f>IFERROR('Tabel 5'!R594/'Tabel 11'!$F549*1,0)</f>
        <v>0</v>
      </c>
      <c r="T549" s="69">
        <f>IFERROR('Tabel 5'!S594/'Tabel 11'!$F549*1,0)</f>
        <v>0</v>
      </c>
      <c r="U549" s="69">
        <f>IFERROR('Tabel 5'!T594/'Tabel 11'!$F549*1,0)</f>
        <v>8.7879640044994384E-6</v>
      </c>
      <c r="V549" s="69"/>
      <c r="W549" s="69">
        <f>IFERROR('Tabel 5'!V594/'Tabel 11'!$F549*1,0)</f>
        <v>8.7879640044994378E-3</v>
      </c>
      <c r="X549" s="69">
        <f>IFERROR('Tabel 5'!W594/'Tabel 11'!$F549*1,0)</f>
        <v>8.7879640044994378E-3</v>
      </c>
      <c r="Y549" s="69">
        <f>IFERROR('Tabel 5'!X594/'Tabel 11'!$F549*1,0)</f>
        <v>0</v>
      </c>
      <c r="Z549" s="69">
        <f>IFERROR('Tabel 5'!Y594/'Tabel 11'!$F549*1,0)</f>
        <v>0</v>
      </c>
      <c r="AA549" s="69"/>
      <c r="AB549" s="69">
        <f>IFERROR('Tabel 5'!AA594/'Tabel 11'!$F549*1,0)</f>
        <v>0</v>
      </c>
    </row>
    <row r="550" spans="2:28" outlineLevel="2" x14ac:dyDescent="0.2">
      <c r="B550" s="46">
        <v>2017</v>
      </c>
      <c r="C550" s="46">
        <v>5</v>
      </c>
      <c r="D550" s="22" t="s">
        <v>225</v>
      </c>
      <c r="E550" s="22" t="s">
        <v>587</v>
      </c>
      <c r="F550" s="41">
        <v>103239</v>
      </c>
      <c r="H550" s="69">
        <f>IFERROR('Tabel 5'!G595/'Tabel 11'!$F550*1,0)</f>
        <v>4.7327076008097713E-2</v>
      </c>
      <c r="I550" s="69"/>
      <c r="J550" s="69">
        <f>IFERROR('Tabel 5'!I595/'Tabel 11'!$F550*1,0)</f>
        <v>2.4370635128197676E-2</v>
      </c>
      <c r="K550" s="69">
        <f>IFERROR('Tabel 5'!J595/'Tabel 11'!$F550*1,0)</f>
        <v>1.1119828746888289E-2</v>
      </c>
      <c r="L550" s="69">
        <f>IFERROR('Tabel 5'!K595/'Tabel 11'!$F550*1,0)</f>
        <v>9.5893993548949524E-4</v>
      </c>
      <c r="M550" s="69">
        <f>IFERROR('Tabel 5'!L595/'Tabel 11'!$F550*1,0)</f>
        <v>3.6807795503637189E-4</v>
      </c>
      <c r="N550" s="69">
        <f>IFERROR('Tabel 5'!M595/'Tabel 11'!$F550*1,0)</f>
        <v>5.8311297087341027E-3</v>
      </c>
      <c r="O550" s="69">
        <f>IFERROR('Tabel 5'!N595/'Tabel 11'!$F550*1,0)</f>
        <v>6.0926587820494191E-3</v>
      </c>
      <c r="P550" s="69"/>
      <c r="Q550" s="69">
        <f>IFERROR('Tabel 5'!P595/'Tabel 11'!$F550*1,0)</f>
        <v>2.0147424907254042E-3</v>
      </c>
      <c r="R550" s="69">
        <f>IFERROR('Tabel 5'!Q595/'Tabel 11'!$F550*1,0)</f>
        <v>1.8307035132072182E-3</v>
      </c>
      <c r="S550" s="69">
        <f>IFERROR('Tabel 5'!R595/'Tabel 11'!$F550*1,0)</f>
        <v>1.8403897751818595E-4</v>
      </c>
      <c r="T550" s="69">
        <f>IFERROR('Tabel 5'!S595/'Tabel 11'!$F550*1,0)</f>
        <v>0</v>
      </c>
      <c r="U550" s="69">
        <f>IFERROR('Tabel 5'!T595/'Tabel 11'!$F550*1,0)</f>
        <v>5.5792868973934271E-3</v>
      </c>
      <c r="V550" s="69"/>
      <c r="W550" s="69">
        <f>IFERROR('Tabel 5'!V595/'Tabel 11'!$F550*1,0)</f>
        <v>1.5362411491781207E-2</v>
      </c>
      <c r="X550" s="69">
        <f>IFERROR('Tabel 5'!W595/'Tabel 11'!$F550*1,0)</f>
        <v>1.502339232266876E-2</v>
      </c>
      <c r="Y550" s="69">
        <f>IFERROR('Tabel 5'!X595/'Tabel 11'!$F550*1,0)</f>
        <v>2.9058785923924098E-4</v>
      </c>
      <c r="Z550" s="69">
        <f>IFERROR('Tabel 5'!Y595/'Tabel 11'!$F550*1,0)</f>
        <v>4.8431309873206831E-5</v>
      </c>
      <c r="AA550" s="69"/>
      <c r="AB550" s="69">
        <f>IFERROR('Tabel 5'!AA595/'Tabel 11'!$F550*1,0)</f>
        <v>0</v>
      </c>
    </row>
    <row r="551" spans="2:28" outlineLevel="2" x14ac:dyDescent="0.2">
      <c r="B551" s="46">
        <v>2017</v>
      </c>
      <c r="C551" s="46">
        <v>5</v>
      </c>
      <c r="D551" s="22" t="s">
        <v>227</v>
      </c>
      <c r="E551" s="22" t="s">
        <v>591</v>
      </c>
      <c r="F551" s="41">
        <v>169549</v>
      </c>
      <c r="H551" s="69">
        <f>IFERROR('Tabel 5'!G596/'Tabel 11'!$F551*1,0)</f>
        <v>4.6122359907755277E-3</v>
      </c>
      <c r="I551" s="69"/>
      <c r="J551" s="69">
        <f>IFERROR('Tabel 5'!I596/'Tabel 11'!$F551*1,0)</f>
        <v>8.4931199830137597E-4</v>
      </c>
      <c r="K551" s="69">
        <f>IFERROR('Tabel 5'!J596/'Tabel 11'!$F551*1,0)</f>
        <v>0</v>
      </c>
      <c r="L551" s="69">
        <f>IFERROR('Tabel 5'!K596/'Tabel 11'!$F551*1,0)</f>
        <v>5.8979999882039997E-5</v>
      </c>
      <c r="M551" s="69">
        <f>IFERROR('Tabel 5'!L596/'Tabel 11'!$F551*1,0)</f>
        <v>2.5951199948097599E-4</v>
      </c>
      <c r="N551" s="69">
        <f>IFERROR('Tabel 5'!M596/'Tabel 11'!$F551*1,0)</f>
        <v>0</v>
      </c>
      <c r="O551" s="69">
        <f>IFERROR('Tabel 5'!N596/'Tabel 11'!$F551*1,0)</f>
        <v>5.3081999893835996E-4</v>
      </c>
      <c r="P551" s="69"/>
      <c r="Q551" s="69">
        <f>IFERROR('Tabel 5'!P596/'Tabel 11'!$F551*1,0)</f>
        <v>5.36717998926564E-4</v>
      </c>
      <c r="R551" s="69">
        <f>IFERROR('Tabel 5'!Q596/'Tabel 11'!$F551*1,0)</f>
        <v>5.36717998926564E-4</v>
      </c>
      <c r="S551" s="69">
        <f>IFERROR('Tabel 5'!R596/'Tabel 11'!$F551*1,0)</f>
        <v>0</v>
      </c>
      <c r="T551" s="69">
        <f>IFERROR('Tabel 5'!S596/'Tabel 11'!$F551*1,0)</f>
        <v>0</v>
      </c>
      <c r="U551" s="69">
        <f>IFERROR('Tabel 5'!T596/'Tabel 11'!$F551*1,0)</f>
        <v>6.60575998678848E-4</v>
      </c>
      <c r="V551" s="69"/>
      <c r="W551" s="69">
        <f>IFERROR('Tabel 5'!V596/'Tabel 11'!$F551*1,0)</f>
        <v>2.5656299948687402E-3</v>
      </c>
      <c r="X551" s="69">
        <f>IFERROR('Tabel 5'!W596/'Tabel 11'!$F551*1,0)</f>
        <v>2.459465995081068E-3</v>
      </c>
      <c r="Y551" s="69">
        <f>IFERROR('Tabel 5'!X596/'Tabel 11'!$F551*1,0)</f>
        <v>1.06163999787672E-4</v>
      </c>
      <c r="Z551" s="69">
        <f>IFERROR('Tabel 5'!Y596/'Tabel 11'!$F551*1,0)</f>
        <v>0</v>
      </c>
      <c r="AA551" s="69"/>
      <c r="AB551" s="69">
        <f>IFERROR('Tabel 5'!AA596/'Tabel 11'!$F551*1,0)</f>
        <v>0</v>
      </c>
    </row>
    <row r="552" spans="2:28" outlineLevel="2" x14ac:dyDescent="0.2">
      <c r="B552" s="46">
        <v>2017</v>
      </c>
      <c r="C552" s="46">
        <v>5</v>
      </c>
      <c r="D552" s="22" t="s">
        <v>234</v>
      </c>
      <c r="E552" s="22" t="s">
        <v>598</v>
      </c>
      <c r="F552" s="41">
        <v>59249</v>
      </c>
      <c r="H552" s="69">
        <f>IFERROR('Tabel 5'!G597/'Tabel 11'!$F552*1,0)</f>
        <v>1.0312410336039426E-2</v>
      </c>
      <c r="I552" s="69"/>
      <c r="J552" s="69">
        <f>IFERROR('Tabel 5'!I597/'Tabel 11'!$F552*1,0)</f>
        <v>6.4136103562929337E-4</v>
      </c>
      <c r="K552" s="69">
        <f>IFERROR('Tabel 5'!J597/'Tabel 11'!$F552*1,0)</f>
        <v>0</v>
      </c>
      <c r="L552" s="69">
        <f>IFERROR('Tabel 5'!K597/'Tabel 11'!$F552*1,0)</f>
        <v>0</v>
      </c>
      <c r="M552" s="69">
        <f>IFERROR('Tabel 5'!L597/'Tabel 11'!$F552*1,0)</f>
        <v>6.244831136390488E-4</v>
      </c>
      <c r="N552" s="69">
        <f>IFERROR('Tabel 5'!M597/'Tabel 11'!$F552*1,0)</f>
        <v>0</v>
      </c>
      <c r="O552" s="69">
        <f>IFERROR('Tabel 5'!N597/'Tabel 11'!$F552*1,0)</f>
        <v>1.6877921990244562E-5</v>
      </c>
      <c r="P552" s="69"/>
      <c r="Q552" s="69">
        <f>IFERROR('Tabel 5'!P597/'Tabel 11'!$F552*1,0)</f>
        <v>1.3671116812098095E-3</v>
      </c>
      <c r="R552" s="69">
        <f>IFERROR('Tabel 5'!Q597/'Tabel 11'!$F552*1,0)</f>
        <v>1.1645766173268748E-3</v>
      </c>
      <c r="S552" s="69">
        <f>IFERROR('Tabel 5'!R597/'Tabel 11'!$F552*1,0)</f>
        <v>2.0253506388293472E-4</v>
      </c>
      <c r="T552" s="69">
        <f>IFERROR('Tabel 5'!S597/'Tabel 11'!$F552*1,0)</f>
        <v>0</v>
      </c>
      <c r="U552" s="69">
        <f>IFERROR('Tabel 5'!T597/'Tabel 11'!$F552*1,0)</f>
        <v>1.2827220712585867E-3</v>
      </c>
      <c r="V552" s="69"/>
      <c r="W552" s="69">
        <f>IFERROR('Tabel 5'!V597/'Tabel 11'!$F552*1,0)</f>
        <v>7.021215547941737E-3</v>
      </c>
      <c r="X552" s="69">
        <f>IFERROR('Tabel 5'!W597/'Tabel 11'!$F552*1,0)</f>
        <v>6.4473662002734224E-3</v>
      </c>
      <c r="Y552" s="69">
        <f>IFERROR('Tabel 5'!X597/'Tabel 11'!$F552*1,0)</f>
        <v>2.8692467383415756E-4</v>
      </c>
      <c r="Z552" s="69">
        <f>IFERROR('Tabel 5'!Y597/'Tabel 11'!$F552*1,0)</f>
        <v>2.8692467383415756E-4</v>
      </c>
      <c r="AA552" s="69"/>
      <c r="AB552" s="69">
        <f>IFERROR('Tabel 5'!AA597/'Tabel 11'!$F552*1,0)</f>
        <v>0</v>
      </c>
    </row>
    <row r="553" spans="2:28" outlineLevel="2" x14ac:dyDescent="0.2">
      <c r="B553" s="46">
        <v>2017</v>
      </c>
      <c r="C553" s="46">
        <v>5</v>
      </c>
      <c r="D553" s="22" t="s">
        <v>601</v>
      </c>
      <c r="E553" s="22" t="s">
        <v>602</v>
      </c>
      <c r="F553" s="41">
        <v>114420</v>
      </c>
      <c r="H553" s="69">
        <f>IFERROR('Tabel 5'!G598/'Tabel 11'!$F553*1,0)</f>
        <v>7.5860863485404653E-3</v>
      </c>
      <c r="I553" s="69"/>
      <c r="J553" s="69">
        <f>IFERROR('Tabel 5'!I598/'Tabel 11'!$F553*1,0)</f>
        <v>3.7755637126376507E-3</v>
      </c>
      <c r="K553" s="69">
        <f>IFERROR('Tabel 5'!J598/'Tabel 11'!$F553*1,0)</f>
        <v>2.2111518965215872E-3</v>
      </c>
      <c r="L553" s="69">
        <f>IFERROR('Tabel 5'!K598/'Tabel 11'!$F553*1,0)</f>
        <v>4.0202761754937948E-4</v>
      </c>
      <c r="M553" s="69">
        <f>IFERROR('Tabel 5'!L598/'Tabel 11'!$F553*1,0)</f>
        <v>0</v>
      </c>
      <c r="N553" s="69">
        <f>IFERROR('Tabel 5'!M598/'Tabel 11'!$F553*1,0)</f>
        <v>0</v>
      </c>
      <c r="O553" s="69">
        <f>IFERROR('Tabel 5'!N598/'Tabel 11'!$F553*1,0)</f>
        <v>1.1623841985666842E-3</v>
      </c>
      <c r="P553" s="69"/>
      <c r="Q553" s="69">
        <f>IFERROR('Tabel 5'!P598/'Tabel 11'!$F553*1,0)</f>
        <v>4.369865408145429E-5</v>
      </c>
      <c r="R553" s="69">
        <f>IFERROR('Tabel 5'!Q598/'Tabel 11'!$F553*1,0)</f>
        <v>0</v>
      </c>
      <c r="S553" s="69">
        <f>IFERROR('Tabel 5'!R598/'Tabel 11'!$F553*1,0)</f>
        <v>4.369865408145429E-5</v>
      </c>
      <c r="T553" s="69">
        <f>IFERROR('Tabel 5'!S598/'Tabel 11'!$F553*1,0)</f>
        <v>0</v>
      </c>
      <c r="U553" s="69">
        <f>IFERROR('Tabel 5'!T598/'Tabel 11'!$F553*1,0)</f>
        <v>5.3312357979374235E-4</v>
      </c>
      <c r="V553" s="69"/>
      <c r="W553" s="69">
        <f>IFERROR('Tabel 5'!V598/'Tabel 11'!$F553*1,0)</f>
        <v>3.2337004020276177E-3</v>
      </c>
      <c r="X553" s="69">
        <f>IFERROR('Tabel 5'!W598/'Tabel 11'!$F553*1,0)</f>
        <v>3.1113441705995456E-3</v>
      </c>
      <c r="Y553" s="69">
        <f>IFERROR('Tabel 5'!X598/'Tabel 11'!$F553*1,0)</f>
        <v>1.2235623142807202E-4</v>
      </c>
      <c r="Z553" s="69">
        <f>IFERROR('Tabel 5'!Y598/'Tabel 11'!$F553*1,0)</f>
        <v>0</v>
      </c>
      <c r="AA553" s="69"/>
      <c r="AB553" s="69">
        <f>IFERROR('Tabel 5'!AA598/'Tabel 11'!$F553*1,0)</f>
        <v>1.040027967138612E-3</v>
      </c>
    </row>
    <row r="554" spans="2:28" outlineLevel="2" x14ac:dyDescent="0.2">
      <c r="B554" s="46">
        <v>2017</v>
      </c>
      <c r="C554" s="46">
        <v>5</v>
      </c>
      <c r="D554" s="22" t="s">
        <v>238</v>
      </c>
      <c r="E554" s="22" t="s">
        <v>604</v>
      </c>
      <c r="F554" s="41">
        <v>159931</v>
      </c>
      <c r="H554" s="69">
        <f>IFERROR('Tabel 5'!G599/'Tabel 11'!$F554*1,0)</f>
        <v>5.7212172749498223E-3</v>
      </c>
      <c r="I554" s="69"/>
      <c r="J554" s="69">
        <f>IFERROR('Tabel 5'!I599/'Tabel 11'!$F554*1,0)</f>
        <v>1.9070724249832739E-3</v>
      </c>
      <c r="K554" s="69">
        <f>IFERROR('Tabel 5'!J599/'Tabel 11'!$F554*1,0)</f>
        <v>3.7516178852129979E-4</v>
      </c>
      <c r="L554" s="69">
        <f>IFERROR('Tabel 5'!K599/'Tabel 11'!$F554*1,0)</f>
        <v>1.5319106364619743E-3</v>
      </c>
      <c r="M554" s="69">
        <f>IFERROR('Tabel 5'!L599/'Tabel 11'!$F554*1,0)</f>
        <v>0</v>
      </c>
      <c r="N554" s="69">
        <f>IFERROR('Tabel 5'!M599/'Tabel 11'!$F554*1,0)</f>
        <v>0</v>
      </c>
      <c r="O554" s="69">
        <f>IFERROR('Tabel 5'!N599/'Tabel 11'!$F554*1,0)</f>
        <v>0</v>
      </c>
      <c r="P554" s="69"/>
      <c r="Q554" s="69">
        <f>IFERROR('Tabel 5'!P599/'Tabel 11'!$F554*1,0)</f>
        <v>1.938335907360049E-4</v>
      </c>
      <c r="R554" s="69">
        <f>IFERROR('Tabel 5'!Q599/'Tabel 11'!$F554*1,0)</f>
        <v>1.938335907360049E-4</v>
      </c>
      <c r="S554" s="69">
        <f>IFERROR('Tabel 5'!R599/'Tabel 11'!$F554*1,0)</f>
        <v>0</v>
      </c>
      <c r="T554" s="69">
        <f>IFERROR('Tabel 5'!S599/'Tabel 11'!$F554*1,0)</f>
        <v>0</v>
      </c>
      <c r="U554" s="69">
        <f>IFERROR('Tabel 5'!T599/'Tabel 11'!$F554*1,0)</f>
        <v>1.875808942606499E-4</v>
      </c>
      <c r="V554" s="69"/>
      <c r="W554" s="69">
        <f>IFERROR('Tabel 5'!V599/'Tabel 11'!$F554*1,0)</f>
        <v>3.4327303649698934E-3</v>
      </c>
      <c r="X554" s="69">
        <f>IFERROR('Tabel 5'!W599/'Tabel 11'!$F554*1,0)</f>
        <v>3.2701602566106635E-3</v>
      </c>
      <c r="Y554" s="69">
        <f>IFERROR('Tabel 5'!X599/'Tabel 11'!$F554*1,0)</f>
        <v>1.6257010835922991E-4</v>
      </c>
      <c r="Z554" s="69">
        <f>IFERROR('Tabel 5'!Y599/'Tabel 11'!$F554*1,0)</f>
        <v>0</v>
      </c>
      <c r="AA554" s="69"/>
      <c r="AB554" s="69">
        <f>IFERROR('Tabel 5'!AA599/'Tabel 11'!$F554*1,0)</f>
        <v>0</v>
      </c>
    </row>
    <row r="555" spans="2:28" outlineLevel="2" x14ac:dyDescent="0.2">
      <c r="B555" s="46">
        <v>2017</v>
      </c>
      <c r="C555" s="46">
        <v>5</v>
      </c>
      <c r="D555" s="22" t="s">
        <v>241</v>
      </c>
      <c r="E555" s="22" t="s">
        <v>607</v>
      </c>
      <c r="F555" s="41">
        <v>103816</v>
      </c>
      <c r="H555" s="69">
        <f>IFERROR('Tabel 5'!G600/'Tabel 11'!$F555*1,0)</f>
        <v>1.8407567234337674E-2</v>
      </c>
      <c r="I555" s="69"/>
      <c r="J555" s="69">
        <f>IFERROR('Tabel 5'!I600/'Tabel 11'!$F555*1,0)</f>
        <v>4.0841488787855436E-3</v>
      </c>
      <c r="K555" s="69">
        <f>IFERROR('Tabel 5'!J600/'Tabel 11'!$F555*1,0)</f>
        <v>1.9361177467827695E-3</v>
      </c>
      <c r="L555" s="69">
        <f>IFERROR('Tabel 5'!K600/'Tabel 11'!$F555*1,0)</f>
        <v>0</v>
      </c>
      <c r="M555" s="69">
        <f>IFERROR('Tabel 5'!L600/'Tabel 11'!$F555*1,0)</f>
        <v>2.1480311320027741E-3</v>
      </c>
      <c r="N555" s="69">
        <f>IFERROR('Tabel 5'!M600/'Tabel 11'!$F555*1,0)</f>
        <v>0</v>
      </c>
      <c r="O555" s="69">
        <f>IFERROR('Tabel 5'!N600/'Tabel 11'!$F555*1,0)</f>
        <v>0</v>
      </c>
      <c r="P555" s="69"/>
      <c r="Q555" s="69">
        <f>IFERROR('Tabel 5'!P600/'Tabel 11'!$F555*1,0)</f>
        <v>3.4291438699237111E-3</v>
      </c>
      <c r="R555" s="69">
        <f>IFERROR('Tabel 5'!Q600/'Tabel 11'!$F555*1,0)</f>
        <v>1.6375125221545811E-3</v>
      </c>
      <c r="S555" s="69">
        <f>IFERROR('Tabel 5'!R600/'Tabel 11'!$F555*1,0)</f>
        <v>1.79163134776913E-3</v>
      </c>
      <c r="T555" s="69">
        <f>IFERROR('Tabel 5'!S600/'Tabel 11'!$F555*1,0)</f>
        <v>0</v>
      </c>
      <c r="U555" s="69">
        <f>IFERROR('Tabel 5'!T600/'Tabel 11'!$F555*1,0)</f>
        <v>5.5193804423210296E-3</v>
      </c>
      <c r="V555" s="69"/>
      <c r="W555" s="69">
        <f>IFERROR('Tabel 5'!V600/'Tabel 11'!$F555*1,0)</f>
        <v>5.3748940433073896E-3</v>
      </c>
      <c r="X555" s="69">
        <f>IFERROR('Tabel 5'!W600/'Tabel 11'!$F555*1,0)</f>
        <v>5.3748940433073896E-3</v>
      </c>
      <c r="Y555" s="69">
        <f>IFERROR('Tabel 5'!X600/'Tabel 11'!$F555*1,0)</f>
        <v>0</v>
      </c>
      <c r="Z555" s="69">
        <f>IFERROR('Tabel 5'!Y600/'Tabel 11'!$F555*1,0)</f>
        <v>0</v>
      </c>
      <c r="AA555" s="69"/>
      <c r="AB555" s="69">
        <f>IFERROR('Tabel 5'!AA600/'Tabel 11'!$F555*1,0)</f>
        <v>0</v>
      </c>
    </row>
    <row r="556" spans="2:28" outlineLevel="2" x14ac:dyDescent="0.2">
      <c r="B556" s="46">
        <v>2017</v>
      </c>
      <c r="C556" s="46">
        <v>5</v>
      </c>
      <c r="D556" s="22" t="s">
        <v>242</v>
      </c>
      <c r="E556" s="22" t="s">
        <v>608</v>
      </c>
      <c r="F556" s="41">
        <v>105563</v>
      </c>
      <c r="H556" s="69">
        <f>IFERROR('Tabel 5'!G601/'Tabel 11'!$F556*1,0)</f>
        <v>1.6085181360893496E-2</v>
      </c>
      <c r="I556" s="69"/>
      <c r="J556" s="69">
        <f>IFERROR('Tabel 5'!I601/'Tabel 11'!$F556*1,0)</f>
        <v>4.982806475753815E-3</v>
      </c>
      <c r="K556" s="69">
        <f>IFERROR('Tabel 5'!J601/'Tabel 11'!$F556*1,0)</f>
        <v>1.9609143355152846E-3</v>
      </c>
      <c r="L556" s="69">
        <f>IFERROR('Tabel 5'!K601/'Tabel 11'!$F556*1,0)</f>
        <v>9.9466669192804303E-4</v>
      </c>
      <c r="M556" s="69">
        <f>IFERROR('Tabel 5'!L601/'Tabel 11'!$F556*1,0)</f>
        <v>0</v>
      </c>
      <c r="N556" s="69">
        <f>IFERROR('Tabel 5'!M601/'Tabel 11'!$F556*1,0)</f>
        <v>0</v>
      </c>
      <c r="O556" s="69">
        <f>IFERROR('Tabel 5'!N601/'Tabel 11'!$F556*1,0)</f>
        <v>2.0272254483104874E-3</v>
      </c>
      <c r="P556" s="69"/>
      <c r="Q556" s="69">
        <f>IFERROR('Tabel 5'!P601/'Tabel 11'!$F556*1,0)</f>
        <v>1.941968303288084E-3</v>
      </c>
      <c r="R556" s="69">
        <f>IFERROR('Tabel 5'!Q601/'Tabel 11'!$F556*1,0)</f>
        <v>1.941968303288084E-3</v>
      </c>
      <c r="S556" s="69">
        <f>IFERROR('Tabel 5'!R601/'Tabel 11'!$F556*1,0)</f>
        <v>0</v>
      </c>
      <c r="T556" s="69">
        <f>IFERROR('Tabel 5'!S601/'Tabel 11'!$F556*1,0)</f>
        <v>0</v>
      </c>
      <c r="U556" s="69">
        <f>IFERROR('Tabel 5'!T601/'Tabel 11'!$F556*1,0)</f>
        <v>1.7904000454704774E-3</v>
      </c>
      <c r="V556" s="69"/>
      <c r="W556" s="69">
        <f>IFERROR('Tabel 5'!V601/'Tabel 11'!$F556*1,0)</f>
        <v>7.3700065363811185E-3</v>
      </c>
      <c r="X556" s="69">
        <f>IFERROR('Tabel 5'!W601/'Tabel 11'!$F556*1,0)</f>
        <v>7.0858160529731059E-3</v>
      </c>
      <c r="Y556" s="69">
        <f>IFERROR('Tabel 5'!X601/'Tabel 11'!$F556*1,0)</f>
        <v>2.8419048340801227E-4</v>
      </c>
      <c r="Z556" s="69">
        <f>IFERROR('Tabel 5'!Y601/'Tabel 11'!$F556*1,0)</f>
        <v>0</v>
      </c>
      <c r="AA556" s="69"/>
      <c r="AB556" s="69">
        <f>IFERROR('Tabel 5'!AA601/'Tabel 11'!$F556*1,0)</f>
        <v>0</v>
      </c>
    </row>
    <row r="557" spans="2:28" outlineLevel="2" x14ac:dyDescent="0.2">
      <c r="B557" s="46">
        <v>2017</v>
      </c>
      <c r="C557" s="46">
        <v>5</v>
      </c>
      <c r="D557" s="22" t="s">
        <v>243</v>
      </c>
      <c r="E557" s="22" t="s">
        <v>609</v>
      </c>
      <c r="F557" s="41">
        <v>84533</v>
      </c>
      <c r="H557" s="69">
        <f>IFERROR('Tabel 5'!G602/'Tabel 11'!$F557*1,0)</f>
        <v>2.2946484647951643E-2</v>
      </c>
      <c r="I557" s="69"/>
      <c r="J557" s="69">
        <f>IFERROR('Tabel 5'!I602/'Tabel 11'!$F557*1,0)</f>
        <v>1.0100314490953855E-2</v>
      </c>
      <c r="K557" s="69">
        <f>IFERROR('Tabel 5'!J602/'Tabel 11'!$F557*1,0)</f>
        <v>6.6056431560704496E-3</v>
      </c>
      <c r="L557" s="69">
        <f>IFERROR('Tabel 5'!K602/'Tabel 11'!$F557*1,0)</f>
        <v>0</v>
      </c>
      <c r="M557" s="69">
        <f>IFERROR('Tabel 5'!L602/'Tabel 11'!$F557*1,0)</f>
        <v>3.4905121706165724E-3</v>
      </c>
      <c r="N557" s="69">
        <f>IFERROR('Tabel 5'!M602/'Tabel 11'!$F557*1,0)</f>
        <v>0</v>
      </c>
      <c r="O557" s="69">
        <f>IFERROR('Tabel 5'!N602/'Tabel 11'!$F557*1,0)</f>
        <v>4.159164266833868E-6</v>
      </c>
      <c r="P557" s="69"/>
      <c r="Q557" s="69">
        <f>IFERROR('Tabel 5'!P602/'Tabel 11'!$F557*1,0)</f>
        <v>5.6587555940634813E-3</v>
      </c>
      <c r="R557" s="69">
        <f>IFERROR('Tabel 5'!Q602/'Tabel 11'!$F557*1,0)</f>
        <v>5.6587555940634813E-3</v>
      </c>
      <c r="S557" s="69">
        <f>IFERROR('Tabel 5'!R602/'Tabel 11'!$F557*1,0)</f>
        <v>0</v>
      </c>
      <c r="T557" s="69">
        <f>IFERROR('Tabel 5'!S602/'Tabel 11'!$F557*1,0)</f>
        <v>0</v>
      </c>
      <c r="U557" s="69">
        <f>IFERROR('Tabel 5'!T602/'Tabel 11'!$F557*1,0)</f>
        <v>1.6801927372666931E-3</v>
      </c>
      <c r="V557" s="69"/>
      <c r="W557" s="69">
        <f>IFERROR('Tabel 5'!V602/'Tabel 11'!$F557*1,0)</f>
        <v>5.5072218256676129E-3</v>
      </c>
      <c r="X557" s="69">
        <f>IFERROR('Tabel 5'!W602/'Tabel 11'!$F557*1,0)</f>
        <v>5.3889248292283524E-3</v>
      </c>
      <c r="Y557" s="69">
        <f>IFERROR('Tabel 5'!X602/'Tabel 11'!$F557*1,0)</f>
        <v>1.182969964392604E-4</v>
      </c>
      <c r="Z557" s="69">
        <f>IFERROR('Tabel 5'!Y602/'Tabel 11'!$F557*1,0)</f>
        <v>0</v>
      </c>
      <c r="AA557" s="69"/>
      <c r="AB557" s="69">
        <f>IFERROR('Tabel 5'!AA602/'Tabel 11'!$F557*1,0)</f>
        <v>0</v>
      </c>
    </row>
    <row r="558" spans="2:28" outlineLevel="2" x14ac:dyDescent="0.2">
      <c r="B558" s="46">
        <v>2017</v>
      </c>
      <c r="C558" s="46">
        <v>5</v>
      </c>
      <c r="D558" s="22" t="s">
        <v>610</v>
      </c>
      <c r="E558" s="22" t="s">
        <v>611</v>
      </c>
      <c r="F558" s="41">
        <v>106551</v>
      </c>
      <c r="H558" s="69">
        <f>IFERROR('Tabel 5'!G603/'Tabel 11'!$F558*1,0)</f>
        <v>1.7484584846693133E-2</v>
      </c>
      <c r="I558" s="69"/>
      <c r="J558" s="69">
        <f>IFERROR('Tabel 5'!I603/'Tabel 11'!$F558*1,0)</f>
        <v>4.8052106502989179E-3</v>
      </c>
      <c r="K558" s="69">
        <f>IFERROR('Tabel 5'!J603/'Tabel 11'!$F558*1,0)</f>
        <v>1.9990427119407606E-3</v>
      </c>
      <c r="L558" s="69">
        <f>IFERROR('Tabel 5'!K603/'Tabel 11'!$F558*1,0)</f>
        <v>9.385177051365074E-6</v>
      </c>
      <c r="M558" s="69">
        <f>IFERROR('Tabel 5'!L603/'Tabel 11'!$F558*1,0)</f>
        <v>6.0065133128736473E-4</v>
      </c>
      <c r="N558" s="69">
        <f>IFERROR('Tabel 5'!M603/'Tabel 11'!$F558*1,0)</f>
        <v>9.385177051365074E-6</v>
      </c>
      <c r="O558" s="69">
        <f>IFERROR('Tabel 5'!N603/'Tabel 11'!$F558*1,0)</f>
        <v>2.1867462529680621E-3</v>
      </c>
      <c r="P558" s="69"/>
      <c r="Q558" s="69">
        <f>IFERROR('Tabel 5'!P603/'Tabel 11'!$F558*1,0)</f>
        <v>5.509098929151298E-3</v>
      </c>
      <c r="R558" s="69">
        <f>IFERROR('Tabel 5'!Q603/'Tabel 11'!$F558*1,0)</f>
        <v>5.509098929151298E-3</v>
      </c>
      <c r="S558" s="69">
        <f>IFERROR('Tabel 5'!R603/'Tabel 11'!$F558*1,0)</f>
        <v>0</v>
      </c>
      <c r="T558" s="69">
        <f>IFERROR('Tabel 5'!S603/'Tabel 11'!$F558*1,0)</f>
        <v>0</v>
      </c>
      <c r="U558" s="69">
        <f>IFERROR('Tabel 5'!T603/'Tabel 11'!$F558*1,0)</f>
        <v>3.7540708205460299E-4</v>
      </c>
      <c r="V558" s="69"/>
      <c r="W558" s="69">
        <f>IFERROR('Tabel 5'!V603/'Tabel 11'!$F558*1,0)</f>
        <v>6.7948681851883134E-3</v>
      </c>
      <c r="X558" s="69">
        <f>IFERROR('Tabel 5'!W603/'Tabel 11'!$F558*1,0)</f>
        <v>5.6968024701786E-3</v>
      </c>
      <c r="Y558" s="69">
        <f>IFERROR('Tabel 5'!X603/'Tabel 11'!$F558*1,0)</f>
        <v>0</v>
      </c>
      <c r="Z558" s="69">
        <f>IFERROR('Tabel 5'!Y603/'Tabel 11'!$F558*1,0)</f>
        <v>1.0980657150097136E-3</v>
      </c>
      <c r="AA558" s="69"/>
      <c r="AB558" s="69">
        <f>IFERROR('Tabel 5'!AA603/'Tabel 11'!$F558*1,0)</f>
        <v>0</v>
      </c>
    </row>
    <row r="559" spans="2:28" outlineLevel="2" x14ac:dyDescent="0.2">
      <c r="B559" s="46">
        <v>2017</v>
      </c>
      <c r="C559" s="46">
        <v>5</v>
      </c>
      <c r="D559" s="22" t="s">
        <v>244</v>
      </c>
      <c r="E559" s="22" t="s">
        <v>612</v>
      </c>
      <c r="F559" s="41">
        <v>70812</v>
      </c>
      <c r="H559" s="69">
        <f>IFERROR('Tabel 5'!G604/'Tabel 11'!$F559*1,0)</f>
        <v>1.656498898491781E-2</v>
      </c>
      <c r="I559" s="69"/>
      <c r="J559" s="69">
        <f>IFERROR('Tabel 5'!I604/'Tabel 11'!$F559*1,0)</f>
        <v>3.7846692650963113E-3</v>
      </c>
      <c r="K559" s="69">
        <f>IFERROR('Tabel 5'!J604/'Tabel 11'!$F559*1,0)</f>
        <v>6.4960741117324743E-4</v>
      </c>
      <c r="L559" s="69">
        <f>IFERROR('Tabel 5'!K604/'Tabel 11'!$F559*1,0)</f>
        <v>1.3698243235609783E-3</v>
      </c>
      <c r="M559" s="69">
        <f>IFERROR('Tabel 5'!L604/'Tabel 11'!$F559*1,0)</f>
        <v>1.2286053211320116E-3</v>
      </c>
      <c r="N559" s="69">
        <f>IFERROR('Tabel 5'!M604/'Tabel 11'!$F559*1,0)</f>
        <v>0</v>
      </c>
      <c r="O559" s="69">
        <f>IFERROR('Tabel 5'!N604/'Tabel 11'!$F559*1,0)</f>
        <v>5.3663220923007402E-4</v>
      </c>
      <c r="P559" s="69"/>
      <c r="Q559" s="69">
        <f>IFERROR('Tabel 5'!P604/'Tabel 11'!$F559*1,0)</f>
        <v>0</v>
      </c>
      <c r="R559" s="69">
        <f>IFERROR('Tabel 5'!Q604/'Tabel 11'!$F559*1,0)</f>
        <v>0</v>
      </c>
      <c r="S559" s="69">
        <f>IFERROR('Tabel 5'!R604/'Tabel 11'!$F559*1,0)</f>
        <v>0</v>
      </c>
      <c r="T559" s="69">
        <f>IFERROR('Tabel 5'!S604/'Tabel 11'!$F559*1,0)</f>
        <v>0</v>
      </c>
      <c r="U559" s="69">
        <f>IFERROR('Tabel 5'!T604/'Tabel 11'!$F559*1,0)</f>
        <v>3.8976444670394848E-3</v>
      </c>
      <c r="V559" s="69"/>
      <c r="W559" s="69">
        <f>IFERROR('Tabel 5'!V604/'Tabel 11'!$F559*1,0)</f>
        <v>8.8826752527820137E-3</v>
      </c>
      <c r="X559" s="69">
        <f>IFERROR('Tabel 5'!W604/'Tabel 11'!$F559*1,0)</f>
        <v>8.7555781505959437E-3</v>
      </c>
      <c r="Y559" s="69">
        <f>IFERROR('Tabel 5'!X604/'Tabel 11'!$F559*1,0)</f>
        <v>1.2709710218607016E-4</v>
      </c>
      <c r="Z559" s="69">
        <f>IFERROR('Tabel 5'!Y604/'Tabel 11'!$F559*1,0)</f>
        <v>0</v>
      </c>
      <c r="AA559" s="69"/>
      <c r="AB559" s="69">
        <f>IFERROR('Tabel 5'!AA604/'Tabel 11'!$F559*1,0)</f>
        <v>5.648760097158674E-4</v>
      </c>
    </row>
    <row r="560" spans="2:28" outlineLevel="2" x14ac:dyDescent="0.2">
      <c r="B560" s="46">
        <v>2017</v>
      </c>
      <c r="C560" s="46">
        <v>5</v>
      </c>
      <c r="D560" s="22" t="s">
        <v>245</v>
      </c>
      <c r="E560" s="22" t="s">
        <v>613</v>
      </c>
      <c r="F560" s="41">
        <v>44292</v>
      </c>
      <c r="H560" s="69">
        <f>IFERROR('Tabel 5'!G605/'Tabel 11'!$F560*1,0)</f>
        <v>3.7794635600108373E-2</v>
      </c>
      <c r="I560" s="69"/>
      <c r="J560" s="69">
        <f>IFERROR('Tabel 5'!I605/'Tabel 11'!$F560*1,0)</f>
        <v>1.0227580601463018E-2</v>
      </c>
      <c r="K560" s="69">
        <f>IFERROR('Tabel 5'!J605/'Tabel 11'!$F560*1,0)</f>
        <v>9.3019055359884403E-3</v>
      </c>
      <c r="L560" s="69">
        <f>IFERROR('Tabel 5'!K605/'Tabel 11'!$F560*1,0)</f>
        <v>3.386616093199675E-4</v>
      </c>
      <c r="M560" s="69">
        <f>IFERROR('Tabel 5'!L605/'Tabel 11'!$F560*1,0)</f>
        <v>1.35464643727987E-4</v>
      </c>
      <c r="N560" s="69">
        <f>IFERROR('Tabel 5'!M605/'Tabel 11'!$F560*1,0)</f>
        <v>1.1288720310665583E-4</v>
      </c>
      <c r="O560" s="69">
        <f>IFERROR('Tabel 5'!N605/'Tabel 11'!$F560*1,0)</f>
        <v>3.386616093199675E-4</v>
      </c>
      <c r="P560" s="69"/>
      <c r="Q560" s="69">
        <f>IFERROR('Tabel 5'!P605/'Tabel 11'!$F560*1,0)</f>
        <v>3.4995032963063308E-3</v>
      </c>
      <c r="R560" s="69">
        <f>IFERROR('Tabel 5'!Q605/'Tabel 11'!$F560*1,0)</f>
        <v>4.5154881242662334E-5</v>
      </c>
      <c r="S560" s="69">
        <f>IFERROR('Tabel 5'!R605/'Tabel 11'!$F560*1,0)</f>
        <v>3.4543484150636682E-3</v>
      </c>
      <c r="T560" s="69">
        <f>IFERROR('Tabel 5'!S605/'Tabel 11'!$F560*1,0)</f>
        <v>0</v>
      </c>
      <c r="U560" s="69">
        <f>IFERROR('Tabel 5'!T605/'Tabel 11'!$F560*1,0)</f>
        <v>2.9576447213943828E-3</v>
      </c>
      <c r="V560" s="69"/>
      <c r="W560" s="69">
        <f>IFERROR('Tabel 5'!V605/'Tabel 11'!$F560*1,0)</f>
        <v>2.1109906980944639E-2</v>
      </c>
      <c r="X560" s="69">
        <f>IFERROR('Tabel 5'!W605/'Tabel 11'!$F560*1,0)</f>
        <v>2.0658358168518017E-2</v>
      </c>
      <c r="Y560" s="69">
        <f>IFERROR('Tabel 5'!X605/'Tabel 11'!$F560*1,0)</f>
        <v>4.5154881242662334E-4</v>
      </c>
      <c r="Z560" s="69">
        <f>IFERROR('Tabel 5'!Y605/'Tabel 11'!$F560*1,0)</f>
        <v>0</v>
      </c>
      <c r="AA560" s="69"/>
      <c r="AB560" s="69">
        <f>IFERROR('Tabel 5'!AA605/'Tabel 11'!$F560*1,0)</f>
        <v>0</v>
      </c>
    </row>
    <row r="561" spans="2:28" outlineLevel="2" x14ac:dyDescent="0.2">
      <c r="B561" s="46">
        <v>2017</v>
      </c>
      <c r="C561" s="46">
        <v>5</v>
      </c>
      <c r="D561" s="22" t="s">
        <v>247</v>
      </c>
      <c r="E561" s="22" t="s">
        <v>615</v>
      </c>
      <c r="F561" s="41">
        <v>78482</v>
      </c>
      <c r="H561" s="69">
        <f>IFERROR('Tabel 5'!G606/'Tabel 11'!$F561*1,0)</f>
        <v>2.7607175477152118E-2</v>
      </c>
      <c r="I561" s="69"/>
      <c r="J561" s="69">
        <f>IFERROR('Tabel 5'!I606/'Tabel 11'!$F561*1,0)</f>
        <v>8.0920292237920948E-3</v>
      </c>
      <c r="K561" s="69">
        <f>IFERROR('Tabel 5'!J606/'Tabel 11'!$F561*1,0)</f>
        <v>3.8009908883711897E-3</v>
      </c>
      <c r="L561" s="69">
        <f>IFERROR('Tabel 5'!K606/'Tabel 11'!$F561*1,0)</f>
        <v>2.5483550368237302E-5</v>
      </c>
      <c r="M561" s="69">
        <f>IFERROR('Tabel 5'!L606/'Tabel 11'!$F561*1,0)</f>
        <v>2.6630310134807982E-3</v>
      </c>
      <c r="N561" s="69">
        <f>IFERROR('Tabel 5'!M606/'Tabel 11'!$F561*1,0)</f>
        <v>6.0768974293513385E-5</v>
      </c>
      <c r="O561" s="69">
        <f>IFERROR('Tabel 5'!N606/'Tabel 11'!$F561*1,0)</f>
        <v>1.5417547972783568E-3</v>
      </c>
      <c r="P561" s="69"/>
      <c r="Q561" s="69">
        <f>IFERROR('Tabel 5'!P606/'Tabel 11'!$F561*1,0)</f>
        <v>4.1989456339069E-3</v>
      </c>
      <c r="R561" s="69">
        <f>IFERROR('Tabel 5'!Q606/'Tabel 11'!$F561*1,0)</f>
        <v>4.1989456339069E-3</v>
      </c>
      <c r="S561" s="69">
        <f>IFERROR('Tabel 5'!R606/'Tabel 11'!$F561*1,0)</f>
        <v>0</v>
      </c>
      <c r="T561" s="69">
        <f>IFERROR('Tabel 5'!S606/'Tabel 11'!$F561*1,0)</f>
        <v>0</v>
      </c>
      <c r="U561" s="69">
        <f>IFERROR('Tabel 5'!T606/'Tabel 11'!$F561*1,0)</f>
        <v>2.9247416978937651E-3</v>
      </c>
      <c r="V561" s="69"/>
      <c r="W561" s="69">
        <f>IFERROR('Tabel 5'!V606/'Tabel 11'!$F561*1,0)</f>
        <v>1.2391458921559358E-2</v>
      </c>
      <c r="X561" s="69">
        <f>IFERROR('Tabel 5'!W606/'Tabel 11'!$F561*1,0)</f>
        <v>1.2264041169718172E-2</v>
      </c>
      <c r="Y561" s="69">
        <f>IFERROR('Tabel 5'!X606/'Tabel 11'!$F561*1,0)</f>
        <v>0</v>
      </c>
      <c r="Z561" s="69">
        <f>IFERROR('Tabel 5'!Y606/'Tabel 11'!$F561*1,0)</f>
        <v>1.2741775184118651E-4</v>
      </c>
      <c r="AA561" s="69"/>
      <c r="AB561" s="69">
        <f>IFERROR('Tabel 5'!AA606/'Tabel 11'!$F561*1,0)</f>
        <v>0</v>
      </c>
    </row>
    <row r="562" spans="2:28" outlineLevel="2" x14ac:dyDescent="0.2">
      <c r="B562" s="46">
        <v>2017</v>
      </c>
      <c r="C562" s="46">
        <v>5</v>
      </c>
      <c r="D562" s="22" t="s">
        <v>248</v>
      </c>
      <c r="E562" s="22" t="s">
        <v>616</v>
      </c>
      <c r="F562" s="41">
        <v>52197</v>
      </c>
      <c r="H562" s="69">
        <f>IFERROR('Tabel 5'!G607/'Tabel 11'!$F562*1,0)</f>
        <v>6.3911719064314046E-2</v>
      </c>
      <c r="I562" s="69"/>
      <c r="J562" s="69">
        <f>IFERROR('Tabel 5'!I607/'Tabel 11'!$F562*1,0)</f>
        <v>2.4943962296683716E-2</v>
      </c>
      <c r="K562" s="69">
        <f>IFERROR('Tabel 5'!J607/'Tabel 11'!$F562*1,0)</f>
        <v>1.7932065061210416E-2</v>
      </c>
      <c r="L562" s="69">
        <f>IFERROR('Tabel 5'!K607/'Tabel 11'!$F562*1,0)</f>
        <v>0</v>
      </c>
      <c r="M562" s="69">
        <f>IFERROR('Tabel 5'!L607/'Tabel 11'!$F562*1,0)</f>
        <v>6.3413606145947083E-3</v>
      </c>
      <c r="N562" s="69">
        <f>IFERROR('Tabel 5'!M607/'Tabel 11'!$F562*1,0)</f>
        <v>0</v>
      </c>
      <c r="O562" s="69">
        <f>IFERROR('Tabel 5'!N607/'Tabel 11'!$F562*1,0)</f>
        <v>6.7053662087859453E-4</v>
      </c>
      <c r="P562" s="69"/>
      <c r="Q562" s="69">
        <f>IFERROR('Tabel 5'!P607/'Tabel 11'!$F562*1,0)</f>
        <v>9.7706764756595212E-3</v>
      </c>
      <c r="R562" s="69">
        <f>IFERROR('Tabel 5'!Q607/'Tabel 11'!$F562*1,0)</f>
        <v>8.3338122880625316E-3</v>
      </c>
      <c r="S562" s="69">
        <f>IFERROR('Tabel 5'!R607/'Tabel 11'!$F562*1,0)</f>
        <v>1.4368641875969882E-3</v>
      </c>
      <c r="T562" s="69">
        <f>IFERROR('Tabel 5'!S607/'Tabel 11'!$F562*1,0)</f>
        <v>0</v>
      </c>
      <c r="U562" s="69">
        <f>IFERROR('Tabel 5'!T607/'Tabel 11'!$F562*1,0)</f>
        <v>9.9622583673391191E-3</v>
      </c>
      <c r="V562" s="69"/>
      <c r="W562" s="69">
        <f>IFERROR('Tabel 5'!V607/'Tabel 11'!$F562*1,0)</f>
        <v>1.9234821924631683E-2</v>
      </c>
      <c r="X562" s="69">
        <f>IFERROR('Tabel 5'!W607/'Tabel 11'!$F562*1,0)</f>
        <v>1.5843822441902793E-2</v>
      </c>
      <c r="Y562" s="69">
        <f>IFERROR('Tabel 5'!X607/'Tabel 11'!$F562*1,0)</f>
        <v>3.831637833591969E-4</v>
      </c>
      <c r="Z562" s="69">
        <f>IFERROR('Tabel 5'!Y607/'Tabel 11'!$F562*1,0)</f>
        <v>3.0078356993696958E-3</v>
      </c>
      <c r="AA562" s="69"/>
      <c r="AB562" s="69">
        <f>IFERROR('Tabel 5'!AA607/'Tabel 11'!$F562*1,0)</f>
        <v>0</v>
      </c>
    </row>
    <row r="563" spans="2:28" outlineLevel="2" x14ac:dyDescent="0.2">
      <c r="B563" s="46">
        <v>2017</v>
      </c>
      <c r="C563" s="46">
        <v>5</v>
      </c>
      <c r="D563" s="22" t="s">
        <v>249</v>
      </c>
      <c r="E563" s="22" t="s">
        <v>617</v>
      </c>
      <c r="F563" s="41">
        <v>75001</v>
      </c>
      <c r="H563" s="69">
        <f>IFERROR('Tabel 5'!G608/'Tabel 11'!$F563*1,0)</f>
        <v>2.3053025959653872E-2</v>
      </c>
      <c r="I563" s="69"/>
      <c r="J563" s="69">
        <f>IFERROR('Tabel 5'!I608/'Tabel 11'!$F563*1,0)</f>
        <v>1.3999813335822189E-3</v>
      </c>
      <c r="K563" s="69">
        <f>IFERROR('Tabel 5'!J608/'Tabel 11'!$F563*1,0)</f>
        <v>3.5999520006399917E-4</v>
      </c>
      <c r="L563" s="69">
        <f>IFERROR('Tabel 5'!K608/'Tabel 11'!$F563*1,0)</f>
        <v>0</v>
      </c>
      <c r="M563" s="69">
        <f>IFERROR('Tabel 5'!L608/'Tabel 11'!$F563*1,0)</f>
        <v>0</v>
      </c>
      <c r="N563" s="69">
        <f>IFERROR('Tabel 5'!M608/'Tabel 11'!$F563*1,0)</f>
        <v>0</v>
      </c>
      <c r="O563" s="69">
        <f>IFERROR('Tabel 5'!N608/'Tabel 11'!$F563*1,0)</f>
        <v>1.0399861335182198E-3</v>
      </c>
      <c r="P563" s="69"/>
      <c r="Q563" s="69">
        <f>IFERROR('Tabel 5'!P608/'Tabel 11'!$F563*1,0)</f>
        <v>6.3999146678044288E-4</v>
      </c>
      <c r="R563" s="69">
        <f>IFERROR('Tabel 5'!Q608/'Tabel 11'!$F563*1,0)</f>
        <v>6.3999146678044288E-4</v>
      </c>
      <c r="S563" s="69">
        <f>IFERROR('Tabel 5'!R608/'Tabel 11'!$F563*1,0)</f>
        <v>0</v>
      </c>
      <c r="T563" s="69">
        <f>IFERROR('Tabel 5'!S608/'Tabel 11'!$F563*1,0)</f>
        <v>0</v>
      </c>
      <c r="U563" s="69">
        <f>IFERROR('Tabel 5'!T608/'Tabel 11'!$F563*1,0)</f>
        <v>1.4079812269169744E-2</v>
      </c>
      <c r="V563" s="69"/>
      <c r="W563" s="69">
        <f>IFERROR('Tabel 5'!V608/'Tabel 11'!$F563*1,0)</f>
        <v>6.9332408901214646E-3</v>
      </c>
      <c r="X563" s="69">
        <f>IFERROR('Tabel 5'!W608/'Tabel 11'!$F563*1,0)</f>
        <v>6.9332408901214646E-3</v>
      </c>
      <c r="Y563" s="69">
        <f>IFERROR('Tabel 5'!X608/'Tabel 11'!$F563*1,0)</f>
        <v>0</v>
      </c>
      <c r="Z563" s="69">
        <f>IFERROR('Tabel 5'!Y608/'Tabel 11'!$F563*1,0)</f>
        <v>0</v>
      </c>
      <c r="AA563" s="69"/>
      <c r="AB563" s="69">
        <f>IFERROR('Tabel 5'!AA608/'Tabel 11'!$F563*1,0)</f>
        <v>0</v>
      </c>
    </row>
    <row r="564" spans="2:28" outlineLevel="2" x14ac:dyDescent="0.2">
      <c r="B564" s="46">
        <v>2017</v>
      </c>
      <c r="C564" s="46">
        <v>5</v>
      </c>
      <c r="D564" s="22" t="s">
        <v>250</v>
      </c>
      <c r="E564" s="22" t="s">
        <v>618</v>
      </c>
      <c r="F564" s="41">
        <v>68854</v>
      </c>
      <c r="H564" s="69">
        <f>IFERROR('Tabel 5'!G609/'Tabel 11'!$F564*1,0)</f>
        <v>0.46913759549191042</v>
      </c>
      <c r="I564" s="69"/>
      <c r="J564" s="69">
        <f>IFERROR('Tabel 5'!I609/'Tabel 11'!$F564*1,0)</f>
        <v>0.17545821593516717</v>
      </c>
      <c r="K564" s="69">
        <f>IFERROR('Tabel 5'!J609/'Tabel 11'!$F564*1,0)</f>
        <v>8.8709443169605245E-2</v>
      </c>
      <c r="L564" s="69">
        <f>IFERROR('Tabel 5'!K609/'Tabel 11'!$F564*1,0)</f>
        <v>1.8212449530891451E-2</v>
      </c>
      <c r="M564" s="69">
        <f>IFERROR('Tabel 5'!L609/'Tabel 11'!$F564*1,0)</f>
        <v>3.8559851279518984E-2</v>
      </c>
      <c r="N564" s="69">
        <f>IFERROR('Tabel 5'!M609/'Tabel 11'!$F564*1,0)</f>
        <v>3.4130188514828476E-3</v>
      </c>
      <c r="O564" s="69">
        <f>IFERROR('Tabel 5'!N609/'Tabel 11'!$F564*1,0)</f>
        <v>2.6563453103668633E-2</v>
      </c>
      <c r="P564" s="69"/>
      <c r="Q564" s="69">
        <f>IFERROR('Tabel 5'!P609/'Tabel 11'!$F564*1,0)</f>
        <v>4.7898451796555032E-2</v>
      </c>
      <c r="R564" s="69">
        <f>IFERROR('Tabel 5'!Q609/'Tabel 11'!$F564*1,0)</f>
        <v>3.561158393121678E-2</v>
      </c>
      <c r="S564" s="69">
        <f>IFERROR('Tabel 5'!R609/'Tabel 11'!$F564*1,0)</f>
        <v>1.2286867865338252E-2</v>
      </c>
      <c r="T564" s="69">
        <f>IFERROR('Tabel 5'!S609/'Tabel 11'!$F564*1,0)</f>
        <v>0</v>
      </c>
      <c r="U564" s="69">
        <f>IFERROR('Tabel 5'!T609/'Tabel 11'!$F564*1,0)</f>
        <v>2.1175240363668052E-2</v>
      </c>
      <c r="V564" s="69"/>
      <c r="W564" s="69">
        <f>IFERROR('Tabel 5'!V609/'Tabel 11'!$F564*1,0)</f>
        <v>0.22460568739652018</v>
      </c>
      <c r="X564" s="69">
        <f>IFERROR('Tabel 5'!W609/'Tabel 11'!$F564*1,0)</f>
        <v>0.21156359833851338</v>
      </c>
      <c r="Y564" s="69">
        <f>IFERROR('Tabel 5'!X609/'Tabel 11'!$F564*1,0)</f>
        <v>7.9588694919685132E-3</v>
      </c>
      <c r="Z564" s="69">
        <f>IFERROR('Tabel 5'!Y609/'Tabel 11'!$F564*1,0)</f>
        <v>5.0832195660382839E-3</v>
      </c>
      <c r="AA564" s="69"/>
      <c r="AB564" s="69">
        <f>IFERROR('Tabel 5'!AA609/'Tabel 11'!$F564*1,0)</f>
        <v>0</v>
      </c>
    </row>
    <row r="565" spans="2:28" outlineLevel="2" x14ac:dyDescent="0.2">
      <c r="B565" s="46">
        <v>2017</v>
      </c>
      <c r="C565" s="46">
        <v>5</v>
      </c>
      <c r="D565" s="22" t="s">
        <v>252</v>
      </c>
      <c r="E565" s="22" t="s">
        <v>620</v>
      </c>
      <c r="F565" s="41">
        <v>47515</v>
      </c>
      <c r="H565" s="69">
        <f>IFERROR('Tabel 5'!G610/'Tabel 11'!$F565*1,0)</f>
        <v>7.2646406720518391</v>
      </c>
      <c r="I565" s="69"/>
      <c r="J565" s="69">
        <f>IFERROR('Tabel 5'!I610/'Tabel 11'!$F565*1,0)</f>
        <v>3.2351023576219182</v>
      </c>
      <c r="K565" s="69">
        <f>IFERROR('Tabel 5'!J610/'Tabel 11'!$F565*1,0)</f>
        <v>1.6400442849587129</v>
      </c>
      <c r="L565" s="69">
        <f>IFERROR('Tabel 5'!K610/'Tabel 11'!$F565*1,0)</f>
        <v>0.32364516468483639</v>
      </c>
      <c r="M565" s="69">
        <f>IFERROR('Tabel 5'!L610/'Tabel 11'!$F565*1,0)</f>
        <v>0.70603101052970074</v>
      </c>
      <c r="N565" s="69">
        <f>IFERROR('Tabel 5'!M610/'Tabel 11'!$F565*1,0)</f>
        <v>6.2922640653277989E-2</v>
      </c>
      <c r="O565" s="69">
        <f>IFERROR('Tabel 5'!N610/'Tabel 11'!$F565*1,0)</f>
        <v>0.50245925679539027</v>
      </c>
      <c r="P565" s="69"/>
      <c r="Q565" s="69">
        <f>IFERROR('Tabel 5'!P610/'Tabel 11'!$F565*1,0)</f>
        <v>0.68119316506099648</v>
      </c>
      <c r="R565" s="69">
        <f>IFERROR('Tabel 5'!Q610/'Tabel 11'!$F565*1,0)</f>
        <v>0.51177298196092291</v>
      </c>
      <c r="S565" s="69">
        <f>IFERROR('Tabel 5'!R610/'Tabel 11'!$F565*1,0)</f>
        <v>0.16942018310007367</v>
      </c>
      <c r="T565" s="69">
        <f>IFERROR('Tabel 5'!S610/'Tabel 11'!$F565*1,0)</f>
        <v>0</v>
      </c>
      <c r="U565" s="69">
        <f>IFERROR('Tabel 5'!T610/'Tabel 11'!$F565*1,0)</f>
        <v>0.67398866275057268</v>
      </c>
      <c r="V565" s="69"/>
      <c r="W565" s="69">
        <f>IFERROR('Tabel 5'!V610/'Tabel 11'!$F565*1,0)</f>
        <v>2.6743564866183518</v>
      </c>
      <c r="X565" s="69">
        <f>IFERROR('Tabel 5'!W610/'Tabel 11'!$F565*1,0)</f>
        <v>2.5353687985198565</v>
      </c>
      <c r="Y565" s="69">
        <f>IFERROR('Tabel 5'!X610/'Tabel 11'!$F565*1,0)</f>
        <v>7.1493212669683254E-2</v>
      </c>
      <c r="Z565" s="69">
        <f>IFERROR('Tabel 5'!Y610/'Tabel 11'!$F565*1,0)</f>
        <v>6.7494475428811956E-2</v>
      </c>
      <c r="AA565" s="69"/>
      <c r="AB565" s="69">
        <f>IFERROR('Tabel 5'!AA610/'Tabel 11'!$F565*1,0)</f>
        <v>3.5715037356624221E-2</v>
      </c>
    </row>
    <row r="566" spans="2:28" outlineLevel="2" x14ac:dyDescent="0.2">
      <c r="B566" s="46">
        <v>2017</v>
      </c>
      <c r="C566" s="46">
        <v>5</v>
      </c>
      <c r="D566" s="22" t="s">
        <v>254</v>
      </c>
      <c r="E566" s="22" t="s">
        <v>622</v>
      </c>
      <c r="F566" s="41">
        <v>59744</v>
      </c>
      <c r="H566" s="69">
        <f>IFERROR('Tabel 5'!G611/'Tabel 11'!$F566*1,0)</f>
        <v>8.6201124799143002E-3</v>
      </c>
      <c r="I566" s="69"/>
      <c r="J566" s="69">
        <f>IFERROR('Tabel 5'!I611/'Tabel 11'!$F566*1,0)</f>
        <v>3.0630690948044992E-3</v>
      </c>
      <c r="K566" s="69">
        <f>IFERROR('Tabel 5'!J611/'Tabel 11'!$F566*1,0)</f>
        <v>3.849758971612212E-4</v>
      </c>
      <c r="L566" s="69">
        <f>IFERROR('Tabel 5'!K611/'Tabel 11'!$F566*1,0)</f>
        <v>1.0042849491162292E-4</v>
      </c>
      <c r="M566" s="69">
        <f>IFERROR('Tabel 5'!L611/'Tabel 11'!$F566*1,0)</f>
        <v>1.5399035886448848E-3</v>
      </c>
      <c r="N566" s="69">
        <f>IFERROR('Tabel 5'!M611/'Tabel 11'!$F566*1,0)</f>
        <v>3.5149973219068023E-4</v>
      </c>
      <c r="O566" s="69">
        <f>IFERROR('Tabel 5'!N611/'Tabel 11'!$F566*1,0)</f>
        <v>6.8626138189609002E-4</v>
      </c>
      <c r="P566" s="69"/>
      <c r="Q566" s="69">
        <f>IFERROR('Tabel 5'!P611/'Tabel 11'!$F566*1,0)</f>
        <v>1.0879753615425816E-3</v>
      </c>
      <c r="R566" s="69">
        <f>IFERROR('Tabel 5'!Q611/'Tabel 11'!$F566*1,0)</f>
        <v>1.0879753615425816E-3</v>
      </c>
      <c r="S566" s="69">
        <f>IFERROR('Tabel 5'!R611/'Tabel 11'!$F566*1,0)</f>
        <v>0</v>
      </c>
      <c r="T566" s="69">
        <f>IFERROR('Tabel 5'!S611/'Tabel 11'!$F566*1,0)</f>
        <v>0</v>
      </c>
      <c r="U566" s="69">
        <f>IFERROR('Tabel 5'!T611/'Tabel 11'!$F566*1,0)</f>
        <v>4.1845206213176218E-4</v>
      </c>
      <c r="V566" s="69"/>
      <c r="W566" s="69">
        <f>IFERROR('Tabel 5'!V611/'Tabel 11'!$F566*1,0)</f>
        <v>4.0506159614354578E-3</v>
      </c>
      <c r="X566" s="69">
        <f>IFERROR('Tabel 5'!W611/'Tabel 11'!$F566*1,0)</f>
        <v>3.9334493840385643E-3</v>
      </c>
      <c r="Y566" s="69">
        <f>IFERROR('Tabel 5'!X611/'Tabel 11'!$F566*1,0)</f>
        <v>1.1716657739689341E-4</v>
      </c>
      <c r="Z566" s="69">
        <f>IFERROR('Tabel 5'!Y611/'Tabel 11'!$F566*1,0)</f>
        <v>0</v>
      </c>
      <c r="AA566" s="69"/>
      <c r="AB566" s="69">
        <f>IFERROR('Tabel 5'!AA611/'Tabel 11'!$F566*1,0)</f>
        <v>0</v>
      </c>
    </row>
    <row r="567" spans="2:28" outlineLevel="2" x14ac:dyDescent="0.2">
      <c r="B567" s="46">
        <v>2017</v>
      </c>
      <c r="C567" s="46">
        <v>5</v>
      </c>
      <c r="D567" s="22" t="s">
        <v>256</v>
      </c>
      <c r="E567" s="22" t="s">
        <v>624</v>
      </c>
      <c r="F567" s="41">
        <v>102739</v>
      </c>
      <c r="H567" s="69">
        <f>IFERROR('Tabel 5'!G612/'Tabel 11'!$F567*1,0)</f>
        <v>1.3441828322253477E-2</v>
      </c>
      <c r="I567" s="69"/>
      <c r="J567" s="69">
        <f>IFERROR('Tabel 5'!I612/'Tabel 11'!$F567*1,0)</f>
        <v>3.5429583702391498E-3</v>
      </c>
      <c r="K567" s="69">
        <f>IFERROR('Tabel 5'!J612/'Tabel 11'!$F567*1,0)</f>
        <v>1.7714791851195749E-3</v>
      </c>
      <c r="L567" s="69">
        <f>IFERROR('Tabel 5'!K612/'Tabel 11'!$F567*1,0)</f>
        <v>0</v>
      </c>
      <c r="M567" s="69">
        <f>IFERROR('Tabel 5'!L612/'Tabel 11'!$F567*1,0)</f>
        <v>0</v>
      </c>
      <c r="N567" s="69">
        <f>IFERROR('Tabel 5'!M612/'Tabel 11'!$F567*1,0)</f>
        <v>9.7334021160416193E-6</v>
      </c>
      <c r="O567" s="69">
        <f>IFERROR('Tabel 5'!N612/'Tabel 11'!$F567*1,0)</f>
        <v>1.7617457830035332E-3</v>
      </c>
      <c r="P567" s="69"/>
      <c r="Q567" s="69">
        <f>IFERROR('Tabel 5'!P612/'Tabel 11'!$F567*1,0)</f>
        <v>3.7278930104439403E-3</v>
      </c>
      <c r="R567" s="69">
        <f>IFERROR('Tabel 5'!Q612/'Tabel 11'!$F567*1,0)</f>
        <v>3.7278930104439403E-3</v>
      </c>
      <c r="S567" s="69">
        <f>IFERROR('Tabel 5'!R612/'Tabel 11'!$F567*1,0)</f>
        <v>0</v>
      </c>
      <c r="T567" s="69">
        <f>IFERROR('Tabel 5'!S612/'Tabel 11'!$F567*1,0)</f>
        <v>0</v>
      </c>
      <c r="U567" s="69">
        <f>IFERROR('Tabel 5'!T612/'Tabel 11'!$F567*1,0)</f>
        <v>1.7422789787714501E-3</v>
      </c>
      <c r="V567" s="69"/>
      <c r="W567" s="69">
        <f>IFERROR('Tabel 5'!V612/'Tabel 11'!$F567*1,0)</f>
        <v>4.4286979627989375E-3</v>
      </c>
      <c r="X567" s="69">
        <f>IFERROR('Tabel 5'!W612/'Tabel 11'!$F567*1,0)</f>
        <v>4.2048297141299802E-3</v>
      </c>
      <c r="Y567" s="69">
        <f>IFERROR('Tabel 5'!X612/'Tabel 11'!$F567*1,0)</f>
        <v>1.0706742327645783E-4</v>
      </c>
      <c r="Z567" s="69">
        <f>IFERROR('Tabel 5'!Y612/'Tabel 11'!$F567*1,0)</f>
        <v>1.1680082539249944E-4</v>
      </c>
      <c r="AA567" s="69"/>
      <c r="AB567" s="69">
        <f>IFERROR('Tabel 5'!AA612/'Tabel 11'!$F567*1,0)</f>
        <v>0</v>
      </c>
    </row>
    <row r="568" spans="2:28" outlineLevel="2" x14ac:dyDescent="0.2">
      <c r="B568" s="46">
        <v>2017</v>
      </c>
      <c r="C568" s="46">
        <v>5</v>
      </c>
      <c r="D568" s="22" t="s">
        <v>257</v>
      </c>
      <c r="E568" s="22" t="s">
        <v>625</v>
      </c>
      <c r="F568" s="41">
        <v>55086</v>
      </c>
      <c r="H568" s="69">
        <f>IFERROR('Tabel 5'!G613/'Tabel 11'!$F568*1,0)</f>
        <v>1.4649820281015139E-2</v>
      </c>
      <c r="I568" s="69"/>
      <c r="J568" s="69">
        <f>IFERROR('Tabel 5'!I613/'Tabel 11'!$F568*1,0)</f>
        <v>3.1405438768471118E-3</v>
      </c>
      <c r="K568" s="69">
        <f>IFERROR('Tabel 5'!J613/'Tabel 11'!$F568*1,0)</f>
        <v>1.4522746251316124E-3</v>
      </c>
      <c r="L568" s="69">
        <f>IFERROR('Tabel 5'!K613/'Tabel 11'!$F568*1,0)</f>
        <v>0</v>
      </c>
      <c r="M568" s="69">
        <f>IFERROR('Tabel 5'!L613/'Tabel 11'!$F568*1,0)</f>
        <v>1.3433540282467415E-3</v>
      </c>
      <c r="N568" s="69">
        <f>IFERROR('Tabel 5'!M613/'Tabel 11'!$F568*1,0)</f>
        <v>0</v>
      </c>
      <c r="O568" s="69">
        <f>IFERROR('Tabel 5'!N613/'Tabel 11'!$F568*1,0)</f>
        <v>3.4491522346875793E-4</v>
      </c>
      <c r="P568" s="69"/>
      <c r="Q568" s="69">
        <f>IFERROR('Tabel 5'!P613/'Tabel 11'!$F568*1,0)</f>
        <v>4.3568238753948369E-4</v>
      </c>
      <c r="R568" s="69">
        <f>IFERROR('Tabel 5'!Q613/'Tabel 11'!$F568*1,0)</f>
        <v>4.3568238753948369E-4</v>
      </c>
      <c r="S568" s="69">
        <f>IFERROR('Tabel 5'!R613/'Tabel 11'!$F568*1,0)</f>
        <v>0</v>
      </c>
      <c r="T568" s="69">
        <f>IFERROR('Tabel 5'!S613/'Tabel 11'!$F568*1,0)</f>
        <v>0</v>
      </c>
      <c r="U568" s="69">
        <f>IFERROR('Tabel 5'!T613/'Tabel 11'!$F568*1,0)</f>
        <v>4.7017390988635952E-3</v>
      </c>
      <c r="V568" s="69"/>
      <c r="W568" s="69">
        <f>IFERROR('Tabel 5'!V613/'Tabel 11'!$F568*1,0)</f>
        <v>6.3718549177649497E-3</v>
      </c>
      <c r="X568" s="69">
        <f>IFERROR('Tabel 5'!W613/'Tabel 11'!$F568*1,0)</f>
        <v>6.3355480521366594E-3</v>
      </c>
      <c r="Y568" s="69">
        <f>IFERROR('Tabel 5'!X613/'Tabel 11'!$F568*1,0)</f>
        <v>0</v>
      </c>
      <c r="Z568" s="69">
        <f>IFERROR('Tabel 5'!Y613/'Tabel 11'!$F568*1,0)</f>
        <v>3.6306865628290308E-5</v>
      </c>
      <c r="AA568" s="69"/>
      <c r="AB568" s="69">
        <f>IFERROR('Tabel 5'!AA613/'Tabel 11'!$F568*1,0)</f>
        <v>3.6306865628290308E-5</v>
      </c>
    </row>
    <row r="569" spans="2:28" outlineLevel="2" x14ac:dyDescent="0.2">
      <c r="B569" s="46">
        <v>2017</v>
      </c>
      <c r="C569" s="46">
        <v>5</v>
      </c>
      <c r="D569" s="22" t="s">
        <v>258</v>
      </c>
      <c r="E569" s="22" t="s">
        <v>626</v>
      </c>
      <c r="F569" s="41">
        <v>68132</v>
      </c>
      <c r="H569" s="69">
        <f>IFERROR('Tabel 5'!G614/'Tabel 11'!$F569*1,0)</f>
        <v>8.8651441319790997E-3</v>
      </c>
      <c r="I569" s="69"/>
      <c r="J569" s="69">
        <f>IFERROR('Tabel 5'!I614/'Tabel 11'!$F569*1,0)</f>
        <v>1.2916104033347032E-3</v>
      </c>
      <c r="K569" s="69">
        <f>IFERROR('Tabel 5'!J614/'Tabel 11'!$F569*1,0)</f>
        <v>7.3386954734926319E-4</v>
      </c>
      <c r="L569" s="69">
        <f>IFERROR('Tabel 5'!K614/'Tabel 11'!$F569*1,0)</f>
        <v>0</v>
      </c>
      <c r="M569" s="69">
        <f>IFERROR('Tabel 5'!L614/'Tabel 11'!$F569*1,0)</f>
        <v>2.3483825515176421E-4</v>
      </c>
      <c r="N569" s="69">
        <f>IFERROR('Tabel 5'!M614/'Tabel 11'!$F569*1,0)</f>
        <v>0</v>
      </c>
      <c r="O569" s="69">
        <f>IFERROR('Tabel 5'!N614/'Tabel 11'!$F569*1,0)</f>
        <v>3.229026008336758E-4</v>
      </c>
      <c r="P569" s="69"/>
      <c r="Q569" s="69">
        <f>IFERROR('Tabel 5'!P614/'Tabel 11'!$F569*1,0)</f>
        <v>7.3386954734926319E-4</v>
      </c>
      <c r="R569" s="69">
        <f>IFERROR('Tabel 5'!Q614/'Tabel 11'!$F569*1,0)</f>
        <v>7.3386954734926319E-4</v>
      </c>
      <c r="S569" s="69">
        <f>IFERROR('Tabel 5'!R614/'Tabel 11'!$F569*1,0)</f>
        <v>0</v>
      </c>
      <c r="T569" s="69">
        <f>IFERROR('Tabel 5'!S614/'Tabel 11'!$F569*1,0)</f>
        <v>0</v>
      </c>
      <c r="U569" s="69">
        <f>IFERROR('Tabel 5'!T614/'Tabel 11'!$F569*1,0)</f>
        <v>5.4306346503845478E-4</v>
      </c>
      <c r="V569" s="69"/>
      <c r="W569" s="69">
        <f>IFERROR('Tabel 5'!V614/'Tabel 11'!$F569*1,0)</f>
        <v>6.2966007162566784E-3</v>
      </c>
      <c r="X569" s="69">
        <f>IFERROR('Tabel 5'!W614/'Tabel 11'!$F569*1,0)</f>
        <v>6.1351494158398403E-3</v>
      </c>
      <c r="Y569" s="69">
        <f>IFERROR('Tabel 5'!X614/'Tabel 11'!$F569*1,0)</f>
        <v>1.0274173662889685E-4</v>
      </c>
      <c r="Z569" s="69">
        <f>IFERROR('Tabel 5'!Y614/'Tabel 11'!$F569*1,0)</f>
        <v>5.8709563787941052E-5</v>
      </c>
      <c r="AA569" s="69"/>
      <c r="AB569" s="69">
        <f>IFERROR('Tabel 5'!AA614/'Tabel 11'!$F569*1,0)</f>
        <v>0</v>
      </c>
    </row>
    <row r="570" spans="2:28" outlineLevel="2" x14ac:dyDescent="0.2">
      <c r="B570" s="46">
        <v>2017</v>
      </c>
      <c r="C570" s="46">
        <v>5</v>
      </c>
      <c r="D570" s="22" t="s">
        <v>261</v>
      </c>
      <c r="E570" s="22" t="s">
        <v>629</v>
      </c>
      <c r="F570" s="41">
        <v>50164</v>
      </c>
      <c r="H570" s="69">
        <f>IFERROR('Tabel 5'!G615/'Tabel 11'!$F570*1,0)</f>
        <v>2.4100948887648514E-2</v>
      </c>
      <c r="I570" s="69"/>
      <c r="J570" s="69">
        <f>IFERROR('Tabel 5'!I615/'Tabel 11'!$F570*1,0)</f>
        <v>6.3392073997288892E-3</v>
      </c>
      <c r="K570" s="69">
        <f>IFERROR('Tabel 5'!J615/'Tabel 11'!$F570*1,0)</f>
        <v>4.784307471493501E-4</v>
      </c>
      <c r="L570" s="69">
        <f>IFERROR('Tabel 5'!K615/'Tabel 11'!$F570*1,0)</f>
        <v>0</v>
      </c>
      <c r="M570" s="69">
        <f>IFERROR('Tabel 5'!L615/'Tabel 11'!$F570*1,0)</f>
        <v>3.986922892911251E-4</v>
      </c>
      <c r="N570" s="69">
        <f>IFERROR('Tabel 5'!M615/'Tabel 11'!$F570*1,0)</f>
        <v>7.9738457858225022E-5</v>
      </c>
      <c r="O570" s="69">
        <f>IFERROR('Tabel 5'!N615/'Tabel 11'!$F570*1,0)</f>
        <v>5.3823459054301893E-3</v>
      </c>
      <c r="P570" s="69"/>
      <c r="Q570" s="69">
        <f>IFERROR('Tabel 5'!P615/'Tabel 11'!$F570*1,0)</f>
        <v>2.950322940754326E-3</v>
      </c>
      <c r="R570" s="69">
        <f>IFERROR('Tabel 5'!Q615/'Tabel 11'!$F570*1,0)</f>
        <v>2.5914998803923135E-4</v>
      </c>
      <c r="S570" s="69">
        <f>IFERROR('Tabel 5'!R615/'Tabel 11'!$F570*1,0)</f>
        <v>2.6911729527150947E-3</v>
      </c>
      <c r="T570" s="69">
        <f>IFERROR('Tabel 5'!S615/'Tabel 11'!$F570*1,0)</f>
        <v>0</v>
      </c>
      <c r="U570" s="69">
        <f>IFERROR('Tabel 5'!T615/'Tabel 11'!$F570*1,0)</f>
        <v>8.8709034367275338E-3</v>
      </c>
      <c r="V570" s="69"/>
      <c r="W570" s="69">
        <f>IFERROR('Tabel 5'!V615/'Tabel 11'!$F570*1,0)</f>
        <v>5.9405151104377643E-3</v>
      </c>
      <c r="X570" s="69">
        <f>IFERROR('Tabel 5'!W615/'Tabel 11'!$F570*1,0)</f>
        <v>5.8209074236504265E-3</v>
      </c>
      <c r="Y570" s="69">
        <f>IFERROR('Tabel 5'!X615/'Tabel 11'!$F570*1,0)</f>
        <v>1.1960768678733753E-4</v>
      </c>
      <c r="Z570" s="69">
        <f>IFERROR('Tabel 5'!Y615/'Tabel 11'!$F570*1,0)</f>
        <v>0</v>
      </c>
      <c r="AA570" s="69"/>
      <c r="AB570" s="69">
        <f>IFERROR('Tabel 5'!AA615/'Tabel 11'!$F570*1,0)</f>
        <v>0</v>
      </c>
    </row>
    <row r="571" spans="2:28" outlineLevel="2" x14ac:dyDescent="0.2">
      <c r="B571" s="46">
        <v>2017</v>
      </c>
      <c r="C571" s="46">
        <v>5</v>
      </c>
      <c r="D571" s="22" t="s">
        <v>263</v>
      </c>
      <c r="E571" s="22" t="s">
        <v>631</v>
      </c>
      <c r="F571" s="41">
        <v>91939</v>
      </c>
      <c r="H571" s="69">
        <f>IFERROR('Tabel 5'!G616/'Tabel 11'!$F571*1,0)</f>
        <v>8.2445969610285084E-3</v>
      </c>
      <c r="I571" s="69"/>
      <c r="J571" s="69">
        <f>IFERROR('Tabel 5'!I616/'Tabel 11'!$F571*1,0)</f>
        <v>4.1766823654814603E-3</v>
      </c>
      <c r="K571" s="69">
        <f>IFERROR('Tabel 5'!J616/'Tabel 11'!$F571*1,0)</f>
        <v>4.013530710579841E-3</v>
      </c>
      <c r="L571" s="69">
        <f>IFERROR('Tabel 5'!K616/'Tabel 11'!$F571*1,0)</f>
        <v>1.4139810091473695E-4</v>
      </c>
      <c r="M571" s="69">
        <f>IFERROR('Tabel 5'!L616/'Tabel 11'!$F571*1,0)</f>
        <v>0</v>
      </c>
      <c r="N571" s="69">
        <f>IFERROR('Tabel 5'!M616/'Tabel 11'!$F571*1,0)</f>
        <v>2.1753553986882606E-5</v>
      </c>
      <c r="O571" s="69">
        <f>IFERROR('Tabel 5'!N616/'Tabel 11'!$F571*1,0)</f>
        <v>0</v>
      </c>
      <c r="P571" s="69"/>
      <c r="Q571" s="69">
        <f>IFERROR('Tabel 5'!P616/'Tabel 11'!$F571*1,0)</f>
        <v>0</v>
      </c>
      <c r="R571" s="69">
        <f>IFERROR('Tabel 5'!Q616/'Tabel 11'!$F571*1,0)</f>
        <v>0</v>
      </c>
      <c r="S571" s="69">
        <f>IFERROR('Tabel 5'!R616/'Tabel 11'!$F571*1,0)</f>
        <v>0</v>
      </c>
      <c r="T571" s="69">
        <f>IFERROR('Tabel 5'!S616/'Tabel 11'!$F571*1,0)</f>
        <v>0</v>
      </c>
      <c r="U571" s="69">
        <f>IFERROR('Tabel 5'!T616/'Tabel 11'!$F571*1,0)</f>
        <v>1.1529383613047782E-3</v>
      </c>
      <c r="V571" s="69"/>
      <c r="W571" s="69">
        <f>IFERROR('Tabel 5'!V616/'Tabel 11'!$F571*1,0)</f>
        <v>2.9149762342422694E-3</v>
      </c>
      <c r="X571" s="69">
        <f>IFERROR('Tabel 5'!W616/'Tabel 11'!$F571*1,0)</f>
        <v>2.7953316873144149E-3</v>
      </c>
      <c r="Y571" s="69">
        <f>IFERROR('Tabel 5'!X616/'Tabel 11'!$F571*1,0)</f>
        <v>1.1964454692785433E-4</v>
      </c>
      <c r="Z571" s="69">
        <f>IFERROR('Tabel 5'!Y616/'Tabel 11'!$F571*1,0)</f>
        <v>0</v>
      </c>
      <c r="AA571" s="69"/>
      <c r="AB571" s="69">
        <f>IFERROR('Tabel 5'!AA616/'Tabel 11'!$F571*1,0)</f>
        <v>0</v>
      </c>
    </row>
    <row r="572" spans="2:28" outlineLevel="2" x14ac:dyDescent="0.2">
      <c r="B572" s="46">
        <v>2017</v>
      </c>
      <c r="C572" s="46">
        <v>5</v>
      </c>
      <c r="D572" s="22" t="s">
        <v>632</v>
      </c>
      <c r="E572" s="22" t="s">
        <v>633</v>
      </c>
      <c r="F572" s="41">
        <v>110259</v>
      </c>
      <c r="H572" s="69">
        <f>IFERROR('Tabel 5'!G617/'Tabel 11'!$F572*1,0)</f>
        <v>4.9156984917331009E-3</v>
      </c>
      <c r="I572" s="69"/>
      <c r="J572" s="69">
        <f>IFERROR('Tabel 5'!I617/'Tabel 11'!$F572*1,0)</f>
        <v>1.1064856383605874E-3</v>
      </c>
      <c r="K572" s="69">
        <f>IFERROR('Tabel 5'!J617/'Tabel 11'!$F572*1,0)</f>
        <v>1.81391088255834E-4</v>
      </c>
      <c r="L572" s="69">
        <f>IFERROR('Tabel 5'!K617/'Tabel 11'!$F572*1,0)</f>
        <v>5.44173264767502E-5</v>
      </c>
      <c r="M572" s="69">
        <f>IFERROR('Tabel 5'!L617/'Tabel 11'!$F572*1,0)</f>
        <v>8.4346856038962803E-4</v>
      </c>
      <c r="N572" s="69">
        <f>IFERROR('Tabel 5'!M617/'Tabel 11'!$F572*1,0)</f>
        <v>9.0695544127916994E-6</v>
      </c>
      <c r="O572" s="69">
        <f>IFERROR('Tabel 5'!N617/'Tabel 11'!$F572*1,0)</f>
        <v>1.8139108825583399E-5</v>
      </c>
      <c r="P572" s="69"/>
      <c r="Q572" s="69">
        <f>IFERROR('Tabel 5'!P617/'Tabel 11'!$F572*1,0)</f>
        <v>7.2556435302333598E-4</v>
      </c>
      <c r="R572" s="69">
        <f>IFERROR('Tabel 5'!Q617/'Tabel 11'!$F572*1,0)</f>
        <v>7.2556435302333598E-4</v>
      </c>
      <c r="S572" s="69">
        <f>IFERROR('Tabel 5'!R617/'Tabel 11'!$F572*1,0)</f>
        <v>0</v>
      </c>
      <c r="T572" s="69">
        <f>IFERROR('Tabel 5'!S617/'Tabel 11'!$F572*1,0)</f>
        <v>0</v>
      </c>
      <c r="U572" s="69">
        <f>IFERROR('Tabel 5'!T617/'Tabel 11'!$F572*1,0)</f>
        <v>1.0974160839477957E-3</v>
      </c>
      <c r="V572" s="69"/>
      <c r="W572" s="69">
        <f>IFERROR('Tabel 5'!V617/'Tabel 11'!$F572*1,0)</f>
        <v>1.9862324164013822E-3</v>
      </c>
      <c r="X572" s="69">
        <f>IFERROR('Tabel 5'!W617/'Tabel 11'!$F572*1,0)</f>
        <v>1.9136759810990487E-3</v>
      </c>
      <c r="Y572" s="69">
        <f>IFERROR('Tabel 5'!X617/'Tabel 11'!$F572*1,0)</f>
        <v>7.2556435302333595E-5</v>
      </c>
      <c r="Z572" s="69">
        <f>IFERROR('Tabel 5'!Y617/'Tabel 11'!$F572*1,0)</f>
        <v>0</v>
      </c>
      <c r="AA572" s="69"/>
      <c r="AB572" s="69">
        <f>IFERROR('Tabel 5'!AA617/'Tabel 11'!$F572*1,0)</f>
        <v>0</v>
      </c>
    </row>
    <row r="573" spans="2:28" outlineLevel="2" x14ac:dyDescent="0.2">
      <c r="B573" s="46">
        <v>2017</v>
      </c>
      <c r="C573" s="46">
        <v>5</v>
      </c>
      <c r="D573" s="22" t="s">
        <v>265</v>
      </c>
      <c r="E573" s="22" t="s">
        <v>637</v>
      </c>
      <c r="F573" s="41">
        <v>119437</v>
      </c>
      <c r="H573" s="69">
        <f>IFERROR('Tabel 5'!G618/'Tabel 11'!$F573*1,0)</f>
        <v>3.7174409939968352E-3</v>
      </c>
      <c r="I573" s="69"/>
      <c r="J573" s="69">
        <f>IFERROR('Tabel 5'!I618/'Tabel 11'!$F573*1,0)</f>
        <v>3.4327720890511317E-4</v>
      </c>
      <c r="K573" s="69">
        <f>IFERROR('Tabel 5'!J618/'Tabel 11'!$F573*1,0)</f>
        <v>0</v>
      </c>
      <c r="L573" s="69">
        <f>IFERROR('Tabel 5'!K618/'Tabel 11'!$F573*1,0)</f>
        <v>0</v>
      </c>
      <c r="M573" s="69">
        <f>IFERROR('Tabel 5'!L618/'Tabel 11'!$F573*1,0)</f>
        <v>3.4327720890511317E-4</v>
      </c>
      <c r="N573" s="69">
        <f>IFERROR('Tabel 5'!M618/'Tabel 11'!$F573*1,0)</f>
        <v>0</v>
      </c>
      <c r="O573" s="69">
        <f>IFERROR('Tabel 5'!N618/'Tabel 11'!$F573*1,0)</f>
        <v>0</v>
      </c>
      <c r="P573" s="69"/>
      <c r="Q573" s="69">
        <f>IFERROR('Tabel 5'!P618/'Tabel 11'!$F573*1,0)</f>
        <v>3.1815936435108049E-4</v>
      </c>
      <c r="R573" s="69">
        <f>IFERROR('Tabel 5'!Q618/'Tabel 11'!$F573*1,0)</f>
        <v>3.1815936435108049E-4</v>
      </c>
      <c r="S573" s="69">
        <f>IFERROR('Tabel 5'!R618/'Tabel 11'!$F573*1,0)</f>
        <v>0</v>
      </c>
      <c r="T573" s="69">
        <f>IFERROR('Tabel 5'!S618/'Tabel 11'!$F573*1,0)</f>
        <v>0</v>
      </c>
      <c r="U573" s="69">
        <f>IFERROR('Tabel 5'!T618/'Tabel 11'!$F573*1,0)</f>
        <v>3.1815936435108049E-4</v>
      </c>
      <c r="V573" s="69"/>
      <c r="W573" s="69">
        <f>IFERROR('Tabel 5'!V618/'Tabel 11'!$F573*1,0)</f>
        <v>2.737845056389561E-3</v>
      </c>
      <c r="X573" s="69">
        <f>IFERROR('Tabel 5'!W618/'Tabel 11'!$F573*1,0)</f>
        <v>2.6373736781734303E-3</v>
      </c>
      <c r="Y573" s="69">
        <f>IFERROR('Tabel 5'!X618/'Tabel 11'!$F573*1,0)</f>
        <v>1.0047137821613068E-4</v>
      </c>
      <c r="Z573" s="69">
        <f>IFERROR('Tabel 5'!Y618/'Tabel 11'!$F573*1,0)</f>
        <v>0</v>
      </c>
      <c r="AA573" s="69"/>
      <c r="AB573" s="69">
        <f>IFERROR('Tabel 5'!AA618/'Tabel 11'!$F573*1,0)</f>
        <v>0</v>
      </c>
    </row>
    <row r="574" spans="2:28" outlineLevel="2" x14ac:dyDescent="0.2">
      <c r="B574" s="46">
        <v>2017</v>
      </c>
      <c r="C574" s="46">
        <v>5</v>
      </c>
      <c r="D574" s="22" t="s">
        <v>266</v>
      </c>
      <c r="E574" s="22" t="s">
        <v>638</v>
      </c>
      <c r="F574" s="41">
        <v>60673</v>
      </c>
      <c r="H574" s="69">
        <f>IFERROR('Tabel 5'!G619/'Tabel 11'!$F574*1,0)</f>
        <v>6.6421637301600379E-3</v>
      </c>
      <c r="I574" s="69"/>
      <c r="J574" s="69">
        <f>IFERROR('Tabel 5'!I619/'Tabel 11'!$F574*1,0)</f>
        <v>2.0437426862030886E-3</v>
      </c>
      <c r="K574" s="69">
        <f>IFERROR('Tabel 5'!J619/'Tabel 11'!$F574*1,0)</f>
        <v>2.4722693784714784E-4</v>
      </c>
      <c r="L574" s="69">
        <f>IFERROR('Tabel 5'!K619/'Tabel 11'!$F574*1,0)</f>
        <v>1.1537257099533566E-4</v>
      </c>
      <c r="M574" s="69">
        <f>IFERROR('Tabel 5'!L619/'Tabel 11'!$F574*1,0)</f>
        <v>2.4722693784714784E-4</v>
      </c>
      <c r="N574" s="69">
        <f>IFERROR('Tabel 5'!M619/'Tabel 11'!$F574*1,0)</f>
        <v>0</v>
      </c>
      <c r="O574" s="69">
        <f>IFERROR('Tabel 5'!N619/'Tabel 11'!$F574*1,0)</f>
        <v>1.4339162395134574E-3</v>
      </c>
      <c r="P574" s="69"/>
      <c r="Q574" s="69">
        <f>IFERROR('Tabel 5'!P619/'Tabel 11'!$F574*1,0)</f>
        <v>6.098264466896313E-4</v>
      </c>
      <c r="R574" s="69">
        <f>IFERROR('Tabel 5'!Q619/'Tabel 11'!$F574*1,0)</f>
        <v>0</v>
      </c>
      <c r="S574" s="69">
        <f>IFERROR('Tabel 5'!R619/'Tabel 11'!$F574*1,0)</f>
        <v>6.098264466896313E-4</v>
      </c>
      <c r="T574" s="69">
        <f>IFERROR('Tabel 5'!S619/'Tabel 11'!$F574*1,0)</f>
        <v>0</v>
      </c>
      <c r="U574" s="69">
        <f>IFERROR('Tabel 5'!T619/'Tabel 11'!$F574*1,0)</f>
        <v>0</v>
      </c>
      <c r="V574" s="69"/>
      <c r="W574" s="69">
        <f>IFERROR('Tabel 5'!V619/'Tabel 11'!$F574*1,0)</f>
        <v>3.9885945972673179E-3</v>
      </c>
      <c r="X574" s="69">
        <f>IFERROR('Tabel 5'!W619/'Tabel 11'!$F574*1,0)</f>
        <v>3.8567402304155061E-3</v>
      </c>
      <c r="Y574" s="69">
        <f>IFERROR('Tabel 5'!X619/'Tabel 11'!$F574*1,0)</f>
        <v>1.3185436685181218E-4</v>
      </c>
      <c r="Z574" s="69">
        <f>IFERROR('Tabel 5'!Y619/'Tabel 11'!$F574*1,0)</f>
        <v>0</v>
      </c>
      <c r="AA574" s="69"/>
      <c r="AB574" s="69">
        <f>IFERROR('Tabel 5'!AA619/'Tabel 11'!$F574*1,0)</f>
        <v>0</v>
      </c>
    </row>
    <row r="575" spans="2:28" outlineLevel="2" x14ac:dyDescent="0.2">
      <c r="B575" s="46">
        <v>2017</v>
      </c>
      <c r="C575" s="46">
        <v>5</v>
      </c>
      <c r="D575" s="22" t="s">
        <v>267</v>
      </c>
      <c r="E575" s="22" t="s">
        <v>639</v>
      </c>
      <c r="F575" s="41">
        <v>119645</v>
      </c>
      <c r="H575" s="69">
        <f>IFERROR('Tabel 5'!G620/'Tabel 11'!$F575*1,0)</f>
        <v>4.229177984871913E-3</v>
      </c>
      <c r="I575" s="69"/>
      <c r="J575" s="69">
        <f>IFERROR('Tabel 5'!I620/'Tabel 11'!$F575*1,0)</f>
        <v>1.571315140624347E-3</v>
      </c>
      <c r="K575" s="69">
        <f>IFERROR('Tabel 5'!J620/'Tabel 11'!$F575*1,0)</f>
        <v>0</v>
      </c>
      <c r="L575" s="69">
        <f>IFERROR('Tabel 5'!K620/'Tabel 11'!$F575*1,0)</f>
        <v>0</v>
      </c>
      <c r="M575" s="69">
        <f>IFERROR('Tabel 5'!L620/'Tabel 11'!$F575*1,0)</f>
        <v>7.4386727401897282E-4</v>
      </c>
      <c r="N575" s="69">
        <f>IFERROR('Tabel 5'!M620/'Tabel 11'!$F575*1,0)</f>
        <v>0</v>
      </c>
      <c r="O575" s="69">
        <f>IFERROR('Tabel 5'!N620/'Tabel 11'!$F575*1,0)</f>
        <v>8.2744786660537419E-4</v>
      </c>
      <c r="P575" s="69"/>
      <c r="Q575" s="69">
        <f>IFERROR('Tabel 5'!P620/'Tabel 11'!$F575*1,0)</f>
        <v>2.3402565924192403E-4</v>
      </c>
      <c r="R575" s="69">
        <f>IFERROR('Tabel 5'!Q620/'Tabel 11'!$F575*1,0)</f>
        <v>2.3402565924192403E-4</v>
      </c>
      <c r="S575" s="69">
        <f>IFERROR('Tabel 5'!R620/'Tabel 11'!$F575*1,0)</f>
        <v>0</v>
      </c>
      <c r="T575" s="69">
        <f>IFERROR('Tabel 5'!S620/'Tabel 11'!$F575*1,0)</f>
        <v>0</v>
      </c>
      <c r="U575" s="69">
        <f>IFERROR('Tabel 5'!T620/'Tabel 11'!$F575*1,0)</f>
        <v>1.6716118517280287E-5</v>
      </c>
      <c r="V575" s="69"/>
      <c r="W575" s="69">
        <f>IFERROR('Tabel 5'!V620/'Tabel 11'!$F575*1,0)</f>
        <v>2.4071210664883616E-3</v>
      </c>
      <c r="X575" s="69">
        <f>IFERROR('Tabel 5'!W620/'Tabel 11'!$F575*1,0)</f>
        <v>2.4071210664883616E-3</v>
      </c>
      <c r="Y575" s="69">
        <f>IFERROR('Tabel 5'!X620/'Tabel 11'!$F575*1,0)</f>
        <v>0</v>
      </c>
      <c r="Z575" s="69">
        <f>IFERROR('Tabel 5'!Y620/'Tabel 11'!$F575*1,0)</f>
        <v>0</v>
      </c>
      <c r="AA575" s="69"/>
      <c r="AB575" s="69">
        <f>IFERROR('Tabel 5'!AA620/'Tabel 11'!$F575*1,0)</f>
        <v>0</v>
      </c>
    </row>
    <row r="576" spans="2:28" outlineLevel="2" x14ac:dyDescent="0.2">
      <c r="B576" s="46">
        <v>2017</v>
      </c>
      <c r="C576" s="46">
        <v>5</v>
      </c>
      <c r="D576" s="22" t="s">
        <v>268</v>
      </c>
      <c r="E576" s="22" t="s">
        <v>640</v>
      </c>
      <c r="F576" s="41">
        <v>105064</v>
      </c>
      <c r="H576" s="69">
        <f>IFERROR('Tabel 5'!G621/'Tabel 11'!$F576*1,0)</f>
        <v>2.9220284778801492E-3</v>
      </c>
      <c r="I576" s="69"/>
      <c r="J576" s="69">
        <f>IFERROR('Tabel 5'!I621/'Tabel 11'!$F576*1,0)</f>
        <v>2.5698621792431277E-4</v>
      </c>
      <c r="K576" s="69">
        <f>IFERROR('Tabel 5'!J621/'Tabel 11'!$F576*1,0)</f>
        <v>0</v>
      </c>
      <c r="L576" s="69">
        <f>IFERROR('Tabel 5'!K621/'Tabel 11'!$F576*1,0)</f>
        <v>0</v>
      </c>
      <c r="M576" s="69">
        <f>IFERROR('Tabel 5'!L621/'Tabel 11'!$F576*1,0)</f>
        <v>0</v>
      </c>
      <c r="N576" s="69">
        <f>IFERROR('Tabel 5'!M621/'Tabel 11'!$F576*1,0)</f>
        <v>0</v>
      </c>
      <c r="O576" s="69">
        <f>IFERROR('Tabel 5'!N621/'Tabel 11'!$F576*1,0)</f>
        <v>2.5698621792431277E-4</v>
      </c>
      <c r="P576" s="69"/>
      <c r="Q576" s="69">
        <f>IFERROR('Tabel 5'!P621/'Tabel 11'!$F576*1,0)</f>
        <v>3.9023833092210461E-4</v>
      </c>
      <c r="R576" s="69">
        <f>IFERROR('Tabel 5'!Q621/'Tabel 11'!$F576*1,0)</f>
        <v>0</v>
      </c>
      <c r="S576" s="69">
        <f>IFERROR('Tabel 5'!R621/'Tabel 11'!$F576*1,0)</f>
        <v>3.9023833092210461E-4</v>
      </c>
      <c r="T576" s="69">
        <f>IFERROR('Tabel 5'!S621/'Tabel 11'!$F576*1,0)</f>
        <v>0</v>
      </c>
      <c r="U576" s="69">
        <f>IFERROR('Tabel 5'!T621/'Tabel 11'!$F576*1,0)</f>
        <v>6.4722454884641738E-4</v>
      </c>
      <c r="V576" s="69"/>
      <c r="W576" s="69">
        <f>IFERROR('Tabel 5'!V621/'Tabel 11'!$F576*1,0)</f>
        <v>1.6275793801873144E-3</v>
      </c>
      <c r="X576" s="69">
        <f>IFERROR('Tabel 5'!W621/'Tabel 11'!$F576*1,0)</f>
        <v>1.2373410492652098E-3</v>
      </c>
      <c r="Y576" s="69">
        <f>IFERROR('Tabel 5'!X621/'Tabel 11'!$F576*1,0)</f>
        <v>0</v>
      </c>
      <c r="Z576" s="69">
        <f>IFERROR('Tabel 5'!Y621/'Tabel 11'!$F576*1,0)</f>
        <v>3.9023833092210461E-4</v>
      </c>
      <c r="AA576" s="69"/>
      <c r="AB576" s="69">
        <f>IFERROR('Tabel 5'!AA621/'Tabel 11'!$F576*1,0)</f>
        <v>0</v>
      </c>
    </row>
    <row r="577" spans="2:28" outlineLevel="2" x14ac:dyDescent="0.2">
      <c r="B577" s="46">
        <v>2017</v>
      </c>
      <c r="C577" s="46">
        <v>5</v>
      </c>
      <c r="D577" s="22" t="s">
        <v>269</v>
      </c>
      <c r="E577" s="22" t="s">
        <v>641</v>
      </c>
      <c r="F577" s="41">
        <v>74987</v>
      </c>
      <c r="H577" s="69">
        <f>IFERROR('Tabel 5'!G622/'Tabel 11'!$F577*1,0)</f>
        <v>1.2268793257497967E-3</v>
      </c>
      <c r="I577" s="69"/>
      <c r="J577" s="69">
        <f>IFERROR('Tabel 5'!I622/'Tabel 11'!$F577*1,0)</f>
        <v>4.5341192473362049E-4</v>
      </c>
      <c r="K577" s="69">
        <f>IFERROR('Tabel 5'!J622/'Tabel 11'!$F577*1,0)</f>
        <v>1.866990278314908E-4</v>
      </c>
      <c r="L577" s="69">
        <f>IFERROR('Tabel 5'!K622/'Tabel 11'!$F577*1,0)</f>
        <v>2.6671289690212972E-4</v>
      </c>
      <c r="M577" s="69">
        <f>IFERROR('Tabel 5'!L622/'Tabel 11'!$F577*1,0)</f>
        <v>0</v>
      </c>
      <c r="N577" s="69">
        <f>IFERROR('Tabel 5'!M622/'Tabel 11'!$F577*1,0)</f>
        <v>0</v>
      </c>
      <c r="O577" s="69">
        <f>IFERROR('Tabel 5'!N622/'Tabel 11'!$F577*1,0)</f>
        <v>0</v>
      </c>
      <c r="P577" s="69"/>
      <c r="Q577" s="69">
        <f>IFERROR('Tabel 5'!P622/'Tabel 11'!$F577*1,0)</f>
        <v>1.3335644845106485E-5</v>
      </c>
      <c r="R577" s="69">
        <f>IFERROR('Tabel 5'!Q622/'Tabel 11'!$F577*1,0)</f>
        <v>1.3335644845106485E-5</v>
      </c>
      <c r="S577" s="69">
        <f>IFERROR('Tabel 5'!R622/'Tabel 11'!$F577*1,0)</f>
        <v>0</v>
      </c>
      <c r="T577" s="69">
        <f>IFERROR('Tabel 5'!S622/'Tabel 11'!$F577*1,0)</f>
        <v>0</v>
      </c>
      <c r="U577" s="69">
        <f>IFERROR('Tabel 5'!T622/'Tabel 11'!$F577*1,0)</f>
        <v>4.0006934535319454E-5</v>
      </c>
      <c r="V577" s="69"/>
      <c r="W577" s="69">
        <f>IFERROR('Tabel 5'!V622/'Tabel 11'!$F577*1,0)</f>
        <v>7.2012482163575015E-4</v>
      </c>
      <c r="X577" s="69">
        <f>IFERROR('Tabel 5'!W622/'Tabel 11'!$F577*1,0)</f>
        <v>6.2677530772000485E-4</v>
      </c>
      <c r="Y577" s="69">
        <f>IFERROR('Tabel 5'!X622/'Tabel 11'!$F577*1,0)</f>
        <v>9.3349513915745399E-5</v>
      </c>
      <c r="Z577" s="69">
        <f>IFERROR('Tabel 5'!Y622/'Tabel 11'!$F577*1,0)</f>
        <v>0</v>
      </c>
      <c r="AA577" s="69"/>
      <c r="AB577" s="69">
        <f>IFERROR('Tabel 5'!AA622/'Tabel 11'!$F577*1,0)</f>
        <v>0</v>
      </c>
    </row>
    <row r="578" spans="2:28" outlineLevel="2" x14ac:dyDescent="0.2">
      <c r="B578" s="46">
        <v>2017</v>
      </c>
      <c r="C578" s="46">
        <v>5</v>
      </c>
      <c r="D578" s="22" t="s">
        <v>270</v>
      </c>
      <c r="E578" s="22" t="s">
        <v>642</v>
      </c>
      <c r="F578" s="41">
        <v>73998</v>
      </c>
      <c r="H578" s="69">
        <f>IFERROR('Tabel 5'!G623/'Tabel 11'!$F578*1,0)</f>
        <v>9.3110624611475994E-3</v>
      </c>
      <c r="I578" s="69"/>
      <c r="J578" s="69">
        <f>IFERROR('Tabel 5'!I623/'Tabel 11'!$F578*1,0)</f>
        <v>5.6082596826941269E-3</v>
      </c>
      <c r="K578" s="69">
        <f>IFERROR('Tabel 5'!J623/'Tabel 11'!$F578*1,0)</f>
        <v>0</v>
      </c>
      <c r="L578" s="69">
        <f>IFERROR('Tabel 5'!K623/'Tabel 11'!$F578*1,0)</f>
        <v>0</v>
      </c>
      <c r="M578" s="69">
        <f>IFERROR('Tabel 5'!L623/'Tabel 11'!$F578*1,0)</f>
        <v>2.3919565393659289E-3</v>
      </c>
      <c r="N578" s="69">
        <f>IFERROR('Tabel 5'!M623/'Tabel 11'!$F578*1,0)</f>
        <v>0</v>
      </c>
      <c r="O578" s="69">
        <f>IFERROR('Tabel 5'!N623/'Tabel 11'!$F578*1,0)</f>
        <v>3.2163031433281981E-3</v>
      </c>
      <c r="P578" s="69"/>
      <c r="Q578" s="69">
        <f>IFERROR('Tabel 5'!P623/'Tabel 11'!$F578*1,0)</f>
        <v>5.1352739263223332E-4</v>
      </c>
      <c r="R578" s="69">
        <f>IFERROR('Tabel 5'!Q623/'Tabel 11'!$F578*1,0)</f>
        <v>5.1352739263223332E-4</v>
      </c>
      <c r="S578" s="69">
        <f>IFERROR('Tabel 5'!R623/'Tabel 11'!$F578*1,0)</f>
        <v>0</v>
      </c>
      <c r="T578" s="69">
        <f>IFERROR('Tabel 5'!S623/'Tabel 11'!$F578*1,0)</f>
        <v>0</v>
      </c>
      <c r="U578" s="69">
        <f>IFERROR('Tabel 5'!T623/'Tabel 11'!$F578*1,0)</f>
        <v>4.0541636260439473E-5</v>
      </c>
      <c r="V578" s="69"/>
      <c r="W578" s="69">
        <f>IFERROR('Tabel 5'!V623/'Tabel 11'!$F578*1,0)</f>
        <v>3.1487337495607988E-3</v>
      </c>
      <c r="X578" s="69">
        <f>IFERROR('Tabel 5'!W623/'Tabel 11'!$F578*1,0)</f>
        <v>3.1487337495607988E-3</v>
      </c>
      <c r="Y578" s="69">
        <f>IFERROR('Tabel 5'!X623/'Tabel 11'!$F578*1,0)</f>
        <v>0</v>
      </c>
      <c r="Z578" s="69">
        <f>IFERROR('Tabel 5'!Y623/'Tabel 11'!$F578*1,0)</f>
        <v>0</v>
      </c>
      <c r="AA578" s="69"/>
      <c r="AB578" s="69">
        <f>IFERROR('Tabel 5'!AA623/'Tabel 11'!$F578*1,0)</f>
        <v>0</v>
      </c>
    </row>
    <row r="579" spans="2:28" outlineLevel="2" x14ac:dyDescent="0.2">
      <c r="B579" s="46">
        <v>2017</v>
      </c>
      <c r="C579" s="46">
        <v>5</v>
      </c>
      <c r="D579" s="22" t="s">
        <v>271</v>
      </c>
      <c r="E579" s="22" t="s">
        <v>643</v>
      </c>
      <c r="F579" s="41">
        <v>50437</v>
      </c>
      <c r="H579" s="69">
        <f>IFERROR('Tabel 5'!G624/'Tabel 11'!$F579*1,0)</f>
        <v>3.4696750401490969E-3</v>
      </c>
      <c r="I579" s="69"/>
      <c r="J579" s="69">
        <f>IFERROR('Tabel 5'!I624/'Tabel 11'!$F579*1,0)</f>
        <v>9.12028867696334E-4</v>
      </c>
      <c r="K579" s="69">
        <f>IFERROR('Tabel 5'!J624/'Tabel 11'!$F579*1,0)</f>
        <v>0</v>
      </c>
      <c r="L579" s="69">
        <f>IFERROR('Tabel 5'!K624/'Tabel 11'!$F579*1,0)</f>
        <v>0</v>
      </c>
      <c r="M579" s="69">
        <f>IFERROR('Tabel 5'!L624/'Tabel 11'!$F579*1,0)</f>
        <v>0</v>
      </c>
      <c r="N579" s="69">
        <f>IFERROR('Tabel 5'!M624/'Tabel 11'!$F579*1,0)</f>
        <v>9.12028867696334E-4</v>
      </c>
      <c r="O579" s="69">
        <f>IFERROR('Tabel 5'!N624/'Tabel 11'!$F579*1,0)</f>
        <v>0</v>
      </c>
      <c r="P579" s="69"/>
      <c r="Q579" s="69">
        <f>IFERROR('Tabel 5'!P624/'Tabel 11'!$F579*1,0)</f>
        <v>9.9133572575688483E-5</v>
      </c>
      <c r="R579" s="69">
        <f>IFERROR('Tabel 5'!Q624/'Tabel 11'!$F579*1,0)</f>
        <v>9.9133572575688483E-5</v>
      </c>
      <c r="S579" s="69">
        <f>IFERROR('Tabel 5'!R624/'Tabel 11'!$F579*1,0)</f>
        <v>0</v>
      </c>
      <c r="T579" s="69">
        <f>IFERROR('Tabel 5'!S624/'Tabel 11'!$F579*1,0)</f>
        <v>0</v>
      </c>
      <c r="U579" s="69">
        <f>IFERROR('Tabel 5'!T624/'Tabel 11'!$F579*1,0)</f>
        <v>9.9133572575688483E-5</v>
      </c>
      <c r="V579" s="69"/>
      <c r="W579" s="69">
        <f>IFERROR('Tabel 5'!V624/'Tabel 11'!$F579*1,0)</f>
        <v>2.359379027301386E-3</v>
      </c>
      <c r="X579" s="69">
        <f>IFERROR('Tabel 5'!W624/'Tabel 11'!$F579*1,0)</f>
        <v>2.359379027301386E-3</v>
      </c>
      <c r="Y579" s="69">
        <f>IFERROR('Tabel 5'!X624/'Tabel 11'!$F579*1,0)</f>
        <v>0</v>
      </c>
      <c r="Z579" s="69">
        <f>IFERROR('Tabel 5'!Y624/'Tabel 11'!$F579*1,0)</f>
        <v>0</v>
      </c>
      <c r="AA579" s="69"/>
      <c r="AB579" s="69">
        <f>IFERROR('Tabel 5'!AA624/'Tabel 11'!$F579*1,0)</f>
        <v>0</v>
      </c>
    </row>
    <row r="580" spans="2:28" outlineLevel="2" x14ac:dyDescent="0.2">
      <c r="B580" s="46">
        <v>2017</v>
      </c>
      <c r="C580" s="46">
        <v>5</v>
      </c>
      <c r="D580" s="22" t="s">
        <v>272</v>
      </c>
      <c r="E580" s="22" t="s">
        <v>644</v>
      </c>
      <c r="F580" s="41">
        <v>64677</v>
      </c>
      <c r="H580" s="69">
        <f>IFERROR('Tabel 5'!G625/'Tabel 11'!$F580*1,0)</f>
        <v>1.5028526369497657E-2</v>
      </c>
      <c r="I580" s="69"/>
      <c r="J580" s="69">
        <f>IFERROR('Tabel 5'!I625/'Tabel 11'!$F580*1,0)</f>
        <v>5.9681184965289054E-3</v>
      </c>
      <c r="K580" s="69">
        <f>IFERROR('Tabel 5'!J625/'Tabel 11'!$F580*1,0)</f>
        <v>0</v>
      </c>
      <c r="L580" s="69">
        <f>IFERROR('Tabel 5'!K625/'Tabel 11'!$F580*1,0)</f>
        <v>1.314222984986935E-3</v>
      </c>
      <c r="M580" s="69">
        <f>IFERROR('Tabel 5'!L625/'Tabel 11'!$F580*1,0)</f>
        <v>3.9581304018430049E-3</v>
      </c>
      <c r="N580" s="69">
        <f>IFERROR('Tabel 5'!M625/'Tabel 11'!$F580*1,0)</f>
        <v>0</v>
      </c>
      <c r="O580" s="69">
        <f>IFERROR('Tabel 5'!N625/'Tabel 11'!$F580*1,0)</f>
        <v>6.9576510969896561E-4</v>
      </c>
      <c r="P580" s="69"/>
      <c r="Q580" s="69">
        <f>IFERROR('Tabel 5'!P625/'Tabel 11'!$F580*1,0)</f>
        <v>3.5561327829058243E-4</v>
      </c>
      <c r="R580" s="69">
        <f>IFERROR('Tabel 5'!Q625/'Tabel 11'!$F580*1,0)</f>
        <v>2.7830604387958625E-4</v>
      </c>
      <c r="S580" s="69">
        <f>IFERROR('Tabel 5'!R625/'Tabel 11'!$F580*1,0)</f>
        <v>7.7307234410996185E-5</v>
      </c>
      <c r="T580" s="69">
        <f>IFERROR('Tabel 5'!S625/'Tabel 11'!$F580*1,0)</f>
        <v>0</v>
      </c>
      <c r="U580" s="69">
        <f>IFERROR('Tabel 5'!T625/'Tabel 11'!$F580*1,0)</f>
        <v>3.3242110796728357E-3</v>
      </c>
      <c r="V580" s="69"/>
      <c r="W580" s="69">
        <f>IFERROR('Tabel 5'!V625/'Tabel 11'!$F580*1,0)</f>
        <v>5.3805835150053339E-3</v>
      </c>
      <c r="X580" s="69">
        <f>IFERROR('Tabel 5'!W625/'Tabel 11'!$F580*1,0)</f>
        <v>4.8085099803639626E-3</v>
      </c>
      <c r="Y580" s="69">
        <f>IFERROR('Tabel 5'!X625/'Tabel 11'!$F580*1,0)</f>
        <v>1.7007591570419159E-4</v>
      </c>
      <c r="Z580" s="69">
        <f>IFERROR('Tabel 5'!Y625/'Tabel 11'!$F580*1,0)</f>
        <v>4.0199761893718012E-4</v>
      </c>
      <c r="AA580" s="69"/>
      <c r="AB580" s="69">
        <f>IFERROR('Tabel 5'!AA625/'Tabel 11'!$F580*1,0)</f>
        <v>0</v>
      </c>
    </row>
    <row r="581" spans="2:28" outlineLevel="2" x14ac:dyDescent="0.2">
      <c r="B581" s="46">
        <v>2017</v>
      </c>
      <c r="C581" s="46">
        <v>5</v>
      </c>
      <c r="D581" s="22" t="s">
        <v>275</v>
      </c>
      <c r="E581" s="22" t="s">
        <v>647</v>
      </c>
      <c r="F581" s="41">
        <v>47964</v>
      </c>
      <c r="H581" s="69">
        <f>IFERROR('Tabel 5'!G626/'Tabel 11'!$F581*1,0)</f>
        <v>1.5657576515720122E-2</v>
      </c>
      <c r="I581" s="69"/>
      <c r="J581" s="69">
        <f>IFERROR('Tabel 5'!I626/'Tabel 11'!$F581*1,0)</f>
        <v>1.7096155449920773E-3</v>
      </c>
      <c r="K581" s="69">
        <f>IFERROR('Tabel 5'!J626/'Tabel 11'!$F581*1,0)</f>
        <v>0</v>
      </c>
      <c r="L581" s="69">
        <f>IFERROR('Tabel 5'!K626/'Tabel 11'!$F581*1,0)</f>
        <v>1.6679176048703195E-4</v>
      </c>
      <c r="M581" s="69">
        <f>IFERROR('Tabel 5'!L626/'Tabel 11'!$F581*1,0)</f>
        <v>1.5428237845050454E-3</v>
      </c>
      <c r="N581" s="69">
        <f>IFERROR('Tabel 5'!M626/'Tabel 11'!$F581*1,0)</f>
        <v>0</v>
      </c>
      <c r="O581" s="69">
        <f>IFERROR('Tabel 5'!N626/'Tabel 11'!$F581*1,0)</f>
        <v>0</v>
      </c>
      <c r="P581" s="69"/>
      <c r="Q581" s="69">
        <f>IFERROR('Tabel 5'!P626/'Tabel 11'!$F581*1,0)</f>
        <v>0</v>
      </c>
      <c r="R581" s="69">
        <f>IFERROR('Tabel 5'!Q626/'Tabel 11'!$F581*1,0)</f>
        <v>0</v>
      </c>
      <c r="S581" s="69">
        <f>IFERROR('Tabel 5'!R626/'Tabel 11'!$F581*1,0)</f>
        <v>0</v>
      </c>
      <c r="T581" s="69">
        <f>IFERROR('Tabel 5'!S626/'Tabel 11'!$F581*1,0)</f>
        <v>0</v>
      </c>
      <c r="U581" s="69">
        <f>IFERROR('Tabel 5'!T626/'Tabel 11'!$F581*1,0)</f>
        <v>3.7528146109582188E-4</v>
      </c>
      <c r="V581" s="69"/>
      <c r="W581" s="69">
        <f>IFERROR('Tabel 5'!V626/'Tabel 11'!$F581*1,0)</f>
        <v>1.3572679509632224E-2</v>
      </c>
      <c r="X581" s="69">
        <f>IFERROR('Tabel 5'!W626/'Tabel 11'!$F581*1,0)</f>
        <v>1.0674672671170045E-2</v>
      </c>
      <c r="Y581" s="69">
        <f>IFERROR('Tabel 5'!X626/'Tabel 11'!$F581*1,0)</f>
        <v>7.0886498206988572E-4</v>
      </c>
      <c r="Z581" s="69">
        <f>IFERROR('Tabel 5'!Y626/'Tabel 11'!$F581*1,0)</f>
        <v>2.1891418563922942E-3</v>
      </c>
      <c r="AA581" s="69"/>
      <c r="AB581" s="69">
        <f>IFERROR('Tabel 5'!AA626/'Tabel 11'!$F581*1,0)</f>
        <v>0</v>
      </c>
    </row>
    <row r="582" spans="2:28" outlineLevel="2" x14ac:dyDescent="0.2">
      <c r="B582" s="46">
        <v>2017</v>
      </c>
      <c r="C582" s="46">
        <v>5</v>
      </c>
      <c r="D582" s="22" t="s">
        <v>277</v>
      </c>
      <c r="E582" s="22" t="s">
        <v>649</v>
      </c>
      <c r="F582" s="41">
        <v>81363</v>
      </c>
      <c r="H582" s="69">
        <f>IFERROR('Tabel 5'!G627/'Tabel 11'!$F582*1,0)</f>
        <v>1.8177795803989528E-2</v>
      </c>
      <c r="I582" s="69"/>
      <c r="J582" s="69">
        <f>IFERROR('Tabel 5'!I627/'Tabel 11'!$F582*1,0)</f>
        <v>7.4972653417401029E-4</v>
      </c>
      <c r="K582" s="69">
        <f>IFERROR('Tabel 5'!J627/'Tabel 11'!$F582*1,0)</f>
        <v>0</v>
      </c>
      <c r="L582" s="69">
        <f>IFERROR('Tabel 5'!K627/'Tabel 11'!$F582*1,0)</f>
        <v>0</v>
      </c>
      <c r="M582" s="69">
        <f>IFERROR('Tabel 5'!L627/'Tabel 11'!$F582*1,0)</f>
        <v>0</v>
      </c>
      <c r="N582" s="69">
        <f>IFERROR('Tabel 5'!M627/'Tabel 11'!$F582*1,0)</f>
        <v>0</v>
      </c>
      <c r="O582" s="69">
        <f>IFERROR('Tabel 5'!N627/'Tabel 11'!$F582*1,0)</f>
        <v>7.4972653417401029E-4</v>
      </c>
      <c r="P582" s="69"/>
      <c r="Q582" s="69">
        <f>IFERROR('Tabel 5'!P627/'Tabel 11'!$F582*1,0)</f>
        <v>1.4453744330961247E-2</v>
      </c>
      <c r="R582" s="69">
        <f>IFERROR('Tabel 5'!Q627/'Tabel 11'!$F582*1,0)</f>
        <v>1.4453744330961247E-2</v>
      </c>
      <c r="S582" s="69">
        <f>IFERROR('Tabel 5'!R627/'Tabel 11'!$F582*1,0)</f>
        <v>0</v>
      </c>
      <c r="T582" s="69">
        <f>IFERROR('Tabel 5'!S627/'Tabel 11'!$F582*1,0)</f>
        <v>0</v>
      </c>
      <c r="U582" s="69">
        <f>IFERROR('Tabel 5'!T627/'Tabel 11'!$F582*1,0)</f>
        <v>1.2290598920885416E-4</v>
      </c>
      <c r="V582" s="69"/>
      <c r="W582" s="69">
        <f>IFERROR('Tabel 5'!V627/'Tabel 11'!$F582*1,0)</f>
        <v>2.8514189496454162E-3</v>
      </c>
      <c r="X582" s="69">
        <f>IFERROR('Tabel 5'!W627/'Tabel 11'!$F582*1,0)</f>
        <v>2.7653847571992183E-3</v>
      </c>
      <c r="Y582" s="69">
        <f>IFERROR('Tabel 5'!X627/'Tabel 11'!$F582*1,0)</f>
        <v>8.6034192446197904E-5</v>
      </c>
      <c r="Z582" s="69">
        <f>IFERROR('Tabel 5'!Y627/'Tabel 11'!$F582*1,0)</f>
        <v>0</v>
      </c>
      <c r="AA582" s="69"/>
      <c r="AB582" s="69">
        <f>IFERROR('Tabel 5'!AA627/'Tabel 11'!$F582*1,0)</f>
        <v>0</v>
      </c>
    </row>
    <row r="583" spans="2:28" outlineLevel="2" x14ac:dyDescent="0.2">
      <c r="B583" s="46">
        <v>2017</v>
      </c>
      <c r="C583" s="46">
        <v>5</v>
      </c>
      <c r="D583" s="22" t="s">
        <v>278</v>
      </c>
      <c r="E583" s="22" t="s">
        <v>650</v>
      </c>
      <c r="F583" s="41">
        <v>72384</v>
      </c>
      <c r="H583" s="69">
        <f>IFERROR('Tabel 5'!G628/'Tabel 11'!$F583*1,0)</f>
        <v>1.5473032714412025E-2</v>
      </c>
      <c r="I583" s="69"/>
      <c r="J583" s="69">
        <f>IFERROR('Tabel 5'!I628/'Tabel 11'!$F583*1,0)</f>
        <v>9.2009283819628647E-3</v>
      </c>
      <c r="K583" s="69">
        <f>IFERROR('Tabel 5'!J628/'Tabel 11'!$F583*1,0)</f>
        <v>8.5654288240495143E-3</v>
      </c>
      <c r="L583" s="69">
        <f>IFERROR('Tabel 5'!K628/'Tabel 11'!$F583*1,0)</f>
        <v>1.3815207780725021E-5</v>
      </c>
      <c r="M583" s="69">
        <f>IFERROR('Tabel 5'!L628/'Tabel 11'!$F583*1,0)</f>
        <v>0</v>
      </c>
      <c r="N583" s="69">
        <f>IFERROR('Tabel 5'!M628/'Tabel 11'!$F583*1,0)</f>
        <v>0</v>
      </c>
      <c r="O583" s="69">
        <f>IFERROR('Tabel 5'!N628/'Tabel 11'!$F583*1,0)</f>
        <v>6.2168435013262597E-4</v>
      </c>
      <c r="P583" s="69"/>
      <c r="Q583" s="69">
        <f>IFERROR('Tabel 5'!P628/'Tabel 11'!$F583*1,0)</f>
        <v>1.5196728558797526E-4</v>
      </c>
      <c r="R583" s="69">
        <f>IFERROR('Tabel 5'!Q628/'Tabel 11'!$F583*1,0)</f>
        <v>0</v>
      </c>
      <c r="S583" s="69">
        <f>IFERROR('Tabel 5'!R628/'Tabel 11'!$F583*1,0)</f>
        <v>1.5196728558797526E-4</v>
      </c>
      <c r="T583" s="69">
        <f>IFERROR('Tabel 5'!S628/'Tabel 11'!$F583*1,0)</f>
        <v>0</v>
      </c>
      <c r="U583" s="69">
        <f>IFERROR('Tabel 5'!T628/'Tabel 11'!$F583*1,0)</f>
        <v>1.6163793103448276E-3</v>
      </c>
      <c r="V583" s="69"/>
      <c r="W583" s="69">
        <f>IFERROR('Tabel 5'!V628/'Tabel 11'!$F583*1,0)</f>
        <v>4.5037577365163572E-3</v>
      </c>
      <c r="X583" s="69">
        <f>IFERROR('Tabel 5'!W628/'Tabel 11'!$F583*1,0)</f>
        <v>4.5037577365163572E-3</v>
      </c>
      <c r="Y583" s="69">
        <f>IFERROR('Tabel 5'!X628/'Tabel 11'!$F583*1,0)</f>
        <v>0</v>
      </c>
      <c r="Z583" s="69">
        <f>IFERROR('Tabel 5'!Y628/'Tabel 11'!$F583*1,0)</f>
        <v>0</v>
      </c>
      <c r="AA583" s="69"/>
      <c r="AB583" s="69">
        <f>IFERROR('Tabel 5'!AA628/'Tabel 11'!$F583*1,0)</f>
        <v>0</v>
      </c>
    </row>
    <row r="584" spans="2:28" outlineLevel="2" x14ac:dyDescent="0.2">
      <c r="B584" s="46">
        <v>2017</v>
      </c>
      <c r="C584" s="46">
        <v>5</v>
      </c>
      <c r="D584" s="22" t="s">
        <v>279</v>
      </c>
      <c r="E584" s="22" t="s">
        <v>651</v>
      </c>
      <c r="F584" s="41">
        <v>108363</v>
      </c>
      <c r="H584" s="69">
        <f>IFERROR('Tabel 5'!G629/'Tabel 11'!$F584*1,0)</f>
        <v>1.6075597759382814E-2</v>
      </c>
      <c r="I584" s="69"/>
      <c r="J584" s="69">
        <f>IFERROR('Tabel 5'!I629/'Tabel 11'!$F584*1,0)</f>
        <v>4.4203279717246659E-3</v>
      </c>
      <c r="K584" s="69">
        <f>IFERROR('Tabel 5'!J629/'Tabel 11'!$F584*1,0)</f>
        <v>6.4597694785120379E-5</v>
      </c>
      <c r="L584" s="69">
        <f>IFERROR('Tabel 5'!K629/'Tabel 11'!$F584*1,0)</f>
        <v>8.3054179009440498E-5</v>
      </c>
      <c r="M584" s="69">
        <f>IFERROR('Tabel 5'!L629/'Tabel 11'!$F584*1,0)</f>
        <v>3.2852541919289793E-3</v>
      </c>
      <c r="N584" s="69">
        <f>IFERROR('Tabel 5'!M629/'Tabel 11'!$F584*1,0)</f>
        <v>0</v>
      </c>
      <c r="O584" s="69">
        <f>IFERROR('Tabel 5'!N629/'Tabel 11'!$F584*1,0)</f>
        <v>9.8742190600112595E-4</v>
      </c>
      <c r="P584" s="69"/>
      <c r="Q584" s="69">
        <f>IFERROR('Tabel 5'!P629/'Tabel 11'!$F584*1,0)</f>
        <v>4.4664691822854661E-3</v>
      </c>
      <c r="R584" s="69">
        <f>IFERROR('Tabel 5'!Q629/'Tabel 11'!$F584*1,0)</f>
        <v>4.4664691822854661E-3</v>
      </c>
      <c r="S584" s="69">
        <f>IFERROR('Tabel 5'!R629/'Tabel 11'!$F584*1,0)</f>
        <v>0</v>
      </c>
      <c r="T584" s="69">
        <f>IFERROR('Tabel 5'!S629/'Tabel 11'!$F584*1,0)</f>
        <v>0</v>
      </c>
      <c r="U584" s="69">
        <f>IFERROR('Tabel 5'!T629/'Tabel 11'!$F584*1,0)</f>
        <v>4.5033821507341068E-3</v>
      </c>
      <c r="V584" s="69"/>
      <c r="W584" s="69">
        <f>IFERROR('Tabel 5'!V629/'Tabel 11'!$F584*1,0)</f>
        <v>2.6854184546385761E-3</v>
      </c>
      <c r="X584" s="69">
        <f>IFERROR('Tabel 5'!W629/'Tabel 11'!$F584*1,0)</f>
        <v>2.4916253702832146E-3</v>
      </c>
      <c r="Y584" s="69">
        <f>IFERROR('Tabel 5'!X629/'Tabel 11'!$F584*1,0)</f>
        <v>0</v>
      </c>
      <c r="Z584" s="69">
        <f>IFERROR('Tabel 5'!Y629/'Tabel 11'!$F584*1,0)</f>
        <v>1.9379308435536115E-4</v>
      </c>
      <c r="AA584" s="69"/>
      <c r="AB584" s="69">
        <f>IFERROR('Tabel 5'!AA629/'Tabel 11'!$F584*1,0)</f>
        <v>0</v>
      </c>
    </row>
    <row r="585" spans="2:28" outlineLevel="2" x14ac:dyDescent="0.2">
      <c r="B585" s="46">
        <v>2017</v>
      </c>
      <c r="C585" s="46">
        <v>5</v>
      </c>
      <c r="D585" s="22" t="s">
        <v>652</v>
      </c>
      <c r="E585" s="22" t="s">
        <v>653</v>
      </c>
      <c r="F585" s="41">
        <v>79980</v>
      </c>
      <c r="H585" s="69">
        <f>IFERROR('Tabel 5'!G630/'Tabel 11'!$F585*1,0)</f>
        <v>1.3403350837709428E-2</v>
      </c>
      <c r="I585" s="69"/>
      <c r="J585" s="69">
        <f>IFERROR('Tabel 5'!I630/'Tabel 11'!$F585*1,0)</f>
        <v>4.7511877969492371E-3</v>
      </c>
      <c r="K585" s="69">
        <f>IFERROR('Tabel 5'!J630/'Tabel 11'!$F585*1,0)</f>
        <v>1.7504376094023506E-4</v>
      </c>
      <c r="L585" s="69">
        <f>IFERROR('Tabel 5'!K630/'Tabel 11'!$F585*1,0)</f>
        <v>5.0012503125781442E-5</v>
      </c>
      <c r="M585" s="69">
        <f>IFERROR('Tabel 5'!L630/'Tabel 11'!$F585*1,0)</f>
        <v>4.3760940235058763E-4</v>
      </c>
      <c r="N585" s="69">
        <f>IFERROR('Tabel 5'!M630/'Tabel 11'!$F585*1,0)</f>
        <v>7.7519379844961239E-4</v>
      </c>
      <c r="O585" s="69">
        <f>IFERROR('Tabel 5'!N630/'Tabel 11'!$F585*1,0)</f>
        <v>3.3133283320830207E-3</v>
      </c>
      <c r="P585" s="69"/>
      <c r="Q585" s="69">
        <f>IFERROR('Tabel 5'!P630/'Tabel 11'!$F585*1,0)</f>
        <v>2.113028257064266E-3</v>
      </c>
      <c r="R585" s="69">
        <f>IFERROR('Tabel 5'!Q630/'Tabel 11'!$F585*1,0)</f>
        <v>2.113028257064266E-3</v>
      </c>
      <c r="S585" s="69">
        <f>IFERROR('Tabel 5'!R630/'Tabel 11'!$F585*1,0)</f>
        <v>0</v>
      </c>
      <c r="T585" s="69">
        <f>IFERROR('Tabel 5'!S630/'Tabel 11'!$F585*1,0)</f>
        <v>0</v>
      </c>
      <c r="U585" s="69">
        <f>IFERROR('Tabel 5'!T630/'Tabel 11'!$F585*1,0)</f>
        <v>2.2755688922230558E-3</v>
      </c>
      <c r="V585" s="69"/>
      <c r="W585" s="69">
        <f>IFERROR('Tabel 5'!V630/'Tabel 11'!$F585*1,0)</f>
        <v>4.2635658914728682E-3</v>
      </c>
      <c r="X585" s="69">
        <f>IFERROR('Tabel 5'!W630/'Tabel 11'!$F585*1,0)</f>
        <v>4.2635658914728682E-3</v>
      </c>
      <c r="Y585" s="69">
        <f>IFERROR('Tabel 5'!X630/'Tabel 11'!$F585*1,0)</f>
        <v>0</v>
      </c>
      <c r="Z585" s="69">
        <f>IFERROR('Tabel 5'!Y630/'Tabel 11'!$F585*1,0)</f>
        <v>0</v>
      </c>
      <c r="AA585" s="69"/>
      <c r="AB585" s="69">
        <f>IFERROR('Tabel 5'!AA630/'Tabel 11'!$F585*1,0)</f>
        <v>0</v>
      </c>
    </row>
    <row r="586" spans="2:28" outlineLevel="2" x14ac:dyDescent="0.2">
      <c r="B586" s="46">
        <v>2017</v>
      </c>
      <c r="C586" s="46">
        <v>5</v>
      </c>
      <c r="D586" s="22" t="s">
        <v>280</v>
      </c>
      <c r="E586" s="22" t="s">
        <v>654</v>
      </c>
      <c r="F586" s="41">
        <v>49569</v>
      </c>
      <c r="H586" s="69">
        <f>IFERROR('Tabel 5'!G631/'Tabel 11'!$F586*1,0)</f>
        <v>1.5412858843228631E-2</v>
      </c>
      <c r="I586" s="69"/>
      <c r="J586" s="69">
        <f>IFERROR('Tabel 5'!I631/'Tabel 11'!$F586*1,0)</f>
        <v>9.8852105146361637E-4</v>
      </c>
      <c r="K586" s="69">
        <f>IFERROR('Tabel 5'!J631/'Tabel 11'!$F586*1,0)</f>
        <v>0</v>
      </c>
      <c r="L586" s="69">
        <f>IFERROR('Tabel 5'!K631/'Tabel 11'!$F586*1,0)</f>
        <v>0</v>
      </c>
      <c r="M586" s="69">
        <f>IFERROR('Tabel 5'!L631/'Tabel 11'!$F586*1,0)</f>
        <v>4.8417357622707741E-4</v>
      </c>
      <c r="N586" s="69">
        <f>IFERROR('Tabel 5'!M631/'Tabel 11'!$F586*1,0)</f>
        <v>0</v>
      </c>
      <c r="O586" s="69">
        <f>IFERROR('Tabel 5'!N631/'Tabel 11'!$F586*1,0)</f>
        <v>5.0434747523653897E-4</v>
      </c>
      <c r="P586" s="69"/>
      <c r="Q586" s="69">
        <f>IFERROR('Tabel 5'!P631/'Tabel 11'!$F586*1,0)</f>
        <v>3.7119974177409268E-3</v>
      </c>
      <c r="R586" s="69">
        <f>IFERROR('Tabel 5'!Q631/'Tabel 11'!$F586*1,0)</f>
        <v>3.7119974177409268E-3</v>
      </c>
      <c r="S586" s="69">
        <f>IFERROR('Tabel 5'!R631/'Tabel 11'!$F586*1,0)</f>
        <v>0</v>
      </c>
      <c r="T586" s="69">
        <f>IFERROR('Tabel 5'!S631/'Tabel 11'!$F586*1,0)</f>
        <v>0</v>
      </c>
      <c r="U586" s="69">
        <f>IFERROR('Tabel 5'!T631/'Tabel 11'!$F586*1,0)</f>
        <v>0</v>
      </c>
      <c r="V586" s="69"/>
      <c r="W586" s="69">
        <f>IFERROR('Tabel 5'!V631/'Tabel 11'!$F586*1,0)</f>
        <v>1.0712340374024088E-2</v>
      </c>
      <c r="X586" s="69">
        <f>IFERROR('Tabel 5'!W631/'Tabel 11'!$F586*1,0)</f>
        <v>9.7439932215699337E-3</v>
      </c>
      <c r="Y586" s="69">
        <f>IFERROR('Tabel 5'!X631/'Tabel 11'!$F586*1,0)</f>
        <v>9.6834715245415481E-4</v>
      </c>
      <c r="Z586" s="69">
        <f>IFERROR('Tabel 5'!Y631/'Tabel 11'!$F586*1,0)</f>
        <v>0</v>
      </c>
      <c r="AA586" s="69"/>
      <c r="AB586" s="69">
        <f>IFERROR('Tabel 5'!AA631/'Tabel 11'!$F586*1,0)</f>
        <v>0</v>
      </c>
    </row>
    <row r="587" spans="2:28" outlineLevel="2" x14ac:dyDescent="0.2">
      <c r="B587" s="46">
        <v>2017</v>
      </c>
      <c r="C587" s="46">
        <v>5</v>
      </c>
      <c r="D587" s="22" t="s">
        <v>281</v>
      </c>
      <c r="E587" s="22" t="s">
        <v>655</v>
      </c>
      <c r="F587" s="41">
        <v>129842</v>
      </c>
      <c r="H587" s="69">
        <f>IFERROR('Tabel 5'!G632/'Tabel 11'!$F587*1,0)</f>
        <v>7.5399331495201857E-3</v>
      </c>
      <c r="I587" s="69"/>
      <c r="J587" s="69">
        <f>IFERROR('Tabel 5'!I632/'Tabel 11'!$F587*1,0)</f>
        <v>1.6635603271668643E-3</v>
      </c>
      <c r="K587" s="69">
        <f>IFERROR('Tabel 5'!J632/'Tabel 11'!$F587*1,0)</f>
        <v>0</v>
      </c>
      <c r="L587" s="69">
        <f>IFERROR('Tabel 5'!K632/'Tabel 11'!$F587*1,0)</f>
        <v>0</v>
      </c>
      <c r="M587" s="69">
        <f>IFERROR('Tabel 5'!L632/'Tabel 11'!$F587*1,0)</f>
        <v>1.1475485590178832E-3</v>
      </c>
      <c r="N587" s="69">
        <f>IFERROR('Tabel 5'!M632/'Tabel 11'!$F587*1,0)</f>
        <v>0</v>
      </c>
      <c r="O587" s="69">
        <f>IFERROR('Tabel 5'!N632/'Tabel 11'!$F587*1,0)</f>
        <v>5.1601176814898109E-4</v>
      </c>
      <c r="P587" s="69"/>
      <c r="Q587" s="69">
        <f>IFERROR('Tabel 5'!P632/'Tabel 11'!$F587*1,0)</f>
        <v>1.1552502271992113E-4</v>
      </c>
      <c r="R587" s="69">
        <f>IFERROR('Tabel 5'!Q632/'Tabel 11'!$F587*1,0)</f>
        <v>1.1552502271992113E-4</v>
      </c>
      <c r="S587" s="69">
        <f>IFERROR('Tabel 5'!R632/'Tabel 11'!$F587*1,0)</f>
        <v>0</v>
      </c>
      <c r="T587" s="69">
        <f>IFERROR('Tabel 5'!S632/'Tabel 11'!$F587*1,0)</f>
        <v>0</v>
      </c>
      <c r="U587" s="69">
        <f>IFERROR('Tabel 5'!T632/'Tabel 11'!$F587*1,0)</f>
        <v>1.4787202908149906E-3</v>
      </c>
      <c r="V587" s="69"/>
      <c r="W587" s="69">
        <f>IFERROR('Tabel 5'!V632/'Tabel 11'!$F587*1,0)</f>
        <v>4.2821275088184103E-3</v>
      </c>
      <c r="X587" s="69">
        <f>IFERROR('Tabel 5'!W632/'Tabel 11'!$F587*1,0)</f>
        <v>4.0202707906532558E-3</v>
      </c>
      <c r="Y587" s="69">
        <f>IFERROR('Tabel 5'!X632/'Tabel 11'!$F587*1,0)</f>
        <v>7.7016681813280757E-5</v>
      </c>
      <c r="Z587" s="69">
        <f>IFERROR('Tabel 5'!Y632/'Tabel 11'!$F587*1,0)</f>
        <v>1.8484003635187382E-4</v>
      </c>
      <c r="AA587" s="69"/>
      <c r="AB587" s="69">
        <f>IFERROR('Tabel 5'!AA632/'Tabel 11'!$F587*1,0)</f>
        <v>0</v>
      </c>
    </row>
    <row r="588" spans="2:28" outlineLevel="2" x14ac:dyDescent="0.2">
      <c r="B588" s="46">
        <v>2017</v>
      </c>
      <c r="C588" s="46">
        <v>5</v>
      </c>
      <c r="D588" s="22" t="s">
        <v>282</v>
      </c>
      <c r="E588" s="22" t="s">
        <v>656</v>
      </c>
      <c r="F588" s="41">
        <v>96176</v>
      </c>
      <c r="H588" s="69">
        <f>IFERROR('Tabel 5'!G633/'Tabel 11'!$F588*1,0)</f>
        <v>2.4174430211279321E-2</v>
      </c>
      <c r="I588" s="69"/>
      <c r="J588" s="69">
        <f>IFERROR('Tabel 5'!I633/'Tabel 11'!$F588*1,0)</f>
        <v>1.0522375644651472E-2</v>
      </c>
      <c r="K588" s="69">
        <f>IFERROR('Tabel 5'!J633/'Tabel 11'!$F588*1,0)</f>
        <v>3.7431375811013143E-3</v>
      </c>
      <c r="L588" s="69">
        <f>IFERROR('Tabel 5'!K633/'Tabel 11'!$F588*1,0)</f>
        <v>0</v>
      </c>
      <c r="M588" s="69">
        <f>IFERROR('Tabel 5'!L633/'Tabel 11'!$F588*1,0)</f>
        <v>0</v>
      </c>
      <c r="N588" s="69">
        <f>IFERROR('Tabel 5'!M633/'Tabel 11'!$F588*1,0)</f>
        <v>0</v>
      </c>
      <c r="O588" s="69">
        <f>IFERROR('Tabel 5'!N633/'Tabel 11'!$F588*1,0)</f>
        <v>6.7792380635501581E-3</v>
      </c>
      <c r="P588" s="69"/>
      <c r="Q588" s="69">
        <f>IFERROR('Tabel 5'!P633/'Tabel 11'!$F588*1,0)</f>
        <v>6.4153219098319744E-3</v>
      </c>
      <c r="R588" s="69">
        <f>IFERROR('Tabel 5'!Q633/'Tabel 11'!$F588*1,0)</f>
        <v>5.5315255365163867E-3</v>
      </c>
      <c r="S588" s="69">
        <f>IFERROR('Tabel 5'!R633/'Tabel 11'!$F588*1,0)</f>
        <v>8.8379637331558814E-4</v>
      </c>
      <c r="T588" s="69">
        <f>IFERROR('Tabel 5'!S633/'Tabel 11'!$F588*1,0)</f>
        <v>0</v>
      </c>
      <c r="U588" s="69">
        <f>IFERROR('Tabel 5'!T633/'Tabel 11'!$F588*1,0)</f>
        <v>3.379221427383131E-3</v>
      </c>
      <c r="V588" s="69"/>
      <c r="W588" s="69">
        <f>IFERROR('Tabel 5'!V633/'Tabel 11'!$F588*1,0)</f>
        <v>3.8575112294127432E-3</v>
      </c>
      <c r="X588" s="69">
        <f>IFERROR('Tabel 5'!W633/'Tabel 11'!$F588*1,0)</f>
        <v>3.7535351854932624E-3</v>
      </c>
      <c r="Y588" s="69">
        <f>IFERROR('Tabel 5'!X633/'Tabel 11'!$F588*1,0)</f>
        <v>1.0397604391948095E-4</v>
      </c>
      <c r="Z588" s="69">
        <f>IFERROR('Tabel 5'!Y633/'Tabel 11'!$F588*1,0)</f>
        <v>0</v>
      </c>
      <c r="AA588" s="69"/>
      <c r="AB588" s="69">
        <f>IFERROR('Tabel 5'!AA633/'Tabel 11'!$F588*1,0)</f>
        <v>1.871568790550657E-4</v>
      </c>
    </row>
    <row r="589" spans="2:28" outlineLevel="2" x14ac:dyDescent="0.2">
      <c r="B589" s="46">
        <v>2017</v>
      </c>
      <c r="C589" s="46">
        <v>5</v>
      </c>
      <c r="D589" s="22" t="s">
        <v>284</v>
      </c>
      <c r="E589" s="22" t="s">
        <v>658</v>
      </c>
      <c r="F589" s="41">
        <v>64828</v>
      </c>
      <c r="H589" s="69">
        <f>IFERROR('Tabel 5'!G634/'Tabel 11'!$F589*1,0)</f>
        <v>3.7792311963966187E-3</v>
      </c>
      <c r="I589" s="69"/>
      <c r="J589" s="69">
        <f>IFERROR('Tabel 5'!I634/'Tabel 11'!$F589*1,0)</f>
        <v>0</v>
      </c>
      <c r="K589" s="69">
        <f>IFERROR('Tabel 5'!J634/'Tabel 11'!$F589*1,0)</f>
        <v>0</v>
      </c>
      <c r="L589" s="69">
        <f>IFERROR('Tabel 5'!K634/'Tabel 11'!$F589*1,0)</f>
        <v>0</v>
      </c>
      <c r="M589" s="69">
        <f>IFERROR('Tabel 5'!L634/'Tabel 11'!$F589*1,0)</f>
        <v>0</v>
      </c>
      <c r="N589" s="69">
        <f>IFERROR('Tabel 5'!M634/'Tabel 11'!$F589*1,0)</f>
        <v>0</v>
      </c>
      <c r="O589" s="69">
        <f>IFERROR('Tabel 5'!N634/'Tabel 11'!$F589*1,0)</f>
        <v>0</v>
      </c>
      <c r="P589" s="69"/>
      <c r="Q589" s="69">
        <f>IFERROR('Tabel 5'!P634/'Tabel 11'!$F589*1,0)</f>
        <v>1.8510520145616091E-4</v>
      </c>
      <c r="R589" s="69">
        <f>IFERROR('Tabel 5'!Q634/'Tabel 11'!$F589*1,0)</f>
        <v>1.8510520145616091E-4</v>
      </c>
      <c r="S589" s="69">
        <f>IFERROR('Tabel 5'!R634/'Tabel 11'!$F589*1,0)</f>
        <v>0</v>
      </c>
      <c r="T589" s="69">
        <f>IFERROR('Tabel 5'!S634/'Tabel 11'!$F589*1,0)</f>
        <v>0</v>
      </c>
      <c r="U589" s="69">
        <f>IFERROR('Tabel 5'!T634/'Tabel 11'!$F589*1,0)</f>
        <v>6.6329363855124326E-4</v>
      </c>
      <c r="V589" s="69"/>
      <c r="W589" s="69">
        <f>IFERROR('Tabel 5'!V634/'Tabel 11'!$F589*1,0)</f>
        <v>2.9308323563892145E-3</v>
      </c>
      <c r="X589" s="69">
        <f>IFERROR('Tabel 5'!W634/'Tabel 11'!$F589*1,0)</f>
        <v>2.7611525883877337E-3</v>
      </c>
      <c r="Y589" s="69">
        <f>IFERROR('Tabel 5'!X634/'Tabel 11'!$F589*1,0)</f>
        <v>6.1701733818720305E-5</v>
      </c>
      <c r="Z589" s="69">
        <f>IFERROR('Tabel 5'!Y634/'Tabel 11'!$F589*1,0)</f>
        <v>1.0797803418276053E-4</v>
      </c>
      <c r="AA589" s="69"/>
      <c r="AB589" s="69">
        <f>IFERROR('Tabel 5'!AA634/'Tabel 11'!$F589*1,0)</f>
        <v>0</v>
      </c>
    </row>
    <row r="590" spans="2:28" outlineLevel="2" x14ac:dyDescent="0.2">
      <c r="B590" s="46">
        <v>2017</v>
      </c>
      <c r="C590" s="46">
        <v>5</v>
      </c>
      <c r="D590" s="22" t="s">
        <v>287</v>
      </c>
      <c r="E590" s="22" t="s">
        <v>661</v>
      </c>
      <c r="F590" s="41">
        <v>103131</v>
      </c>
      <c r="H590" s="69">
        <f>IFERROR('Tabel 5'!G635/'Tabel 11'!$F590*1,0)</f>
        <v>9.96790489765444E-3</v>
      </c>
      <c r="I590" s="69"/>
      <c r="J590" s="69">
        <f>IFERROR('Tabel 5'!I635/'Tabel 11'!$F590*1,0)</f>
        <v>7.9898381669914961E-3</v>
      </c>
      <c r="K590" s="69">
        <f>IFERROR('Tabel 5'!J635/'Tabel 11'!$F590*1,0)</f>
        <v>3.6846341061368549E-4</v>
      </c>
      <c r="L590" s="69">
        <f>IFERROR('Tabel 5'!K635/'Tabel 11'!$F590*1,0)</f>
        <v>0</v>
      </c>
      <c r="M590" s="69">
        <f>IFERROR('Tabel 5'!L635/'Tabel 11'!$F590*1,0)</f>
        <v>0</v>
      </c>
      <c r="N590" s="69">
        <f>IFERROR('Tabel 5'!M635/'Tabel 11'!$F590*1,0)</f>
        <v>0</v>
      </c>
      <c r="O590" s="69">
        <f>IFERROR('Tabel 5'!N635/'Tabel 11'!$F590*1,0)</f>
        <v>7.6213747563778104E-3</v>
      </c>
      <c r="P590" s="69"/>
      <c r="Q590" s="69">
        <f>IFERROR('Tabel 5'!P635/'Tabel 11'!$F590*1,0)</f>
        <v>6.7874838797257856E-5</v>
      </c>
      <c r="R590" s="69">
        <f>IFERROR('Tabel 5'!Q635/'Tabel 11'!$F590*1,0)</f>
        <v>6.7874838797257856E-5</v>
      </c>
      <c r="S590" s="69">
        <f>IFERROR('Tabel 5'!R635/'Tabel 11'!$F590*1,0)</f>
        <v>0</v>
      </c>
      <c r="T590" s="69">
        <f>IFERROR('Tabel 5'!S635/'Tabel 11'!$F590*1,0)</f>
        <v>0</v>
      </c>
      <c r="U590" s="69">
        <f>IFERROR('Tabel 5'!T635/'Tabel 11'!$F590*1,0)</f>
        <v>1.9392811084930816E-5</v>
      </c>
      <c r="V590" s="69"/>
      <c r="W590" s="69">
        <f>IFERROR('Tabel 5'!V635/'Tabel 11'!$F590*1,0)</f>
        <v>1.8907990807807546E-3</v>
      </c>
      <c r="X590" s="69">
        <f>IFERROR('Tabel 5'!W635/'Tabel 11'!$F590*1,0)</f>
        <v>1.7453529976437735E-3</v>
      </c>
      <c r="Y590" s="69">
        <f>IFERROR('Tabel 5'!X635/'Tabel 11'!$F590*1,0)</f>
        <v>0</v>
      </c>
      <c r="Z590" s="69">
        <f>IFERROR('Tabel 5'!Y635/'Tabel 11'!$F590*1,0)</f>
        <v>1.4544608313698111E-4</v>
      </c>
      <c r="AA590" s="69"/>
      <c r="AB590" s="69">
        <f>IFERROR('Tabel 5'!AA635/'Tabel 11'!$F590*1,0)</f>
        <v>0</v>
      </c>
    </row>
    <row r="591" spans="2:28" outlineLevel="2" x14ac:dyDescent="0.2">
      <c r="B591" s="46">
        <v>2017</v>
      </c>
      <c r="C591" s="46">
        <v>5</v>
      </c>
      <c r="D591" s="22" t="s">
        <v>288</v>
      </c>
      <c r="E591" s="22" t="s">
        <v>662</v>
      </c>
      <c r="F591" s="41">
        <v>75659</v>
      </c>
      <c r="H591" s="69">
        <f>IFERROR('Tabel 5'!G636/'Tabel 11'!$F591*1,0)</f>
        <v>5.9741735946813998E-3</v>
      </c>
      <c r="I591" s="69"/>
      <c r="J591" s="69">
        <f>IFERROR('Tabel 5'!I636/'Tabel 11'!$F591*1,0)</f>
        <v>1.1763306414306295E-3</v>
      </c>
      <c r="K591" s="69">
        <f>IFERROR('Tabel 5'!J636/'Tabel 11'!$F591*1,0)</f>
        <v>0</v>
      </c>
      <c r="L591" s="69">
        <f>IFERROR('Tabel 5'!K636/'Tabel 11'!$F591*1,0)</f>
        <v>0</v>
      </c>
      <c r="M591" s="69">
        <f>IFERROR('Tabel 5'!L636/'Tabel 11'!$F591*1,0)</f>
        <v>0</v>
      </c>
      <c r="N591" s="69">
        <f>IFERROR('Tabel 5'!M636/'Tabel 11'!$F591*1,0)</f>
        <v>0</v>
      </c>
      <c r="O591" s="69">
        <f>IFERROR('Tabel 5'!N636/'Tabel 11'!$F591*1,0)</f>
        <v>1.1763306414306295E-3</v>
      </c>
      <c r="P591" s="69"/>
      <c r="Q591" s="69">
        <f>IFERROR('Tabel 5'!P636/'Tabel 11'!$F591*1,0)</f>
        <v>3.9651594654965041E-4</v>
      </c>
      <c r="R591" s="69">
        <f>IFERROR('Tabel 5'!Q636/'Tabel 11'!$F591*1,0)</f>
        <v>3.9651594654965041E-4</v>
      </c>
      <c r="S591" s="69">
        <f>IFERROR('Tabel 5'!R636/'Tabel 11'!$F591*1,0)</f>
        <v>0</v>
      </c>
      <c r="T591" s="69">
        <f>IFERROR('Tabel 5'!S636/'Tabel 11'!$F591*1,0)</f>
        <v>0</v>
      </c>
      <c r="U591" s="69">
        <f>IFERROR('Tabel 5'!T636/'Tabel 11'!$F591*1,0)</f>
        <v>6.7407710913440565E-4</v>
      </c>
      <c r="V591" s="69"/>
      <c r="W591" s="69">
        <f>IFERROR('Tabel 5'!V636/'Tabel 11'!$F591*1,0)</f>
        <v>3.7272498975667138E-3</v>
      </c>
      <c r="X591" s="69">
        <f>IFERROR('Tabel 5'!W636/'Tabel 11'!$F591*1,0)</f>
        <v>3.6082951136018186E-3</v>
      </c>
      <c r="Y591" s="69">
        <f>IFERROR('Tabel 5'!X636/'Tabel 11'!$F591*1,0)</f>
        <v>1.1895478396489512E-4</v>
      </c>
      <c r="Z591" s="69">
        <f>IFERROR('Tabel 5'!Y636/'Tabel 11'!$F591*1,0)</f>
        <v>0</v>
      </c>
      <c r="AA591" s="69"/>
      <c r="AB591" s="69">
        <f>IFERROR('Tabel 5'!AA636/'Tabel 11'!$F591*1,0)</f>
        <v>0</v>
      </c>
    </row>
    <row r="592" spans="2:28" outlineLevel="2" x14ac:dyDescent="0.2">
      <c r="B592" s="46">
        <v>2017</v>
      </c>
      <c r="C592" s="46">
        <v>5</v>
      </c>
      <c r="D592" s="22" t="s">
        <v>290</v>
      </c>
      <c r="E592" s="22" t="s">
        <v>664</v>
      </c>
      <c r="F592" s="41">
        <v>56340</v>
      </c>
      <c r="H592" s="69">
        <f>IFERROR('Tabel 5'!G637/'Tabel 11'!$F592*1,0)</f>
        <v>1.389776357827476E-2</v>
      </c>
      <c r="I592" s="69"/>
      <c r="J592" s="69">
        <f>IFERROR('Tabel 5'!I637/'Tabel 11'!$F592*1,0)</f>
        <v>2.8576499822506214E-3</v>
      </c>
      <c r="K592" s="69">
        <f>IFERROR('Tabel 5'!J637/'Tabel 11'!$F592*1,0)</f>
        <v>3.549875754348598E-5</v>
      </c>
      <c r="L592" s="69">
        <f>IFERROR('Tabel 5'!K637/'Tabel 11'!$F592*1,0)</f>
        <v>5.3248136315228964E-5</v>
      </c>
      <c r="M592" s="69">
        <f>IFERROR('Tabel 5'!L637/'Tabel 11'!$F592*1,0)</f>
        <v>2.0944266950656729E-3</v>
      </c>
      <c r="N592" s="69">
        <f>IFERROR('Tabel 5'!M637/'Tabel 11'!$F592*1,0)</f>
        <v>0</v>
      </c>
      <c r="O592" s="69">
        <f>IFERROR('Tabel 5'!N637/'Tabel 11'!$F592*1,0)</f>
        <v>6.7447639332623359E-4</v>
      </c>
      <c r="P592" s="69"/>
      <c r="Q592" s="69">
        <f>IFERROR('Tabel 5'!P637/'Tabel 11'!$F592*1,0)</f>
        <v>2.2719204827831027E-3</v>
      </c>
      <c r="R592" s="69">
        <f>IFERROR('Tabel 5'!Q637/'Tabel 11'!$F592*1,0)</f>
        <v>1.6684416045438409E-3</v>
      </c>
      <c r="S592" s="69">
        <f>IFERROR('Tabel 5'!R637/'Tabel 11'!$F592*1,0)</f>
        <v>6.0347887823926165E-4</v>
      </c>
      <c r="T592" s="69">
        <f>IFERROR('Tabel 5'!S637/'Tabel 11'!$F592*1,0)</f>
        <v>0</v>
      </c>
      <c r="U592" s="69">
        <f>IFERROR('Tabel 5'!T637/'Tabel 11'!$F592*1,0)</f>
        <v>1.6861909833155839E-3</v>
      </c>
      <c r="V592" s="69"/>
      <c r="W592" s="69">
        <f>IFERROR('Tabel 5'!V637/'Tabel 11'!$F592*1,0)</f>
        <v>7.0820021299254528E-3</v>
      </c>
      <c r="X592" s="69">
        <f>IFERROR('Tabel 5'!W637/'Tabel 11'!$F592*1,0)</f>
        <v>7.0642527511537096E-3</v>
      </c>
      <c r="Y592" s="69">
        <f>IFERROR('Tabel 5'!X637/'Tabel 11'!$F592*1,0)</f>
        <v>1.774937877174299E-5</v>
      </c>
      <c r="Z592" s="69">
        <f>IFERROR('Tabel 5'!Y637/'Tabel 11'!$F592*1,0)</f>
        <v>0</v>
      </c>
      <c r="AA592" s="69"/>
      <c r="AB592" s="69">
        <f>IFERROR('Tabel 5'!AA637/'Tabel 11'!$F592*1,0)</f>
        <v>4.579339723109691E-3</v>
      </c>
    </row>
    <row r="593" spans="2:28" outlineLevel="2" x14ac:dyDescent="0.2">
      <c r="B593" s="46">
        <v>2017</v>
      </c>
      <c r="C593" s="46">
        <v>5</v>
      </c>
      <c r="D593" s="22" t="s">
        <v>292</v>
      </c>
      <c r="E593" s="22" t="s">
        <v>666</v>
      </c>
      <c r="F593" s="41">
        <v>102132</v>
      </c>
      <c r="H593" s="69">
        <f>IFERROR('Tabel 5'!G638/'Tabel 11'!$F593*1,0)</f>
        <v>7.3336466533505656E-3</v>
      </c>
      <c r="I593" s="69"/>
      <c r="J593" s="69">
        <f>IFERROR('Tabel 5'!I638/'Tabel 11'!$F593*1,0)</f>
        <v>1.821172600164493E-3</v>
      </c>
      <c r="K593" s="69">
        <f>IFERROR('Tabel 5'!J638/'Tabel 11'!$F593*1,0)</f>
        <v>1.3218188227000353E-3</v>
      </c>
      <c r="L593" s="69">
        <f>IFERROR('Tabel 5'!K638/'Tabel 11'!$F593*1,0)</f>
        <v>0</v>
      </c>
      <c r="M593" s="69">
        <f>IFERROR('Tabel 5'!L638/'Tabel 11'!$F593*1,0)</f>
        <v>8.8121254846669015E-5</v>
      </c>
      <c r="N593" s="69">
        <f>IFERROR('Tabel 5'!M638/'Tabel 11'!$F593*1,0)</f>
        <v>0</v>
      </c>
      <c r="O593" s="69">
        <f>IFERROR('Tabel 5'!N638/'Tabel 11'!$F593*1,0)</f>
        <v>4.1123252261778876E-4</v>
      </c>
      <c r="P593" s="69"/>
      <c r="Q593" s="69">
        <f>IFERROR('Tabel 5'!P638/'Tabel 11'!$F593*1,0)</f>
        <v>3.2115301766341598E-3</v>
      </c>
      <c r="R593" s="69">
        <f>IFERROR('Tabel 5'!Q638/'Tabel 11'!$F593*1,0)</f>
        <v>3.2115301766341598E-3</v>
      </c>
      <c r="S593" s="69">
        <f>IFERROR('Tabel 5'!R638/'Tabel 11'!$F593*1,0)</f>
        <v>0</v>
      </c>
      <c r="T593" s="69">
        <f>IFERROR('Tabel 5'!S638/'Tabel 11'!$F593*1,0)</f>
        <v>0</v>
      </c>
      <c r="U593" s="69">
        <f>IFERROR('Tabel 5'!T638/'Tabel 11'!$F593*1,0)</f>
        <v>5.8747503231112676E-5</v>
      </c>
      <c r="V593" s="69"/>
      <c r="W593" s="69">
        <f>IFERROR('Tabel 5'!V638/'Tabel 11'!$F593*1,0)</f>
        <v>2.2421963733208006E-3</v>
      </c>
      <c r="X593" s="69">
        <f>IFERROR('Tabel 5'!W638/'Tabel 11'!$F593*1,0)</f>
        <v>2.2421963733208006E-3</v>
      </c>
      <c r="Y593" s="69">
        <f>IFERROR('Tabel 5'!X638/'Tabel 11'!$F593*1,0)</f>
        <v>0</v>
      </c>
      <c r="Z593" s="69">
        <f>IFERROR('Tabel 5'!Y638/'Tabel 11'!$F593*1,0)</f>
        <v>0</v>
      </c>
      <c r="AA593" s="69"/>
      <c r="AB593" s="69">
        <f>IFERROR('Tabel 5'!AA638/'Tabel 11'!$F593*1,0)</f>
        <v>0</v>
      </c>
    </row>
    <row r="594" spans="2:28" outlineLevel="2" x14ac:dyDescent="0.2">
      <c r="B594" s="46">
        <v>2017</v>
      </c>
      <c r="C594" s="46">
        <v>5</v>
      </c>
      <c r="D594" s="22" t="s">
        <v>293</v>
      </c>
      <c r="E594" s="22" t="s">
        <v>667</v>
      </c>
      <c r="F594" s="41">
        <v>97972</v>
      </c>
      <c r="H594" s="69">
        <f>IFERROR('Tabel 5'!G639/'Tabel 11'!$F594*1,0)</f>
        <v>2.6436124607030582E-3</v>
      </c>
      <c r="I594" s="69"/>
      <c r="J594" s="69">
        <f>IFERROR('Tabel 5'!I639/'Tabel 11'!$F594*1,0)</f>
        <v>7.2469685216184211E-4</v>
      </c>
      <c r="K594" s="69">
        <f>IFERROR('Tabel 5'!J639/'Tabel 11'!$F594*1,0)</f>
        <v>6.0221287714857304E-4</v>
      </c>
      <c r="L594" s="69">
        <f>IFERROR('Tabel 5'!K639/'Tabel 11'!$F594*1,0)</f>
        <v>0</v>
      </c>
      <c r="M594" s="69">
        <f>IFERROR('Tabel 5'!L639/'Tabel 11'!$F594*1,0)</f>
        <v>1.0206997917772424E-4</v>
      </c>
      <c r="N594" s="69">
        <f>IFERROR('Tabel 5'!M639/'Tabel 11'!$F594*1,0)</f>
        <v>0</v>
      </c>
      <c r="O594" s="69">
        <f>IFERROR('Tabel 5'!N639/'Tabel 11'!$F594*1,0)</f>
        <v>2.0413995835544851E-5</v>
      </c>
      <c r="P594" s="69"/>
      <c r="Q594" s="69">
        <f>IFERROR('Tabel 5'!P639/'Tabel 11'!$F594*1,0)</f>
        <v>1.8372596251990366E-4</v>
      </c>
      <c r="R594" s="69">
        <f>IFERROR('Tabel 5'!Q639/'Tabel 11'!$F594*1,0)</f>
        <v>0</v>
      </c>
      <c r="S594" s="69">
        <f>IFERROR('Tabel 5'!R639/'Tabel 11'!$F594*1,0)</f>
        <v>1.8372596251990366E-4</v>
      </c>
      <c r="T594" s="69">
        <f>IFERROR('Tabel 5'!S639/'Tabel 11'!$F594*1,0)</f>
        <v>0</v>
      </c>
      <c r="U594" s="69">
        <f>IFERROR('Tabel 5'!T639/'Tabel 11'!$F594*1,0)</f>
        <v>9.1862981259951829E-5</v>
      </c>
      <c r="V594" s="69"/>
      <c r="W594" s="69">
        <f>IFERROR('Tabel 5'!V639/'Tabel 11'!$F594*1,0)</f>
        <v>1.6433266647613604E-3</v>
      </c>
      <c r="X594" s="69">
        <f>IFERROR('Tabel 5'!W639/'Tabel 11'!$F594*1,0)</f>
        <v>1.5922916751724982E-3</v>
      </c>
      <c r="Y594" s="69">
        <f>IFERROR('Tabel 5'!X639/'Tabel 11'!$F594*1,0)</f>
        <v>5.1034989588862121E-5</v>
      </c>
      <c r="Z594" s="69">
        <f>IFERROR('Tabel 5'!Y639/'Tabel 11'!$F594*1,0)</f>
        <v>0</v>
      </c>
      <c r="AA594" s="69"/>
      <c r="AB594" s="69">
        <f>IFERROR('Tabel 5'!AA639/'Tabel 11'!$F594*1,0)</f>
        <v>0</v>
      </c>
    </row>
    <row r="595" spans="2:28" outlineLevel="2" x14ac:dyDescent="0.2">
      <c r="B595" s="46">
        <v>2017</v>
      </c>
      <c r="C595" s="46">
        <v>5</v>
      </c>
      <c r="D595" s="22" t="s">
        <v>294</v>
      </c>
      <c r="E595" s="22" t="s">
        <v>668</v>
      </c>
      <c r="F595" s="41">
        <v>146157</v>
      </c>
      <c r="H595" s="69">
        <f>IFERROR('Tabel 5'!G640/'Tabel 11'!$F595*1,0)</f>
        <v>3.1336165903788392E-3</v>
      </c>
      <c r="I595" s="69"/>
      <c r="J595" s="69">
        <f>IFERROR('Tabel 5'!I640/'Tabel 11'!$F595*1,0)</f>
        <v>7.9366708402608152E-4</v>
      </c>
      <c r="K595" s="69">
        <f>IFERROR('Tabel 5'!J640/'Tabel 11'!$F595*1,0)</f>
        <v>7.8682512640516704E-4</v>
      </c>
      <c r="L595" s="69">
        <f>IFERROR('Tabel 5'!K640/'Tabel 11'!$F595*1,0)</f>
        <v>0</v>
      </c>
      <c r="M595" s="69">
        <f>IFERROR('Tabel 5'!L640/'Tabel 11'!$F595*1,0)</f>
        <v>0</v>
      </c>
      <c r="N595" s="69">
        <f>IFERROR('Tabel 5'!M640/'Tabel 11'!$F595*1,0)</f>
        <v>0</v>
      </c>
      <c r="O595" s="69">
        <f>IFERROR('Tabel 5'!N640/'Tabel 11'!$F595*1,0)</f>
        <v>6.8419576209144965E-6</v>
      </c>
      <c r="P595" s="69"/>
      <c r="Q595" s="69">
        <f>IFERROR('Tabel 5'!P640/'Tabel 11'!$F595*1,0)</f>
        <v>2.0525872862743488E-4</v>
      </c>
      <c r="R595" s="69">
        <f>IFERROR('Tabel 5'!Q640/'Tabel 11'!$F595*1,0)</f>
        <v>2.0525872862743488E-4</v>
      </c>
      <c r="S595" s="69">
        <f>IFERROR('Tabel 5'!R640/'Tabel 11'!$F595*1,0)</f>
        <v>0</v>
      </c>
      <c r="T595" s="69">
        <f>IFERROR('Tabel 5'!S640/'Tabel 11'!$F595*1,0)</f>
        <v>0</v>
      </c>
      <c r="U595" s="69">
        <f>IFERROR('Tabel 5'!T640/'Tabel 11'!$F595*1,0)</f>
        <v>1.5052306766011892E-4</v>
      </c>
      <c r="V595" s="69"/>
      <c r="W595" s="69">
        <f>IFERROR('Tabel 5'!V640/'Tabel 11'!$F595*1,0)</f>
        <v>1.9841677100652039E-3</v>
      </c>
      <c r="X595" s="69">
        <f>IFERROR('Tabel 5'!W640/'Tabel 11'!$F595*1,0)</f>
        <v>1.8610124728887429E-3</v>
      </c>
      <c r="Y595" s="69">
        <f>IFERROR('Tabel 5'!X640/'Tabel 11'!$F595*1,0)</f>
        <v>1.2315523717646093E-4</v>
      </c>
      <c r="Z595" s="69">
        <f>IFERROR('Tabel 5'!Y640/'Tabel 11'!$F595*1,0)</f>
        <v>0</v>
      </c>
      <c r="AA595" s="69"/>
      <c r="AB595" s="69">
        <f>IFERROR('Tabel 5'!AA640/'Tabel 11'!$F595*1,0)</f>
        <v>0</v>
      </c>
    </row>
    <row r="596" spans="2:28" outlineLevel="2" x14ac:dyDescent="0.2">
      <c r="B596" s="46">
        <v>2017</v>
      </c>
      <c r="C596" s="46">
        <v>5</v>
      </c>
      <c r="D596" s="22" t="s">
        <v>295</v>
      </c>
      <c r="E596" s="22" t="s">
        <v>669</v>
      </c>
      <c r="F596" s="41">
        <v>49615</v>
      </c>
      <c r="H596" s="69">
        <f>IFERROR('Tabel 5'!G641/'Tabel 11'!$F596*1,0)</f>
        <v>1.3483825456011287E-2</v>
      </c>
      <c r="I596" s="69"/>
      <c r="J596" s="69">
        <f>IFERROR('Tabel 5'!I641/'Tabel 11'!$F596*1,0)</f>
        <v>1.1165978030837449E-2</v>
      </c>
      <c r="K596" s="69">
        <f>IFERROR('Tabel 5'!J641/'Tabel 11'!$F596*1,0)</f>
        <v>4.1116597803083745E-3</v>
      </c>
      <c r="L596" s="69">
        <f>IFERROR('Tabel 5'!K641/'Tabel 11'!$F596*1,0)</f>
        <v>6.1876448654640736E-3</v>
      </c>
      <c r="M596" s="69">
        <f>IFERROR('Tabel 5'!L641/'Tabel 11'!$F596*1,0)</f>
        <v>8.0620780006046552E-5</v>
      </c>
      <c r="N596" s="69">
        <f>IFERROR('Tabel 5'!M641/'Tabel 11'!$F596*1,0)</f>
        <v>7.8605260505895398E-4</v>
      </c>
      <c r="O596" s="69">
        <f>IFERROR('Tabel 5'!N641/'Tabel 11'!$F596*1,0)</f>
        <v>0</v>
      </c>
      <c r="P596" s="69"/>
      <c r="Q596" s="69">
        <f>IFERROR('Tabel 5'!P641/'Tabel 11'!$F596*1,0)</f>
        <v>4.0310390003023278E-4</v>
      </c>
      <c r="R596" s="69">
        <f>IFERROR('Tabel 5'!Q641/'Tabel 11'!$F596*1,0)</f>
        <v>4.0310390003023278E-4</v>
      </c>
      <c r="S596" s="69">
        <f>IFERROR('Tabel 5'!R641/'Tabel 11'!$F596*1,0)</f>
        <v>0</v>
      </c>
      <c r="T596" s="69">
        <f>IFERROR('Tabel 5'!S641/'Tabel 11'!$F596*1,0)</f>
        <v>0</v>
      </c>
      <c r="U596" s="69">
        <f>IFERROR('Tabel 5'!T641/'Tabel 11'!$F596*1,0)</f>
        <v>1.8542779401390709E-3</v>
      </c>
      <c r="V596" s="69"/>
      <c r="W596" s="69">
        <f>IFERROR('Tabel 5'!V641/'Tabel 11'!$F596*1,0)</f>
        <v>6.0465585004534918E-5</v>
      </c>
      <c r="X596" s="69">
        <f>IFERROR('Tabel 5'!W641/'Tabel 11'!$F596*1,0)</f>
        <v>0</v>
      </c>
      <c r="Y596" s="69">
        <f>IFERROR('Tabel 5'!X641/'Tabel 11'!$F596*1,0)</f>
        <v>6.0465585004534918E-5</v>
      </c>
      <c r="Z596" s="69">
        <f>IFERROR('Tabel 5'!Y641/'Tabel 11'!$F596*1,0)</f>
        <v>0</v>
      </c>
      <c r="AA596" s="69"/>
      <c r="AB596" s="69">
        <f>IFERROR('Tabel 5'!AA641/'Tabel 11'!$F596*1,0)</f>
        <v>0</v>
      </c>
    </row>
    <row r="597" spans="2:28" outlineLevel="2" x14ac:dyDescent="0.2">
      <c r="B597" s="46">
        <v>2017</v>
      </c>
      <c r="C597" s="46">
        <v>5</v>
      </c>
      <c r="D597" s="22" t="s">
        <v>297</v>
      </c>
      <c r="E597" s="22" t="s">
        <v>671</v>
      </c>
      <c r="F597" s="41">
        <v>94420</v>
      </c>
      <c r="H597" s="69">
        <f>IFERROR('Tabel 5'!G642/'Tabel 11'!$F597*1,0)</f>
        <v>6.7782249523406059E-4</v>
      </c>
      <c r="I597" s="69"/>
      <c r="J597" s="69">
        <f>IFERROR('Tabel 5'!I642/'Tabel 11'!$F597*1,0)</f>
        <v>4.2363905952128787E-4</v>
      </c>
      <c r="K597" s="69">
        <f>IFERROR('Tabel 5'!J642/'Tabel 11'!$F597*1,0)</f>
        <v>1.0590976488032197E-5</v>
      </c>
      <c r="L597" s="69">
        <f>IFERROR('Tabel 5'!K642/'Tabel 11'!$F597*1,0)</f>
        <v>0</v>
      </c>
      <c r="M597" s="69">
        <f>IFERROR('Tabel 5'!L642/'Tabel 11'!$F597*1,0)</f>
        <v>2.0122855327261174E-4</v>
      </c>
      <c r="N597" s="69">
        <f>IFERROR('Tabel 5'!M642/'Tabel 11'!$F597*1,0)</f>
        <v>0</v>
      </c>
      <c r="O597" s="69">
        <f>IFERROR('Tabel 5'!N642/'Tabel 11'!$F597*1,0)</f>
        <v>2.1181952976064393E-4</v>
      </c>
      <c r="P597" s="69"/>
      <c r="Q597" s="69">
        <f>IFERROR('Tabel 5'!P642/'Tabel 11'!$F597*1,0)</f>
        <v>0</v>
      </c>
      <c r="R597" s="69">
        <f>IFERROR('Tabel 5'!Q642/'Tabel 11'!$F597*1,0)</f>
        <v>0</v>
      </c>
      <c r="S597" s="69">
        <f>IFERROR('Tabel 5'!R642/'Tabel 11'!$F597*1,0)</f>
        <v>0</v>
      </c>
      <c r="T597" s="69">
        <f>IFERROR('Tabel 5'!S642/'Tabel 11'!$F597*1,0)</f>
        <v>0</v>
      </c>
      <c r="U597" s="69">
        <f>IFERROR('Tabel 5'!T642/'Tabel 11'!$F597*1,0)</f>
        <v>1.8004660029654734E-4</v>
      </c>
      <c r="V597" s="69"/>
      <c r="W597" s="69">
        <f>IFERROR('Tabel 5'!V642/'Tabel 11'!$F597*1,0)</f>
        <v>7.413683541622537E-5</v>
      </c>
      <c r="X597" s="69">
        <f>IFERROR('Tabel 5'!W642/'Tabel 11'!$F597*1,0)</f>
        <v>0</v>
      </c>
      <c r="Y597" s="69">
        <f>IFERROR('Tabel 5'!X642/'Tabel 11'!$F597*1,0)</f>
        <v>7.413683541622537E-5</v>
      </c>
      <c r="Z597" s="69">
        <f>IFERROR('Tabel 5'!Y642/'Tabel 11'!$F597*1,0)</f>
        <v>0</v>
      </c>
      <c r="AA597" s="69"/>
      <c r="AB597" s="69">
        <f>IFERROR('Tabel 5'!AA642/'Tabel 11'!$F597*1,0)</f>
        <v>3.4950222410506249E-4</v>
      </c>
    </row>
    <row r="598" spans="2:28" outlineLevel="2" x14ac:dyDescent="0.2">
      <c r="B598" s="46">
        <v>2017</v>
      </c>
      <c r="C598" s="46">
        <v>5</v>
      </c>
      <c r="D598" s="22" t="s">
        <v>298</v>
      </c>
      <c r="E598" s="22" t="s">
        <v>672</v>
      </c>
      <c r="F598" s="41">
        <v>54381</v>
      </c>
      <c r="H598" s="69">
        <f>IFERROR('Tabel 5'!G643/'Tabel 11'!$F598*1,0)</f>
        <v>2.6553391809639396E-2</v>
      </c>
      <c r="I598" s="69"/>
      <c r="J598" s="69">
        <f>IFERROR('Tabel 5'!I643/'Tabel 11'!$F598*1,0)</f>
        <v>1.7745168349239625E-2</v>
      </c>
      <c r="K598" s="69">
        <f>IFERROR('Tabel 5'!J643/'Tabel 11'!$F598*1,0)</f>
        <v>8.2933377466394512E-3</v>
      </c>
      <c r="L598" s="69">
        <f>IFERROR('Tabel 5'!K643/'Tabel 11'!$F598*1,0)</f>
        <v>1.1768816314521617E-3</v>
      </c>
      <c r="M598" s="69">
        <f>IFERROR('Tabel 5'!L643/'Tabel 11'!$F598*1,0)</f>
        <v>3.1996469355105644E-3</v>
      </c>
      <c r="N598" s="69">
        <f>IFERROR('Tabel 5'!M643/'Tabel 11'!$F598*1,0)</f>
        <v>1.4159357128408819E-3</v>
      </c>
      <c r="O598" s="69">
        <f>IFERROR('Tabel 5'!N643/'Tabel 11'!$F598*1,0)</f>
        <v>3.6593663227965649E-3</v>
      </c>
      <c r="P598" s="69"/>
      <c r="Q598" s="69">
        <f>IFERROR('Tabel 5'!P643/'Tabel 11'!$F598*1,0)</f>
        <v>5.8844081572608084E-4</v>
      </c>
      <c r="R598" s="69">
        <f>IFERROR('Tabel 5'!Q643/'Tabel 11'!$F598*1,0)</f>
        <v>5.8844081572608084E-4</v>
      </c>
      <c r="S598" s="69">
        <f>IFERROR('Tabel 5'!R643/'Tabel 11'!$F598*1,0)</f>
        <v>0</v>
      </c>
      <c r="T598" s="69">
        <f>IFERROR('Tabel 5'!S643/'Tabel 11'!$F598*1,0)</f>
        <v>0</v>
      </c>
      <c r="U598" s="69">
        <f>IFERROR('Tabel 5'!T643/'Tabel 11'!$F598*1,0)</f>
        <v>3.2915908129677643E-3</v>
      </c>
      <c r="V598" s="69"/>
      <c r="W598" s="69">
        <f>IFERROR('Tabel 5'!V643/'Tabel 11'!$F598*1,0)</f>
        <v>4.9281918317059265E-3</v>
      </c>
      <c r="X598" s="69">
        <f>IFERROR('Tabel 5'!W643/'Tabel 11'!$F598*1,0)</f>
        <v>4.909803056214487E-3</v>
      </c>
      <c r="Y598" s="69">
        <f>IFERROR('Tabel 5'!X643/'Tabel 11'!$F598*1,0)</f>
        <v>1.8388775491440026E-5</v>
      </c>
      <c r="Z598" s="69">
        <f>IFERROR('Tabel 5'!Y643/'Tabel 11'!$F598*1,0)</f>
        <v>0</v>
      </c>
      <c r="AA598" s="69"/>
      <c r="AB598" s="69">
        <f>IFERROR('Tabel 5'!AA643/'Tabel 11'!$F598*1,0)</f>
        <v>0</v>
      </c>
    </row>
    <row r="599" spans="2:28" outlineLevel="2" x14ac:dyDescent="0.2">
      <c r="B599" s="46">
        <v>2017</v>
      </c>
      <c r="C599" s="46">
        <v>5</v>
      </c>
      <c r="D599" s="22" t="s">
        <v>299</v>
      </c>
      <c r="E599" s="22" t="s">
        <v>675</v>
      </c>
      <c r="F599" s="41">
        <v>107201</v>
      </c>
      <c r="H599" s="69">
        <f>IFERROR('Tabel 5'!G644/'Tabel 11'!$F599*1,0)</f>
        <v>7.807762987285566E-3</v>
      </c>
      <c r="I599" s="69"/>
      <c r="J599" s="69">
        <f>IFERROR('Tabel 5'!I644/'Tabel 11'!$F599*1,0)</f>
        <v>1.0354381022565089E-3</v>
      </c>
      <c r="K599" s="69">
        <f>IFERROR('Tabel 5'!J644/'Tabel 11'!$F599*1,0)</f>
        <v>1.3059579668100112E-4</v>
      </c>
      <c r="L599" s="69">
        <f>IFERROR('Tabel 5'!K644/'Tabel 11'!$F599*1,0)</f>
        <v>1.0261098310650088E-4</v>
      </c>
      <c r="M599" s="69">
        <f>IFERROR('Tabel 5'!L644/'Tabel 11'!$F599*1,0)</f>
        <v>6.8096379697950575E-4</v>
      </c>
      <c r="N599" s="69">
        <f>IFERROR('Tabel 5'!M644/'Tabel 11'!$F599*1,0)</f>
        <v>0</v>
      </c>
      <c r="O599" s="69">
        <f>IFERROR('Tabel 5'!N644/'Tabel 11'!$F599*1,0)</f>
        <v>1.2126752548950104E-4</v>
      </c>
      <c r="P599" s="69"/>
      <c r="Q599" s="69">
        <f>IFERROR('Tabel 5'!P644/'Tabel 11'!$F599*1,0)</f>
        <v>1.8096846111510154E-3</v>
      </c>
      <c r="R599" s="69">
        <f>IFERROR('Tabel 5'!Q644/'Tabel 11'!$F599*1,0)</f>
        <v>1.0261098310650088E-3</v>
      </c>
      <c r="S599" s="69">
        <f>IFERROR('Tabel 5'!R644/'Tabel 11'!$F599*1,0)</f>
        <v>7.8357478008600663E-4</v>
      </c>
      <c r="T599" s="69">
        <f>IFERROR('Tabel 5'!S644/'Tabel 11'!$F599*1,0)</f>
        <v>0</v>
      </c>
      <c r="U599" s="69">
        <f>IFERROR('Tabel 5'!T644/'Tabel 11'!$F599*1,0)</f>
        <v>1.2686448820440107E-3</v>
      </c>
      <c r="V599" s="69"/>
      <c r="W599" s="69">
        <f>IFERROR('Tabel 5'!V644/'Tabel 11'!$F599*1,0)</f>
        <v>3.6939953918340312E-3</v>
      </c>
      <c r="X599" s="69">
        <f>IFERROR('Tabel 5'!W644/'Tabel 11'!$F599*1,0)</f>
        <v>3.6100409511105307E-3</v>
      </c>
      <c r="Y599" s="69">
        <f>IFERROR('Tabel 5'!X644/'Tabel 11'!$F599*1,0)</f>
        <v>8.395444072350072E-5</v>
      </c>
      <c r="Z599" s="69">
        <f>IFERROR('Tabel 5'!Y644/'Tabel 11'!$F599*1,0)</f>
        <v>0</v>
      </c>
      <c r="AA599" s="69"/>
      <c r="AB599" s="69">
        <f>IFERROR('Tabel 5'!AA644/'Tabel 11'!$F599*1,0)</f>
        <v>0</v>
      </c>
    </row>
    <row r="600" spans="2:28" outlineLevel="2" x14ac:dyDescent="0.2">
      <c r="B600" s="46">
        <v>2017</v>
      </c>
      <c r="C600" s="46">
        <v>5</v>
      </c>
      <c r="D600" s="22" t="s">
        <v>301</v>
      </c>
      <c r="E600" s="22" t="s">
        <v>677</v>
      </c>
      <c r="F600" s="41">
        <v>118965</v>
      </c>
      <c r="H600" s="69">
        <f>IFERROR('Tabel 5'!G645/'Tabel 11'!$F600*1,0)</f>
        <v>6.6574202496532597E-3</v>
      </c>
      <c r="I600" s="69"/>
      <c r="J600" s="69">
        <f>IFERROR('Tabel 5'!I645/'Tabel 11'!$F600*1,0)</f>
        <v>2.5385617618627326E-3</v>
      </c>
      <c r="K600" s="69">
        <f>IFERROR('Tabel 5'!J645/'Tabel 11'!$F600*1,0)</f>
        <v>2.3284159206489303E-3</v>
      </c>
      <c r="L600" s="69">
        <f>IFERROR('Tabel 5'!K645/'Tabel 11'!$F600*1,0)</f>
        <v>0</v>
      </c>
      <c r="M600" s="69">
        <f>IFERROR('Tabel 5'!L645/'Tabel 11'!$F600*1,0)</f>
        <v>1.4289917202538562E-4</v>
      </c>
      <c r="N600" s="69">
        <f>IFERROR('Tabel 5'!M645/'Tabel 11'!$F600*1,0)</f>
        <v>0</v>
      </c>
      <c r="O600" s="69">
        <f>IFERROR('Tabel 5'!N645/'Tabel 11'!$F600*1,0)</f>
        <v>6.7246669188416756E-5</v>
      </c>
      <c r="P600" s="69"/>
      <c r="Q600" s="69">
        <f>IFERROR('Tabel 5'!P645/'Tabel 11'!$F600*1,0)</f>
        <v>1.5130500567393771E-4</v>
      </c>
      <c r="R600" s="69">
        <f>IFERROR('Tabel 5'!Q645/'Tabel 11'!$F600*1,0)</f>
        <v>1.0927583743117723E-4</v>
      </c>
      <c r="S600" s="69">
        <f>IFERROR('Tabel 5'!R645/'Tabel 11'!$F600*1,0)</f>
        <v>4.2029168242760476E-5</v>
      </c>
      <c r="T600" s="69">
        <f>IFERROR('Tabel 5'!S645/'Tabel 11'!$F600*1,0)</f>
        <v>0</v>
      </c>
      <c r="U600" s="69">
        <f>IFERROR('Tabel 5'!T645/'Tabel 11'!$F600*1,0)</f>
        <v>8.4058336485520952E-4</v>
      </c>
      <c r="V600" s="69"/>
      <c r="W600" s="69">
        <f>IFERROR('Tabel 5'!V645/'Tabel 11'!$F600*1,0)</f>
        <v>3.1269701172613796E-3</v>
      </c>
      <c r="X600" s="69">
        <f>IFERROR('Tabel 5'!W645/'Tabel 11'!$F600*1,0)</f>
        <v>2.9084184423990248E-3</v>
      </c>
      <c r="Y600" s="69">
        <f>IFERROR('Tabel 5'!X645/'Tabel 11'!$F600*1,0)</f>
        <v>2.1855167486235446E-4</v>
      </c>
      <c r="Z600" s="69">
        <f>IFERROR('Tabel 5'!Y645/'Tabel 11'!$F600*1,0)</f>
        <v>0</v>
      </c>
      <c r="AA600" s="69"/>
      <c r="AB600" s="69">
        <f>IFERROR('Tabel 5'!AA645/'Tabel 11'!$F600*1,0)</f>
        <v>0</v>
      </c>
    </row>
    <row r="601" spans="2:28" outlineLevel="2" x14ac:dyDescent="0.2">
      <c r="B601" s="46">
        <v>2017</v>
      </c>
      <c r="C601" s="46">
        <v>5</v>
      </c>
      <c r="D601" s="22" t="s">
        <v>307</v>
      </c>
      <c r="E601" s="22" t="s">
        <v>683</v>
      </c>
      <c r="F601" s="41">
        <v>87870</v>
      </c>
      <c r="H601" s="69">
        <f>IFERROR('Tabel 5'!G646/'Tabel 11'!$F601*1,0)</f>
        <v>1.0674860589507227E-2</v>
      </c>
      <c r="I601" s="69"/>
      <c r="J601" s="69">
        <f>IFERROR('Tabel 5'!I646/'Tabel 11'!$F601*1,0)</f>
        <v>4.6546033913736204E-3</v>
      </c>
      <c r="K601" s="69">
        <f>IFERROR('Tabel 5'!J646/'Tabel 11'!$F601*1,0)</f>
        <v>2.3898941618299761E-3</v>
      </c>
      <c r="L601" s="69">
        <f>IFERROR('Tabel 5'!K646/'Tabel 11'!$F601*1,0)</f>
        <v>3.6417434846932971E-4</v>
      </c>
      <c r="M601" s="69">
        <f>IFERROR('Tabel 5'!L646/'Tabel 11'!$F601*1,0)</f>
        <v>1.2973711164219869E-3</v>
      </c>
      <c r="N601" s="69">
        <f>IFERROR('Tabel 5'!M646/'Tabel 11'!$F601*1,0)</f>
        <v>0</v>
      </c>
      <c r="O601" s="69">
        <f>IFERROR('Tabel 5'!N646/'Tabel 11'!$F601*1,0)</f>
        <v>6.0316376465232734E-4</v>
      </c>
      <c r="P601" s="69"/>
      <c r="Q601" s="69">
        <f>IFERROR('Tabel 5'!P646/'Tabel 11'!$F601*1,0)</f>
        <v>0</v>
      </c>
      <c r="R601" s="69">
        <f>IFERROR('Tabel 5'!Q646/'Tabel 11'!$F601*1,0)</f>
        <v>0</v>
      </c>
      <c r="S601" s="69">
        <f>IFERROR('Tabel 5'!R646/'Tabel 11'!$F601*1,0)</f>
        <v>0</v>
      </c>
      <c r="T601" s="69">
        <f>IFERROR('Tabel 5'!S646/'Tabel 11'!$F601*1,0)</f>
        <v>0</v>
      </c>
      <c r="U601" s="69">
        <f>IFERROR('Tabel 5'!T646/'Tabel 11'!$F601*1,0)</f>
        <v>7.1696824854899281E-4</v>
      </c>
      <c r="V601" s="69"/>
      <c r="W601" s="69">
        <f>IFERROR('Tabel 5'!V646/'Tabel 11'!$F601*1,0)</f>
        <v>5.3032889495846138E-3</v>
      </c>
      <c r="X601" s="69">
        <f>IFERROR('Tabel 5'!W646/'Tabel 11'!$F601*1,0)</f>
        <v>5.2122453624672809E-3</v>
      </c>
      <c r="Y601" s="69">
        <f>IFERROR('Tabel 5'!X646/'Tabel 11'!$F601*1,0)</f>
        <v>9.1043587117332428E-5</v>
      </c>
      <c r="Z601" s="69">
        <f>IFERROR('Tabel 5'!Y646/'Tabel 11'!$F601*1,0)</f>
        <v>0</v>
      </c>
      <c r="AA601" s="69"/>
      <c r="AB601" s="69">
        <f>IFERROR('Tabel 5'!AA646/'Tabel 11'!$F601*1,0)</f>
        <v>0</v>
      </c>
    </row>
    <row r="602" spans="2:28" outlineLevel="2" x14ac:dyDescent="0.2">
      <c r="B602" s="46">
        <v>2017</v>
      </c>
      <c r="C602" s="46">
        <v>5</v>
      </c>
      <c r="D602" s="22" t="s">
        <v>685</v>
      </c>
      <c r="E602" s="22" t="s">
        <v>686</v>
      </c>
      <c r="F602" s="41">
        <v>128883.22409435552</v>
      </c>
      <c r="H602" s="69">
        <f>IFERROR('Tabel 5'!G647/'Tabel 11'!$F602*1,0)</f>
        <v>4.5001977881572973E-3</v>
      </c>
      <c r="I602" s="69"/>
      <c r="J602" s="69">
        <f>IFERROR('Tabel 5'!I647/'Tabel 11'!$F602*1,0)</f>
        <v>1.1250494470393243E-3</v>
      </c>
      <c r="K602" s="69">
        <f>IFERROR('Tabel 5'!J647/'Tabel 11'!$F602*1,0)</f>
        <v>1.086254638520727E-3</v>
      </c>
      <c r="L602" s="69">
        <f>IFERROR('Tabel 5'!K647/'Tabel 11'!$F602*1,0)</f>
        <v>0</v>
      </c>
      <c r="M602" s="69">
        <f>IFERROR('Tabel 5'!L647/'Tabel 11'!$F602*1,0)</f>
        <v>0</v>
      </c>
      <c r="N602" s="69">
        <f>IFERROR('Tabel 5'!M647/'Tabel 11'!$F602*1,0)</f>
        <v>0</v>
      </c>
      <c r="O602" s="69">
        <f>IFERROR('Tabel 5'!N647/'Tabel 11'!$F602*1,0)</f>
        <v>3.8794808518597391E-5</v>
      </c>
      <c r="P602" s="69"/>
      <c r="Q602" s="69">
        <f>IFERROR('Tabel 5'!P647/'Tabel 11'!$F602*1,0)</f>
        <v>9.3107540444633735E-5</v>
      </c>
      <c r="R602" s="69">
        <f>IFERROR('Tabel 5'!Q647/'Tabel 11'!$F602*1,0)</f>
        <v>9.3107540444633735E-5</v>
      </c>
      <c r="S602" s="69">
        <f>IFERROR('Tabel 5'!R647/'Tabel 11'!$F602*1,0)</f>
        <v>0</v>
      </c>
      <c r="T602" s="69">
        <f>IFERROR('Tabel 5'!S647/'Tabel 11'!$F602*1,0)</f>
        <v>0</v>
      </c>
      <c r="U602" s="69">
        <f>IFERROR('Tabel 5'!T647/'Tabel 11'!$F602*1,0)</f>
        <v>1.4043720683732256E-3</v>
      </c>
      <c r="V602" s="69"/>
      <c r="W602" s="69">
        <f>IFERROR('Tabel 5'!V647/'Tabel 11'!$F602*1,0)</f>
        <v>1.8776687323001136E-3</v>
      </c>
      <c r="X602" s="69">
        <f>IFERROR('Tabel 5'!W647/'Tabel 11'!$F602*1,0)</f>
        <v>1.8776687323001136E-3</v>
      </c>
      <c r="Y602" s="69">
        <f>IFERROR('Tabel 5'!X647/'Tabel 11'!$F602*1,0)</f>
        <v>0</v>
      </c>
      <c r="Z602" s="69">
        <f>IFERROR('Tabel 5'!Y647/'Tabel 11'!$F602*1,0)</f>
        <v>0</v>
      </c>
      <c r="AA602" s="69"/>
      <c r="AB602" s="69">
        <f>IFERROR('Tabel 5'!AA647/'Tabel 11'!$F602*1,0)</f>
        <v>1.9397404259298694E-4</v>
      </c>
    </row>
    <row r="603" spans="2:28" outlineLevel="2" x14ac:dyDescent="0.2">
      <c r="B603" s="46">
        <v>2017</v>
      </c>
      <c r="C603" s="46">
        <v>5</v>
      </c>
      <c r="D603" s="22" t="s">
        <v>309</v>
      </c>
      <c r="E603" s="22" t="s">
        <v>687</v>
      </c>
      <c r="F603" s="41">
        <v>91047</v>
      </c>
      <c r="H603" s="69">
        <f>IFERROR('Tabel 5'!G648/'Tabel 11'!$F603*1,0)</f>
        <v>3.5366349248190493E-3</v>
      </c>
      <c r="I603" s="69"/>
      <c r="J603" s="69">
        <f>IFERROR('Tabel 5'!I648/'Tabel 11'!$F603*1,0)</f>
        <v>4.8326688413676455E-4</v>
      </c>
      <c r="K603" s="69">
        <f>IFERROR('Tabel 5'!J648/'Tabel 11'!$F603*1,0)</f>
        <v>0</v>
      </c>
      <c r="L603" s="69">
        <f>IFERROR('Tabel 5'!K648/'Tabel 11'!$F603*1,0)</f>
        <v>0</v>
      </c>
      <c r="M603" s="69">
        <f>IFERROR('Tabel 5'!L648/'Tabel 11'!$F603*1,0)</f>
        <v>4.8326688413676455E-4</v>
      </c>
      <c r="N603" s="69">
        <f>IFERROR('Tabel 5'!M648/'Tabel 11'!$F603*1,0)</f>
        <v>0</v>
      </c>
      <c r="O603" s="69">
        <f>IFERROR('Tabel 5'!N648/'Tabel 11'!$F603*1,0)</f>
        <v>0</v>
      </c>
      <c r="P603" s="69"/>
      <c r="Q603" s="69">
        <f>IFERROR('Tabel 5'!P648/'Tabel 11'!$F603*1,0)</f>
        <v>0</v>
      </c>
      <c r="R603" s="69">
        <f>IFERROR('Tabel 5'!Q648/'Tabel 11'!$F603*1,0)</f>
        <v>0</v>
      </c>
      <c r="S603" s="69">
        <f>IFERROR('Tabel 5'!R648/'Tabel 11'!$F603*1,0)</f>
        <v>0</v>
      </c>
      <c r="T603" s="69">
        <f>IFERROR('Tabel 5'!S648/'Tabel 11'!$F603*1,0)</f>
        <v>0</v>
      </c>
      <c r="U603" s="69">
        <f>IFERROR('Tabel 5'!T648/'Tabel 11'!$F603*1,0)</f>
        <v>1.8671675068920448E-4</v>
      </c>
      <c r="V603" s="69"/>
      <c r="W603" s="69">
        <f>IFERROR('Tabel 5'!V648/'Tabel 11'!$F603*1,0)</f>
        <v>2.8666512899930803E-3</v>
      </c>
      <c r="X603" s="69">
        <f>IFERROR('Tabel 5'!W648/'Tabel 11'!$F603*1,0)</f>
        <v>2.8666512899930803E-3</v>
      </c>
      <c r="Y603" s="69">
        <f>IFERROR('Tabel 5'!X648/'Tabel 11'!$F603*1,0)</f>
        <v>0</v>
      </c>
      <c r="Z603" s="69">
        <f>IFERROR('Tabel 5'!Y648/'Tabel 11'!$F603*1,0)</f>
        <v>0</v>
      </c>
      <c r="AA603" s="69"/>
      <c r="AB603" s="69">
        <f>IFERROR('Tabel 5'!AA648/'Tabel 11'!$F603*1,0)</f>
        <v>0</v>
      </c>
    </row>
    <row r="604" spans="2:28" outlineLevel="2" x14ac:dyDescent="0.2">
      <c r="B604" s="46">
        <v>2017</v>
      </c>
      <c r="C604" s="46">
        <v>5</v>
      </c>
      <c r="D604" s="22" t="s">
        <v>310</v>
      </c>
      <c r="E604" s="22" t="s">
        <v>690</v>
      </c>
      <c r="F604" s="41">
        <v>85971</v>
      </c>
      <c r="H604" s="69">
        <f>IFERROR('Tabel 5'!G649/'Tabel 11'!$F604*1,0)</f>
        <v>1.4144304474764747E-2</v>
      </c>
      <c r="I604" s="69"/>
      <c r="J604" s="69">
        <f>IFERROR('Tabel 5'!I649/'Tabel 11'!$F604*1,0)</f>
        <v>9.410149934280165E-3</v>
      </c>
      <c r="K604" s="69">
        <f>IFERROR('Tabel 5'!J649/'Tabel 11'!$F604*1,0)</f>
        <v>4.9667911272405808E-3</v>
      </c>
      <c r="L604" s="69">
        <f>IFERROR('Tabel 5'!K649/'Tabel 11'!$F604*1,0)</f>
        <v>5.8159146688999777E-5</v>
      </c>
      <c r="M604" s="69">
        <f>IFERROR('Tabel 5'!L649/'Tabel 11'!$F604*1,0)</f>
        <v>4.0362447802165845E-3</v>
      </c>
      <c r="N604" s="69">
        <f>IFERROR('Tabel 5'!M649/'Tabel 11'!$F604*1,0)</f>
        <v>0</v>
      </c>
      <c r="O604" s="69">
        <f>IFERROR('Tabel 5'!N649/'Tabel 11'!$F604*1,0)</f>
        <v>3.4895488013399867E-4</v>
      </c>
      <c r="P604" s="69"/>
      <c r="Q604" s="69">
        <f>IFERROR('Tabel 5'!P649/'Tabel 11'!$F604*1,0)</f>
        <v>0</v>
      </c>
      <c r="R604" s="69">
        <f>IFERROR('Tabel 5'!Q649/'Tabel 11'!$F604*1,0)</f>
        <v>0</v>
      </c>
      <c r="S604" s="69">
        <f>IFERROR('Tabel 5'!R649/'Tabel 11'!$F604*1,0)</f>
        <v>0</v>
      </c>
      <c r="T604" s="69">
        <f>IFERROR('Tabel 5'!S649/'Tabel 11'!$F604*1,0)</f>
        <v>0</v>
      </c>
      <c r="U604" s="69">
        <f>IFERROR('Tabel 5'!T649/'Tabel 11'!$F604*1,0)</f>
        <v>1.6866152539809936E-3</v>
      </c>
      <c r="V604" s="69"/>
      <c r="W604" s="69">
        <f>IFERROR('Tabel 5'!V649/'Tabel 11'!$F604*1,0)</f>
        <v>3.0475392865035884E-3</v>
      </c>
      <c r="X604" s="69">
        <f>IFERROR('Tabel 5'!W649/'Tabel 11'!$F604*1,0)</f>
        <v>2.9777483104767885E-3</v>
      </c>
      <c r="Y604" s="69">
        <f>IFERROR('Tabel 5'!X649/'Tabel 11'!$F604*1,0)</f>
        <v>6.979097602679974E-5</v>
      </c>
      <c r="Z604" s="69">
        <f>IFERROR('Tabel 5'!Y649/'Tabel 11'!$F604*1,0)</f>
        <v>0</v>
      </c>
      <c r="AA604" s="69"/>
      <c r="AB604" s="69">
        <f>IFERROR('Tabel 5'!AA649/'Tabel 11'!$F604*1,0)</f>
        <v>0</v>
      </c>
    </row>
    <row r="605" spans="2:28" outlineLevel="2" x14ac:dyDescent="0.2">
      <c r="B605" s="46">
        <v>2017</v>
      </c>
      <c r="C605" s="46">
        <v>5</v>
      </c>
      <c r="D605" s="22" t="s">
        <v>311</v>
      </c>
      <c r="E605" s="22" t="s">
        <v>691</v>
      </c>
      <c r="F605" s="41">
        <v>94846</v>
      </c>
      <c r="H605" s="69">
        <f>IFERROR('Tabel 5'!G650/'Tabel 11'!$F605*1,0)</f>
        <v>8.1078801425468663E-3</v>
      </c>
      <c r="I605" s="69"/>
      <c r="J605" s="69">
        <f>IFERROR('Tabel 5'!I650/'Tabel 11'!$F605*1,0)</f>
        <v>4.7656200577778718E-3</v>
      </c>
      <c r="K605" s="69">
        <f>IFERROR('Tabel 5'!J650/'Tabel 11'!$F605*1,0)</f>
        <v>0</v>
      </c>
      <c r="L605" s="69">
        <f>IFERROR('Tabel 5'!K650/'Tabel 11'!$F605*1,0)</f>
        <v>2.53041772979356E-4</v>
      </c>
      <c r="M605" s="69">
        <f>IFERROR('Tabel 5'!L650/'Tabel 11'!$F605*1,0)</f>
        <v>4.1013854037070616E-3</v>
      </c>
      <c r="N605" s="69">
        <f>IFERROR('Tabel 5'!M650/'Tabel 11'!$F605*1,0)</f>
        <v>0</v>
      </c>
      <c r="O605" s="69">
        <f>IFERROR('Tabel 5'!N650/'Tabel 11'!$F605*1,0)</f>
        <v>4.1119288109145349E-4</v>
      </c>
      <c r="P605" s="69"/>
      <c r="Q605" s="69">
        <f>IFERROR('Tabel 5'!P650/'Tabel 11'!$F605*1,0)</f>
        <v>2.6358518018682915E-4</v>
      </c>
      <c r="R605" s="69">
        <f>IFERROR('Tabel 5'!Q650/'Tabel 11'!$F605*1,0)</f>
        <v>0</v>
      </c>
      <c r="S605" s="69">
        <f>IFERROR('Tabel 5'!R650/'Tabel 11'!$F605*1,0)</f>
        <v>2.6358518018682915E-4</v>
      </c>
      <c r="T605" s="69">
        <f>IFERROR('Tabel 5'!S650/'Tabel 11'!$F605*1,0)</f>
        <v>0</v>
      </c>
      <c r="U605" s="69">
        <f>IFERROR('Tabel 5'!T650/'Tabel 11'!$F605*1,0)</f>
        <v>1.8978132973451701E-4</v>
      </c>
      <c r="V605" s="69"/>
      <c r="W605" s="69">
        <f>IFERROR('Tabel 5'!V650/'Tabel 11'!$F605*1,0)</f>
        <v>2.8888935748476478E-3</v>
      </c>
      <c r="X605" s="69">
        <f>IFERROR('Tabel 5'!W650/'Tabel 11'!$F605*1,0)</f>
        <v>2.8888935748476478E-3</v>
      </c>
      <c r="Y605" s="69">
        <f>IFERROR('Tabel 5'!X650/'Tabel 11'!$F605*1,0)</f>
        <v>0</v>
      </c>
      <c r="Z605" s="69">
        <f>IFERROR('Tabel 5'!Y650/'Tabel 11'!$F605*1,0)</f>
        <v>0</v>
      </c>
      <c r="AA605" s="69"/>
      <c r="AB605" s="69">
        <f>IFERROR('Tabel 5'!AA650/'Tabel 11'!$F605*1,0)</f>
        <v>3.479324378466145E-4</v>
      </c>
    </row>
    <row r="606" spans="2:28" outlineLevel="2" x14ac:dyDescent="0.2">
      <c r="B606" s="46">
        <v>2017</v>
      </c>
      <c r="C606" s="46">
        <v>5</v>
      </c>
      <c r="D606" s="22" t="s">
        <v>315</v>
      </c>
      <c r="E606" s="22" t="s">
        <v>697</v>
      </c>
      <c r="F606" s="41">
        <v>161167.03872639762</v>
      </c>
      <c r="H606" s="69">
        <f>IFERROR('Tabel 5'!G651/'Tabel 11'!$F606*1,0)</f>
        <v>3.4188132037059728E-3</v>
      </c>
      <c r="I606" s="69"/>
      <c r="J606" s="69">
        <f>IFERROR('Tabel 5'!I651/'Tabel 11'!$F606*1,0)</f>
        <v>1.2967912151988171E-3</v>
      </c>
      <c r="K606" s="69">
        <f>IFERROR('Tabel 5'!J651/'Tabel 11'!$F606*1,0)</f>
        <v>1.8614227969361014E-5</v>
      </c>
      <c r="L606" s="69">
        <f>IFERROR('Tabel 5'!K651/'Tabel 11'!$F606*1,0)</f>
        <v>1.4270908109843442E-4</v>
      </c>
      <c r="M606" s="69">
        <f>IFERROR('Tabel 5'!L651/'Tabel 11'!$F606*1,0)</f>
        <v>2.2957547828878581E-4</v>
      </c>
      <c r="N606" s="69">
        <f>IFERROR('Tabel 5'!M651/'Tabel 11'!$F606*1,0)</f>
        <v>0</v>
      </c>
      <c r="O606" s="69">
        <f>IFERROR('Tabel 5'!N651/'Tabel 11'!$F606*1,0)</f>
        <v>9.0589242784223597E-4</v>
      </c>
      <c r="P606" s="69"/>
      <c r="Q606" s="69">
        <f>IFERROR('Tabel 5'!P651/'Tabel 11'!$F606*1,0)</f>
        <v>0</v>
      </c>
      <c r="R606" s="69">
        <f>IFERROR('Tabel 5'!Q651/'Tabel 11'!$F606*1,0)</f>
        <v>0</v>
      </c>
      <c r="S606" s="69">
        <f>IFERROR('Tabel 5'!R651/'Tabel 11'!$F606*1,0)</f>
        <v>0</v>
      </c>
      <c r="T606" s="69">
        <f>IFERROR('Tabel 5'!S651/'Tabel 11'!$F606*1,0)</f>
        <v>0</v>
      </c>
      <c r="U606" s="69">
        <f>IFERROR('Tabel 5'!T651/'Tabel 11'!$F606*1,0)</f>
        <v>4.9017466985984003E-4</v>
      </c>
      <c r="V606" s="69"/>
      <c r="W606" s="69">
        <f>IFERROR('Tabel 5'!V651/'Tabel 11'!$F606*1,0)</f>
        <v>1.6318473186473154E-3</v>
      </c>
      <c r="X606" s="69">
        <f>IFERROR('Tabel 5'!W651/'Tabel 11'!$F606*1,0)</f>
        <v>1.6318473186473154E-3</v>
      </c>
      <c r="Y606" s="69">
        <f>IFERROR('Tabel 5'!X651/'Tabel 11'!$F606*1,0)</f>
        <v>0</v>
      </c>
      <c r="Z606" s="69">
        <f>IFERROR('Tabel 5'!Y651/'Tabel 11'!$F606*1,0)</f>
        <v>0</v>
      </c>
      <c r="AA606" s="69"/>
      <c r="AB606" s="69">
        <f>IFERROR('Tabel 5'!AA651/'Tabel 11'!$F606*1,0)</f>
        <v>0</v>
      </c>
    </row>
    <row r="607" spans="2:28" outlineLevel="2" x14ac:dyDescent="0.2">
      <c r="B607" s="46">
        <v>2017</v>
      </c>
      <c r="C607" s="46">
        <v>5</v>
      </c>
      <c r="D607" s="22" t="s">
        <v>317</v>
      </c>
      <c r="E607" s="22" t="s">
        <v>699</v>
      </c>
      <c r="F607" s="41">
        <v>141216</v>
      </c>
      <c r="H607" s="69">
        <f>IFERROR('Tabel 5'!G652/'Tabel 11'!$F607*1,0)</f>
        <v>2.3722524359845909E-3</v>
      </c>
      <c r="I607" s="69"/>
      <c r="J607" s="69">
        <f>IFERROR('Tabel 5'!I652/'Tabel 11'!$F607*1,0)</f>
        <v>5.7358939496940852E-4</v>
      </c>
      <c r="K607" s="69">
        <f>IFERROR('Tabel 5'!J652/'Tabel 11'!$F607*1,0)</f>
        <v>4.3904373442102878E-4</v>
      </c>
      <c r="L607" s="69">
        <f>IFERROR('Tabel 5'!K652/'Tabel 11'!$F607*1,0)</f>
        <v>0</v>
      </c>
      <c r="M607" s="69">
        <f>IFERROR('Tabel 5'!L652/'Tabel 11'!$F607*1,0)</f>
        <v>7.0813505551778837E-6</v>
      </c>
      <c r="N607" s="69">
        <f>IFERROR('Tabel 5'!M652/'Tabel 11'!$F607*1,0)</f>
        <v>0</v>
      </c>
      <c r="O607" s="69">
        <f>IFERROR('Tabel 5'!N652/'Tabel 11'!$F607*1,0)</f>
        <v>1.2746430999320191E-4</v>
      </c>
      <c r="P607" s="69"/>
      <c r="Q607" s="69">
        <f>IFERROR('Tabel 5'!P652/'Tabel 11'!$F607*1,0)</f>
        <v>0</v>
      </c>
      <c r="R607" s="69">
        <f>IFERROR('Tabel 5'!Q652/'Tabel 11'!$F607*1,0)</f>
        <v>0</v>
      </c>
      <c r="S607" s="69">
        <f>IFERROR('Tabel 5'!R652/'Tabel 11'!$F607*1,0)</f>
        <v>0</v>
      </c>
      <c r="T607" s="69">
        <f>IFERROR('Tabel 5'!S652/'Tabel 11'!$F607*1,0)</f>
        <v>0</v>
      </c>
      <c r="U607" s="69">
        <f>IFERROR('Tabel 5'!T652/'Tabel 11'!$F607*1,0)</f>
        <v>2.9033537276229322E-4</v>
      </c>
      <c r="V607" s="69"/>
      <c r="W607" s="69">
        <f>IFERROR('Tabel 5'!V652/'Tabel 11'!$F607*1,0)</f>
        <v>1.5083276682528893E-3</v>
      </c>
      <c r="X607" s="69">
        <f>IFERROR('Tabel 5'!W652/'Tabel 11'!$F607*1,0)</f>
        <v>1.5083276682528893E-3</v>
      </c>
      <c r="Y607" s="69">
        <f>IFERROR('Tabel 5'!X652/'Tabel 11'!$F607*1,0)</f>
        <v>0</v>
      </c>
      <c r="Z607" s="69">
        <f>IFERROR('Tabel 5'!Y652/'Tabel 11'!$F607*1,0)</f>
        <v>0</v>
      </c>
      <c r="AA607" s="69"/>
      <c r="AB607" s="69">
        <f>IFERROR('Tabel 5'!AA652/'Tabel 11'!$F607*1,0)</f>
        <v>0</v>
      </c>
    </row>
    <row r="608" spans="2:28" outlineLevel="2" x14ac:dyDescent="0.2">
      <c r="B608" s="46">
        <v>2017</v>
      </c>
      <c r="C608" s="46">
        <v>5</v>
      </c>
      <c r="D608" s="22" t="s">
        <v>318</v>
      </c>
      <c r="E608" s="22" t="s">
        <v>700</v>
      </c>
      <c r="F608" s="41">
        <v>90071</v>
      </c>
      <c r="H608" s="69">
        <f>IFERROR('Tabel 5'!G653/'Tabel 11'!$F608*1,0)</f>
        <v>8.5266067879783726E-3</v>
      </c>
      <c r="I608" s="69"/>
      <c r="J608" s="69">
        <f>IFERROR('Tabel 5'!I653/'Tabel 11'!$F608*1,0)</f>
        <v>2.3759034539418901E-3</v>
      </c>
      <c r="K608" s="69">
        <f>IFERROR('Tabel 5'!J653/'Tabel 11'!$F608*1,0)</f>
        <v>1.4211011313297287E-3</v>
      </c>
      <c r="L608" s="69">
        <f>IFERROR('Tabel 5'!K653/'Tabel 11'!$F608*1,0)</f>
        <v>0</v>
      </c>
      <c r="M608" s="69">
        <f>IFERROR('Tabel 5'!L653/'Tabel 11'!$F608*1,0)</f>
        <v>7.2165291825337788E-4</v>
      </c>
      <c r="N608" s="69">
        <f>IFERROR('Tabel 5'!M653/'Tabel 11'!$F608*1,0)</f>
        <v>0</v>
      </c>
      <c r="O608" s="69">
        <f>IFERROR('Tabel 5'!N653/'Tabel 11'!$F608*1,0)</f>
        <v>2.3314940435878364E-4</v>
      </c>
      <c r="P608" s="69"/>
      <c r="Q608" s="69">
        <f>IFERROR('Tabel 5'!P653/'Tabel 11'!$F608*1,0)</f>
        <v>3.5527528283243217E-4</v>
      </c>
      <c r="R608" s="69">
        <f>IFERROR('Tabel 5'!Q653/'Tabel 11'!$F608*1,0)</f>
        <v>3.5527528283243217E-4</v>
      </c>
      <c r="S608" s="69">
        <f>IFERROR('Tabel 5'!R653/'Tabel 11'!$F608*1,0)</f>
        <v>0</v>
      </c>
      <c r="T608" s="69">
        <f>IFERROR('Tabel 5'!S653/'Tabel 11'!$F608*1,0)</f>
        <v>0</v>
      </c>
      <c r="U608" s="69">
        <f>IFERROR('Tabel 5'!T653/'Tabel 11'!$F608*1,0)</f>
        <v>8.3267644413851294E-4</v>
      </c>
      <c r="V608" s="69"/>
      <c r="W608" s="69">
        <f>IFERROR('Tabel 5'!V653/'Tabel 11'!$F608*1,0)</f>
        <v>4.9627516070655372E-3</v>
      </c>
      <c r="X608" s="69">
        <f>IFERROR('Tabel 5'!W653/'Tabel 11'!$F608*1,0)</f>
        <v>4.8406257285918885E-3</v>
      </c>
      <c r="Y608" s="69">
        <f>IFERROR('Tabel 5'!X653/'Tabel 11'!$F608*1,0)</f>
        <v>1.2212587847364856E-4</v>
      </c>
      <c r="Z608" s="69">
        <f>IFERROR('Tabel 5'!Y653/'Tabel 11'!$F608*1,0)</f>
        <v>0</v>
      </c>
      <c r="AA608" s="69"/>
      <c r="AB608" s="69">
        <f>IFERROR('Tabel 5'!AA653/'Tabel 11'!$F608*1,0)</f>
        <v>0</v>
      </c>
    </row>
    <row r="609" spans="2:28" outlineLevel="2" x14ac:dyDescent="0.2">
      <c r="B609" s="46">
        <v>2017</v>
      </c>
      <c r="C609" s="46">
        <v>5</v>
      </c>
      <c r="E609" s="22" t="s">
        <v>804</v>
      </c>
      <c r="F609" s="41">
        <v>1591529</v>
      </c>
      <c r="H609" s="69">
        <f>IFERROR('Tabel 5'!G654/'Tabel 11'!$F609*1,0)</f>
        <v>3.4746460793362859E-4</v>
      </c>
      <c r="I609" s="69"/>
      <c r="J609" s="69">
        <f>IFERROR('Tabel 5'!I654/'Tabel 11'!$F609*1,0)</f>
        <v>8.2939110754500867E-5</v>
      </c>
      <c r="K609" s="69">
        <f>IFERROR('Tabel 5'!J654/'Tabel 11'!$F609*1,0)</f>
        <v>0</v>
      </c>
      <c r="L609" s="69">
        <f>IFERROR('Tabel 5'!K654/'Tabel 11'!$F609*1,0)</f>
        <v>8.2939110754500867E-5</v>
      </c>
      <c r="M609" s="69">
        <f>IFERROR('Tabel 5'!L654/'Tabel 11'!$F609*1,0)</f>
        <v>0</v>
      </c>
      <c r="N609" s="69">
        <f>IFERROR('Tabel 5'!M654/'Tabel 11'!$F609*1,0)</f>
        <v>0</v>
      </c>
      <c r="O609" s="69">
        <f>IFERROR('Tabel 5'!N654/'Tabel 11'!$F609*1,0)</f>
        <v>0</v>
      </c>
      <c r="P609" s="69"/>
      <c r="Q609" s="69">
        <f>IFERROR('Tabel 5'!P654/'Tabel 11'!$F609*1,0)</f>
        <v>1.1309878739250117E-5</v>
      </c>
      <c r="R609" s="69">
        <f>IFERROR('Tabel 5'!Q654/'Tabel 11'!$F609*1,0)</f>
        <v>1.1309878739250117E-5</v>
      </c>
      <c r="S609" s="69">
        <f>IFERROR('Tabel 5'!R654/'Tabel 11'!$F609*1,0)</f>
        <v>0</v>
      </c>
      <c r="T609" s="69">
        <f>IFERROR('Tabel 5'!S654/'Tabel 11'!$F609*1,0)</f>
        <v>0</v>
      </c>
      <c r="U609" s="69">
        <f>IFERROR('Tabel 5'!T654/'Tabel 11'!$F609*1,0)</f>
        <v>6.2832659662500653E-6</v>
      </c>
      <c r="V609" s="69"/>
      <c r="W609" s="69">
        <f>IFERROR('Tabel 5'!V654/'Tabel 11'!$F609*1,0)</f>
        <v>2.4693235247362754E-4</v>
      </c>
      <c r="X609" s="69">
        <f>IFERROR('Tabel 5'!W654/'Tabel 11'!$F609*1,0)</f>
        <v>2.3436582054112742E-4</v>
      </c>
      <c r="Y609" s="69">
        <f>IFERROR('Tabel 5'!X654/'Tabel 11'!$F609*1,0)</f>
        <v>1.2566531932500131E-5</v>
      </c>
      <c r="Z609" s="69">
        <f>IFERROR('Tabel 5'!Y654/'Tabel 11'!$F609*1,0)</f>
        <v>0</v>
      </c>
      <c r="AA609" s="69"/>
      <c r="AB609" s="69">
        <f>IFERROR('Tabel 5'!AA654/'Tabel 11'!$F609*1,0)</f>
        <v>0</v>
      </c>
    </row>
    <row r="610" spans="2:28" outlineLevel="1" x14ac:dyDescent="0.2">
      <c r="B610" s="46">
        <v>2017</v>
      </c>
      <c r="C610" s="47" t="s">
        <v>704</v>
      </c>
      <c r="F610" s="41">
        <v>15810755.063620754</v>
      </c>
      <c r="H610" s="69">
        <f>IFERROR('Tabel 5'!G655/'Tabel 11'!$F610*1,0)</f>
        <v>4.749931277652825E-5</v>
      </c>
      <c r="I610" s="69"/>
      <c r="J610" s="69">
        <f>IFERROR('Tabel 5'!I655/'Tabel 11'!$F610*1,0)</f>
        <v>1.6887239029737741E-5</v>
      </c>
      <c r="K610" s="69">
        <f>IFERROR('Tabel 5'!J655/'Tabel 11'!$F610*1,0)</f>
        <v>1.1384655525665892E-5</v>
      </c>
      <c r="L610" s="69">
        <f>IFERROR('Tabel 5'!K655/'Tabel 11'!$F610*1,0)</f>
        <v>0</v>
      </c>
      <c r="M610" s="69">
        <f>IFERROR('Tabel 5'!L655/'Tabel 11'!$F610*1,0)</f>
        <v>5.5025835040718478E-6</v>
      </c>
      <c r="N610" s="69">
        <f>IFERROR('Tabel 5'!M655/'Tabel 11'!$F610*1,0)</f>
        <v>0</v>
      </c>
      <c r="O610" s="69">
        <f>IFERROR('Tabel 5'!N655/'Tabel 11'!$F610*1,0)</f>
        <v>0</v>
      </c>
      <c r="P610" s="69"/>
      <c r="Q610" s="69">
        <f>IFERROR('Tabel 5'!P655/'Tabel 11'!$F610*1,0)</f>
        <v>0</v>
      </c>
      <c r="R610" s="69">
        <f>IFERROR('Tabel 5'!Q655/'Tabel 11'!$F610*1,0)</f>
        <v>0</v>
      </c>
      <c r="S610" s="69">
        <f>IFERROR('Tabel 5'!R655/'Tabel 11'!$F610*1,0)</f>
        <v>0</v>
      </c>
      <c r="T610" s="69">
        <f>IFERROR('Tabel 5'!S655/'Tabel 11'!$F610*1,0)</f>
        <v>0</v>
      </c>
      <c r="U610" s="69">
        <f>IFERROR('Tabel 5'!T655/'Tabel 11'!$F610*1,0)</f>
        <v>1.4483811752097163E-5</v>
      </c>
      <c r="V610" s="69"/>
      <c r="W610" s="69">
        <f>IFERROR('Tabel 5'!V655/'Tabel 11'!$F610*1,0)</f>
        <v>1.6128261994693348E-5</v>
      </c>
      <c r="X610" s="69">
        <f>IFERROR('Tabel 5'!W655/'Tabel 11'!$F610*1,0)</f>
        <v>1.5622277304663753E-5</v>
      </c>
      <c r="Y610" s="69">
        <f>IFERROR('Tabel 5'!X655/'Tabel 11'!$F610*1,0)</f>
        <v>5.0598469002959517E-7</v>
      </c>
      <c r="Z610" s="69">
        <f>IFERROR('Tabel 5'!Y655/'Tabel 11'!$F610*1,0)</f>
        <v>0</v>
      </c>
      <c r="AA610" s="69"/>
      <c r="AB610" s="69">
        <f>IFERROR('Tabel 5'!AA655/'Tabel 11'!$F610*1,0)</f>
        <v>0</v>
      </c>
    </row>
    <row r="611" spans="2:28" outlineLevel="2" x14ac:dyDescent="0.2">
      <c r="B611" s="46">
        <v>2017</v>
      </c>
      <c r="C611" s="46">
        <v>6</v>
      </c>
      <c r="D611" s="22" t="s">
        <v>322</v>
      </c>
      <c r="E611" s="22" t="s">
        <v>323</v>
      </c>
      <c r="F611" s="41">
        <v>45112</v>
      </c>
      <c r="H611" s="69">
        <f>IFERROR('Tabel 5'!G656/'Tabel 11'!$F611*1,0)</f>
        <v>6.1846071998581309E-3</v>
      </c>
      <c r="I611" s="69"/>
      <c r="J611" s="69">
        <f>IFERROR('Tabel 5'!I656/'Tabel 11'!$F611*1,0)</f>
        <v>3.0368859726901932E-3</v>
      </c>
      <c r="K611" s="69">
        <f>IFERROR('Tabel 5'!J656/'Tabel 11'!$F611*1,0)</f>
        <v>2.7043802092569604E-3</v>
      </c>
      <c r="L611" s="69">
        <f>IFERROR('Tabel 5'!K656/'Tabel 11'!$F611*1,0)</f>
        <v>3.3250576343323284E-4</v>
      </c>
      <c r="M611" s="69">
        <f>IFERROR('Tabel 5'!L656/'Tabel 11'!$F611*1,0)</f>
        <v>0</v>
      </c>
      <c r="N611" s="69">
        <f>IFERROR('Tabel 5'!M656/'Tabel 11'!$F611*1,0)</f>
        <v>0</v>
      </c>
      <c r="O611" s="69">
        <f>IFERROR('Tabel 5'!N656/'Tabel 11'!$F611*1,0)</f>
        <v>0</v>
      </c>
      <c r="P611" s="69"/>
      <c r="Q611" s="69">
        <f>IFERROR('Tabel 5'!P656/'Tabel 11'!$F611*1,0)</f>
        <v>0</v>
      </c>
      <c r="R611" s="69">
        <f>IFERROR('Tabel 5'!Q656/'Tabel 11'!$F611*1,0)</f>
        <v>0</v>
      </c>
      <c r="S611" s="69">
        <f>IFERROR('Tabel 5'!R656/'Tabel 11'!$F611*1,0)</f>
        <v>0</v>
      </c>
      <c r="T611" s="69">
        <f>IFERROR('Tabel 5'!S656/'Tabel 11'!$F611*1,0)</f>
        <v>0</v>
      </c>
      <c r="U611" s="69">
        <f>IFERROR('Tabel 5'!T656/'Tabel 11'!$F611*1,0)</f>
        <v>0</v>
      </c>
      <c r="V611" s="69"/>
      <c r="W611" s="69">
        <f>IFERROR('Tabel 5'!V656/'Tabel 11'!$F611*1,0)</f>
        <v>3.1477212271679377E-3</v>
      </c>
      <c r="X611" s="69">
        <f>IFERROR('Tabel 5'!W656/'Tabel 11'!$F611*1,0)</f>
        <v>3.1477212271679377E-3</v>
      </c>
      <c r="Y611" s="69">
        <f>IFERROR('Tabel 5'!X656/'Tabel 11'!$F611*1,0)</f>
        <v>0</v>
      </c>
      <c r="Z611" s="69">
        <f>IFERROR('Tabel 5'!Y656/'Tabel 11'!$F611*1,0)</f>
        <v>0</v>
      </c>
      <c r="AA611" s="69"/>
      <c r="AB611" s="69">
        <f>IFERROR('Tabel 5'!AA656/'Tabel 11'!$F611*1,0)</f>
        <v>0</v>
      </c>
    </row>
    <row r="612" spans="2:28" outlineLevel="2" x14ac:dyDescent="0.2">
      <c r="B612" s="46">
        <v>2017</v>
      </c>
      <c r="C612" s="46">
        <v>6</v>
      </c>
      <c r="D612" s="22" t="s">
        <v>11</v>
      </c>
      <c r="E612" s="22" t="s">
        <v>335</v>
      </c>
      <c r="F612" s="41">
        <v>62434</v>
      </c>
      <c r="H612" s="69">
        <f>IFERROR('Tabel 5'!G657/'Tabel 11'!$F612*1,0)</f>
        <v>1.1195822788865042E-2</v>
      </c>
      <c r="I612" s="69"/>
      <c r="J612" s="69">
        <f>IFERROR('Tabel 5'!I657/'Tabel 11'!$F612*1,0)</f>
        <v>6.9193067879680945E-3</v>
      </c>
      <c r="K612" s="69">
        <f>IFERROR('Tabel 5'!J657/'Tabel 11'!$F612*1,0)</f>
        <v>4.805074158311177E-3</v>
      </c>
      <c r="L612" s="69">
        <f>IFERROR('Tabel 5'!K657/'Tabel 11'!$F612*1,0)</f>
        <v>0</v>
      </c>
      <c r="M612" s="69">
        <f>IFERROR('Tabel 5'!L657/'Tabel 11'!$F612*1,0)</f>
        <v>8.1686260691290005E-4</v>
      </c>
      <c r="N612" s="69">
        <f>IFERROR('Tabel 5'!M657/'Tabel 11'!$F612*1,0)</f>
        <v>0</v>
      </c>
      <c r="O612" s="69">
        <f>IFERROR('Tabel 5'!N657/'Tabel 11'!$F612*1,0)</f>
        <v>1.2973700227440178E-3</v>
      </c>
      <c r="P612" s="69"/>
      <c r="Q612" s="69">
        <f>IFERROR('Tabel 5'!P657/'Tabel 11'!$F612*1,0)</f>
        <v>1.0731332286894961E-3</v>
      </c>
      <c r="R612" s="69">
        <f>IFERROR('Tabel 5'!Q657/'Tabel 11'!$F612*1,0)</f>
        <v>1.0731332286894961E-3</v>
      </c>
      <c r="S612" s="69">
        <f>IFERROR('Tabel 5'!R657/'Tabel 11'!$F612*1,0)</f>
        <v>0</v>
      </c>
      <c r="T612" s="69">
        <f>IFERROR('Tabel 5'!S657/'Tabel 11'!$F612*1,0)</f>
        <v>0</v>
      </c>
      <c r="U612" s="69">
        <f>IFERROR('Tabel 5'!T657/'Tabel 11'!$F612*1,0)</f>
        <v>7.0474420988563924E-4</v>
      </c>
      <c r="V612" s="69"/>
      <c r="W612" s="69">
        <f>IFERROR('Tabel 5'!V657/'Tabel 11'!$F612*1,0)</f>
        <v>2.498638562321812E-3</v>
      </c>
      <c r="X612" s="69">
        <f>IFERROR('Tabel 5'!W657/'Tabel 11'!$F612*1,0)</f>
        <v>2.498638562321812E-3</v>
      </c>
      <c r="Y612" s="69">
        <f>IFERROR('Tabel 5'!X657/'Tabel 11'!$F612*1,0)</f>
        <v>0</v>
      </c>
      <c r="Z612" s="69">
        <f>IFERROR('Tabel 5'!Y657/'Tabel 11'!$F612*1,0)</f>
        <v>0</v>
      </c>
      <c r="AA612" s="69"/>
      <c r="AB612" s="69">
        <f>IFERROR('Tabel 5'!AA657/'Tabel 11'!$F612*1,0)</f>
        <v>0</v>
      </c>
    </row>
    <row r="613" spans="2:28" outlineLevel="2" x14ac:dyDescent="0.2">
      <c r="B613" s="46">
        <v>2017</v>
      </c>
      <c r="C613" s="46">
        <v>6</v>
      </c>
      <c r="D613" s="22" t="s">
        <v>366</v>
      </c>
      <c r="E613" s="22" t="s">
        <v>367</v>
      </c>
      <c r="F613" s="41">
        <v>51367</v>
      </c>
      <c r="H613" s="69">
        <f>IFERROR('Tabel 5'!G658/'Tabel 11'!$F613*1,0)</f>
        <v>1.0882473183172075E-2</v>
      </c>
      <c r="I613" s="69"/>
      <c r="J613" s="69">
        <f>IFERROR('Tabel 5'!I658/'Tabel 11'!$F613*1,0)</f>
        <v>4.3413086222672146E-3</v>
      </c>
      <c r="K613" s="69">
        <f>IFERROR('Tabel 5'!J658/'Tabel 11'!$F613*1,0)</f>
        <v>1.0707263418147839E-3</v>
      </c>
      <c r="L613" s="69">
        <f>IFERROR('Tabel 5'!K658/'Tabel 11'!$F613*1,0)</f>
        <v>0</v>
      </c>
      <c r="M613" s="69">
        <f>IFERROR('Tabel 5'!L658/'Tabel 11'!$F613*1,0)</f>
        <v>0</v>
      </c>
      <c r="N613" s="69">
        <f>IFERROR('Tabel 5'!M658/'Tabel 11'!$F613*1,0)</f>
        <v>0</v>
      </c>
      <c r="O613" s="69">
        <f>IFERROR('Tabel 5'!N658/'Tabel 11'!$F613*1,0)</f>
        <v>3.2705822804524306E-3</v>
      </c>
      <c r="P613" s="69"/>
      <c r="Q613" s="69">
        <f>IFERROR('Tabel 5'!P658/'Tabel 11'!$F613*1,0)</f>
        <v>0</v>
      </c>
      <c r="R613" s="69">
        <f>IFERROR('Tabel 5'!Q658/'Tabel 11'!$F613*1,0)</f>
        <v>0</v>
      </c>
      <c r="S613" s="69">
        <f>IFERROR('Tabel 5'!R658/'Tabel 11'!$F613*1,0)</f>
        <v>0</v>
      </c>
      <c r="T613" s="69">
        <f>IFERROR('Tabel 5'!S658/'Tabel 11'!$F613*1,0)</f>
        <v>0</v>
      </c>
      <c r="U613" s="69">
        <f>IFERROR('Tabel 5'!T658/'Tabel 11'!$F613*1,0)</f>
        <v>4.282905367259135E-4</v>
      </c>
      <c r="V613" s="69"/>
      <c r="W613" s="69">
        <f>IFERROR('Tabel 5'!V658/'Tabel 11'!$F613*1,0)</f>
        <v>6.1128740241789478E-3</v>
      </c>
      <c r="X613" s="69">
        <f>IFERROR('Tabel 5'!W658/'Tabel 11'!$F613*1,0)</f>
        <v>6.1128740241789478E-3</v>
      </c>
      <c r="Y613" s="69">
        <f>IFERROR('Tabel 5'!X658/'Tabel 11'!$F613*1,0)</f>
        <v>0</v>
      </c>
      <c r="Z613" s="69">
        <f>IFERROR('Tabel 5'!Y658/'Tabel 11'!$F613*1,0)</f>
        <v>0</v>
      </c>
      <c r="AA613" s="69"/>
      <c r="AB613" s="69">
        <f>IFERROR('Tabel 5'!AA658/'Tabel 11'!$F613*1,0)</f>
        <v>0</v>
      </c>
    </row>
    <row r="614" spans="2:28" outlineLevel="2" x14ac:dyDescent="0.2">
      <c r="B614" s="46">
        <v>2017</v>
      </c>
      <c r="C614" s="46">
        <v>6</v>
      </c>
      <c r="D614" s="22" t="s">
        <v>39</v>
      </c>
      <c r="E614" s="22" t="s">
        <v>369</v>
      </c>
      <c r="F614" s="41">
        <v>33546</v>
      </c>
      <c r="H614" s="69">
        <f>IFERROR('Tabel 5'!G659/'Tabel 11'!$F614*1,0)</f>
        <v>2.5606629702498062E-2</v>
      </c>
      <c r="I614" s="69"/>
      <c r="J614" s="69">
        <f>IFERROR('Tabel 5'!I659/'Tabel 11'!$F614*1,0)</f>
        <v>5.3359565969117034E-3</v>
      </c>
      <c r="K614" s="69">
        <f>IFERROR('Tabel 5'!J659/'Tabel 11'!$F614*1,0)</f>
        <v>2.9809813390568175E-5</v>
      </c>
      <c r="L614" s="69">
        <f>IFERROR('Tabel 5'!K659/'Tabel 11'!$F614*1,0)</f>
        <v>2.7126930185417037E-3</v>
      </c>
      <c r="M614" s="69">
        <f>IFERROR('Tabel 5'!L659/'Tabel 11'!$F614*1,0)</f>
        <v>0</v>
      </c>
      <c r="N614" s="69">
        <f>IFERROR('Tabel 5'!M659/'Tabel 11'!$F614*1,0)</f>
        <v>0</v>
      </c>
      <c r="O614" s="69">
        <f>IFERROR('Tabel 5'!N659/'Tabel 11'!$F614*1,0)</f>
        <v>2.5934537649794313E-3</v>
      </c>
      <c r="P614" s="69"/>
      <c r="Q614" s="69">
        <f>IFERROR('Tabel 5'!P659/'Tabel 11'!$F614*1,0)</f>
        <v>1.520300482918977E-3</v>
      </c>
      <c r="R614" s="69">
        <f>IFERROR('Tabel 5'!Q659/'Tabel 11'!$F614*1,0)</f>
        <v>1.520300482918977E-3</v>
      </c>
      <c r="S614" s="69">
        <f>IFERROR('Tabel 5'!R659/'Tabel 11'!$F614*1,0)</f>
        <v>0</v>
      </c>
      <c r="T614" s="69">
        <f>IFERROR('Tabel 5'!S659/'Tabel 11'!$F614*1,0)</f>
        <v>0</v>
      </c>
      <c r="U614" s="69">
        <f>IFERROR('Tabel 5'!T659/'Tabel 11'!$F614*1,0)</f>
        <v>1.0642103380432838E-2</v>
      </c>
      <c r="V614" s="69"/>
      <c r="W614" s="69">
        <f>IFERROR('Tabel 5'!V659/'Tabel 11'!$F614*1,0)</f>
        <v>8.1082692422345445E-3</v>
      </c>
      <c r="X614" s="69">
        <f>IFERROR('Tabel 5'!W659/'Tabel 11'!$F614*1,0)</f>
        <v>8.1082692422345445E-3</v>
      </c>
      <c r="Y614" s="69">
        <f>IFERROR('Tabel 5'!X659/'Tabel 11'!$F614*1,0)</f>
        <v>0</v>
      </c>
      <c r="Z614" s="69">
        <f>IFERROR('Tabel 5'!Y659/'Tabel 11'!$F614*1,0)</f>
        <v>0</v>
      </c>
      <c r="AA614" s="69"/>
      <c r="AB614" s="69">
        <f>IFERROR('Tabel 5'!AA659/'Tabel 11'!$F614*1,0)</f>
        <v>2.6977881118464199E-2</v>
      </c>
    </row>
    <row r="615" spans="2:28" outlineLevel="2" x14ac:dyDescent="0.2">
      <c r="B615" s="46">
        <v>2017</v>
      </c>
      <c r="C615" s="46">
        <v>6</v>
      </c>
      <c r="D615" s="22" t="s">
        <v>51</v>
      </c>
      <c r="E615" s="22" t="s">
        <v>384</v>
      </c>
      <c r="F615" s="41">
        <v>32464</v>
      </c>
      <c r="H615" s="69">
        <f>IFERROR('Tabel 5'!G660/'Tabel 11'!$F615*1,0)</f>
        <v>1.5432479053721046E-2</v>
      </c>
      <c r="I615" s="69"/>
      <c r="J615" s="69">
        <f>IFERROR('Tabel 5'!I660/'Tabel 11'!$F615*1,0)</f>
        <v>3.9120256283883686E-3</v>
      </c>
      <c r="K615" s="69">
        <f>IFERROR('Tabel 5'!J660/'Tabel 11'!$F615*1,0)</f>
        <v>3.9120256283883686E-3</v>
      </c>
      <c r="L615" s="69">
        <f>IFERROR('Tabel 5'!K660/'Tabel 11'!$F615*1,0)</f>
        <v>0</v>
      </c>
      <c r="M615" s="69">
        <f>IFERROR('Tabel 5'!L660/'Tabel 11'!$F615*1,0)</f>
        <v>0</v>
      </c>
      <c r="N615" s="69">
        <f>IFERROR('Tabel 5'!M660/'Tabel 11'!$F615*1,0)</f>
        <v>0</v>
      </c>
      <c r="O615" s="69">
        <f>IFERROR('Tabel 5'!N660/'Tabel 11'!$F615*1,0)</f>
        <v>0</v>
      </c>
      <c r="P615" s="69"/>
      <c r="Q615" s="69">
        <f>IFERROR('Tabel 5'!P660/'Tabel 11'!$F615*1,0)</f>
        <v>1.8790044356826023E-3</v>
      </c>
      <c r="R615" s="69">
        <f>IFERROR('Tabel 5'!Q660/'Tabel 11'!$F615*1,0)</f>
        <v>0</v>
      </c>
      <c r="S615" s="69">
        <f>IFERROR('Tabel 5'!R660/'Tabel 11'!$F615*1,0)</f>
        <v>1.8790044356826023E-3</v>
      </c>
      <c r="T615" s="69">
        <f>IFERROR('Tabel 5'!S660/'Tabel 11'!$F615*1,0)</f>
        <v>0</v>
      </c>
      <c r="U615" s="69">
        <f>IFERROR('Tabel 5'!T660/'Tabel 11'!$F615*1,0)</f>
        <v>2.0946278955150319E-3</v>
      </c>
      <c r="V615" s="69"/>
      <c r="W615" s="69">
        <f>IFERROR('Tabel 5'!V660/'Tabel 11'!$F615*1,0)</f>
        <v>7.5468210941350422E-3</v>
      </c>
      <c r="X615" s="69">
        <f>IFERROR('Tabel 5'!W660/'Tabel 11'!$F615*1,0)</f>
        <v>7.5468210941350422E-3</v>
      </c>
      <c r="Y615" s="69">
        <f>IFERROR('Tabel 5'!X660/'Tabel 11'!$F615*1,0)</f>
        <v>0</v>
      </c>
      <c r="Z615" s="69">
        <f>IFERROR('Tabel 5'!Y660/'Tabel 11'!$F615*1,0)</f>
        <v>0</v>
      </c>
      <c r="AA615" s="69"/>
      <c r="AB615" s="69">
        <f>IFERROR('Tabel 5'!AA660/'Tabel 11'!$F615*1,0)</f>
        <v>0</v>
      </c>
    </row>
    <row r="616" spans="2:28" outlineLevel="2" x14ac:dyDescent="0.2">
      <c r="B616" s="46">
        <v>2017</v>
      </c>
      <c r="C616" s="46">
        <v>6</v>
      </c>
      <c r="D616" s="22" t="s">
        <v>52</v>
      </c>
      <c r="E616" s="22" t="s">
        <v>387</v>
      </c>
      <c r="F616" s="41">
        <v>37942</v>
      </c>
      <c r="H616" s="69">
        <f>IFERROR('Tabel 5'!G661/'Tabel 11'!$F616*1,0)</f>
        <v>1.1570291497548891E-2</v>
      </c>
      <c r="I616" s="69"/>
      <c r="J616" s="69">
        <f>IFERROR('Tabel 5'!I661/'Tabel 11'!$F616*1,0)</f>
        <v>3.1363660323651889E-3</v>
      </c>
      <c r="K616" s="69">
        <f>IFERROR('Tabel 5'!J661/'Tabel 11'!$F616*1,0)</f>
        <v>1.7922091613515366E-3</v>
      </c>
      <c r="L616" s="69">
        <f>IFERROR('Tabel 5'!K661/'Tabel 11'!$F616*1,0)</f>
        <v>0</v>
      </c>
      <c r="M616" s="69">
        <f>IFERROR('Tabel 5'!L661/'Tabel 11'!$F616*1,0)</f>
        <v>1.2914448368562543E-3</v>
      </c>
      <c r="N616" s="69">
        <f>IFERROR('Tabel 5'!M661/'Tabel 11'!$F616*1,0)</f>
        <v>0</v>
      </c>
      <c r="O616" s="69">
        <f>IFERROR('Tabel 5'!N661/'Tabel 11'!$F616*1,0)</f>
        <v>5.2712034157398135E-5</v>
      </c>
      <c r="P616" s="69"/>
      <c r="Q616" s="69">
        <f>IFERROR('Tabel 5'!P661/'Tabel 11'!$F616*1,0)</f>
        <v>1.4232249222497497E-3</v>
      </c>
      <c r="R616" s="69">
        <f>IFERROR('Tabel 5'!Q661/'Tabel 11'!$F616*1,0)</f>
        <v>1.3178008539349532E-4</v>
      </c>
      <c r="S616" s="69">
        <f>IFERROR('Tabel 5'!R661/'Tabel 11'!$F616*1,0)</f>
        <v>1.2914448368562543E-3</v>
      </c>
      <c r="T616" s="69">
        <f>IFERROR('Tabel 5'!S661/'Tabel 11'!$F616*1,0)</f>
        <v>0</v>
      </c>
      <c r="U616" s="69">
        <f>IFERROR('Tabel 5'!T661/'Tabel 11'!$F616*1,0)</f>
        <v>5.7983237573137945E-4</v>
      </c>
      <c r="V616" s="69"/>
      <c r="W616" s="69">
        <f>IFERROR('Tabel 5'!V661/'Tabel 11'!$F616*1,0)</f>
        <v>6.4308681672025723E-3</v>
      </c>
      <c r="X616" s="69">
        <f>IFERROR('Tabel 5'!W661/'Tabel 11'!$F616*1,0)</f>
        <v>6.3781561330451741E-3</v>
      </c>
      <c r="Y616" s="69">
        <f>IFERROR('Tabel 5'!X661/'Tabel 11'!$F616*1,0)</f>
        <v>5.2712034157398135E-5</v>
      </c>
      <c r="Z616" s="69">
        <f>IFERROR('Tabel 5'!Y661/'Tabel 11'!$F616*1,0)</f>
        <v>0</v>
      </c>
      <c r="AA616" s="69"/>
      <c r="AB616" s="69">
        <f>IFERROR('Tabel 5'!AA661/'Tabel 11'!$F616*1,0)</f>
        <v>0</v>
      </c>
    </row>
    <row r="617" spans="2:28" outlineLevel="2" x14ac:dyDescent="0.2">
      <c r="B617" s="46">
        <v>2017</v>
      </c>
      <c r="C617" s="46">
        <v>6</v>
      </c>
      <c r="D617" s="22" t="s">
        <v>58</v>
      </c>
      <c r="E617" s="22" t="s">
        <v>395</v>
      </c>
      <c r="F617" s="41">
        <v>32289</v>
      </c>
      <c r="H617" s="69">
        <f>IFERROR('Tabel 5'!G662/'Tabel 11'!$F617*1,0)</f>
        <v>2.0935922450370095E-2</v>
      </c>
      <c r="I617" s="69"/>
      <c r="J617" s="69">
        <f>IFERROR('Tabel 5'!I662/'Tabel 11'!$F617*1,0)</f>
        <v>6.3798816934559754E-3</v>
      </c>
      <c r="K617" s="69">
        <f>IFERROR('Tabel 5'!J662/'Tabel 11'!$F617*1,0)</f>
        <v>5.8533866022484442E-3</v>
      </c>
      <c r="L617" s="69">
        <f>IFERROR('Tabel 5'!K662/'Tabel 11'!$F617*1,0)</f>
        <v>0</v>
      </c>
      <c r="M617" s="69">
        <f>IFERROR('Tabel 5'!L662/'Tabel 11'!$F617*1,0)</f>
        <v>0</v>
      </c>
      <c r="N617" s="69">
        <f>IFERROR('Tabel 5'!M662/'Tabel 11'!$F617*1,0)</f>
        <v>0</v>
      </c>
      <c r="O617" s="69">
        <f>IFERROR('Tabel 5'!N662/'Tabel 11'!$F617*1,0)</f>
        <v>5.2649509120753196E-4</v>
      </c>
      <c r="P617" s="69"/>
      <c r="Q617" s="69">
        <f>IFERROR('Tabel 5'!P662/'Tabel 11'!$F617*1,0)</f>
        <v>4.6455449224193997E-4</v>
      </c>
      <c r="R617" s="69">
        <f>IFERROR('Tabel 5'!Q662/'Tabel 11'!$F617*1,0)</f>
        <v>0</v>
      </c>
      <c r="S617" s="69">
        <f>IFERROR('Tabel 5'!R662/'Tabel 11'!$F617*1,0)</f>
        <v>4.6455449224193997E-4</v>
      </c>
      <c r="T617" s="69">
        <f>IFERROR('Tabel 5'!S662/'Tabel 11'!$F617*1,0)</f>
        <v>0</v>
      </c>
      <c r="U617" s="69">
        <f>IFERROR('Tabel 5'!T662/'Tabel 11'!$F617*1,0)</f>
        <v>2.044039765864536E-3</v>
      </c>
      <c r="V617" s="69"/>
      <c r="W617" s="69">
        <f>IFERROR('Tabel 5'!V662/'Tabel 11'!$F617*1,0)</f>
        <v>1.2047446498807643E-2</v>
      </c>
      <c r="X617" s="69">
        <f>IFERROR('Tabel 5'!W662/'Tabel 11'!$F617*1,0)</f>
        <v>1.1459010808634519E-2</v>
      </c>
      <c r="Y617" s="69">
        <f>IFERROR('Tabel 5'!X662/'Tabel 11'!$F617*1,0)</f>
        <v>5.8843569017312395E-4</v>
      </c>
      <c r="Z617" s="69">
        <f>IFERROR('Tabel 5'!Y662/'Tabel 11'!$F617*1,0)</f>
        <v>0</v>
      </c>
      <c r="AA617" s="69"/>
      <c r="AB617" s="69">
        <f>IFERROR('Tabel 5'!AA662/'Tabel 11'!$F617*1,0)</f>
        <v>8.3619808603549204E-5</v>
      </c>
    </row>
    <row r="618" spans="2:28" outlineLevel="2" x14ac:dyDescent="0.2">
      <c r="B618" s="46">
        <v>2017</v>
      </c>
      <c r="C618" s="46">
        <v>6</v>
      </c>
      <c r="D618" s="22" t="s">
        <v>59</v>
      </c>
      <c r="E618" s="22" t="s">
        <v>396</v>
      </c>
      <c r="F618" s="41">
        <v>37641</v>
      </c>
      <c r="H618" s="69">
        <f>IFERROR('Tabel 5'!G663/'Tabel 11'!$F618*1,0)</f>
        <v>2.4653967747934432E-2</v>
      </c>
      <c r="I618" s="69"/>
      <c r="J618" s="69">
        <f>IFERROR('Tabel 5'!I663/'Tabel 11'!$F618*1,0)</f>
        <v>7.1464626338301317E-3</v>
      </c>
      <c r="K618" s="69">
        <f>IFERROR('Tabel 5'!J663/'Tabel 11'!$F618*1,0)</f>
        <v>1.3283387795223295E-4</v>
      </c>
      <c r="L618" s="69">
        <f>IFERROR('Tabel 5'!K663/'Tabel 11'!$F618*1,0)</f>
        <v>4.7820196062803858E-4</v>
      </c>
      <c r="M618" s="69">
        <f>IFERROR('Tabel 5'!L663/'Tabel 11'!$F618*1,0)</f>
        <v>3.0286124173109111E-3</v>
      </c>
      <c r="N618" s="69">
        <f>IFERROR('Tabel 5'!M663/'Tabel 11'!$F618*1,0)</f>
        <v>0</v>
      </c>
      <c r="O618" s="69">
        <f>IFERROR('Tabel 5'!N663/'Tabel 11'!$F618*1,0)</f>
        <v>3.5068143779389497E-3</v>
      </c>
      <c r="P618" s="69"/>
      <c r="Q618" s="69">
        <f>IFERROR('Tabel 5'!P663/'Tabel 11'!$F618*1,0)</f>
        <v>0</v>
      </c>
      <c r="R618" s="69">
        <f>IFERROR('Tabel 5'!Q663/'Tabel 11'!$F618*1,0)</f>
        <v>0</v>
      </c>
      <c r="S618" s="69">
        <f>IFERROR('Tabel 5'!R663/'Tabel 11'!$F618*1,0)</f>
        <v>0</v>
      </c>
      <c r="T618" s="69">
        <f>IFERROR('Tabel 5'!S663/'Tabel 11'!$F618*1,0)</f>
        <v>0</v>
      </c>
      <c r="U618" s="69">
        <f>IFERROR('Tabel 5'!T663/'Tabel 11'!$F618*1,0)</f>
        <v>7.226162960601472E-3</v>
      </c>
      <c r="V618" s="69"/>
      <c r="W618" s="69">
        <f>IFERROR('Tabel 5'!V663/'Tabel 11'!$F618*1,0)</f>
        <v>1.0281342153502829E-2</v>
      </c>
      <c r="X618" s="69">
        <f>IFERROR('Tabel 5'!W663/'Tabel 11'!$F618*1,0)</f>
        <v>0</v>
      </c>
      <c r="Y618" s="69">
        <f>IFERROR('Tabel 5'!X663/'Tabel 11'!$F618*1,0)</f>
        <v>9.8828405196461303E-3</v>
      </c>
      <c r="Z618" s="69">
        <f>IFERROR('Tabel 5'!Y663/'Tabel 11'!$F618*1,0)</f>
        <v>3.9850163385669879E-4</v>
      </c>
      <c r="AA618" s="69"/>
      <c r="AB618" s="69">
        <f>IFERROR('Tabel 5'!AA663/'Tabel 11'!$F618*1,0)</f>
        <v>0</v>
      </c>
    </row>
    <row r="619" spans="2:28" outlineLevel="2" x14ac:dyDescent="0.2">
      <c r="B619" s="46">
        <v>2017</v>
      </c>
      <c r="C619" s="46">
        <v>6</v>
      </c>
      <c r="D619" s="22" t="s">
        <v>73</v>
      </c>
      <c r="E619" s="22" t="s">
        <v>410</v>
      </c>
      <c r="F619" s="41">
        <v>38733</v>
      </c>
      <c r="H619" s="69">
        <f>IFERROR('Tabel 5'!G664/'Tabel 11'!$F619*1,0)</f>
        <v>8.3391423334107859E-3</v>
      </c>
      <c r="I619" s="69"/>
      <c r="J619" s="69">
        <f>IFERROR('Tabel 5'!I664/'Tabel 11'!$F619*1,0)</f>
        <v>2.2977822528593189E-3</v>
      </c>
      <c r="K619" s="69">
        <f>IFERROR('Tabel 5'!J664/'Tabel 11'!$F619*1,0)</f>
        <v>2.0137866935171561E-3</v>
      </c>
      <c r="L619" s="69">
        <f>IFERROR('Tabel 5'!K664/'Tabel 11'!$F619*1,0)</f>
        <v>0</v>
      </c>
      <c r="M619" s="69">
        <f>IFERROR('Tabel 5'!L664/'Tabel 11'!$F619*1,0)</f>
        <v>0</v>
      </c>
      <c r="N619" s="69">
        <f>IFERROR('Tabel 5'!M664/'Tabel 11'!$F619*1,0)</f>
        <v>0</v>
      </c>
      <c r="O619" s="69">
        <f>IFERROR('Tabel 5'!N664/'Tabel 11'!$F619*1,0)</f>
        <v>2.8399555934216302E-4</v>
      </c>
      <c r="P619" s="69"/>
      <c r="Q619" s="69">
        <f>IFERROR('Tabel 5'!P664/'Tabel 11'!$F619*1,0)</f>
        <v>0</v>
      </c>
      <c r="R619" s="69">
        <f>IFERROR('Tabel 5'!Q664/'Tabel 11'!$F619*1,0)</f>
        <v>0</v>
      </c>
      <c r="S619" s="69">
        <f>IFERROR('Tabel 5'!R664/'Tabel 11'!$F619*1,0)</f>
        <v>0</v>
      </c>
      <c r="T619" s="69">
        <f>IFERROR('Tabel 5'!S664/'Tabel 11'!$F619*1,0)</f>
        <v>0</v>
      </c>
      <c r="U619" s="69">
        <f>IFERROR('Tabel 5'!T664/'Tabel 11'!$F619*1,0)</f>
        <v>5.7573645212093049E-3</v>
      </c>
      <c r="V619" s="69"/>
      <c r="W619" s="69">
        <f>IFERROR('Tabel 5'!V664/'Tabel 11'!$F619*1,0)</f>
        <v>2.8399555934216302E-4</v>
      </c>
      <c r="X619" s="69">
        <f>IFERROR('Tabel 5'!W664/'Tabel 11'!$F619*1,0)</f>
        <v>0</v>
      </c>
      <c r="Y619" s="69">
        <f>IFERROR('Tabel 5'!X664/'Tabel 11'!$F619*1,0)</f>
        <v>2.8399555934216302E-4</v>
      </c>
      <c r="Z619" s="69">
        <f>IFERROR('Tabel 5'!Y664/'Tabel 11'!$F619*1,0)</f>
        <v>0</v>
      </c>
      <c r="AA619" s="69"/>
      <c r="AB619" s="69">
        <f>IFERROR('Tabel 5'!AA664/'Tabel 11'!$F619*1,0)</f>
        <v>0</v>
      </c>
    </row>
    <row r="620" spans="2:28" outlineLevel="2" x14ac:dyDescent="0.2">
      <c r="B620" s="46">
        <v>2017</v>
      </c>
      <c r="C620" s="46">
        <v>6</v>
      </c>
      <c r="D620" s="22" t="s">
        <v>84</v>
      </c>
      <c r="E620" s="22" t="s">
        <v>422</v>
      </c>
      <c r="F620" s="41">
        <v>28631</v>
      </c>
      <c r="H620" s="69">
        <f>IFERROR('Tabel 5'!G665/'Tabel 11'!$F620*1,0)</f>
        <v>4.9247319339177816E-3</v>
      </c>
      <c r="I620" s="69"/>
      <c r="J620" s="69">
        <f>IFERROR('Tabel 5'!I665/'Tabel 11'!$F620*1,0)</f>
        <v>2.2353393175229648E-3</v>
      </c>
      <c r="K620" s="69">
        <f>IFERROR('Tabel 5'!J665/'Tabel 11'!$F620*1,0)</f>
        <v>0</v>
      </c>
      <c r="L620" s="69">
        <f>IFERROR('Tabel 5'!K665/'Tabel 11'!$F620*1,0)</f>
        <v>2.4449023785407426E-4</v>
      </c>
      <c r="M620" s="69">
        <f>IFERROR('Tabel 5'!L665/'Tabel 11'!$F620*1,0)</f>
        <v>1.4320142502881493E-3</v>
      </c>
      <c r="N620" s="69">
        <f>IFERROR('Tabel 5'!M665/'Tabel 11'!$F620*1,0)</f>
        <v>0</v>
      </c>
      <c r="O620" s="69">
        <f>IFERROR('Tabel 5'!N665/'Tabel 11'!$F620*1,0)</f>
        <v>5.5883482938074119E-4</v>
      </c>
      <c r="P620" s="69"/>
      <c r="Q620" s="69">
        <f>IFERROR('Tabel 5'!P665/'Tabel 11'!$F620*1,0)</f>
        <v>3.1434459152666688E-4</v>
      </c>
      <c r="R620" s="69">
        <f>IFERROR('Tabel 5'!Q665/'Tabel 11'!$F620*1,0)</f>
        <v>2.0956306101777792E-4</v>
      </c>
      <c r="S620" s="69">
        <f>IFERROR('Tabel 5'!R665/'Tabel 11'!$F620*1,0)</f>
        <v>1.0478153050888896E-4</v>
      </c>
      <c r="T620" s="69">
        <f>IFERROR('Tabel 5'!S665/'Tabel 11'!$F620*1,0)</f>
        <v>0</v>
      </c>
      <c r="U620" s="69">
        <f>IFERROR('Tabel 5'!T665/'Tabel 11'!$F620*1,0)</f>
        <v>1.7463588418148161E-4</v>
      </c>
      <c r="V620" s="69"/>
      <c r="W620" s="69">
        <f>IFERROR('Tabel 5'!V665/'Tabel 11'!$F620*1,0)</f>
        <v>2.2004121406866682E-3</v>
      </c>
      <c r="X620" s="69">
        <f>IFERROR('Tabel 5'!W665/'Tabel 11'!$F620*1,0)</f>
        <v>2.2004121406866682E-3</v>
      </c>
      <c r="Y620" s="69">
        <f>IFERROR('Tabel 5'!X665/'Tabel 11'!$F620*1,0)</f>
        <v>0</v>
      </c>
      <c r="Z620" s="69">
        <f>IFERROR('Tabel 5'!Y665/'Tabel 11'!$F620*1,0)</f>
        <v>0</v>
      </c>
      <c r="AA620" s="69"/>
      <c r="AB620" s="69">
        <f>IFERROR('Tabel 5'!AA665/'Tabel 11'!$F620*1,0)</f>
        <v>0</v>
      </c>
    </row>
    <row r="621" spans="2:28" outlineLevel="2" x14ac:dyDescent="0.2">
      <c r="B621" s="46">
        <v>2017</v>
      </c>
      <c r="C621" s="46">
        <v>6</v>
      </c>
      <c r="D621" s="22" t="s">
        <v>89</v>
      </c>
      <c r="E621" s="22" t="s">
        <v>427</v>
      </c>
      <c r="F621" s="41">
        <v>25815</v>
      </c>
      <c r="H621" s="69">
        <f>IFERROR('Tabel 5'!G666/'Tabel 11'!$F621*1,0)</f>
        <v>3.8659693976370327E-2</v>
      </c>
      <c r="I621" s="69"/>
      <c r="J621" s="69">
        <f>IFERROR('Tabel 5'!I666/'Tabel 11'!$F621*1,0)</f>
        <v>1.9794693007941119E-2</v>
      </c>
      <c r="K621" s="69">
        <f>IFERROR('Tabel 5'!J666/'Tabel 11'!$F621*1,0)</f>
        <v>1.9794693007941119E-2</v>
      </c>
      <c r="L621" s="69">
        <f>IFERROR('Tabel 5'!K666/'Tabel 11'!$F621*1,0)</f>
        <v>0</v>
      </c>
      <c r="M621" s="69">
        <f>IFERROR('Tabel 5'!L666/'Tabel 11'!$F621*1,0)</f>
        <v>0</v>
      </c>
      <c r="N621" s="69">
        <f>IFERROR('Tabel 5'!M666/'Tabel 11'!$F621*1,0)</f>
        <v>0</v>
      </c>
      <c r="O621" s="69">
        <f>IFERROR('Tabel 5'!N666/'Tabel 11'!$F621*1,0)</f>
        <v>0</v>
      </c>
      <c r="P621" s="69"/>
      <c r="Q621" s="69">
        <f>IFERROR('Tabel 5'!P666/'Tabel 11'!$F621*1,0)</f>
        <v>8.9095487119891532E-4</v>
      </c>
      <c r="R621" s="69">
        <f>IFERROR('Tabel 5'!Q666/'Tabel 11'!$F621*1,0)</f>
        <v>8.9095487119891532E-4</v>
      </c>
      <c r="S621" s="69">
        <f>IFERROR('Tabel 5'!R666/'Tabel 11'!$F621*1,0)</f>
        <v>0</v>
      </c>
      <c r="T621" s="69">
        <f>IFERROR('Tabel 5'!S666/'Tabel 11'!$F621*1,0)</f>
        <v>0</v>
      </c>
      <c r="U621" s="69">
        <f>IFERROR('Tabel 5'!T666/'Tabel 11'!$F621*1,0)</f>
        <v>7.398799147782297E-3</v>
      </c>
      <c r="V621" s="69"/>
      <c r="W621" s="69">
        <f>IFERROR('Tabel 5'!V666/'Tabel 11'!$F621*1,0)</f>
        <v>1.0575246949447996E-2</v>
      </c>
      <c r="X621" s="69">
        <f>IFERROR('Tabel 5'!W666/'Tabel 11'!$F621*1,0)</f>
        <v>1.0226612434631029E-2</v>
      </c>
      <c r="Y621" s="69">
        <f>IFERROR('Tabel 5'!X666/'Tabel 11'!$F621*1,0)</f>
        <v>3.486345148169669E-4</v>
      </c>
      <c r="Z621" s="69">
        <f>IFERROR('Tabel 5'!Y666/'Tabel 11'!$F621*1,0)</f>
        <v>0</v>
      </c>
      <c r="AA621" s="69"/>
      <c r="AB621" s="69">
        <f>IFERROR('Tabel 5'!AA666/'Tabel 11'!$F621*1,0)</f>
        <v>0</v>
      </c>
    </row>
    <row r="622" spans="2:28" outlineLevel="2" x14ac:dyDescent="0.2">
      <c r="B622" s="46">
        <v>2017</v>
      </c>
      <c r="C622" s="46">
        <v>6</v>
      </c>
      <c r="D622" s="22" t="s">
        <v>428</v>
      </c>
      <c r="E622" s="22" t="s">
        <v>429</v>
      </c>
      <c r="F622" s="41">
        <v>25983</v>
      </c>
      <c r="H622" s="69">
        <f>IFERROR('Tabel 5'!G667/'Tabel 11'!$F622*1,0)</f>
        <v>2.1668013701266212E-2</v>
      </c>
      <c r="I622" s="69"/>
      <c r="J622" s="69">
        <f>IFERROR('Tabel 5'!I667/'Tabel 11'!$F622*1,0)</f>
        <v>5.6190586152484318E-3</v>
      </c>
      <c r="K622" s="69">
        <f>IFERROR('Tabel 5'!J667/'Tabel 11'!$F622*1,0)</f>
        <v>0</v>
      </c>
      <c r="L622" s="69">
        <f>IFERROR('Tabel 5'!K667/'Tabel 11'!$F622*1,0)</f>
        <v>5.6190586152484318E-3</v>
      </c>
      <c r="M622" s="69">
        <f>IFERROR('Tabel 5'!L667/'Tabel 11'!$F622*1,0)</f>
        <v>0</v>
      </c>
      <c r="N622" s="69">
        <f>IFERROR('Tabel 5'!M667/'Tabel 11'!$F622*1,0)</f>
        <v>0</v>
      </c>
      <c r="O622" s="69">
        <f>IFERROR('Tabel 5'!N667/'Tabel 11'!$F622*1,0)</f>
        <v>0</v>
      </c>
      <c r="P622" s="69"/>
      <c r="Q622" s="69">
        <f>IFERROR('Tabel 5'!P667/'Tabel 11'!$F622*1,0)</f>
        <v>3.8486702844167339E-3</v>
      </c>
      <c r="R622" s="69">
        <f>IFERROR('Tabel 5'!Q667/'Tabel 11'!$F622*1,0)</f>
        <v>7.6973405688334677E-4</v>
      </c>
      <c r="S622" s="69">
        <f>IFERROR('Tabel 5'!R667/'Tabel 11'!$F622*1,0)</f>
        <v>3.0789362275333871E-3</v>
      </c>
      <c r="T622" s="69">
        <f>IFERROR('Tabel 5'!S667/'Tabel 11'!$F622*1,0)</f>
        <v>0</v>
      </c>
      <c r="U622" s="69">
        <f>IFERROR('Tabel 5'!T667/'Tabel 11'!$F622*1,0)</f>
        <v>4.8108378555209172E-3</v>
      </c>
      <c r="V622" s="69"/>
      <c r="W622" s="69">
        <f>IFERROR('Tabel 5'!V667/'Tabel 11'!$F622*1,0)</f>
        <v>7.3894469460801292E-3</v>
      </c>
      <c r="X622" s="69">
        <f>IFERROR('Tabel 5'!W667/'Tabel 11'!$F622*1,0)</f>
        <v>7.3894469460801292E-3</v>
      </c>
      <c r="Y622" s="69">
        <f>IFERROR('Tabel 5'!X667/'Tabel 11'!$F622*1,0)</f>
        <v>0</v>
      </c>
      <c r="Z622" s="69">
        <f>IFERROR('Tabel 5'!Y667/'Tabel 11'!$F622*1,0)</f>
        <v>0</v>
      </c>
      <c r="AA622" s="69"/>
      <c r="AB622" s="69">
        <f>IFERROR('Tabel 5'!AA667/'Tabel 11'!$F622*1,0)</f>
        <v>0</v>
      </c>
    </row>
    <row r="623" spans="2:28" outlineLevel="2" x14ac:dyDescent="0.2">
      <c r="B623" s="46">
        <v>2017</v>
      </c>
      <c r="C623" s="46">
        <v>6</v>
      </c>
      <c r="D623" s="22" t="s">
        <v>94</v>
      </c>
      <c r="E623" s="22" t="s">
        <v>433</v>
      </c>
      <c r="F623" s="41">
        <v>32536</v>
      </c>
      <c r="H623" s="69">
        <f>IFERROR('Tabel 5'!G668/'Tabel 11'!$F623*1,0)</f>
        <v>2.0346692894025079E-2</v>
      </c>
      <c r="I623" s="69"/>
      <c r="J623" s="69">
        <f>IFERROR('Tabel 5'!I668/'Tabel 11'!$F623*1,0)</f>
        <v>6.9768871403983277E-3</v>
      </c>
      <c r="K623" s="69">
        <f>IFERROR('Tabel 5'!J668/'Tabel 11'!$F623*1,0)</f>
        <v>2.3973444799606589E-3</v>
      </c>
      <c r="L623" s="69">
        <f>IFERROR('Tabel 5'!K668/'Tabel 11'!$F623*1,0)</f>
        <v>9.22055569215638E-5</v>
      </c>
      <c r="M623" s="69">
        <f>IFERROR('Tabel 5'!L668/'Tabel 11'!$F623*1,0)</f>
        <v>1.7211703958691911E-3</v>
      </c>
      <c r="N623" s="69">
        <f>IFERROR('Tabel 5'!M668/'Tabel 11'!$F623*1,0)</f>
        <v>0</v>
      </c>
      <c r="O623" s="69">
        <f>IFERROR('Tabel 5'!N668/'Tabel 11'!$F623*1,0)</f>
        <v>2.7661667076469142E-3</v>
      </c>
      <c r="P623" s="69"/>
      <c r="Q623" s="69">
        <f>IFERROR('Tabel 5'!P668/'Tabel 11'!$F623*1,0)</f>
        <v>1.3216129825424146E-3</v>
      </c>
      <c r="R623" s="69">
        <f>IFERROR('Tabel 5'!Q668/'Tabel 11'!$F623*1,0)</f>
        <v>1.3216129825424146E-3</v>
      </c>
      <c r="S623" s="69">
        <f>IFERROR('Tabel 5'!R668/'Tabel 11'!$F623*1,0)</f>
        <v>0</v>
      </c>
      <c r="T623" s="69">
        <f>IFERROR('Tabel 5'!S668/'Tabel 11'!$F623*1,0)</f>
        <v>0</v>
      </c>
      <c r="U623" s="69">
        <f>IFERROR('Tabel 5'!T668/'Tabel 11'!$F623*1,0)</f>
        <v>0</v>
      </c>
      <c r="V623" s="69"/>
      <c r="W623" s="69">
        <f>IFERROR('Tabel 5'!V668/'Tabel 11'!$F623*1,0)</f>
        <v>1.2048192771084338E-2</v>
      </c>
      <c r="X623" s="69">
        <f>IFERROR('Tabel 5'!W668/'Tabel 11'!$F623*1,0)</f>
        <v>1.2048192771084338E-2</v>
      </c>
      <c r="Y623" s="69">
        <f>IFERROR('Tabel 5'!X668/'Tabel 11'!$F623*1,0)</f>
        <v>0</v>
      </c>
      <c r="Z623" s="69">
        <f>IFERROR('Tabel 5'!Y668/'Tabel 11'!$F623*1,0)</f>
        <v>0</v>
      </c>
      <c r="AA623" s="69"/>
      <c r="AB623" s="69">
        <f>IFERROR('Tabel 5'!AA668/'Tabel 11'!$F623*1,0)</f>
        <v>5.9318908286206048E-3</v>
      </c>
    </row>
    <row r="624" spans="2:28" outlineLevel="2" x14ac:dyDescent="0.2">
      <c r="B624" s="46">
        <v>2017</v>
      </c>
      <c r="C624" s="46">
        <v>6</v>
      </c>
      <c r="D624" s="22" t="s">
        <v>105</v>
      </c>
      <c r="E624" s="22" t="s">
        <v>447</v>
      </c>
      <c r="F624" s="41">
        <v>32374</v>
      </c>
      <c r="H624" s="69">
        <f>IFERROR('Tabel 5'!G669/'Tabel 11'!$F624*1,0)</f>
        <v>2.3104960770989065E-2</v>
      </c>
      <c r="I624" s="69"/>
      <c r="J624" s="69">
        <f>IFERROR('Tabel 5'!I669/'Tabel 11'!$F624*1,0)</f>
        <v>5.1893494779761537E-3</v>
      </c>
      <c r="K624" s="69">
        <f>IFERROR('Tabel 5'!J669/'Tabel 11'!$F624*1,0)</f>
        <v>9.8844751961450544E-4</v>
      </c>
      <c r="L624" s="69">
        <f>IFERROR('Tabel 5'!K669/'Tabel 11'!$F624*1,0)</f>
        <v>7.7222462469883244E-4</v>
      </c>
      <c r="M624" s="69">
        <f>IFERROR('Tabel 5'!L669/'Tabel 11'!$F624*1,0)</f>
        <v>1.2046704145301785E-3</v>
      </c>
      <c r="N624" s="69">
        <f>IFERROR('Tabel 5'!M669/'Tabel 11'!$F624*1,0)</f>
        <v>0</v>
      </c>
      <c r="O624" s="69">
        <f>IFERROR('Tabel 5'!N669/'Tabel 11'!$F624*1,0)</f>
        <v>2.2240069191326373E-3</v>
      </c>
      <c r="P624" s="69"/>
      <c r="Q624" s="69">
        <f>IFERROR('Tabel 5'!P669/'Tabel 11'!$F624*1,0)</f>
        <v>1.7915611293012911E-3</v>
      </c>
      <c r="R624" s="69">
        <f>IFERROR('Tabel 5'!Q669/'Tabel 11'!$F624*1,0)</f>
        <v>1.7915611293012911E-3</v>
      </c>
      <c r="S624" s="69">
        <f>IFERROR('Tabel 5'!R669/'Tabel 11'!$F624*1,0)</f>
        <v>0</v>
      </c>
      <c r="T624" s="69">
        <f>IFERROR('Tabel 5'!S669/'Tabel 11'!$F624*1,0)</f>
        <v>0</v>
      </c>
      <c r="U624" s="69">
        <f>IFERROR('Tabel 5'!T669/'Tabel 11'!$F624*1,0)</f>
        <v>2.6255637239760302E-3</v>
      </c>
      <c r="V624" s="69"/>
      <c r="W624" s="69">
        <f>IFERROR('Tabel 5'!V669/'Tabel 11'!$F624*1,0)</f>
        <v>1.349848643973559E-2</v>
      </c>
      <c r="X624" s="69">
        <f>IFERROR('Tabel 5'!W669/'Tabel 11'!$F624*1,0)</f>
        <v>1.349848643973559E-2</v>
      </c>
      <c r="Y624" s="69">
        <f>IFERROR('Tabel 5'!X669/'Tabel 11'!$F624*1,0)</f>
        <v>0</v>
      </c>
      <c r="Z624" s="69">
        <f>IFERROR('Tabel 5'!Y669/'Tabel 11'!$F624*1,0)</f>
        <v>0</v>
      </c>
      <c r="AA624" s="69"/>
      <c r="AB624" s="69">
        <f>IFERROR('Tabel 5'!AA669/'Tabel 11'!$F624*1,0)</f>
        <v>0</v>
      </c>
    </row>
    <row r="625" spans="2:28" outlineLevel="2" x14ac:dyDescent="0.2">
      <c r="B625" s="46">
        <v>2017</v>
      </c>
      <c r="C625" s="46">
        <v>6</v>
      </c>
      <c r="D625" s="22" t="s">
        <v>109</v>
      </c>
      <c r="E625" s="22" t="s">
        <v>451</v>
      </c>
      <c r="F625" s="41">
        <v>49697</v>
      </c>
      <c r="H625" s="69">
        <f>IFERROR('Tabel 5'!G670/'Tabel 11'!$F625*1,0)</f>
        <v>9.5780429402177198E-3</v>
      </c>
      <c r="I625" s="69"/>
      <c r="J625" s="69">
        <f>IFERROR('Tabel 5'!I670/'Tabel 11'!$F625*1,0)</f>
        <v>4.3865826911081152E-3</v>
      </c>
      <c r="K625" s="69">
        <f>IFERROR('Tabel 5'!J670/'Tabel 11'!$F625*1,0)</f>
        <v>2.9579250256554722E-3</v>
      </c>
      <c r="L625" s="69">
        <f>IFERROR('Tabel 5'!K670/'Tabel 11'!$F625*1,0)</f>
        <v>0</v>
      </c>
      <c r="M625" s="69">
        <f>IFERROR('Tabel 5'!L670/'Tabel 11'!$F625*1,0)</f>
        <v>1.247560214902308E-3</v>
      </c>
      <c r="N625" s="69">
        <f>IFERROR('Tabel 5'!M670/'Tabel 11'!$F625*1,0)</f>
        <v>1.8109745055033504E-4</v>
      </c>
      <c r="O625" s="69">
        <f>IFERROR('Tabel 5'!N670/'Tabel 11'!$F625*1,0)</f>
        <v>0</v>
      </c>
      <c r="P625" s="69"/>
      <c r="Q625" s="69">
        <f>IFERROR('Tabel 5'!P670/'Tabel 11'!$F625*1,0)</f>
        <v>5.432923516510051E-4</v>
      </c>
      <c r="R625" s="69">
        <f>IFERROR('Tabel 5'!Q670/'Tabel 11'!$F625*1,0)</f>
        <v>5.432923516510051E-4</v>
      </c>
      <c r="S625" s="69">
        <f>IFERROR('Tabel 5'!R670/'Tabel 11'!$F625*1,0)</f>
        <v>0</v>
      </c>
      <c r="T625" s="69">
        <f>IFERROR('Tabel 5'!S670/'Tabel 11'!$F625*1,0)</f>
        <v>0</v>
      </c>
      <c r="U625" s="69">
        <f>IFERROR('Tabel 5'!T670/'Tabel 11'!$F625*1,0)</f>
        <v>1.1067066422520474E-3</v>
      </c>
      <c r="V625" s="69"/>
      <c r="W625" s="69">
        <f>IFERROR('Tabel 5'!V670/'Tabel 11'!$F625*1,0)</f>
        <v>3.5414612552065517E-3</v>
      </c>
      <c r="X625" s="69">
        <f>IFERROR('Tabel 5'!W670/'Tabel 11'!$F625*1,0)</f>
        <v>3.3201199267561422E-3</v>
      </c>
      <c r="Y625" s="69">
        <f>IFERROR('Tabel 5'!X670/'Tabel 11'!$F625*1,0)</f>
        <v>2.2134132845040948E-4</v>
      </c>
      <c r="Z625" s="69">
        <f>IFERROR('Tabel 5'!Y670/'Tabel 11'!$F625*1,0)</f>
        <v>0</v>
      </c>
      <c r="AA625" s="69"/>
      <c r="AB625" s="69">
        <f>IFERROR('Tabel 5'!AA670/'Tabel 11'!$F625*1,0)</f>
        <v>0</v>
      </c>
    </row>
    <row r="626" spans="2:28" outlineLevel="2" x14ac:dyDescent="0.2">
      <c r="B626" s="46">
        <v>2017</v>
      </c>
      <c r="C626" s="46">
        <v>6</v>
      </c>
      <c r="D626" s="22" t="s">
        <v>119</v>
      </c>
      <c r="E626" s="22" t="s">
        <v>463</v>
      </c>
      <c r="F626" s="41">
        <v>22321.599999999999</v>
      </c>
      <c r="H626" s="69">
        <f>IFERROR('Tabel 5'!G671/'Tabel 11'!$F626*1,0)</f>
        <v>0.20159845172389076</v>
      </c>
      <c r="I626" s="69"/>
      <c r="J626" s="69">
        <f>IFERROR('Tabel 5'!I671/'Tabel 11'!$F626*1,0)</f>
        <v>4.7084438391513155E-2</v>
      </c>
      <c r="K626" s="69">
        <f>IFERROR('Tabel 5'!J671/'Tabel 11'!$F626*1,0)</f>
        <v>1.7651064439825104E-2</v>
      </c>
      <c r="L626" s="69">
        <f>IFERROR('Tabel 5'!K671/'Tabel 11'!$F626*1,0)</f>
        <v>4.5695649057415242E-3</v>
      </c>
      <c r="M626" s="69">
        <f>IFERROR('Tabel 5'!L671/'Tabel 11'!$F626*1,0)</f>
        <v>9.8111246505626845E-3</v>
      </c>
      <c r="N626" s="69">
        <f>IFERROR('Tabel 5'!M671/'Tabel 11'!$F626*1,0)</f>
        <v>8.0639380689556314E-4</v>
      </c>
      <c r="O626" s="69">
        <f>IFERROR('Tabel 5'!N671/'Tabel 11'!$F626*1,0)</f>
        <v>1.4246290588488281E-2</v>
      </c>
      <c r="P626" s="69"/>
      <c r="Q626" s="69">
        <f>IFERROR('Tabel 5'!P671/'Tabel 11'!$F626*1,0)</f>
        <v>3.1718156404558814E-2</v>
      </c>
      <c r="R626" s="69">
        <f>IFERROR('Tabel 5'!Q671/'Tabel 11'!$F626*1,0)</f>
        <v>2.7686187370080998E-2</v>
      </c>
      <c r="S626" s="69">
        <f>IFERROR('Tabel 5'!R671/'Tabel 11'!$F626*1,0)</f>
        <v>4.0319690344778154E-3</v>
      </c>
      <c r="T626" s="69">
        <f>IFERROR('Tabel 5'!S671/'Tabel 11'!$F626*1,0)</f>
        <v>0</v>
      </c>
      <c r="U626" s="69">
        <f>IFERROR('Tabel 5'!T671/'Tabel 11'!$F626*1,0)</f>
        <v>1.8143860655150168E-2</v>
      </c>
      <c r="V626" s="69"/>
      <c r="W626" s="69">
        <f>IFERROR('Tabel 5'!V671/'Tabel 11'!$F626*1,0)</f>
        <v>0.10465199627266863</v>
      </c>
      <c r="X626" s="69">
        <f>IFERROR('Tabel 5'!W671/'Tabel 11'!$F626*1,0)</f>
        <v>9.9634434807540681E-2</v>
      </c>
      <c r="Y626" s="69">
        <f>IFERROR('Tabel 5'!X671/'Tabel 11'!$F626*1,0)</f>
        <v>3.763171098845961E-3</v>
      </c>
      <c r="Z626" s="69">
        <f>IFERROR('Tabel 5'!Y671/'Tabel 11'!$F626*1,0)</f>
        <v>1.2543903662819871E-3</v>
      </c>
      <c r="AA626" s="69"/>
      <c r="AB626" s="69">
        <f>IFERROR('Tabel 5'!AA671/'Tabel 11'!$F626*1,0)</f>
        <v>0</v>
      </c>
    </row>
    <row r="627" spans="2:28" outlineLevel="2" x14ac:dyDescent="0.2">
      <c r="B627" s="46">
        <v>2017</v>
      </c>
      <c r="C627" s="46">
        <v>6</v>
      </c>
      <c r="D627" s="22" t="s">
        <v>121</v>
      </c>
      <c r="E627" s="22" t="s">
        <v>465</v>
      </c>
      <c r="F627" s="41">
        <v>26153</v>
      </c>
      <c r="H627" s="69">
        <f>IFERROR('Tabel 5'!G672/'Tabel 11'!$F627*1,0)</f>
        <v>1.8181470576989256</v>
      </c>
      <c r="I627" s="69"/>
      <c r="J627" s="69">
        <f>IFERROR('Tabel 5'!I672/'Tabel 11'!$F627*1,0)</f>
        <v>0.61885825717890874</v>
      </c>
      <c r="K627" s="69">
        <f>IFERROR('Tabel 5'!J672/'Tabel 11'!$F627*1,0)</f>
        <v>0.24207547891255304</v>
      </c>
      <c r="L627" s="69">
        <f>IFERROR('Tabel 5'!K672/'Tabel 11'!$F627*1,0)</f>
        <v>4.4622031889267007E-2</v>
      </c>
      <c r="M627" s="69">
        <f>IFERROR('Tabel 5'!L672/'Tabel 11'!$F627*1,0)</f>
        <v>0.13956333881390282</v>
      </c>
      <c r="N627" s="69">
        <f>IFERROR('Tabel 5'!M672/'Tabel 11'!$F627*1,0)</f>
        <v>1.070622873092953E-2</v>
      </c>
      <c r="O627" s="69">
        <f>IFERROR('Tabel 5'!N672/'Tabel 11'!$F627*1,0)</f>
        <v>0.18189117883225633</v>
      </c>
      <c r="P627" s="69"/>
      <c r="Q627" s="69">
        <f>IFERROR('Tabel 5'!P672/'Tabel 11'!$F627*1,0)</f>
        <v>0.21936297939050969</v>
      </c>
      <c r="R627" s="69">
        <f>IFERROR('Tabel 5'!Q672/'Tabel 11'!$F627*1,0)</f>
        <v>0.18961495813099835</v>
      </c>
      <c r="S627" s="69">
        <f>IFERROR('Tabel 5'!R672/'Tabel 11'!$F627*1,0)</f>
        <v>2.9748021259511336E-2</v>
      </c>
      <c r="T627" s="69">
        <f>IFERROR('Tabel 5'!S672/'Tabel 11'!$F627*1,0)</f>
        <v>0</v>
      </c>
      <c r="U627" s="69">
        <f>IFERROR('Tabel 5'!T672/'Tabel 11'!$F627*1,0)</f>
        <v>0.24425496118992085</v>
      </c>
      <c r="V627" s="69"/>
      <c r="W627" s="69">
        <f>IFERROR('Tabel 5'!V672/'Tabel 11'!$F627*1,0)</f>
        <v>0.73567085993958625</v>
      </c>
      <c r="X627" s="69">
        <f>IFERROR('Tabel 5'!W672/'Tabel 11'!$F627*1,0)</f>
        <v>0.6920429778610484</v>
      </c>
      <c r="Y627" s="69">
        <f>IFERROR('Tabel 5'!X672/'Tabel 11'!$F627*1,0)</f>
        <v>3.2156922723970478E-2</v>
      </c>
      <c r="Z627" s="69">
        <f>IFERROR('Tabel 5'!Y672/'Tabel 11'!$F627*1,0)</f>
        <v>1.1470959354567354E-2</v>
      </c>
      <c r="AA627" s="69"/>
      <c r="AB627" s="69">
        <f>IFERROR('Tabel 5'!AA672/'Tabel 11'!$F627*1,0)</f>
        <v>5.6196229878025465E-2</v>
      </c>
    </row>
    <row r="628" spans="2:28" outlineLevel="2" x14ac:dyDescent="0.2">
      <c r="B628" s="46">
        <v>2017</v>
      </c>
      <c r="C628" s="46">
        <v>6</v>
      </c>
      <c r="D628" s="22" t="s">
        <v>124</v>
      </c>
      <c r="E628" s="22" t="s">
        <v>468</v>
      </c>
      <c r="F628" s="41">
        <v>32055</v>
      </c>
      <c r="H628" s="69">
        <f>IFERROR('Tabel 5'!G673/'Tabel 11'!$F628*1,0)</f>
        <v>2.0683200748713149E-2</v>
      </c>
      <c r="I628" s="69"/>
      <c r="J628" s="69">
        <f>IFERROR('Tabel 5'!I673/'Tabel 11'!$F628*1,0)</f>
        <v>1.5036655747933239E-2</v>
      </c>
      <c r="K628" s="69">
        <f>IFERROR('Tabel 5'!J673/'Tabel 11'!$F628*1,0)</f>
        <v>2.4957104975822806E-4</v>
      </c>
      <c r="L628" s="69">
        <f>IFERROR('Tabel 5'!K673/'Tabel 11'!$F628*1,0)</f>
        <v>0</v>
      </c>
      <c r="M628" s="69">
        <f>IFERROR('Tabel 5'!L673/'Tabel 11'!$F628*1,0)</f>
        <v>1.4787084698175012E-2</v>
      </c>
      <c r="N628" s="69">
        <f>IFERROR('Tabel 5'!M673/'Tabel 11'!$F628*1,0)</f>
        <v>0</v>
      </c>
      <c r="O628" s="69">
        <f>IFERROR('Tabel 5'!N673/'Tabel 11'!$F628*1,0)</f>
        <v>0</v>
      </c>
      <c r="P628" s="69"/>
      <c r="Q628" s="69">
        <f>IFERROR('Tabel 5'!P673/'Tabel 11'!$F628*1,0)</f>
        <v>0</v>
      </c>
      <c r="R628" s="69">
        <f>IFERROR('Tabel 5'!Q673/'Tabel 11'!$F628*1,0)</f>
        <v>0</v>
      </c>
      <c r="S628" s="69">
        <f>IFERROR('Tabel 5'!R673/'Tabel 11'!$F628*1,0)</f>
        <v>0</v>
      </c>
      <c r="T628" s="69">
        <f>IFERROR('Tabel 5'!S673/'Tabel 11'!$F628*1,0)</f>
        <v>0</v>
      </c>
      <c r="U628" s="69">
        <f>IFERROR('Tabel 5'!T673/'Tabel 11'!$F628*1,0)</f>
        <v>2.1837466853844953E-4</v>
      </c>
      <c r="V628" s="69"/>
      <c r="W628" s="69">
        <f>IFERROR('Tabel 5'!V673/'Tabel 11'!$F628*1,0)</f>
        <v>5.4281703322414596E-3</v>
      </c>
      <c r="X628" s="69">
        <f>IFERROR('Tabel 5'!W673/'Tabel 11'!$F628*1,0)</f>
        <v>5.2409920449227893E-3</v>
      </c>
      <c r="Y628" s="69">
        <f>IFERROR('Tabel 5'!X673/'Tabel 11'!$F628*1,0)</f>
        <v>1.8717828731867103E-4</v>
      </c>
      <c r="Z628" s="69">
        <f>IFERROR('Tabel 5'!Y673/'Tabel 11'!$F628*1,0)</f>
        <v>0</v>
      </c>
      <c r="AA628" s="69"/>
      <c r="AB628" s="69">
        <f>IFERROR('Tabel 5'!AA673/'Tabel 11'!$F628*1,0)</f>
        <v>0</v>
      </c>
    </row>
    <row r="629" spans="2:28" outlineLevel="2" x14ac:dyDescent="0.2">
      <c r="B629" s="46">
        <v>2017</v>
      </c>
      <c r="C629" s="46">
        <v>6</v>
      </c>
      <c r="D629" s="22" t="s">
        <v>127</v>
      </c>
      <c r="E629" s="22" t="s">
        <v>471</v>
      </c>
      <c r="F629" s="41">
        <v>62419</v>
      </c>
      <c r="H629" s="69">
        <f>IFERROR('Tabel 5'!G674/'Tabel 11'!$F629*1,0)</f>
        <v>1.0077059869590991E-2</v>
      </c>
      <c r="I629" s="69"/>
      <c r="J629" s="69">
        <f>IFERROR('Tabel 5'!I674/'Tabel 11'!$F629*1,0)</f>
        <v>8.651211970714045E-4</v>
      </c>
      <c r="K629" s="69">
        <f>IFERROR('Tabel 5'!J674/'Tabel 11'!$F629*1,0)</f>
        <v>2.8837373235713487E-4</v>
      </c>
      <c r="L629" s="69">
        <f>IFERROR('Tabel 5'!K674/'Tabel 11'!$F629*1,0)</f>
        <v>0</v>
      </c>
      <c r="M629" s="69">
        <f>IFERROR('Tabel 5'!L674/'Tabel 11'!$F629*1,0)</f>
        <v>2.8837373235713487E-4</v>
      </c>
      <c r="N629" s="69">
        <f>IFERROR('Tabel 5'!M674/'Tabel 11'!$F629*1,0)</f>
        <v>0</v>
      </c>
      <c r="O629" s="69">
        <f>IFERROR('Tabel 5'!N674/'Tabel 11'!$F629*1,0)</f>
        <v>2.8837373235713487E-4</v>
      </c>
      <c r="P629" s="69"/>
      <c r="Q629" s="69">
        <f>IFERROR('Tabel 5'!P674/'Tabel 11'!$F629*1,0)</f>
        <v>0</v>
      </c>
      <c r="R629" s="69">
        <f>IFERROR('Tabel 5'!Q674/'Tabel 11'!$F629*1,0)</f>
        <v>0</v>
      </c>
      <c r="S629" s="69">
        <f>IFERROR('Tabel 5'!R674/'Tabel 11'!$F629*1,0)</f>
        <v>0</v>
      </c>
      <c r="T629" s="69">
        <f>IFERROR('Tabel 5'!S674/'Tabel 11'!$F629*1,0)</f>
        <v>0</v>
      </c>
      <c r="U629" s="69">
        <f>IFERROR('Tabel 5'!T674/'Tabel 11'!$F629*1,0)</f>
        <v>1.2335987439721879E-3</v>
      </c>
      <c r="V629" s="69"/>
      <c r="W629" s="69">
        <f>IFERROR('Tabel 5'!V674/'Tabel 11'!$F629*1,0)</f>
        <v>7.9783399285473979E-3</v>
      </c>
      <c r="X629" s="69">
        <f>IFERROR('Tabel 5'!W674/'Tabel 11'!$F629*1,0)</f>
        <v>3.0439449526586458E-3</v>
      </c>
      <c r="Y629" s="69">
        <f>IFERROR('Tabel 5'!X674/'Tabel 11'!$F629*1,0)</f>
        <v>0</v>
      </c>
      <c r="Z629" s="69">
        <f>IFERROR('Tabel 5'!Y674/'Tabel 11'!$F629*1,0)</f>
        <v>4.9343949758887517E-3</v>
      </c>
      <c r="AA629" s="69"/>
      <c r="AB629" s="69">
        <f>IFERROR('Tabel 5'!AA674/'Tabel 11'!$F629*1,0)</f>
        <v>0</v>
      </c>
    </row>
    <row r="630" spans="2:28" outlineLevel="2" x14ac:dyDescent="0.2">
      <c r="B630" s="46">
        <v>2017</v>
      </c>
      <c r="C630" s="46">
        <v>6</v>
      </c>
      <c r="D630" s="22" t="s">
        <v>129</v>
      </c>
      <c r="E630" s="22" t="s">
        <v>473</v>
      </c>
      <c r="F630" s="41">
        <v>56156.734699999965</v>
      </c>
      <c r="H630" s="69">
        <f>IFERROR('Tabel 5'!G675/'Tabel 11'!$F630*1,0)</f>
        <v>5.7695662280022172E-3</v>
      </c>
      <c r="I630" s="69"/>
      <c r="J630" s="69">
        <f>IFERROR('Tabel 5'!I675/'Tabel 11'!$F630*1,0)</f>
        <v>8.7255785546947102E-4</v>
      </c>
      <c r="K630" s="69">
        <f>IFERROR('Tabel 5'!J675/'Tabel 11'!$F630*1,0)</f>
        <v>5.3421909518539044E-5</v>
      </c>
      <c r="L630" s="69">
        <f>IFERROR('Tabel 5'!K675/'Tabel 11'!$F630*1,0)</f>
        <v>0</v>
      </c>
      <c r="M630" s="69">
        <f>IFERROR('Tabel 5'!L675/'Tabel 11'!$F630*1,0)</f>
        <v>8.9036515864231736E-5</v>
      </c>
      <c r="N630" s="69">
        <f>IFERROR('Tabel 5'!M675/'Tabel 11'!$F630*1,0)</f>
        <v>0</v>
      </c>
      <c r="O630" s="69">
        <f>IFERROR('Tabel 5'!N675/'Tabel 11'!$F630*1,0)</f>
        <v>7.3009943008670031E-4</v>
      </c>
      <c r="P630" s="69"/>
      <c r="Q630" s="69">
        <f>IFERROR('Tabel 5'!P675/'Tabel 11'!$F630*1,0)</f>
        <v>0</v>
      </c>
      <c r="R630" s="69">
        <f>IFERROR('Tabel 5'!Q675/'Tabel 11'!$F630*1,0)</f>
        <v>0</v>
      </c>
      <c r="S630" s="69">
        <f>IFERROR('Tabel 5'!R675/'Tabel 11'!$F630*1,0)</f>
        <v>0</v>
      </c>
      <c r="T630" s="69">
        <f>IFERROR('Tabel 5'!S675/'Tabel 11'!$F630*1,0)</f>
        <v>0</v>
      </c>
      <c r="U630" s="69">
        <f>IFERROR('Tabel 5'!T675/'Tabel 11'!$F630*1,0)</f>
        <v>0</v>
      </c>
      <c r="V630" s="69"/>
      <c r="W630" s="69">
        <f>IFERROR('Tabel 5'!V675/'Tabel 11'!$F630*1,0)</f>
        <v>4.8970083725327455E-3</v>
      </c>
      <c r="X630" s="69">
        <f>IFERROR('Tabel 5'!W675/'Tabel 11'!$F630*1,0)</f>
        <v>4.8970083725327455E-3</v>
      </c>
      <c r="Y630" s="69">
        <f>IFERROR('Tabel 5'!X675/'Tabel 11'!$F630*1,0)</f>
        <v>0</v>
      </c>
      <c r="Z630" s="69">
        <f>IFERROR('Tabel 5'!Y675/'Tabel 11'!$F630*1,0)</f>
        <v>0</v>
      </c>
      <c r="AA630" s="69"/>
      <c r="AB630" s="69">
        <f>IFERROR('Tabel 5'!AA675/'Tabel 11'!$F630*1,0)</f>
        <v>0</v>
      </c>
    </row>
    <row r="631" spans="2:28" outlineLevel="2" x14ac:dyDescent="0.2">
      <c r="B631" s="46">
        <v>2017</v>
      </c>
      <c r="C631" s="46">
        <v>6</v>
      </c>
      <c r="D631" s="22" t="s">
        <v>130</v>
      </c>
      <c r="E631" s="22" t="s">
        <v>474</v>
      </c>
      <c r="F631" s="41">
        <v>52603.784699999975</v>
      </c>
      <c r="H631" s="69">
        <f>IFERROR('Tabel 5'!G676/'Tabel 11'!$F631*1,0)</f>
        <v>6.6915337367351091E-3</v>
      </c>
      <c r="I631" s="69"/>
      <c r="J631" s="69">
        <f>IFERROR('Tabel 5'!I676/'Tabel 11'!$F631*1,0)</f>
        <v>2.0150641366304591E-3</v>
      </c>
      <c r="K631" s="69">
        <f>IFERROR('Tabel 5'!J676/'Tabel 11'!$F631*1,0)</f>
        <v>0</v>
      </c>
      <c r="L631" s="69">
        <f>IFERROR('Tabel 5'!K676/'Tabel 11'!$F631*1,0)</f>
        <v>0</v>
      </c>
      <c r="M631" s="69">
        <f>IFERROR('Tabel 5'!L676/'Tabel 11'!$F631*1,0)</f>
        <v>1.3877328488115426E-3</v>
      </c>
      <c r="N631" s="69">
        <f>IFERROR('Tabel 5'!M676/'Tabel 11'!$F631*1,0)</f>
        <v>0</v>
      </c>
      <c r="O631" s="69">
        <f>IFERROR('Tabel 5'!N676/'Tabel 11'!$F631*1,0)</f>
        <v>6.2733128781891645E-4</v>
      </c>
      <c r="P631" s="69"/>
      <c r="Q631" s="69">
        <f>IFERROR('Tabel 5'!P676/'Tabel 11'!$F631*1,0)</f>
        <v>5.3228109269483825E-4</v>
      </c>
      <c r="R631" s="69">
        <f>IFERROR('Tabel 5'!Q676/'Tabel 11'!$F631*1,0)</f>
        <v>5.3228109269483825E-4</v>
      </c>
      <c r="S631" s="69">
        <f>IFERROR('Tabel 5'!R676/'Tabel 11'!$F631*1,0)</f>
        <v>0</v>
      </c>
      <c r="T631" s="69">
        <f>IFERROR('Tabel 5'!S676/'Tabel 11'!$F631*1,0)</f>
        <v>0</v>
      </c>
      <c r="U631" s="69">
        <f>IFERROR('Tabel 5'!T676/'Tabel 11'!$F631*1,0)</f>
        <v>4.9426101464520688E-4</v>
      </c>
      <c r="V631" s="69"/>
      <c r="W631" s="69">
        <f>IFERROR('Tabel 5'!V676/'Tabel 11'!$F631*1,0)</f>
        <v>3.649927492764605E-3</v>
      </c>
      <c r="X631" s="69">
        <f>IFERROR('Tabel 5'!W676/'Tabel 11'!$F631*1,0)</f>
        <v>3.649927492764605E-3</v>
      </c>
      <c r="Y631" s="69">
        <f>IFERROR('Tabel 5'!X676/'Tabel 11'!$F631*1,0)</f>
        <v>0</v>
      </c>
      <c r="Z631" s="69">
        <f>IFERROR('Tabel 5'!Y676/'Tabel 11'!$F631*1,0)</f>
        <v>0</v>
      </c>
      <c r="AA631" s="69"/>
      <c r="AB631" s="69">
        <f>IFERROR('Tabel 5'!AA676/'Tabel 11'!$F631*1,0)</f>
        <v>0</v>
      </c>
    </row>
    <row r="632" spans="2:28" outlineLevel="2" x14ac:dyDescent="0.2">
      <c r="B632" s="46">
        <v>2017</v>
      </c>
      <c r="C632" s="46">
        <v>6</v>
      </c>
      <c r="D632" s="22" t="s">
        <v>135</v>
      </c>
      <c r="E632" s="22" t="s">
        <v>480</v>
      </c>
      <c r="F632" s="41">
        <v>38210</v>
      </c>
      <c r="H632" s="69">
        <f>IFERROR('Tabel 5'!G677/'Tabel 11'!$F632*1,0)</f>
        <v>3.1640931693274012E-2</v>
      </c>
      <c r="I632" s="69"/>
      <c r="J632" s="69">
        <f>IFERROR('Tabel 5'!I677/'Tabel 11'!$F632*1,0)</f>
        <v>2.6537555613713688E-2</v>
      </c>
      <c r="K632" s="69">
        <f>IFERROR('Tabel 5'!J677/'Tabel 11'!$F632*1,0)</f>
        <v>1.1148913896885632E-2</v>
      </c>
      <c r="L632" s="69">
        <f>IFERROR('Tabel 5'!K677/'Tabel 11'!$F632*1,0)</f>
        <v>0</v>
      </c>
      <c r="M632" s="69">
        <f>IFERROR('Tabel 5'!L677/'Tabel 11'!$F632*1,0)</f>
        <v>2.3030620256477364E-3</v>
      </c>
      <c r="N632" s="69">
        <f>IFERROR('Tabel 5'!M677/'Tabel 11'!$F632*1,0)</f>
        <v>0</v>
      </c>
      <c r="O632" s="69">
        <f>IFERROR('Tabel 5'!N677/'Tabel 11'!$F632*1,0)</f>
        <v>1.308557969118032E-2</v>
      </c>
      <c r="P632" s="69"/>
      <c r="Q632" s="69">
        <f>IFERROR('Tabel 5'!P677/'Tabel 11'!$F632*1,0)</f>
        <v>0</v>
      </c>
      <c r="R632" s="69">
        <f>IFERROR('Tabel 5'!Q677/'Tabel 11'!$F632*1,0)</f>
        <v>0</v>
      </c>
      <c r="S632" s="69">
        <f>IFERROR('Tabel 5'!R677/'Tabel 11'!$F632*1,0)</f>
        <v>0</v>
      </c>
      <c r="T632" s="69">
        <f>IFERROR('Tabel 5'!S677/'Tabel 11'!$F632*1,0)</f>
        <v>0</v>
      </c>
      <c r="U632" s="69">
        <f>IFERROR('Tabel 5'!T677/'Tabel 11'!$F632*1,0)</f>
        <v>1.0468463752944256E-4</v>
      </c>
      <c r="V632" s="69"/>
      <c r="W632" s="69">
        <f>IFERROR('Tabel 5'!V677/'Tabel 11'!$F632*1,0)</f>
        <v>4.9986914420308819E-3</v>
      </c>
      <c r="X632" s="69">
        <f>IFERROR('Tabel 5'!W677/'Tabel 11'!$F632*1,0)</f>
        <v>4.6584663700601934E-3</v>
      </c>
      <c r="Y632" s="69">
        <f>IFERROR('Tabel 5'!X677/'Tabel 11'!$F632*1,0)</f>
        <v>3.402250719706883E-4</v>
      </c>
      <c r="Z632" s="69">
        <f>IFERROR('Tabel 5'!Y677/'Tabel 11'!$F632*1,0)</f>
        <v>0</v>
      </c>
      <c r="AA632" s="69"/>
      <c r="AB632" s="69">
        <f>IFERROR('Tabel 5'!AA677/'Tabel 11'!$F632*1,0)</f>
        <v>0</v>
      </c>
    </row>
    <row r="633" spans="2:28" outlineLevel="2" x14ac:dyDescent="0.2">
      <c r="B633" s="46">
        <v>2017</v>
      </c>
      <c r="C633" s="46">
        <v>6</v>
      </c>
      <c r="D633" s="22" t="s">
        <v>136</v>
      </c>
      <c r="E633" s="22" t="s">
        <v>481</v>
      </c>
      <c r="F633" s="41">
        <v>51073</v>
      </c>
      <c r="H633" s="69">
        <f>IFERROR('Tabel 5'!G678/'Tabel 11'!$F633*1,0)</f>
        <v>5.7760460517298764E-3</v>
      </c>
      <c r="I633" s="69"/>
      <c r="J633" s="69">
        <f>IFERROR('Tabel 5'!I678/'Tabel 11'!$F633*1,0)</f>
        <v>1.331427564466548E-3</v>
      </c>
      <c r="K633" s="69">
        <f>IFERROR('Tabel 5'!J678/'Tabel 11'!$F633*1,0)</f>
        <v>5.0907524523720945E-4</v>
      </c>
      <c r="L633" s="69">
        <f>IFERROR('Tabel 5'!K678/'Tabel 11'!$F633*1,0)</f>
        <v>5.8739451373524171E-5</v>
      </c>
      <c r="M633" s="69">
        <f>IFERROR('Tabel 5'!L678/'Tabel 11'!$F633*1,0)</f>
        <v>1.370587198715564E-4</v>
      </c>
      <c r="N633" s="69">
        <f>IFERROR('Tabel 5'!M678/'Tabel 11'!$F633*1,0)</f>
        <v>6.2655414798425786E-4</v>
      </c>
      <c r="O633" s="69">
        <f>IFERROR('Tabel 5'!N678/'Tabel 11'!$F633*1,0)</f>
        <v>0</v>
      </c>
      <c r="P633" s="69"/>
      <c r="Q633" s="69">
        <f>IFERROR('Tabel 5'!P678/'Tabel 11'!$F633*1,0)</f>
        <v>3.7201652536565308E-4</v>
      </c>
      <c r="R633" s="69">
        <f>IFERROR('Tabel 5'!Q678/'Tabel 11'!$F633*1,0)</f>
        <v>0</v>
      </c>
      <c r="S633" s="69">
        <f>IFERROR('Tabel 5'!R678/'Tabel 11'!$F633*1,0)</f>
        <v>3.7201652536565308E-4</v>
      </c>
      <c r="T633" s="69">
        <f>IFERROR('Tabel 5'!S678/'Tabel 11'!$F633*1,0)</f>
        <v>0</v>
      </c>
      <c r="U633" s="69">
        <f>IFERROR('Tabel 5'!T678/'Tabel 11'!$F633*1,0)</f>
        <v>1.2139486617194996E-3</v>
      </c>
      <c r="V633" s="69"/>
      <c r="W633" s="69">
        <f>IFERROR('Tabel 5'!V678/'Tabel 11'!$F633*1,0)</f>
        <v>2.8586533001781762E-3</v>
      </c>
      <c r="X633" s="69">
        <f>IFERROR('Tabel 5'!W678/'Tabel 11'!$F633*1,0)</f>
        <v>2.8586533001781762E-3</v>
      </c>
      <c r="Y633" s="69">
        <f>IFERROR('Tabel 5'!X678/'Tabel 11'!$F633*1,0)</f>
        <v>0</v>
      </c>
      <c r="Z633" s="69">
        <f>IFERROR('Tabel 5'!Y678/'Tabel 11'!$F633*1,0)</f>
        <v>0</v>
      </c>
      <c r="AA633" s="69"/>
      <c r="AB633" s="69">
        <f>IFERROR('Tabel 5'!AA678/'Tabel 11'!$F633*1,0)</f>
        <v>0</v>
      </c>
    </row>
    <row r="634" spans="2:28" outlineLevel="2" x14ac:dyDescent="0.2">
      <c r="B634" s="46">
        <v>2017</v>
      </c>
      <c r="C634" s="46">
        <v>6</v>
      </c>
      <c r="D634" s="22" t="s">
        <v>155</v>
      </c>
      <c r="E634" s="22" t="s">
        <v>500</v>
      </c>
      <c r="F634" s="41">
        <v>21885</v>
      </c>
      <c r="H634" s="69">
        <f>IFERROR('Tabel 5'!G679/'Tabel 11'!$F634*1,0)</f>
        <v>1.3982179575051405E-2</v>
      </c>
      <c r="I634" s="69"/>
      <c r="J634" s="69">
        <f>IFERROR('Tabel 5'!I679/'Tabel 11'!$F634*1,0)</f>
        <v>3.838245373543523E-3</v>
      </c>
      <c r="K634" s="69">
        <f>IFERROR('Tabel 5'!J679/'Tabel 11'!$F634*1,0)</f>
        <v>9.5956134338588076E-4</v>
      </c>
      <c r="L634" s="69">
        <f>IFERROR('Tabel 5'!K679/'Tabel 11'!$F634*1,0)</f>
        <v>2.284669865204478E-4</v>
      </c>
      <c r="M634" s="69">
        <f>IFERROR('Tabel 5'!L679/'Tabel 11'!$F634*1,0)</f>
        <v>1.0509481379940599E-3</v>
      </c>
      <c r="N634" s="69">
        <f>IFERROR('Tabel 5'!M679/'Tabel 11'!$F634*1,0)</f>
        <v>0</v>
      </c>
      <c r="O634" s="69">
        <f>IFERROR('Tabel 5'!N679/'Tabel 11'!$F634*1,0)</f>
        <v>1.5992689056431345E-3</v>
      </c>
      <c r="P634" s="69"/>
      <c r="Q634" s="69">
        <f>IFERROR('Tabel 5'!P679/'Tabel 11'!$F634*1,0)</f>
        <v>6.3970756225725388E-4</v>
      </c>
      <c r="R634" s="69">
        <f>IFERROR('Tabel 5'!Q679/'Tabel 11'!$F634*1,0)</f>
        <v>2.284669865204478E-4</v>
      </c>
      <c r="S634" s="69">
        <f>IFERROR('Tabel 5'!R679/'Tabel 11'!$F634*1,0)</f>
        <v>4.1124057573680605E-4</v>
      </c>
      <c r="T634" s="69">
        <f>IFERROR('Tabel 5'!S679/'Tabel 11'!$F634*1,0)</f>
        <v>0</v>
      </c>
      <c r="U634" s="69">
        <f>IFERROR('Tabel 5'!T679/'Tabel 11'!$F634*1,0)</f>
        <v>1.3708019191226866E-4</v>
      </c>
      <c r="V634" s="69"/>
      <c r="W634" s="69">
        <f>IFERROR('Tabel 5'!V679/'Tabel 11'!$F634*1,0)</f>
        <v>9.3671464473383589E-3</v>
      </c>
      <c r="X634" s="69">
        <f>IFERROR('Tabel 5'!W679/'Tabel 11'!$F634*1,0)</f>
        <v>9.3671464473383589E-3</v>
      </c>
      <c r="Y634" s="69">
        <f>IFERROR('Tabel 5'!X679/'Tabel 11'!$F634*1,0)</f>
        <v>0</v>
      </c>
      <c r="Z634" s="69">
        <f>IFERROR('Tabel 5'!Y679/'Tabel 11'!$F634*1,0)</f>
        <v>0</v>
      </c>
      <c r="AA634" s="69"/>
      <c r="AB634" s="69">
        <f>IFERROR('Tabel 5'!AA679/'Tabel 11'!$F634*1,0)</f>
        <v>0</v>
      </c>
    </row>
    <row r="635" spans="2:28" outlineLevel="2" x14ac:dyDescent="0.2">
      <c r="B635" s="46">
        <v>2017</v>
      </c>
      <c r="C635" s="46">
        <v>6</v>
      </c>
      <c r="D635" s="22" t="s">
        <v>162</v>
      </c>
      <c r="E635" s="22" t="s">
        <v>509</v>
      </c>
      <c r="F635" s="41">
        <v>44015</v>
      </c>
      <c r="H635" s="69">
        <f>IFERROR('Tabel 5'!G680/'Tabel 11'!$F635*1,0)</f>
        <v>1.8857207770078383E-3</v>
      </c>
      <c r="I635" s="69"/>
      <c r="J635" s="69">
        <f>IFERROR('Tabel 5'!I680/'Tabel 11'!$F635*1,0)</f>
        <v>8.1790298761785752E-4</v>
      </c>
      <c r="K635" s="69">
        <f>IFERROR('Tabel 5'!J680/'Tabel 11'!$F635*1,0)</f>
        <v>2.2719527433829376E-5</v>
      </c>
      <c r="L635" s="69">
        <f>IFERROR('Tabel 5'!K680/'Tabel 11'!$F635*1,0)</f>
        <v>2.2719527433829376E-5</v>
      </c>
      <c r="M635" s="69">
        <f>IFERROR('Tabel 5'!L680/'Tabel 11'!$F635*1,0)</f>
        <v>2.2719527433829376E-5</v>
      </c>
      <c r="N635" s="69">
        <f>IFERROR('Tabel 5'!M680/'Tabel 11'!$F635*1,0)</f>
        <v>0</v>
      </c>
      <c r="O635" s="69">
        <f>IFERROR('Tabel 5'!N680/'Tabel 11'!$F635*1,0)</f>
        <v>7.4974440531636944E-4</v>
      </c>
      <c r="P635" s="69"/>
      <c r="Q635" s="69">
        <f>IFERROR('Tabel 5'!P680/'Tabel 11'!$F635*1,0)</f>
        <v>4.5439054867658753E-5</v>
      </c>
      <c r="R635" s="69">
        <f>IFERROR('Tabel 5'!Q680/'Tabel 11'!$F635*1,0)</f>
        <v>4.5439054867658753E-5</v>
      </c>
      <c r="S635" s="69">
        <f>IFERROR('Tabel 5'!R680/'Tabel 11'!$F635*1,0)</f>
        <v>0</v>
      </c>
      <c r="T635" s="69">
        <f>IFERROR('Tabel 5'!S680/'Tabel 11'!$F635*1,0)</f>
        <v>0</v>
      </c>
      <c r="U635" s="69">
        <f>IFERROR('Tabel 5'!T680/'Tabel 11'!$F635*1,0)</f>
        <v>2.0447574690446438E-4</v>
      </c>
      <c r="V635" s="69"/>
      <c r="W635" s="69">
        <f>IFERROR('Tabel 5'!V680/'Tabel 11'!$F635*1,0)</f>
        <v>8.1790298761785752E-4</v>
      </c>
      <c r="X635" s="69">
        <f>IFERROR('Tabel 5'!W680/'Tabel 11'!$F635*1,0)</f>
        <v>7.0430535044871065E-4</v>
      </c>
      <c r="Y635" s="69">
        <f>IFERROR('Tabel 5'!X680/'Tabel 11'!$F635*1,0)</f>
        <v>1.1359763716914689E-4</v>
      </c>
      <c r="Z635" s="69">
        <f>IFERROR('Tabel 5'!Y680/'Tabel 11'!$F635*1,0)</f>
        <v>0</v>
      </c>
      <c r="AA635" s="69"/>
      <c r="AB635" s="69">
        <f>IFERROR('Tabel 5'!AA680/'Tabel 11'!$F635*1,0)</f>
        <v>0</v>
      </c>
    </row>
    <row r="636" spans="2:28" outlineLevel="2" x14ac:dyDescent="0.2">
      <c r="B636" s="46">
        <v>2017</v>
      </c>
      <c r="C636" s="46">
        <v>6</v>
      </c>
      <c r="D636" s="22" t="s">
        <v>172</v>
      </c>
      <c r="E636" s="22" t="s">
        <v>522</v>
      </c>
      <c r="F636" s="41">
        <v>44629</v>
      </c>
      <c r="H636" s="69">
        <f>IFERROR('Tabel 5'!G681/'Tabel 11'!$F636*1,0)</f>
        <v>2.0659212619597123E-2</v>
      </c>
      <c r="I636" s="69"/>
      <c r="J636" s="69">
        <f>IFERROR('Tabel 5'!I681/'Tabel 11'!$F636*1,0)</f>
        <v>5.1984135875775845E-3</v>
      </c>
      <c r="K636" s="69">
        <f>IFERROR('Tabel 5'!J681/'Tabel 11'!$F636*1,0)</f>
        <v>1.6133007685585606E-3</v>
      </c>
      <c r="L636" s="69">
        <f>IFERROR('Tabel 5'!K681/'Tabel 11'!$F636*1,0)</f>
        <v>8.9627820475475593E-5</v>
      </c>
      <c r="M636" s="69">
        <f>IFERROR('Tabel 5'!L681/'Tabel 11'!$F636*1,0)</f>
        <v>1.9269981402227252E-3</v>
      </c>
      <c r="N636" s="69">
        <f>IFERROR('Tabel 5'!M681/'Tabel 11'!$F636*1,0)</f>
        <v>6.7220865356606695E-5</v>
      </c>
      <c r="O636" s="69">
        <f>IFERROR('Tabel 5'!N681/'Tabel 11'!$F636*1,0)</f>
        <v>1.5012659929642162E-3</v>
      </c>
      <c r="P636" s="69"/>
      <c r="Q636" s="69">
        <f>IFERROR('Tabel 5'!P681/'Tabel 11'!$F636*1,0)</f>
        <v>4.6830536198435996E-3</v>
      </c>
      <c r="R636" s="69">
        <f>IFERROR('Tabel 5'!Q681/'Tabel 11'!$F636*1,0)</f>
        <v>4.4589840686549108E-3</v>
      </c>
      <c r="S636" s="69">
        <f>IFERROR('Tabel 5'!R681/'Tabel 11'!$F636*1,0)</f>
        <v>2.2406955118868898E-4</v>
      </c>
      <c r="T636" s="69">
        <f>IFERROR('Tabel 5'!S681/'Tabel 11'!$F636*1,0)</f>
        <v>0</v>
      </c>
      <c r="U636" s="69">
        <f>IFERROR('Tabel 5'!T681/'Tabel 11'!$F636*1,0)</f>
        <v>6.7220865356606695E-5</v>
      </c>
      <c r="V636" s="69"/>
      <c r="W636" s="69">
        <f>IFERROR('Tabel 5'!V681/'Tabel 11'!$F636*1,0)</f>
        <v>1.0710524546819332E-2</v>
      </c>
      <c r="X636" s="69">
        <f>IFERROR('Tabel 5'!W681/'Tabel 11'!$F636*1,0)</f>
        <v>8.8955611821909513E-3</v>
      </c>
      <c r="Y636" s="69">
        <f>IFERROR('Tabel 5'!X681/'Tabel 11'!$F636*1,0)</f>
        <v>1.3444173071321339E-4</v>
      </c>
      <c r="Z636" s="69">
        <f>IFERROR('Tabel 5'!Y681/'Tabel 11'!$F636*1,0)</f>
        <v>1.6805216339151672E-3</v>
      </c>
      <c r="AA636" s="69"/>
      <c r="AB636" s="69">
        <f>IFERROR('Tabel 5'!AA681/'Tabel 11'!$F636*1,0)</f>
        <v>0</v>
      </c>
    </row>
    <row r="637" spans="2:28" outlineLevel="2" x14ac:dyDescent="0.2">
      <c r="B637" s="46">
        <v>2017</v>
      </c>
      <c r="C637" s="46">
        <v>6</v>
      </c>
      <c r="D637" s="22" t="s">
        <v>174</v>
      </c>
      <c r="E637" s="22" t="s">
        <v>524</v>
      </c>
      <c r="F637" s="41">
        <v>28977</v>
      </c>
      <c r="H637" s="69">
        <f>IFERROR('Tabel 5'!G682/'Tabel 11'!$F637*1,0)</f>
        <v>0.16506194568105739</v>
      </c>
      <c r="I637" s="69"/>
      <c r="J637" s="69">
        <f>IFERROR('Tabel 5'!I682/'Tabel 11'!$F637*1,0)</f>
        <v>7.3334023535907789E-2</v>
      </c>
      <c r="K637" s="69">
        <f>IFERROR('Tabel 5'!J682/'Tabel 11'!$F637*1,0)</f>
        <v>1.9843324015598577E-2</v>
      </c>
      <c r="L637" s="69">
        <f>IFERROR('Tabel 5'!K682/'Tabel 11'!$F637*1,0)</f>
        <v>4.4863167339614175E-4</v>
      </c>
      <c r="M637" s="69">
        <f>IFERROR('Tabel 5'!L682/'Tabel 11'!$F637*1,0)</f>
        <v>2.6745349760154604E-2</v>
      </c>
      <c r="N637" s="69">
        <f>IFERROR('Tabel 5'!M682/'Tabel 11'!$F637*1,0)</f>
        <v>1.2078545052973048E-3</v>
      </c>
      <c r="O637" s="69">
        <f>IFERROR('Tabel 5'!N682/'Tabel 11'!$F637*1,0)</f>
        <v>2.508886358146116E-2</v>
      </c>
      <c r="P637" s="69"/>
      <c r="Q637" s="69">
        <f>IFERROR('Tabel 5'!P682/'Tabel 11'!$F637*1,0)</f>
        <v>9.3867550125961968E-3</v>
      </c>
      <c r="R637" s="69">
        <f>IFERROR('Tabel 5'!Q682/'Tabel 11'!$F637*1,0)</f>
        <v>8.0753701211305519E-3</v>
      </c>
      <c r="S637" s="69">
        <f>IFERROR('Tabel 5'!R682/'Tabel 11'!$F637*1,0)</f>
        <v>1.3113848914656451E-3</v>
      </c>
      <c r="T637" s="69">
        <f>IFERROR('Tabel 5'!S682/'Tabel 11'!$F637*1,0)</f>
        <v>0</v>
      </c>
      <c r="U637" s="69">
        <f>IFERROR('Tabel 5'!T682/'Tabel 11'!$F637*1,0)</f>
        <v>6.5914345860510056E-3</v>
      </c>
      <c r="V637" s="69"/>
      <c r="W637" s="69">
        <f>IFERROR('Tabel 5'!V682/'Tabel 11'!$F637*1,0)</f>
        <v>7.5749732546502399E-2</v>
      </c>
      <c r="X637" s="69">
        <f>IFERROR('Tabel 5'!W682/'Tabel 11'!$F637*1,0)</f>
        <v>6.1497049383994203E-2</v>
      </c>
      <c r="Y637" s="69">
        <f>IFERROR('Tabel 5'!X682/'Tabel 11'!$F637*1,0)</f>
        <v>1.0353038616834041E-3</v>
      </c>
      <c r="Z637" s="69">
        <f>IFERROR('Tabel 5'!Y682/'Tabel 11'!$F637*1,0)</f>
        <v>1.3217379300824792E-2</v>
      </c>
      <c r="AA637" s="69"/>
      <c r="AB637" s="69">
        <f>IFERROR('Tabel 5'!AA682/'Tabel 11'!$F637*1,0)</f>
        <v>0</v>
      </c>
    </row>
    <row r="638" spans="2:28" outlineLevel="2" x14ac:dyDescent="0.2">
      <c r="B638" s="46">
        <v>2017</v>
      </c>
      <c r="C638" s="46">
        <v>6</v>
      </c>
      <c r="D638" s="22" t="s">
        <v>183</v>
      </c>
      <c r="E638" s="22" t="s">
        <v>533</v>
      </c>
      <c r="F638" s="41">
        <v>42207</v>
      </c>
      <c r="H638" s="69">
        <f>IFERROR('Tabel 5'!G683/'Tabel 11'!$F638*1,0)</f>
        <v>1.8480346861894946E-2</v>
      </c>
      <c r="I638" s="69"/>
      <c r="J638" s="69">
        <f>IFERROR('Tabel 5'!I683/'Tabel 11'!$F638*1,0)</f>
        <v>2.0375767052858529E-3</v>
      </c>
      <c r="K638" s="69">
        <f>IFERROR('Tabel 5'!J683/'Tabel 11'!$F638*1,0)</f>
        <v>0</v>
      </c>
      <c r="L638" s="69">
        <f>IFERROR('Tabel 5'!K683/'Tabel 11'!$F638*1,0)</f>
        <v>0</v>
      </c>
      <c r="M638" s="69">
        <f>IFERROR('Tabel 5'!L683/'Tabel 11'!$F638*1,0)</f>
        <v>0</v>
      </c>
      <c r="N638" s="69">
        <f>IFERROR('Tabel 5'!M683/'Tabel 11'!$F638*1,0)</f>
        <v>0</v>
      </c>
      <c r="O638" s="69">
        <f>IFERROR('Tabel 5'!N683/'Tabel 11'!$F638*1,0)</f>
        <v>2.0375767052858529E-3</v>
      </c>
      <c r="P638" s="69"/>
      <c r="Q638" s="69">
        <f>IFERROR('Tabel 5'!P683/'Tabel 11'!$F638*1,0)</f>
        <v>1.3504868860615537E-2</v>
      </c>
      <c r="R638" s="69">
        <f>IFERROR('Tabel 5'!Q683/'Tabel 11'!$F638*1,0)</f>
        <v>1.3149477574809866E-2</v>
      </c>
      <c r="S638" s="69">
        <f>IFERROR('Tabel 5'!R683/'Tabel 11'!$F638*1,0)</f>
        <v>3.5539128580567203E-4</v>
      </c>
      <c r="T638" s="69">
        <f>IFERROR('Tabel 5'!S683/'Tabel 11'!$F638*1,0)</f>
        <v>0</v>
      </c>
      <c r="U638" s="69">
        <f>IFERROR('Tabel 5'!T683/'Tabel 11'!$F638*1,0)</f>
        <v>0</v>
      </c>
      <c r="V638" s="69"/>
      <c r="W638" s="69">
        <f>IFERROR('Tabel 5'!V683/'Tabel 11'!$F638*1,0)</f>
        <v>2.9379012959935558E-3</v>
      </c>
      <c r="X638" s="69">
        <f>IFERROR('Tabel 5'!W683/'Tabel 11'!$F638*1,0)</f>
        <v>2.9142085436065107E-3</v>
      </c>
      <c r="Y638" s="69">
        <f>IFERROR('Tabel 5'!X683/'Tabel 11'!$F638*1,0)</f>
        <v>2.3692752387044804E-5</v>
      </c>
      <c r="Z638" s="69">
        <f>IFERROR('Tabel 5'!Y683/'Tabel 11'!$F638*1,0)</f>
        <v>0</v>
      </c>
      <c r="AA638" s="69"/>
      <c r="AB638" s="69">
        <f>IFERROR('Tabel 5'!AA683/'Tabel 11'!$F638*1,0)</f>
        <v>0</v>
      </c>
    </row>
    <row r="639" spans="2:28" outlineLevel="2" x14ac:dyDescent="0.2">
      <c r="B639" s="46">
        <v>2017</v>
      </c>
      <c r="C639" s="46">
        <v>6</v>
      </c>
      <c r="D639" s="22" t="s">
        <v>186</v>
      </c>
      <c r="E639" s="22" t="s">
        <v>537</v>
      </c>
      <c r="F639" s="41">
        <v>25381</v>
      </c>
      <c r="H639" s="69">
        <f>IFERROR('Tabel 5'!G684/'Tabel 11'!$F639*1,0)</f>
        <v>5.3977384657814898E-3</v>
      </c>
      <c r="I639" s="69"/>
      <c r="J639" s="69">
        <f>IFERROR('Tabel 5'!I684/'Tabel 11'!$F639*1,0)</f>
        <v>1.5365824829596943E-3</v>
      </c>
      <c r="K639" s="69">
        <f>IFERROR('Tabel 5'!J684/'Tabel 11'!$F639*1,0)</f>
        <v>1.3001851778889721E-3</v>
      </c>
      <c r="L639" s="69">
        <f>IFERROR('Tabel 5'!K684/'Tabel 11'!$F639*1,0)</f>
        <v>0</v>
      </c>
      <c r="M639" s="69">
        <f>IFERROR('Tabel 5'!L684/'Tabel 11'!$F639*1,0)</f>
        <v>2.3639730507072219E-4</v>
      </c>
      <c r="N639" s="69">
        <f>IFERROR('Tabel 5'!M684/'Tabel 11'!$F639*1,0)</f>
        <v>0</v>
      </c>
      <c r="O639" s="69">
        <f>IFERROR('Tabel 5'!N684/'Tabel 11'!$F639*1,0)</f>
        <v>0</v>
      </c>
      <c r="P639" s="69"/>
      <c r="Q639" s="69">
        <f>IFERROR('Tabel 5'!P684/'Tabel 11'!$F639*1,0)</f>
        <v>0</v>
      </c>
      <c r="R639" s="69">
        <f>IFERROR('Tabel 5'!Q684/'Tabel 11'!$F639*1,0)</f>
        <v>0</v>
      </c>
      <c r="S639" s="69">
        <f>IFERROR('Tabel 5'!R684/'Tabel 11'!$F639*1,0)</f>
        <v>0</v>
      </c>
      <c r="T639" s="69">
        <f>IFERROR('Tabel 5'!S684/'Tabel 11'!$F639*1,0)</f>
        <v>0</v>
      </c>
      <c r="U639" s="69">
        <f>IFERROR('Tabel 5'!T684/'Tabel 11'!$F639*1,0)</f>
        <v>5.5159371183168514E-4</v>
      </c>
      <c r="V639" s="69"/>
      <c r="W639" s="69">
        <f>IFERROR('Tabel 5'!V684/'Tabel 11'!$F639*1,0)</f>
        <v>3.3095622709901108E-3</v>
      </c>
      <c r="X639" s="69">
        <f>IFERROR('Tabel 5'!W684/'Tabel 11'!$F639*1,0)</f>
        <v>0</v>
      </c>
      <c r="Y639" s="69">
        <f>IFERROR('Tabel 5'!X684/'Tabel 11'!$F639*1,0)</f>
        <v>3.3095622709901108E-3</v>
      </c>
      <c r="Z639" s="69">
        <f>IFERROR('Tabel 5'!Y684/'Tabel 11'!$F639*1,0)</f>
        <v>0</v>
      </c>
      <c r="AA639" s="69"/>
      <c r="AB639" s="69">
        <f>IFERROR('Tabel 5'!AA684/'Tabel 11'!$F639*1,0)</f>
        <v>0</v>
      </c>
    </row>
    <row r="640" spans="2:28" outlineLevel="2" x14ac:dyDescent="0.2">
      <c r="B640" s="46">
        <v>2017</v>
      </c>
      <c r="C640" s="46">
        <v>6</v>
      </c>
      <c r="D640" s="22" t="s">
        <v>191</v>
      </c>
      <c r="E640" s="22" t="s">
        <v>542</v>
      </c>
      <c r="F640" s="41">
        <v>43047</v>
      </c>
      <c r="H640" s="69">
        <f>IFERROR('Tabel 5'!G685/'Tabel 11'!$F640*1,0)</f>
        <v>1.983878086742398E-2</v>
      </c>
      <c r="I640" s="69"/>
      <c r="J640" s="69">
        <f>IFERROR('Tabel 5'!I685/'Tabel 11'!$F640*1,0)</f>
        <v>4.9480800055753012E-3</v>
      </c>
      <c r="K640" s="69">
        <f>IFERROR('Tabel 5'!J685/'Tabel 11'!$F640*1,0)</f>
        <v>2.3695031012614118E-3</v>
      </c>
      <c r="L640" s="69">
        <f>IFERROR('Tabel 5'!K685/'Tabel 11'!$F640*1,0)</f>
        <v>0</v>
      </c>
      <c r="M640" s="69">
        <f>IFERROR('Tabel 5'!L685/'Tabel 11'!$F640*1,0)</f>
        <v>2.787650707366367E-4</v>
      </c>
      <c r="N640" s="69">
        <f>IFERROR('Tabel 5'!M685/'Tabel 11'!$F640*1,0)</f>
        <v>2.2998118335772529E-3</v>
      </c>
      <c r="O640" s="69">
        <f>IFERROR('Tabel 5'!N685/'Tabel 11'!$F640*1,0)</f>
        <v>0</v>
      </c>
      <c r="P640" s="69"/>
      <c r="Q640" s="69">
        <f>IFERROR('Tabel 5'!P685/'Tabel 11'!$F640*1,0)</f>
        <v>9.8264687434664443E-3</v>
      </c>
      <c r="R640" s="69">
        <f>IFERROR('Tabel 5'!Q685/'Tabel 11'!$F640*1,0)</f>
        <v>9.8264687434664443E-3</v>
      </c>
      <c r="S640" s="69">
        <f>IFERROR('Tabel 5'!R685/'Tabel 11'!$F640*1,0)</f>
        <v>0</v>
      </c>
      <c r="T640" s="69">
        <f>IFERROR('Tabel 5'!S685/'Tabel 11'!$F640*1,0)</f>
        <v>0</v>
      </c>
      <c r="U640" s="69">
        <f>IFERROR('Tabel 5'!T685/'Tabel 11'!$F640*1,0)</f>
        <v>0</v>
      </c>
      <c r="V640" s="69"/>
      <c r="W640" s="69">
        <f>IFERROR('Tabel 5'!V685/'Tabel 11'!$F640*1,0)</f>
        <v>5.0642321183822329E-3</v>
      </c>
      <c r="X640" s="69">
        <f>IFERROR('Tabel 5'!W685/'Tabel 11'!$F640*1,0)</f>
        <v>4.111784793365391E-3</v>
      </c>
      <c r="Y640" s="69">
        <f>IFERROR('Tabel 5'!X685/'Tabel 11'!$F640*1,0)</f>
        <v>0</v>
      </c>
      <c r="Z640" s="69">
        <f>IFERROR('Tabel 5'!Y685/'Tabel 11'!$F640*1,0)</f>
        <v>9.5244732501684204E-4</v>
      </c>
      <c r="AA640" s="69"/>
      <c r="AB640" s="69">
        <f>IFERROR('Tabel 5'!AA685/'Tabel 11'!$F640*1,0)</f>
        <v>9.2921690245545562E-5</v>
      </c>
    </row>
    <row r="641" spans="2:28" outlineLevel="2" x14ac:dyDescent="0.2">
      <c r="B641" s="46">
        <v>2017</v>
      </c>
      <c r="C641" s="46">
        <v>6</v>
      </c>
      <c r="D641" s="22" t="s">
        <v>192</v>
      </c>
      <c r="E641" s="22" t="s">
        <v>543</v>
      </c>
      <c r="F641" s="41">
        <v>52562</v>
      </c>
      <c r="H641" s="69">
        <f>IFERROR('Tabel 5'!G686/'Tabel 11'!$F641*1,0)</f>
        <v>4.5850614512385375E-3</v>
      </c>
      <c r="I641" s="69"/>
      <c r="J641" s="69">
        <f>IFERROR('Tabel 5'!I686/'Tabel 11'!$F641*1,0)</f>
        <v>5.7075453749857313E-4</v>
      </c>
      <c r="K641" s="69">
        <f>IFERROR('Tabel 5'!J686/'Tabel 11'!$F641*1,0)</f>
        <v>0</v>
      </c>
      <c r="L641" s="69">
        <f>IFERROR('Tabel 5'!K686/'Tabel 11'!$F641*1,0)</f>
        <v>1.9025151249952438E-5</v>
      </c>
      <c r="M641" s="69">
        <f>IFERROR('Tabel 5'!L686/'Tabel 11'!$F641*1,0)</f>
        <v>5.3270423499866826E-4</v>
      </c>
      <c r="N641" s="69">
        <f>IFERROR('Tabel 5'!M686/'Tabel 11'!$F641*1,0)</f>
        <v>0</v>
      </c>
      <c r="O641" s="69">
        <f>IFERROR('Tabel 5'!N686/'Tabel 11'!$F641*1,0)</f>
        <v>1.9025151249952438E-5</v>
      </c>
      <c r="P641" s="69"/>
      <c r="Q641" s="69">
        <f>IFERROR('Tabel 5'!P686/'Tabel 11'!$F641*1,0)</f>
        <v>2.7205966287431986E-3</v>
      </c>
      <c r="R641" s="69">
        <f>IFERROR('Tabel 5'!Q686/'Tabel 11'!$F641*1,0)</f>
        <v>2.5303451162436742E-3</v>
      </c>
      <c r="S641" s="69">
        <f>IFERROR('Tabel 5'!R686/'Tabel 11'!$F641*1,0)</f>
        <v>1.9025151249952438E-4</v>
      </c>
      <c r="T641" s="69">
        <f>IFERROR('Tabel 5'!S686/'Tabel 11'!$F641*1,0)</f>
        <v>0</v>
      </c>
      <c r="U641" s="69">
        <f>IFERROR('Tabel 5'!T686/'Tabel 11'!$F641*1,0)</f>
        <v>0</v>
      </c>
      <c r="V641" s="69"/>
      <c r="W641" s="69">
        <f>IFERROR('Tabel 5'!V686/'Tabel 11'!$F641*1,0)</f>
        <v>1.2937102849967658E-3</v>
      </c>
      <c r="X641" s="69">
        <f>IFERROR('Tabel 5'!W686/'Tabel 11'!$F641*1,0)</f>
        <v>1.2937102849967658E-3</v>
      </c>
      <c r="Y641" s="69">
        <f>IFERROR('Tabel 5'!X686/'Tabel 11'!$F641*1,0)</f>
        <v>0</v>
      </c>
      <c r="Z641" s="69">
        <f>IFERROR('Tabel 5'!Y686/'Tabel 11'!$F641*1,0)</f>
        <v>0</v>
      </c>
      <c r="AA641" s="69"/>
      <c r="AB641" s="69">
        <f>IFERROR('Tabel 5'!AA686/'Tabel 11'!$F641*1,0)</f>
        <v>1.1795593774970511E-3</v>
      </c>
    </row>
    <row r="642" spans="2:28" outlineLevel="2" x14ac:dyDescent="0.2">
      <c r="B642" s="46">
        <v>2017</v>
      </c>
      <c r="C642" s="46">
        <v>6</v>
      </c>
      <c r="D642" s="22" t="s">
        <v>199</v>
      </c>
      <c r="E642" s="22" t="s">
        <v>550</v>
      </c>
      <c r="F642" s="41">
        <v>31881</v>
      </c>
      <c r="H642" s="69">
        <f>IFERROR('Tabel 5'!G687/'Tabel 11'!$F642*1,0)</f>
        <v>1.1291992095605534E-3</v>
      </c>
      <c r="I642" s="69"/>
      <c r="J642" s="69">
        <f>IFERROR('Tabel 5'!I687/'Tabel 11'!$F642*1,0)</f>
        <v>9.409993413004611E-5</v>
      </c>
      <c r="K642" s="69">
        <f>IFERROR('Tabel 5'!J687/'Tabel 11'!$F642*1,0)</f>
        <v>9.409993413004611E-5</v>
      </c>
      <c r="L642" s="69">
        <f>IFERROR('Tabel 5'!K687/'Tabel 11'!$F642*1,0)</f>
        <v>0</v>
      </c>
      <c r="M642" s="69">
        <f>IFERROR('Tabel 5'!L687/'Tabel 11'!$F642*1,0)</f>
        <v>0</v>
      </c>
      <c r="N642" s="69">
        <f>IFERROR('Tabel 5'!M687/'Tabel 11'!$F642*1,0)</f>
        <v>0</v>
      </c>
      <c r="O642" s="69">
        <f>IFERROR('Tabel 5'!N687/'Tabel 11'!$F642*1,0)</f>
        <v>0</v>
      </c>
      <c r="P642" s="69"/>
      <c r="Q642" s="69">
        <f>IFERROR('Tabel 5'!P687/'Tabel 11'!$F642*1,0)</f>
        <v>0</v>
      </c>
      <c r="R642" s="69">
        <f>IFERROR('Tabel 5'!Q687/'Tabel 11'!$F642*1,0)</f>
        <v>0</v>
      </c>
      <c r="S642" s="69">
        <f>IFERROR('Tabel 5'!R687/'Tabel 11'!$F642*1,0)</f>
        <v>0</v>
      </c>
      <c r="T642" s="69">
        <f>IFERROR('Tabel 5'!S687/'Tabel 11'!$F642*1,0)</f>
        <v>0</v>
      </c>
      <c r="U642" s="69">
        <f>IFERROR('Tabel 5'!T687/'Tabel 11'!$F642*1,0)</f>
        <v>0</v>
      </c>
      <c r="V642" s="69"/>
      <c r="W642" s="69">
        <f>IFERROR('Tabel 5'!V687/'Tabel 11'!$F642*1,0)</f>
        <v>1.0350992754305072E-3</v>
      </c>
      <c r="X642" s="69">
        <f>IFERROR('Tabel 5'!W687/'Tabel 11'!$F642*1,0)</f>
        <v>1.0350992754305072E-3</v>
      </c>
      <c r="Y642" s="69">
        <f>IFERROR('Tabel 5'!X687/'Tabel 11'!$F642*1,0)</f>
        <v>0</v>
      </c>
      <c r="Z642" s="69">
        <f>IFERROR('Tabel 5'!Y687/'Tabel 11'!$F642*1,0)</f>
        <v>0</v>
      </c>
      <c r="AA642" s="69"/>
      <c r="AB642" s="69">
        <f>IFERROR('Tabel 5'!AA687/'Tabel 11'!$F642*1,0)</f>
        <v>0</v>
      </c>
    </row>
    <row r="643" spans="2:28" outlineLevel="2" x14ac:dyDescent="0.2">
      <c r="B643" s="46">
        <v>2017</v>
      </c>
      <c r="C643" s="46">
        <v>6</v>
      </c>
      <c r="D643" s="22" t="s">
        <v>203</v>
      </c>
      <c r="E643" s="22" t="s">
        <v>554</v>
      </c>
      <c r="F643" s="41">
        <v>32813</v>
      </c>
      <c r="H643" s="69">
        <f>IFERROR('Tabel 5'!G688/'Tabel 11'!$F643*1,0)</f>
        <v>0</v>
      </c>
      <c r="I643" s="69"/>
      <c r="J643" s="69">
        <f>IFERROR('Tabel 5'!I688/'Tabel 11'!$F643*1,0)</f>
        <v>0</v>
      </c>
      <c r="K643" s="69">
        <f>IFERROR('Tabel 5'!J688/'Tabel 11'!$F643*1,0)</f>
        <v>0</v>
      </c>
      <c r="L643" s="69">
        <f>IFERROR('Tabel 5'!K688/'Tabel 11'!$F643*1,0)</f>
        <v>0</v>
      </c>
      <c r="M643" s="69">
        <f>IFERROR('Tabel 5'!L688/'Tabel 11'!$F643*1,0)</f>
        <v>0</v>
      </c>
      <c r="N643" s="69">
        <f>IFERROR('Tabel 5'!M688/'Tabel 11'!$F643*1,0)</f>
        <v>0</v>
      </c>
      <c r="O643" s="69">
        <f>IFERROR('Tabel 5'!N688/'Tabel 11'!$F643*1,0)</f>
        <v>0</v>
      </c>
      <c r="P643" s="69"/>
      <c r="Q643" s="69">
        <f>IFERROR('Tabel 5'!P688/'Tabel 11'!$F643*1,0)</f>
        <v>0</v>
      </c>
      <c r="R643" s="69">
        <f>IFERROR('Tabel 5'!Q688/'Tabel 11'!$F643*1,0)</f>
        <v>0</v>
      </c>
      <c r="S643" s="69">
        <f>IFERROR('Tabel 5'!R688/'Tabel 11'!$F643*1,0)</f>
        <v>0</v>
      </c>
      <c r="T643" s="69">
        <f>IFERROR('Tabel 5'!S688/'Tabel 11'!$F643*1,0)</f>
        <v>0</v>
      </c>
      <c r="U643" s="69">
        <f>IFERROR('Tabel 5'!T688/'Tabel 11'!$F643*1,0)</f>
        <v>0</v>
      </c>
      <c r="V643" s="69"/>
      <c r="W643" s="69">
        <f>IFERROR('Tabel 5'!V688/'Tabel 11'!$F643*1,0)</f>
        <v>0</v>
      </c>
      <c r="X643" s="69">
        <f>IFERROR('Tabel 5'!W688/'Tabel 11'!$F643*1,0)</f>
        <v>0</v>
      </c>
      <c r="Y643" s="69">
        <f>IFERROR('Tabel 5'!X688/'Tabel 11'!$F643*1,0)</f>
        <v>0</v>
      </c>
      <c r="Z643" s="69">
        <f>IFERROR('Tabel 5'!Y688/'Tabel 11'!$F643*1,0)</f>
        <v>0</v>
      </c>
      <c r="AA643" s="69"/>
      <c r="AB643" s="69">
        <f>IFERROR('Tabel 5'!AA688/'Tabel 11'!$F643*1,0)</f>
        <v>0</v>
      </c>
    </row>
    <row r="644" spans="2:28" outlineLevel="2" x14ac:dyDescent="0.2">
      <c r="B644" s="46">
        <v>2017</v>
      </c>
      <c r="C644" s="46">
        <v>6</v>
      </c>
      <c r="D644" s="22" t="s">
        <v>206</v>
      </c>
      <c r="E644" s="22" t="s">
        <v>559</v>
      </c>
      <c r="F644" s="41">
        <v>51930</v>
      </c>
      <c r="H644" s="69">
        <f>IFERROR('Tabel 5'!G689/'Tabel 11'!$F644*1,0)</f>
        <v>3.9437704602349313E-2</v>
      </c>
      <c r="I644" s="69"/>
      <c r="J644" s="69">
        <f>IFERROR('Tabel 5'!I689/'Tabel 11'!$F644*1,0)</f>
        <v>7.1442326208357408E-3</v>
      </c>
      <c r="K644" s="69">
        <f>IFERROR('Tabel 5'!J689/'Tabel 11'!$F644*1,0)</f>
        <v>2.6574234546504912E-3</v>
      </c>
      <c r="L644" s="69">
        <f>IFERROR('Tabel 5'!K689/'Tabel 11'!$F644*1,0)</f>
        <v>1.9256691700365876E-5</v>
      </c>
      <c r="M644" s="69">
        <f>IFERROR('Tabel 5'!L689/'Tabel 11'!$F644*1,0)</f>
        <v>8.858078182168304E-4</v>
      </c>
      <c r="N644" s="69">
        <f>IFERROR('Tabel 5'!M689/'Tabel 11'!$F644*1,0)</f>
        <v>1.9064124783362219E-3</v>
      </c>
      <c r="O644" s="69">
        <f>IFERROR('Tabel 5'!N689/'Tabel 11'!$F644*1,0)</f>
        <v>1.6753321779318312E-3</v>
      </c>
      <c r="P644" s="69"/>
      <c r="Q644" s="69">
        <f>IFERROR('Tabel 5'!P689/'Tabel 11'!$F644*1,0)</f>
        <v>2.1875601771615637E-2</v>
      </c>
      <c r="R644" s="69">
        <f>IFERROR('Tabel 5'!Q689/'Tabel 11'!$F644*1,0)</f>
        <v>2.1394184479106491E-2</v>
      </c>
      <c r="S644" s="69">
        <f>IFERROR('Tabel 5'!R689/'Tabel 11'!$F644*1,0)</f>
        <v>4.8141729250914694E-4</v>
      </c>
      <c r="T644" s="69">
        <f>IFERROR('Tabel 5'!S689/'Tabel 11'!$F644*1,0)</f>
        <v>0</v>
      </c>
      <c r="U644" s="69">
        <f>IFERROR('Tabel 5'!T689/'Tabel 11'!$F644*1,0)</f>
        <v>2.6959368380512227E-4</v>
      </c>
      <c r="V644" s="69"/>
      <c r="W644" s="69">
        <f>IFERROR('Tabel 5'!V689/'Tabel 11'!$F644*1,0)</f>
        <v>1.0148276526092818E-2</v>
      </c>
      <c r="X644" s="69">
        <f>IFERROR('Tabel 5'!W689/'Tabel 11'!$F644*1,0)</f>
        <v>7.7219333718467169E-3</v>
      </c>
      <c r="Y644" s="69">
        <f>IFERROR('Tabel 5'!X689/'Tabel 11'!$F644*1,0)</f>
        <v>1.6368187945310995E-3</v>
      </c>
      <c r="Z644" s="69">
        <f>IFERROR('Tabel 5'!Y689/'Tabel 11'!$F644*1,0)</f>
        <v>7.8952435971500095E-4</v>
      </c>
      <c r="AA644" s="69"/>
      <c r="AB644" s="69">
        <f>IFERROR('Tabel 5'!AA689/'Tabel 11'!$F644*1,0)</f>
        <v>1.270941652224148E-3</v>
      </c>
    </row>
    <row r="645" spans="2:28" outlineLevel="2" x14ac:dyDescent="0.2">
      <c r="B645" s="46">
        <v>2017</v>
      </c>
      <c r="C645" s="46">
        <v>6</v>
      </c>
      <c r="D645" s="22" t="s">
        <v>210</v>
      </c>
      <c r="E645" s="22" t="s">
        <v>565</v>
      </c>
      <c r="F645" s="41">
        <v>48757</v>
      </c>
      <c r="H645" s="69">
        <f>IFERROR('Tabel 5'!G690/'Tabel 11'!$F645*1,0)</f>
        <v>0</v>
      </c>
      <c r="I645" s="69"/>
      <c r="J645" s="69">
        <f>IFERROR('Tabel 5'!I690/'Tabel 11'!$F645*1,0)</f>
        <v>0</v>
      </c>
      <c r="K645" s="69">
        <f>IFERROR('Tabel 5'!J690/'Tabel 11'!$F645*1,0)</f>
        <v>0</v>
      </c>
      <c r="L645" s="69">
        <f>IFERROR('Tabel 5'!K690/'Tabel 11'!$F645*1,0)</f>
        <v>0</v>
      </c>
      <c r="M645" s="69">
        <f>IFERROR('Tabel 5'!L690/'Tabel 11'!$F645*1,0)</f>
        <v>0</v>
      </c>
      <c r="N645" s="69">
        <f>IFERROR('Tabel 5'!M690/'Tabel 11'!$F645*1,0)</f>
        <v>0</v>
      </c>
      <c r="O645" s="69">
        <f>IFERROR('Tabel 5'!N690/'Tabel 11'!$F645*1,0)</f>
        <v>0</v>
      </c>
      <c r="P645" s="69"/>
      <c r="Q645" s="69">
        <f>IFERROR('Tabel 5'!P690/'Tabel 11'!$F645*1,0)</f>
        <v>0</v>
      </c>
      <c r="R645" s="69">
        <f>IFERROR('Tabel 5'!Q690/'Tabel 11'!$F645*1,0)</f>
        <v>0</v>
      </c>
      <c r="S645" s="69">
        <f>IFERROR('Tabel 5'!R690/'Tabel 11'!$F645*1,0)</f>
        <v>0</v>
      </c>
      <c r="T645" s="69">
        <f>IFERROR('Tabel 5'!S690/'Tabel 11'!$F645*1,0)</f>
        <v>0</v>
      </c>
      <c r="U645" s="69">
        <f>IFERROR('Tabel 5'!T690/'Tabel 11'!$F645*1,0)</f>
        <v>0</v>
      </c>
      <c r="V645" s="69"/>
      <c r="W645" s="69">
        <f>IFERROR('Tabel 5'!V690/'Tabel 11'!$F645*1,0)</f>
        <v>0</v>
      </c>
      <c r="X645" s="69">
        <f>IFERROR('Tabel 5'!W690/'Tabel 11'!$F645*1,0)</f>
        <v>0</v>
      </c>
      <c r="Y645" s="69">
        <f>IFERROR('Tabel 5'!X690/'Tabel 11'!$F645*1,0)</f>
        <v>0</v>
      </c>
      <c r="Z645" s="69">
        <f>IFERROR('Tabel 5'!Y690/'Tabel 11'!$F645*1,0)</f>
        <v>0</v>
      </c>
      <c r="AA645" s="69"/>
      <c r="AB645" s="69">
        <f>IFERROR('Tabel 5'!AA690/'Tabel 11'!$F645*1,0)</f>
        <v>0</v>
      </c>
    </row>
    <row r="646" spans="2:28" outlineLevel="2" x14ac:dyDescent="0.2">
      <c r="B646" s="46">
        <v>2017</v>
      </c>
      <c r="C646" s="46">
        <v>6</v>
      </c>
      <c r="D646" s="22" t="s">
        <v>211</v>
      </c>
      <c r="E646" s="22" t="s">
        <v>566</v>
      </c>
      <c r="F646" s="41">
        <v>39382</v>
      </c>
      <c r="H646" s="69">
        <f>IFERROR('Tabel 5'!G691/'Tabel 11'!$F646*1,0)</f>
        <v>0</v>
      </c>
      <c r="I646" s="69"/>
      <c r="J646" s="69">
        <f>IFERROR('Tabel 5'!I691/'Tabel 11'!$F646*1,0)</f>
        <v>0</v>
      </c>
      <c r="K646" s="69">
        <f>IFERROR('Tabel 5'!J691/'Tabel 11'!$F646*1,0)</f>
        <v>0</v>
      </c>
      <c r="L646" s="69">
        <f>IFERROR('Tabel 5'!K691/'Tabel 11'!$F646*1,0)</f>
        <v>0</v>
      </c>
      <c r="M646" s="69">
        <f>IFERROR('Tabel 5'!L691/'Tabel 11'!$F646*1,0)</f>
        <v>0</v>
      </c>
      <c r="N646" s="69">
        <f>IFERROR('Tabel 5'!M691/'Tabel 11'!$F646*1,0)</f>
        <v>0</v>
      </c>
      <c r="O646" s="69">
        <f>IFERROR('Tabel 5'!N691/'Tabel 11'!$F646*1,0)</f>
        <v>0</v>
      </c>
      <c r="P646" s="69"/>
      <c r="Q646" s="69">
        <f>IFERROR('Tabel 5'!P691/'Tabel 11'!$F646*1,0)</f>
        <v>0</v>
      </c>
      <c r="R646" s="69">
        <f>IFERROR('Tabel 5'!Q691/'Tabel 11'!$F646*1,0)</f>
        <v>0</v>
      </c>
      <c r="S646" s="69">
        <f>IFERROR('Tabel 5'!R691/'Tabel 11'!$F646*1,0)</f>
        <v>0</v>
      </c>
      <c r="T646" s="69">
        <f>IFERROR('Tabel 5'!S691/'Tabel 11'!$F646*1,0)</f>
        <v>0</v>
      </c>
      <c r="U646" s="69">
        <f>IFERROR('Tabel 5'!T691/'Tabel 11'!$F646*1,0)</f>
        <v>0</v>
      </c>
      <c r="V646" s="69"/>
      <c r="W646" s="69">
        <f>IFERROR('Tabel 5'!V691/'Tabel 11'!$F646*1,0)</f>
        <v>0</v>
      </c>
      <c r="X646" s="69">
        <f>IFERROR('Tabel 5'!W691/'Tabel 11'!$F646*1,0)</f>
        <v>0</v>
      </c>
      <c r="Y646" s="69">
        <f>IFERROR('Tabel 5'!X691/'Tabel 11'!$F646*1,0)</f>
        <v>0</v>
      </c>
      <c r="Z646" s="69">
        <f>IFERROR('Tabel 5'!Y691/'Tabel 11'!$F646*1,0)</f>
        <v>0</v>
      </c>
      <c r="AA646" s="69"/>
      <c r="AB646" s="69">
        <f>IFERROR('Tabel 5'!AA691/'Tabel 11'!$F646*1,0)</f>
        <v>0</v>
      </c>
    </row>
    <row r="647" spans="2:28" outlineLevel="2" x14ac:dyDescent="0.2">
      <c r="B647" s="46">
        <v>2017</v>
      </c>
      <c r="C647" s="46">
        <v>6</v>
      </c>
      <c r="D647" s="22" t="s">
        <v>213</v>
      </c>
      <c r="E647" s="22" t="s">
        <v>568</v>
      </c>
      <c r="F647" s="41">
        <v>36807</v>
      </c>
      <c r="H647" s="69">
        <f>IFERROR('Tabel 5'!G692/'Tabel 11'!$F647*1,0)</f>
        <v>0</v>
      </c>
      <c r="I647" s="69"/>
      <c r="J647" s="69">
        <f>IFERROR('Tabel 5'!I692/'Tabel 11'!$F647*1,0)</f>
        <v>0</v>
      </c>
      <c r="K647" s="69">
        <f>IFERROR('Tabel 5'!J692/'Tabel 11'!$F647*1,0)</f>
        <v>0</v>
      </c>
      <c r="L647" s="69">
        <f>IFERROR('Tabel 5'!K692/'Tabel 11'!$F647*1,0)</f>
        <v>0</v>
      </c>
      <c r="M647" s="69">
        <f>IFERROR('Tabel 5'!L692/'Tabel 11'!$F647*1,0)</f>
        <v>0</v>
      </c>
      <c r="N647" s="69">
        <f>IFERROR('Tabel 5'!M692/'Tabel 11'!$F647*1,0)</f>
        <v>0</v>
      </c>
      <c r="O647" s="69">
        <f>IFERROR('Tabel 5'!N692/'Tabel 11'!$F647*1,0)</f>
        <v>0</v>
      </c>
      <c r="P647" s="69"/>
      <c r="Q647" s="69">
        <f>IFERROR('Tabel 5'!P692/'Tabel 11'!$F647*1,0)</f>
        <v>0</v>
      </c>
      <c r="R647" s="69">
        <f>IFERROR('Tabel 5'!Q692/'Tabel 11'!$F647*1,0)</f>
        <v>0</v>
      </c>
      <c r="S647" s="69">
        <f>IFERROR('Tabel 5'!R692/'Tabel 11'!$F647*1,0)</f>
        <v>0</v>
      </c>
      <c r="T647" s="69">
        <f>IFERROR('Tabel 5'!S692/'Tabel 11'!$F647*1,0)</f>
        <v>0</v>
      </c>
      <c r="U647" s="69">
        <f>IFERROR('Tabel 5'!T692/'Tabel 11'!$F647*1,0)</f>
        <v>0</v>
      </c>
      <c r="V647" s="69"/>
      <c r="W647" s="69">
        <f>IFERROR('Tabel 5'!V692/'Tabel 11'!$F647*1,0)</f>
        <v>0</v>
      </c>
      <c r="X647" s="69">
        <f>IFERROR('Tabel 5'!W692/'Tabel 11'!$F647*1,0)</f>
        <v>0</v>
      </c>
      <c r="Y647" s="69">
        <f>IFERROR('Tabel 5'!X692/'Tabel 11'!$F647*1,0)</f>
        <v>0</v>
      </c>
      <c r="Z647" s="69">
        <f>IFERROR('Tabel 5'!Y692/'Tabel 11'!$F647*1,0)</f>
        <v>0</v>
      </c>
      <c r="AA647" s="69"/>
      <c r="AB647" s="69">
        <f>IFERROR('Tabel 5'!AA692/'Tabel 11'!$F647*1,0)</f>
        <v>0</v>
      </c>
    </row>
    <row r="648" spans="2:28" outlineLevel="2" x14ac:dyDescent="0.2">
      <c r="B648" s="46">
        <v>2017</v>
      </c>
      <c r="C648" s="46">
        <v>6</v>
      </c>
      <c r="D648" s="22" t="s">
        <v>217</v>
      </c>
      <c r="E648" s="22" t="s">
        <v>576</v>
      </c>
      <c r="F648" s="41">
        <v>39205</v>
      </c>
      <c r="H648" s="69">
        <f>IFERROR('Tabel 5'!G693/'Tabel 11'!$F648*1,0)</f>
        <v>0</v>
      </c>
      <c r="I648" s="69"/>
      <c r="J648" s="69">
        <f>IFERROR('Tabel 5'!I693/'Tabel 11'!$F648*1,0)</f>
        <v>0</v>
      </c>
      <c r="K648" s="69">
        <f>IFERROR('Tabel 5'!J693/'Tabel 11'!$F648*1,0)</f>
        <v>0</v>
      </c>
      <c r="L648" s="69">
        <f>IFERROR('Tabel 5'!K693/'Tabel 11'!$F648*1,0)</f>
        <v>0</v>
      </c>
      <c r="M648" s="69">
        <f>IFERROR('Tabel 5'!L693/'Tabel 11'!$F648*1,0)</f>
        <v>0</v>
      </c>
      <c r="N648" s="69">
        <f>IFERROR('Tabel 5'!M693/'Tabel 11'!$F648*1,0)</f>
        <v>0</v>
      </c>
      <c r="O648" s="69">
        <f>IFERROR('Tabel 5'!N693/'Tabel 11'!$F648*1,0)</f>
        <v>0</v>
      </c>
      <c r="P648" s="69"/>
      <c r="Q648" s="69">
        <f>IFERROR('Tabel 5'!P693/'Tabel 11'!$F648*1,0)</f>
        <v>0</v>
      </c>
      <c r="R648" s="69">
        <f>IFERROR('Tabel 5'!Q693/'Tabel 11'!$F648*1,0)</f>
        <v>0</v>
      </c>
      <c r="S648" s="69">
        <f>IFERROR('Tabel 5'!R693/'Tabel 11'!$F648*1,0)</f>
        <v>0</v>
      </c>
      <c r="T648" s="69">
        <f>IFERROR('Tabel 5'!S693/'Tabel 11'!$F648*1,0)</f>
        <v>0</v>
      </c>
      <c r="U648" s="69">
        <f>IFERROR('Tabel 5'!T693/'Tabel 11'!$F648*1,0)</f>
        <v>0</v>
      </c>
      <c r="V648" s="69"/>
      <c r="W648" s="69">
        <f>IFERROR('Tabel 5'!V693/'Tabel 11'!$F648*1,0)</f>
        <v>0</v>
      </c>
      <c r="X648" s="69">
        <f>IFERROR('Tabel 5'!W693/'Tabel 11'!$F648*1,0)</f>
        <v>0</v>
      </c>
      <c r="Y648" s="69">
        <f>IFERROR('Tabel 5'!X693/'Tabel 11'!$F648*1,0)</f>
        <v>0</v>
      </c>
      <c r="Z648" s="69">
        <f>IFERROR('Tabel 5'!Y693/'Tabel 11'!$F648*1,0)</f>
        <v>0</v>
      </c>
      <c r="AA648" s="69"/>
      <c r="AB648" s="69">
        <f>IFERROR('Tabel 5'!AA693/'Tabel 11'!$F648*1,0)</f>
        <v>0</v>
      </c>
    </row>
    <row r="649" spans="2:28" outlineLevel="2" x14ac:dyDescent="0.2">
      <c r="B649" s="46">
        <v>2017</v>
      </c>
      <c r="C649" s="46">
        <v>6</v>
      </c>
      <c r="D649" s="22" t="s">
        <v>221</v>
      </c>
      <c r="E649" s="22" t="s">
        <v>580</v>
      </c>
      <c r="F649" s="41">
        <v>32859</v>
      </c>
      <c r="H649" s="69">
        <f>IFERROR('Tabel 5'!G694/'Tabel 11'!$F649*1,0)</f>
        <v>0</v>
      </c>
      <c r="I649" s="69"/>
      <c r="J649" s="69">
        <f>IFERROR('Tabel 5'!I694/'Tabel 11'!$F649*1,0)</f>
        <v>0</v>
      </c>
      <c r="K649" s="69">
        <f>IFERROR('Tabel 5'!J694/'Tabel 11'!$F649*1,0)</f>
        <v>0</v>
      </c>
      <c r="L649" s="69">
        <f>IFERROR('Tabel 5'!K694/'Tabel 11'!$F649*1,0)</f>
        <v>0</v>
      </c>
      <c r="M649" s="69">
        <f>IFERROR('Tabel 5'!L694/'Tabel 11'!$F649*1,0)</f>
        <v>0</v>
      </c>
      <c r="N649" s="69">
        <f>IFERROR('Tabel 5'!M694/'Tabel 11'!$F649*1,0)</f>
        <v>0</v>
      </c>
      <c r="O649" s="69">
        <f>IFERROR('Tabel 5'!N694/'Tabel 11'!$F649*1,0)</f>
        <v>0</v>
      </c>
      <c r="P649" s="69"/>
      <c r="Q649" s="69">
        <f>IFERROR('Tabel 5'!P694/'Tabel 11'!$F649*1,0)</f>
        <v>0</v>
      </c>
      <c r="R649" s="69">
        <f>IFERROR('Tabel 5'!Q694/'Tabel 11'!$F649*1,0)</f>
        <v>0</v>
      </c>
      <c r="S649" s="69">
        <f>IFERROR('Tabel 5'!R694/'Tabel 11'!$F649*1,0)</f>
        <v>0</v>
      </c>
      <c r="T649" s="69">
        <f>IFERROR('Tabel 5'!S694/'Tabel 11'!$F649*1,0)</f>
        <v>0</v>
      </c>
      <c r="U649" s="69">
        <f>IFERROR('Tabel 5'!T694/'Tabel 11'!$F649*1,0)</f>
        <v>0</v>
      </c>
      <c r="V649" s="69"/>
      <c r="W649" s="69">
        <f>IFERROR('Tabel 5'!V694/'Tabel 11'!$F649*1,0)</f>
        <v>0</v>
      </c>
      <c r="X649" s="69">
        <f>IFERROR('Tabel 5'!W694/'Tabel 11'!$F649*1,0)</f>
        <v>0</v>
      </c>
      <c r="Y649" s="69">
        <f>IFERROR('Tabel 5'!X694/'Tabel 11'!$F649*1,0)</f>
        <v>0</v>
      </c>
      <c r="Z649" s="69">
        <f>IFERROR('Tabel 5'!Y694/'Tabel 11'!$F649*1,0)</f>
        <v>0</v>
      </c>
      <c r="AA649" s="69"/>
      <c r="AB649" s="69">
        <f>IFERROR('Tabel 5'!AA694/'Tabel 11'!$F649*1,0)</f>
        <v>0</v>
      </c>
    </row>
    <row r="650" spans="2:28" outlineLevel="2" x14ac:dyDescent="0.2">
      <c r="B650" s="46">
        <v>2017</v>
      </c>
      <c r="C650" s="46">
        <v>6</v>
      </c>
      <c r="D650" s="22" t="s">
        <v>223</v>
      </c>
      <c r="E650" s="22" t="s">
        <v>583</v>
      </c>
      <c r="F650" s="41">
        <v>41352</v>
      </c>
      <c r="H650" s="69">
        <f>IFERROR('Tabel 5'!G695/'Tabel 11'!$F650*1,0)</f>
        <v>0</v>
      </c>
      <c r="I650" s="69"/>
      <c r="J650" s="69">
        <f>IFERROR('Tabel 5'!I695/'Tabel 11'!$F650*1,0)</f>
        <v>0</v>
      </c>
      <c r="K650" s="69">
        <f>IFERROR('Tabel 5'!J695/'Tabel 11'!$F650*1,0)</f>
        <v>0</v>
      </c>
      <c r="L650" s="69">
        <f>IFERROR('Tabel 5'!K695/'Tabel 11'!$F650*1,0)</f>
        <v>0</v>
      </c>
      <c r="M650" s="69">
        <f>IFERROR('Tabel 5'!L695/'Tabel 11'!$F650*1,0)</f>
        <v>0</v>
      </c>
      <c r="N650" s="69">
        <f>IFERROR('Tabel 5'!M695/'Tabel 11'!$F650*1,0)</f>
        <v>0</v>
      </c>
      <c r="O650" s="69">
        <f>IFERROR('Tabel 5'!N695/'Tabel 11'!$F650*1,0)</f>
        <v>0</v>
      </c>
      <c r="P650" s="69"/>
      <c r="Q650" s="69">
        <f>IFERROR('Tabel 5'!P695/'Tabel 11'!$F650*1,0)</f>
        <v>0</v>
      </c>
      <c r="R650" s="69">
        <f>IFERROR('Tabel 5'!Q695/'Tabel 11'!$F650*1,0)</f>
        <v>0</v>
      </c>
      <c r="S650" s="69">
        <f>IFERROR('Tabel 5'!R695/'Tabel 11'!$F650*1,0)</f>
        <v>0</v>
      </c>
      <c r="T650" s="69">
        <f>IFERROR('Tabel 5'!S695/'Tabel 11'!$F650*1,0)</f>
        <v>0</v>
      </c>
      <c r="U650" s="69">
        <f>IFERROR('Tabel 5'!T695/'Tabel 11'!$F650*1,0)</f>
        <v>0</v>
      </c>
      <c r="V650" s="69"/>
      <c r="W650" s="69">
        <f>IFERROR('Tabel 5'!V695/'Tabel 11'!$F650*1,0)</f>
        <v>0</v>
      </c>
      <c r="X650" s="69">
        <f>IFERROR('Tabel 5'!W695/'Tabel 11'!$F650*1,0)</f>
        <v>0</v>
      </c>
      <c r="Y650" s="69">
        <f>IFERROR('Tabel 5'!X695/'Tabel 11'!$F650*1,0)</f>
        <v>0</v>
      </c>
      <c r="Z650" s="69">
        <f>IFERROR('Tabel 5'!Y695/'Tabel 11'!$F650*1,0)</f>
        <v>0</v>
      </c>
      <c r="AA650" s="69"/>
      <c r="AB650" s="69">
        <f>IFERROR('Tabel 5'!AA695/'Tabel 11'!$F650*1,0)</f>
        <v>0</v>
      </c>
    </row>
    <row r="651" spans="2:28" outlineLevel="2" x14ac:dyDescent="0.2">
      <c r="B651" s="46">
        <v>2017</v>
      </c>
      <c r="C651" s="46">
        <v>6</v>
      </c>
      <c r="D651" s="22" t="s">
        <v>224</v>
      </c>
      <c r="E651" s="22" t="s">
        <v>584</v>
      </c>
      <c r="F651" s="41">
        <v>31285</v>
      </c>
      <c r="H651" s="69">
        <f>IFERROR('Tabel 5'!G696/'Tabel 11'!$F651*1,0)</f>
        <v>0</v>
      </c>
      <c r="I651" s="69"/>
      <c r="J651" s="69">
        <f>IFERROR('Tabel 5'!I696/'Tabel 11'!$F651*1,0)</f>
        <v>0</v>
      </c>
      <c r="K651" s="69">
        <f>IFERROR('Tabel 5'!J696/'Tabel 11'!$F651*1,0)</f>
        <v>0</v>
      </c>
      <c r="L651" s="69">
        <f>IFERROR('Tabel 5'!K696/'Tabel 11'!$F651*1,0)</f>
        <v>0</v>
      </c>
      <c r="M651" s="69">
        <f>IFERROR('Tabel 5'!L696/'Tabel 11'!$F651*1,0)</f>
        <v>0</v>
      </c>
      <c r="N651" s="69">
        <f>IFERROR('Tabel 5'!M696/'Tabel 11'!$F651*1,0)</f>
        <v>0</v>
      </c>
      <c r="O651" s="69">
        <f>IFERROR('Tabel 5'!N696/'Tabel 11'!$F651*1,0)</f>
        <v>0</v>
      </c>
      <c r="P651" s="69"/>
      <c r="Q651" s="69">
        <f>IFERROR('Tabel 5'!P696/'Tabel 11'!$F651*1,0)</f>
        <v>0</v>
      </c>
      <c r="R651" s="69">
        <f>IFERROR('Tabel 5'!Q696/'Tabel 11'!$F651*1,0)</f>
        <v>0</v>
      </c>
      <c r="S651" s="69">
        <f>IFERROR('Tabel 5'!R696/'Tabel 11'!$F651*1,0)</f>
        <v>0</v>
      </c>
      <c r="T651" s="69">
        <f>IFERROR('Tabel 5'!S696/'Tabel 11'!$F651*1,0)</f>
        <v>0</v>
      </c>
      <c r="U651" s="69">
        <f>IFERROR('Tabel 5'!T696/'Tabel 11'!$F651*1,0)</f>
        <v>0</v>
      </c>
      <c r="V651" s="69"/>
      <c r="W651" s="69">
        <f>IFERROR('Tabel 5'!V696/'Tabel 11'!$F651*1,0)</f>
        <v>0</v>
      </c>
      <c r="X651" s="69">
        <f>IFERROR('Tabel 5'!W696/'Tabel 11'!$F651*1,0)</f>
        <v>0</v>
      </c>
      <c r="Y651" s="69">
        <f>IFERROR('Tabel 5'!X696/'Tabel 11'!$F651*1,0)</f>
        <v>0</v>
      </c>
      <c r="Z651" s="69">
        <f>IFERROR('Tabel 5'!Y696/'Tabel 11'!$F651*1,0)</f>
        <v>0</v>
      </c>
      <c r="AA651" s="69"/>
      <c r="AB651" s="69">
        <f>IFERROR('Tabel 5'!AA696/'Tabel 11'!$F651*1,0)</f>
        <v>0</v>
      </c>
    </row>
    <row r="652" spans="2:28" outlineLevel="2" x14ac:dyDescent="0.2">
      <c r="B652" s="46">
        <v>2017</v>
      </c>
      <c r="C652" s="46">
        <v>6</v>
      </c>
      <c r="D652" s="22" t="s">
        <v>585</v>
      </c>
      <c r="E652" s="22" t="s">
        <v>586</v>
      </c>
      <c r="F652" s="41">
        <v>30694</v>
      </c>
      <c r="H652" s="69">
        <f>IFERROR('Tabel 5'!G697/'Tabel 11'!$F652*1,0)</f>
        <v>0</v>
      </c>
      <c r="I652" s="69"/>
      <c r="J652" s="69">
        <f>IFERROR('Tabel 5'!I697/'Tabel 11'!$F652*1,0)</f>
        <v>0</v>
      </c>
      <c r="K652" s="69">
        <f>IFERROR('Tabel 5'!J697/'Tabel 11'!$F652*1,0)</f>
        <v>0</v>
      </c>
      <c r="L652" s="69">
        <f>IFERROR('Tabel 5'!K697/'Tabel 11'!$F652*1,0)</f>
        <v>0</v>
      </c>
      <c r="M652" s="69">
        <f>IFERROR('Tabel 5'!L697/'Tabel 11'!$F652*1,0)</f>
        <v>0</v>
      </c>
      <c r="N652" s="69">
        <f>IFERROR('Tabel 5'!M697/'Tabel 11'!$F652*1,0)</f>
        <v>0</v>
      </c>
      <c r="O652" s="69">
        <f>IFERROR('Tabel 5'!N697/'Tabel 11'!$F652*1,0)</f>
        <v>0</v>
      </c>
      <c r="P652" s="69"/>
      <c r="Q652" s="69">
        <f>IFERROR('Tabel 5'!P697/'Tabel 11'!$F652*1,0)</f>
        <v>0</v>
      </c>
      <c r="R652" s="69">
        <f>IFERROR('Tabel 5'!Q697/'Tabel 11'!$F652*1,0)</f>
        <v>0</v>
      </c>
      <c r="S652" s="69">
        <f>IFERROR('Tabel 5'!R697/'Tabel 11'!$F652*1,0)</f>
        <v>0</v>
      </c>
      <c r="T652" s="69">
        <f>IFERROR('Tabel 5'!S697/'Tabel 11'!$F652*1,0)</f>
        <v>0</v>
      </c>
      <c r="U652" s="69">
        <f>IFERROR('Tabel 5'!T697/'Tabel 11'!$F652*1,0)</f>
        <v>0</v>
      </c>
      <c r="V652" s="69"/>
      <c r="W652" s="69">
        <f>IFERROR('Tabel 5'!V697/'Tabel 11'!$F652*1,0)</f>
        <v>0</v>
      </c>
      <c r="X652" s="69">
        <f>IFERROR('Tabel 5'!W697/'Tabel 11'!$F652*1,0)</f>
        <v>0</v>
      </c>
      <c r="Y652" s="69">
        <f>IFERROR('Tabel 5'!X697/'Tabel 11'!$F652*1,0)</f>
        <v>0</v>
      </c>
      <c r="Z652" s="69">
        <f>IFERROR('Tabel 5'!Y697/'Tabel 11'!$F652*1,0)</f>
        <v>0</v>
      </c>
      <c r="AA652" s="69"/>
      <c r="AB652" s="69">
        <f>IFERROR('Tabel 5'!AA697/'Tabel 11'!$F652*1,0)</f>
        <v>0</v>
      </c>
    </row>
    <row r="653" spans="2:28" outlineLevel="2" x14ac:dyDescent="0.2">
      <c r="B653" s="46">
        <v>2017</v>
      </c>
      <c r="C653" s="46">
        <v>6</v>
      </c>
      <c r="D653" s="22" t="s">
        <v>226</v>
      </c>
      <c r="E653" s="22" t="s">
        <v>588</v>
      </c>
      <c r="F653" s="41">
        <v>46319</v>
      </c>
      <c r="H653" s="69">
        <f>IFERROR('Tabel 5'!G698/'Tabel 11'!$F653*1,0)</f>
        <v>0</v>
      </c>
      <c r="I653" s="69"/>
      <c r="J653" s="69">
        <f>IFERROR('Tabel 5'!I698/'Tabel 11'!$F653*1,0)</f>
        <v>0</v>
      </c>
      <c r="K653" s="69">
        <f>IFERROR('Tabel 5'!J698/'Tabel 11'!$F653*1,0)</f>
        <v>0</v>
      </c>
      <c r="L653" s="69">
        <f>IFERROR('Tabel 5'!K698/'Tabel 11'!$F653*1,0)</f>
        <v>0</v>
      </c>
      <c r="M653" s="69">
        <f>IFERROR('Tabel 5'!L698/'Tabel 11'!$F653*1,0)</f>
        <v>0</v>
      </c>
      <c r="N653" s="69">
        <f>IFERROR('Tabel 5'!M698/'Tabel 11'!$F653*1,0)</f>
        <v>0</v>
      </c>
      <c r="O653" s="69">
        <f>IFERROR('Tabel 5'!N698/'Tabel 11'!$F653*1,0)</f>
        <v>0</v>
      </c>
      <c r="P653" s="69"/>
      <c r="Q653" s="69">
        <f>IFERROR('Tabel 5'!P698/'Tabel 11'!$F653*1,0)</f>
        <v>0</v>
      </c>
      <c r="R653" s="69">
        <f>IFERROR('Tabel 5'!Q698/'Tabel 11'!$F653*1,0)</f>
        <v>0</v>
      </c>
      <c r="S653" s="69">
        <f>IFERROR('Tabel 5'!R698/'Tabel 11'!$F653*1,0)</f>
        <v>0</v>
      </c>
      <c r="T653" s="69">
        <f>IFERROR('Tabel 5'!S698/'Tabel 11'!$F653*1,0)</f>
        <v>0</v>
      </c>
      <c r="U653" s="69">
        <f>IFERROR('Tabel 5'!T698/'Tabel 11'!$F653*1,0)</f>
        <v>0</v>
      </c>
      <c r="V653" s="69"/>
      <c r="W653" s="69">
        <f>IFERROR('Tabel 5'!V698/'Tabel 11'!$F653*1,0)</f>
        <v>0</v>
      </c>
      <c r="X653" s="69">
        <f>IFERROR('Tabel 5'!W698/'Tabel 11'!$F653*1,0)</f>
        <v>0</v>
      </c>
      <c r="Y653" s="69">
        <f>IFERROR('Tabel 5'!X698/'Tabel 11'!$F653*1,0)</f>
        <v>0</v>
      </c>
      <c r="Z653" s="69">
        <f>IFERROR('Tabel 5'!Y698/'Tabel 11'!$F653*1,0)</f>
        <v>0</v>
      </c>
      <c r="AA653" s="69"/>
      <c r="AB653" s="69">
        <f>IFERROR('Tabel 5'!AA698/'Tabel 11'!$F653*1,0)</f>
        <v>0</v>
      </c>
    </row>
    <row r="654" spans="2:28" outlineLevel="2" x14ac:dyDescent="0.2">
      <c r="B654" s="46">
        <v>2017</v>
      </c>
      <c r="C654" s="46">
        <v>6</v>
      </c>
      <c r="D654" s="22" t="s">
        <v>229</v>
      </c>
      <c r="E654" s="22" t="s">
        <v>593</v>
      </c>
      <c r="F654" s="41">
        <v>45870</v>
      </c>
      <c r="H654" s="69">
        <f>IFERROR('Tabel 5'!G699/'Tabel 11'!$F654*1,0)</f>
        <v>0</v>
      </c>
      <c r="I654" s="69"/>
      <c r="J654" s="69">
        <f>IFERROR('Tabel 5'!I699/'Tabel 11'!$F654*1,0)</f>
        <v>0</v>
      </c>
      <c r="K654" s="69">
        <f>IFERROR('Tabel 5'!J699/'Tabel 11'!$F654*1,0)</f>
        <v>0</v>
      </c>
      <c r="L654" s="69">
        <f>IFERROR('Tabel 5'!K699/'Tabel 11'!$F654*1,0)</f>
        <v>0</v>
      </c>
      <c r="M654" s="69">
        <f>IFERROR('Tabel 5'!L699/'Tabel 11'!$F654*1,0)</f>
        <v>0</v>
      </c>
      <c r="N654" s="69">
        <f>IFERROR('Tabel 5'!M699/'Tabel 11'!$F654*1,0)</f>
        <v>0</v>
      </c>
      <c r="O654" s="69">
        <f>IFERROR('Tabel 5'!N699/'Tabel 11'!$F654*1,0)</f>
        <v>0</v>
      </c>
      <c r="P654" s="69"/>
      <c r="Q654" s="69">
        <f>IFERROR('Tabel 5'!P699/'Tabel 11'!$F654*1,0)</f>
        <v>0</v>
      </c>
      <c r="R654" s="69">
        <f>IFERROR('Tabel 5'!Q699/'Tabel 11'!$F654*1,0)</f>
        <v>0</v>
      </c>
      <c r="S654" s="69">
        <f>IFERROR('Tabel 5'!R699/'Tabel 11'!$F654*1,0)</f>
        <v>0</v>
      </c>
      <c r="T654" s="69">
        <f>IFERROR('Tabel 5'!S699/'Tabel 11'!$F654*1,0)</f>
        <v>0</v>
      </c>
      <c r="U654" s="69">
        <f>IFERROR('Tabel 5'!T699/'Tabel 11'!$F654*1,0)</f>
        <v>0</v>
      </c>
      <c r="V654" s="69"/>
      <c r="W654" s="69">
        <f>IFERROR('Tabel 5'!V699/'Tabel 11'!$F654*1,0)</f>
        <v>0</v>
      </c>
      <c r="X654" s="69">
        <f>IFERROR('Tabel 5'!W699/'Tabel 11'!$F654*1,0)</f>
        <v>0</v>
      </c>
      <c r="Y654" s="69">
        <f>IFERROR('Tabel 5'!X699/'Tabel 11'!$F654*1,0)</f>
        <v>0</v>
      </c>
      <c r="Z654" s="69">
        <f>IFERROR('Tabel 5'!Y699/'Tabel 11'!$F654*1,0)</f>
        <v>0</v>
      </c>
      <c r="AA654" s="69"/>
      <c r="AB654" s="69">
        <f>IFERROR('Tabel 5'!AA699/'Tabel 11'!$F654*1,0)</f>
        <v>0</v>
      </c>
    </row>
    <row r="655" spans="2:28" outlineLevel="2" x14ac:dyDescent="0.2">
      <c r="B655" s="46">
        <v>2017</v>
      </c>
      <c r="C655" s="46">
        <v>6</v>
      </c>
      <c r="D655" s="22" t="s">
        <v>231</v>
      </c>
      <c r="E655" s="22" t="s">
        <v>595</v>
      </c>
      <c r="F655" s="41">
        <v>37566</v>
      </c>
      <c r="H655" s="69">
        <f>IFERROR('Tabel 5'!G700/'Tabel 11'!$F655*1,0)</f>
        <v>0</v>
      </c>
      <c r="I655" s="69"/>
      <c r="J655" s="69">
        <f>IFERROR('Tabel 5'!I700/'Tabel 11'!$F655*1,0)</f>
        <v>0</v>
      </c>
      <c r="K655" s="69">
        <f>IFERROR('Tabel 5'!J700/'Tabel 11'!$F655*1,0)</f>
        <v>0</v>
      </c>
      <c r="L655" s="69">
        <f>IFERROR('Tabel 5'!K700/'Tabel 11'!$F655*1,0)</f>
        <v>0</v>
      </c>
      <c r="M655" s="69">
        <f>IFERROR('Tabel 5'!L700/'Tabel 11'!$F655*1,0)</f>
        <v>0</v>
      </c>
      <c r="N655" s="69">
        <f>IFERROR('Tabel 5'!M700/'Tabel 11'!$F655*1,0)</f>
        <v>0</v>
      </c>
      <c r="O655" s="69">
        <f>IFERROR('Tabel 5'!N700/'Tabel 11'!$F655*1,0)</f>
        <v>0</v>
      </c>
      <c r="P655" s="69"/>
      <c r="Q655" s="69">
        <f>IFERROR('Tabel 5'!P700/'Tabel 11'!$F655*1,0)</f>
        <v>0</v>
      </c>
      <c r="R655" s="69">
        <f>IFERROR('Tabel 5'!Q700/'Tabel 11'!$F655*1,0)</f>
        <v>0</v>
      </c>
      <c r="S655" s="69">
        <f>IFERROR('Tabel 5'!R700/'Tabel 11'!$F655*1,0)</f>
        <v>0</v>
      </c>
      <c r="T655" s="69">
        <f>IFERROR('Tabel 5'!S700/'Tabel 11'!$F655*1,0)</f>
        <v>0</v>
      </c>
      <c r="U655" s="69">
        <f>IFERROR('Tabel 5'!T700/'Tabel 11'!$F655*1,0)</f>
        <v>0</v>
      </c>
      <c r="V655" s="69"/>
      <c r="W655" s="69">
        <f>IFERROR('Tabel 5'!V700/'Tabel 11'!$F655*1,0)</f>
        <v>0</v>
      </c>
      <c r="X655" s="69">
        <f>IFERROR('Tabel 5'!W700/'Tabel 11'!$F655*1,0)</f>
        <v>0</v>
      </c>
      <c r="Y655" s="69">
        <f>IFERROR('Tabel 5'!X700/'Tabel 11'!$F655*1,0)</f>
        <v>0</v>
      </c>
      <c r="Z655" s="69">
        <f>IFERROR('Tabel 5'!Y700/'Tabel 11'!$F655*1,0)</f>
        <v>0</v>
      </c>
      <c r="AA655" s="69"/>
      <c r="AB655" s="69">
        <f>IFERROR('Tabel 5'!AA700/'Tabel 11'!$F655*1,0)</f>
        <v>0</v>
      </c>
    </row>
    <row r="656" spans="2:28" outlineLevel="2" x14ac:dyDescent="0.2">
      <c r="B656" s="46">
        <v>2017</v>
      </c>
      <c r="C656" s="46">
        <v>6</v>
      </c>
      <c r="D656" s="22" t="s">
        <v>233</v>
      </c>
      <c r="E656" s="22" t="s">
        <v>597</v>
      </c>
      <c r="F656" s="41">
        <v>25550</v>
      </c>
      <c r="H656" s="69">
        <f>IFERROR('Tabel 5'!G701/'Tabel 11'!$F656*1,0)</f>
        <v>0</v>
      </c>
      <c r="I656" s="69"/>
      <c r="J656" s="69">
        <f>IFERROR('Tabel 5'!I701/'Tabel 11'!$F656*1,0)</f>
        <v>0</v>
      </c>
      <c r="K656" s="69">
        <f>IFERROR('Tabel 5'!J701/'Tabel 11'!$F656*1,0)</f>
        <v>0</v>
      </c>
      <c r="L656" s="69">
        <f>IFERROR('Tabel 5'!K701/'Tabel 11'!$F656*1,0)</f>
        <v>0</v>
      </c>
      <c r="M656" s="69">
        <f>IFERROR('Tabel 5'!L701/'Tabel 11'!$F656*1,0)</f>
        <v>0</v>
      </c>
      <c r="N656" s="69">
        <f>IFERROR('Tabel 5'!M701/'Tabel 11'!$F656*1,0)</f>
        <v>0</v>
      </c>
      <c r="O656" s="69">
        <f>IFERROR('Tabel 5'!N701/'Tabel 11'!$F656*1,0)</f>
        <v>0</v>
      </c>
      <c r="P656" s="69"/>
      <c r="Q656" s="69">
        <f>IFERROR('Tabel 5'!P701/'Tabel 11'!$F656*1,0)</f>
        <v>0</v>
      </c>
      <c r="R656" s="69">
        <f>IFERROR('Tabel 5'!Q701/'Tabel 11'!$F656*1,0)</f>
        <v>0</v>
      </c>
      <c r="S656" s="69">
        <f>IFERROR('Tabel 5'!R701/'Tabel 11'!$F656*1,0)</f>
        <v>0</v>
      </c>
      <c r="T656" s="69">
        <f>IFERROR('Tabel 5'!S701/'Tabel 11'!$F656*1,0)</f>
        <v>0</v>
      </c>
      <c r="U656" s="69">
        <f>IFERROR('Tabel 5'!T701/'Tabel 11'!$F656*1,0)</f>
        <v>0</v>
      </c>
      <c r="V656" s="69"/>
      <c r="W656" s="69">
        <f>IFERROR('Tabel 5'!V701/'Tabel 11'!$F656*1,0)</f>
        <v>0</v>
      </c>
      <c r="X656" s="69">
        <f>IFERROR('Tabel 5'!W701/'Tabel 11'!$F656*1,0)</f>
        <v>0</v>
      </c>
      <c r="Y656" s="69">
        <f>IFERROR('Tabel 5'!X701/'Tabel 11'!$F656*1,0)</f>
        <v>0</v>
      </c>
      <c r="Z656" s="69">
        <f>IFERROR('Tabel 5'!Y701/'Tabel 11'!$F656*1,0)</f>
        <v>0</v>
      </c>
      <c r="AA656" s="69"/>
      <c r="AB656" s="69">
        <f>IFERROR('Tabel 5'!AA701/'Tabel 11'!$F656*1,0)</f>
        <v>0</v>
      </c>
    </row>
    <row r="657" spans="2:28" outlineLevel="2" x14ac:dyDescent="0.2">
      <c r="B657" s="46">
        <v>2017</v>
      </c>
      <c r="C657" s="46">
        <v>6</v>
      </c>
      <c r="D657" s="22" t="s">
        <v>235</v>
      </c>
      <c r="E657" s="22" t="s">
        <v>599</v>
      </c>
      <c r="F657" s="41">
        <v>28653</v>
      </c>
      <c r="H657" s="69">
        <f>IFERROR('Tabel 5'!G702/'Tabel 11'!$F657*1,0)</f>
        <v>0</v>
      </c>
      <c r="I657" s="69"/>
      <c r="J657" s="69">
        <f>IFERROR('Tabel 5'!I702/'Tabel 11'!$F657*1,0)</f>
        <v>0</v>
      </c>
      <c r="K657" s="69">
        <f>IFERROR('Tabel 5'!J702/'Tabel 11'!$F657*1,0)</f>
        <v>0</v>
      </c>
      <c r="L657" s="69">
        <f>IFERROR('Tabel 5'!K702/'Tabel 11'!$F657*1,0)</f>
        <v>0</v>
      </c>
      <c r="M657" s="69">
        <f>IFERROR('Tabel 5'!L702/'Tabel 11'!$F657*1,0)</f>
        <v>0</v>
      </c>
      <c r="N657" s="69">
        <f>IFERROR('Tabel 5'!M702/'Tabel 11'!$F657*1,0)</f>
        <v>0</v>
      </c>
      <c r="O657" s="69">
        <f>IFERROR('Tabel 5'!N702/'Tabel 11'!$F657*1,0)</f>
        <v>0</v>
      </c>
      <c r="P657" s="69"/>
      <c r="Q657" s="69">
        <f>IFERROR('Tabel 5'!P702/'Tabel 11'!$F657*1,0)</f>
        <v>0</v>
      </c>
      <c r="R657" s="69">
        <f>IFERROR('Tabel 5'!Q702/'Tabel 11'!$F657*1,0)</f>
        <v>0</v>
      </c>
      <c r="S657" s="69">
        <f>IFERROR('Tabel 5'!R702/'Tabel 11'!$F657*1,0)</f>
        <v>0</v>
      </c>
      <c r="T657" s="69">
        <f>IFERROR('Tabel 5'!S702/'Tabel 11'!$F657*1,0)</f>
        <v>0</v>
      </c>
      <c r="U657" s="69">
        <f>IFERROR('Tabel 5'!T702/'Tabel 11'!$F657*1,0)</f>
        <v>0</v>
      </c>
      <c r="V657" s="69"/>
      <c r="W657" s="69">
        <f>IFERROR('Tabel 5'!V702/'Tabel 11'!$F657*1,0)</f>
        <v>0</v>
      </c>
      <c r="X657" s="69">
        <f>IFERROR('Tabel 5'!W702/'Tabel 11'!$F657*1,0)</f>
        <v>0</v>
      </c>
      <c r="Y657" s="69">
        <f>IFERROR('Tabel 5'!X702/'Tabel 11'!$F657*1,0)</f>
        <v>0</v>
      </c>
      <c r="Z657" s="69">
        <f>IFERROR('Tabel 5'!Y702/'Tabel 11'!$F657*1,0)</f>
        <v>0</v>
      </c>
      <c r="AA657" s="69"/>
      <c r="AB657" s="69">
        <f>IFERROR('Tabel 5'!AA702/'Tabel 11'!$F657*1,0)</f>
        <v>0</v>
      </c>
    </row>
    <row r="658" spans="2:28" outlineLevel="2" x14ac:dyDescent="0.2">
      <c r="B658" s="46">
        <v>2017</v>
      </c>
      <c r="C658" s="46">
        <v>6</v>
      </c>
      <c r="D658" s="22" t="s">
        <v>237</v>
      </c>
      <c r="E658" s="22" t="s">
        <v>603</v>
      </c>
      <c r="F658" s="41">
        <v>24632</v>
      </c>
      <c r="H658" s="69">
        <f>IFERROR('Tabel 5'!G703/'Tabel 11'!$F658*1,0)</f>
        <v>0</v>
      </c>
      <c r="I658" s="69"/>
      <c r="J658" s="69">
        <f>IFERROR('Tabel 5'!I703/'Tabel 11'!$F658*1,0)</f>
        <v>0</v>
      </c>
      <c r="K658" s="69">
        <f>IFERROR('Tabel 5'!J703/'Tabel 11'!$F658*1,0)</f>
        <v>0</v>
      </c>
      <c r="L658" s="69">
        <f>IFERROR('Tabel 5'!K703/'Tabel 11'!$F658*1,0)</f>
        <v>0</v>
      </c>
      <c r="M658" s="69">
        <f>IFERROR('Tabel 5'!L703/'Tabel 11'!$F658*1,0)</f>
        <v>0</v>
      </c>
      <c r="N658" s="69">
        <f>IFERROR('Tabel 5'!M703/'Tabel 11'!$F658*1,0)</f>
        <v>0</v>
      </c>
      <c r="O658" s="69">
        <f>IFERROR('Tabel 5'!N703/'Tabel 11'!$F658*1,0)</f>
        <v>0</v>
      </c>
      <c r="P658" s="69"/>
      <c r="Q658" s="69">
        <f>IFERROR('Tabel 5'!P703/'Tabel 11'!$F658*1,0)</f>
        <v>0</v>
      </c>
      <c r="R658" s="69">
        <f>IFERROR('Tabel 5'!Q703/'Tabel 11'!$F658*1,0)</f>
        <v>0</v>
      </c>
      <c r="S658" s="69">
        <f>IFERROR('Tabel 5'!R703/'Tabel 11'!$F658*1,0)</f>
        <v>0</v>
      </c>
      <c r="T658" s="69">
        <f>IFERROR('Tabel 5'!S703/'Tabel 11'!$F658*1,0)</f>
        <v>0</v>
      </c>
      <c r="U658" s="69">
        <f>IFERROR('Tabel 5'!T703/'Tabel 11'!$F658*1,0)</f>
        <v>0</v>
      </c>
      <c r="V658" s="69"/>
      <c r="W658" s="69">
        <f>IFERROR('Tabel 5'!V703/'Tabel 11'!$F658*1,0)</f>
        <v>0</v>
      </c>
      <c r="X658" s="69">
        <f>IFERROR('Tabel 5'!W703/'Tabel 11'!$F658*1,0)</f>
        <v>0</v>
      </c>
      <c r="Y658" s="69">
        <f>IFERROR('Tabel 5'!X703/'Tabel 11'!$F658*1,0)</f>
        <v>0</v>
      </c>
      <c r="Z658" s="69">
        <f>IFERROR('Tabel 5'!Y703/'Tabel 11'!$F658*1,0)</f>
        <v>0</v>
      </c>
      <c r="AA658" s="69"/>
      <c r="AB658" s="69">
        <f>IFERROR('Tabel 5'!AA703/'Tabel 11'!$F658*1,0)</f>
        <v>0</v>
      </c>
    </row>
    <row r="659" spans="2:28" outlineLevel="2" x14ac:dyDescent="0.2">
      <c r="B659" s="46">
        <v>2017</v>
      </c>
      <c r="C659" s="46">
        <v>6</v>
      </c>
      <c r="D659" s="22" t="s">
        <v>239</v>
      </c>
      <c r="E659" s="22" t="s">
        <v>605</v>
      </c>
      <c r="F659" s="41">
        <v>52279</v>
      </c>
      <c r="H659" s="69">
        <f>IFERROR('Tabel 5'!G704/'Tabel 11'!$F659*1,0)</f>
        <v>0</v>
      </c>
      <c r="I659" s="69"/>
      <c r="J659" s="69">
        <f>IFERROR('Tabel 5'!I704/'Tabel 11'!$F659*1,0)</f>
        <v>0</v>
      </c>
      <c r="K659" s="69">
        <f>IFERROR('Tabel 5'!J704/'Tabel 11'!$F659*1,0)</f>
        <v>0</v>
      </c>
      <c r="L659" s="69">
        <f>IFERROR('Tabel 5'!K704/'Tabel 11'!$F659*1,0)</f>
        <v>0</v>
      </c>
      <c r="M659" s="69">
        <f>IFERROR('Tabel 5'!L704/'Tabel 11'!$F659*1,0)</f>
        <v>0</v>
      </c>
      <c r="N659" s="69">
        <f>IFERROR('Tabel 5'!M704/'Tabel 11'!$F659*1,0)</f>
        <v>0</v>
      </c>
      <c r="O659" s="69">
        <f>IFERROR('Tabel 5'!N704/'Tabel 11'!$F659*1,0)</f>
        <v>0</v>
      </c>
      <c r="P659" s="69"/>
      <c r="Q659" s="69">
        <f>IFERROR('Tabel 5'!P704/'Tabel 11'!$F659*1,0)</f>
        <v>0</v>
      </c>
      <c r="R659" s="69">
        <f>IFERROR('Tabel 5'!Q704/'Tabel 11'!$F659*1,0)</f>
        <v>0</v>
      </c>
      <c r="S659" s="69">
        <f>IFERROR('Tabel 5'!R704/'Tabel 11'!$F659*1,0)</f>
        <v>0</v>
      </c>
      <c r="T659" s="69">
        <f>IFERROR('Tabel 5'!S704/'Tabel 11'!$F659*1,0)</f>
        <v>0</v>
      </c>
      <c r="U659" s="69">
        <f>IFERROR('Tabel 5'!T704/'Tabel 11'!$F659*1,0)</f>
        <v>0</v>
      </c>
      <c r="V659" s="69"/>
      <c r="W659" s="69">
        <f>IFERROR('Tabel 5'!V704/'Tabel 11'!$F659*1,0)</f>
        <v>0</v>
      </c>
      <c r="X659" s="69">
        <f>IFERROR('Tabel 5'!W704/'Tabel 11'!$F659*1,0)</f>
        <v>0</v>
      </c>
      <c r="Y659" s="69">
        <f>IFERROR('Tabel 5'!X704/'Tabel 11'!$F659*1,0)</f>
        <v>0</v>
      </c>
      <c r="Z659" s="69">
        <f>IFERROR('Tabel 5'!Y704/'Tabel 11'!$F659*1,0)</f>
        <v>0</v>
      </c>
      <c r="AA659" s="69"/>
      <c r="AB659" s="69">
        <f>IFERROR('Tabel 5'!AA704/'Tabel 11'!$F659*1,0)</f>
        <v>0</v>
      </c>
    </row>
    <row r="660" spans="2:28" outlineLevel="2" x14ac:dyDescent="0.2">
      <c r="B660" s="46">
        <v>2017</v>
      </c>
      <c r="C660" s="46">
        <v>6</v>
      </c>
      <c r="D660" s="22" t="s">
        <v>251</v>
      </c>
      <c r="E660" s="22" t="s">
        <v>619</v>
      </c>
      <c r="F660" s="41">
        <v>30823</v>
      </c>
      <c r="H660" s="69">
        <f>IFERROR('Tabel 5'!G705/'Tabel 11'!$F660*1,0)</f>
        <v>0</v>
      </c>
      <c r="I660" s="69"/>
      <c r="J660" s="69">
        <f>IFERROR('Tabel 5'!I705/'Tabel 11'!$F660*1,0)</f>
        <v>0</v>
      </c>
      <c r="K660" s="69">
        <f>IFERROR('Tabel 5'!J705/'Tabel 11'!$F660*1,0)</f>
        <v>0</v>
      </c>
      <c r="L660" s="69">
        <f>IFERROR('Tabel 5'!K705/'Tabel 11'!$F660*1,0)</f>
        <v>0</v>
      </c>
      <c r="M660" s="69">
        <f>IFERROR('Tabel 5'!L705/'Tabel 11'!$F660*1,0)</f>
        <v>0</v>
      </c>
      <c r="N660" s="69">
        <f>IFERROR('Tabel 5'!M705/'Tabel 11'!$F660*1,0)</f>
        <v>0</v>
      </c>
      <c r="O660" s="69">
        <f>IFERROR('Tabel 5'!N705/'Tabel 11'!$F660*1,0)</f>
        <v>0</v>
      </c>
      <c r="P660" s="69"/>
      <c r="Q660" s="69">
        <f>IFERROR('Tabel 5'!P705/'Tabel 11'!$F660*1,0)</f>
        <v>0</v>
      </c>
      <c r="R660" s="69">
        <f>IFERROR('Tabel 5'!Q705/'Tabel 11'!$F660*1,0)</f>
        <v>0</v>
      </c>
      <c r="S660" s="69">
        <f>IFERROR('Tabel 5'!R705/'Tabel 11'!$F660*1,0)</f>
        <v>0</v>
      </c>
      <c r="T660" s="69">
        <f>IFERROR('Tabel 5'!S705/'Tabel 11'!$F660*1,0)</f>
        <v>0</v>
      </c>
      <c r="U660" s="69">
        <f>IFERROR('Tabel 5'!T705/'Tabel 11'!$F660*1,0)</f>
        <v>0</v>
      </c>
      <c r="V660" s="69"/>
      <c r="W660" s="69">
        <f>IFERROR('Tabel 5'!V705/'Tabel 11'!$F660*1,0)</f>
        <v>0</v>
      </c>
      <c r="X660" s="69">
        <f>IFERROR('Tabel 5'!W705/'Tabel 11'!$F660*1,0)</f>
        <v>0</v>
      </c>
      <c r="Y660" s="69">
        <f>IFERROR('Tabel 5'!X705/'Tabel 11'!$F660*1,0)</f>
        <v>0</v>
      </c>
      <c r="Z660" s="69">
        <f>IFERROR('Tabel 5'!Y705/'Tabel 11'!$F660*1,0)</f>
        <v>0</v>
      </c>
      <c r="AA660" s="69"/>
      <c r="AB660" s="69">
        <f>IFERROR('Tabel 5'!AA705/'Tabel 11'!$F660*1,0)</f>
        <v>0</v>
      </c>
    </row>
    <row r="661" spans="2:28" outlineLevel="2" x14ac:dyDescent="0.2">
      <c r="B661" s="46">
        <v>2017</v>
      </c>
      <c r="C661" s="46">
        <v>6</v>
      </c>
      <c r="D661" s="22" t="s">
        <v>253</v>
      </c>
      <c r="E661" s="22" t="s">
        <v>621</v>
      </c>
      <c r="F661" s="41">
        <v>29620</v>
      </c>
      <c r="H661" s="69">
        <f>IFERROR('Tabel 5'!G706/'Tabel 11'!$F661*1,0)</f>
        <v>0</v>
      </c>
      <c r="I661" s="69"/>
      <c r="J661" s="69">
        <f>IFERROR('Tabel 5'!I706/'Tabel 11'!$F661*1,0)</f>
        <v>0</v>
      </c>
      <c r="K661" s="69">
        <f>IFERROR('Tabel 5'!J706/'Tabel 11'!$F661*1,0)</f>
        <v>0</v>
      </c>
      <c r="L661" s="69">
        <f>IFERROR('Tabel 5'!K706/'Tabel 11'!$F661*1,0)</f>
        <v>0</v>
      </c>
      <c r="M661" s="69">
        <f>IFERROR('Tabel 5'!L706/'Tabel 11'!$F661*1,0)</f>
        <v>0</v>
      </c>
      <c r="N661" s="69">
        <f>IFERROR('Tabel 5'!M706/'Tabel 11'!$F661*1,0)</f>
        <v>0</v>
      </c>
      <c r="O661" s="69">
        <f>IFERROR('Tabel 5'!N706/'Tabel 11'!$F661*1,0)</f>
        <v>0</v>
      </c>
      <c r="P661" s="69"/>
      <c r="Q661" s="69">
        <f>IFERROR('Tabel 5'!P706/'Tabel 11'!$F661*1,0)</f>
        <v>0</v>
      </c>
      <c r="R661" s="69">
        <f>IFERROR('Tabel 5'!Q706/'Tabel 11'!$F661*1,0)</f>
        <v>0</v>
      </c>
      <c r="S661" s="69">
        <f>IFERROR('Tabel 5'!R706/'Tabel 11'!$F661*1,0)</f>
        <v>0</v>
      </c>
      <c r="T661" s="69">
        <f>IFERROR('Tabel 5'!S706/'Tabel 11'!$F661*1,0)</f>
        <v>0</v>
      </c>
      <c r="U661" s="69">
        <f>IFERROR('Tabel 5'!T706/'Tabel 11'!$F661*1,0)</f>
        <v>0</v>
      </c>
      <c r="V661" s="69"/>
      <c r="W661" s="69">
        <f>IFERROR('Tabel 5'!V706/'Tabel 11'!$F661*1,0)</f>
        <v>0</v>
      </c>
      <c r="X661" s="69">
        <f>IFERROR('Tabel 5'!W706/'Tabel 11'!$F661*1,0)</f>
        <v>0</v>
      </c>
      <c r="Y661" s="69">
        <f>IFERROR('Tabel 5'!X706/'Tabel 11'!$F661*1,0)</f>
        <v>0</v>
      </c>
      <c r="Z661" s="69">
        <f>IFERROR('Tabel 5'!Y706/'Tabel 11'!$F661*1,0)</f>
        <v>0</v>
      </c>
      <c r="AA661" s="69"/>
      <c r="AB661" s="69">
        <f>IFERROR('Tabel 5'!AA706/'Tabel 11'!$F661*1,0)</f>
        <v>0</v>
      </c>
    </row>
    <row r="662" spans="2:28" outlineLevel="2" x14ac:dyDescent="0.2">
      <c r="B662" s="46">
        <v>2017</v>
      </c>
      <c r="C662" s="46">
        <v>6</v>
      </c>
      <c r="D662" s="22" t="s">
        <v>260</v>
      </c>
      <c r="E662" s="22" t="s">
        <v>628</v>
      </c>
      <c r="F662" s="41">
        <v>35177</v>
      </c>
      <c r="H662" s="69">
        <f>IFERROR('Tabel 5'!G707/'Tabel 11'!$F662*1,0)</f>
        <v>0</v>
      </c>
      <c r="I662" s="69"/>
      <c r="J662" s="69">
        <f>IFERROR('Tabel 5'!I707/'Tabel 11'!$F662*1,0)</f>
        <v>0</v>
      </c>
      <c r="K662" s="69">
        <f>IFERROR('Tabel 5'!J707/'Tabel 11'!$F662*1,0)</f>
        <v>0</v>
      </c>
      <c r="L662" s="69">
        <f>IFERROR('Tabel 5'!K707/'Tabel 11'!$F662*1,0)</f>
        <v>0</v>
      </c>
      <c r="M662" s="69">
        <f>IFERROR('Tabel 5'!L707/'Tabel 11'!$F662*1,0)</f>
        <v>0</v>
      </c>
      <c r="N662" s="69">
        <f>IFERROR('Tabel 5'!M707/'Tabel 11'!$F662*1,0)</f>
        <v>0</v>
      </c>
      <c r="O662" s="69">
        <f>IFERROR('Tabel 5'!N707/'Tabel 11'!$F662*1,0)</f>
        <v>0</v>
      </c>
      <c r="P662" s="69"/>
      <c r="Q662" s="69">
        <f>IFERROR('Tabel 5'!P707/'Tabel 11'!$F662*1,0)</f>
        <v>0</v>
      </c>
      <c r="R662" s="69">
        <f>IFERROR('Tabel 5'!Q707/'Tabel 11'!$F662*1,0)</f>
        <v>0</v>
      </c>
      <c r="S662" s="69">
        <f>IFERROR('Tabel 5'!R707/'Tabel 11'!$F662*1,0)</f>
        <v>0</v>
      </c>
      <c r="T662" s="69">
        <f>IFERROR('Tabel 5'!S707/'Tabel 11'!$F662*1,0)</f>
        <v>0</v>
      </c>
      <c r="U662" s="69">
        <f>IFERROR('Tabel 5'!T707/'Tabel 11'!$F662*1,0)</f>
        <v>0</v>
      </c>
      <c r="V662" s="69"/>
      <c r="W662" s="69">
        <f>IFERROR('Tabel 5'!V707/'Tabel 11'!$F662*1,0)</f>
        <v>0</v>
      </c>
      <c r="X662" s="69">
        <f>IFERROR('Tabel 5'!W707/'Tabel 11'!$F662*1,0)</f>
        <v>0</v>
      </c>
      <c r="Y662" s="69">
        <f>IFERROR('Tabel 5'!X707/'Tabel 11'!$F662*1,0)</f>
        <v>0</v>
      </c>
      <c r="Z662" s="69">
        <f>IFERROR('Tabel 5'!Y707/'Tabel 11'!$F662*1,0)</f>
        <v>0</v>
      </c>
      <c r="AA662" s="69"/>
      <c r="AB662" s="69">
        <f>IFERROR('Tabel 5'!AA707/'Tabel 11'!$F662*1,0)</f>
        <v>0</v>
      </c>
    </row>
    <row r="663" spans="2:28" outlineLevel="2" x14ac:dyDescent="0.2">
      <c r="B663" s="46">
        <v>2017</v>
      </c>
      <c r="C663" s="46">
        <v>6</v>
      </c>
      <c r="D663" s="22" t="s">
        <v>634</v>
      </c>
      <c r="E663" s="22" t="s">
        <v>635</v>
      </c>
      <c r="F663" s="41">
        <v>47845</v>
      </c>
      <c r="H663" s="69">
        <f>IFERROR('Tabel 5'!G708/'Tabel 11'!$F663*1,0)</f>
        <v>0</v>
      </c>
      <c r="I663" s="69"/>
      <c r="J663" s="69">
        <f>IFERROR('Tabel 5'!I708/'Tabel 11'!$F663*1,0)</f>
        <v>0</v>
      </c>
      <c r="K663" s="69">
        <f>IFERROR('Tabel 5'!J708/'Tabel 11'!$F663*1,0)</f>
        <v>0</v>
      </c>
      <c r="L663" s="69">
        <f>IFERROR('Tabel 5'!K708/'Tabel 11'!$F663*1,0)</f>
        <v>0</v>
      </c>
      <c r="M663" s="69">
        <f>IFERROR('Tabel 5'!L708/'Tabel 11'!$F663*1,0)</f>
        <v>0</v>
      </c>
      <c r="N663" s="69">
        <f>IFERROR('Tabel 5'!M708/'Tabel 11'!$F663*1,0)</f>
        <v>0</v>
      </c>
      <c r="O663" s="69">
        <f>IFERROR('Tabel 5'!N708/'Tabel 11'!$F663*1,0)</f>
        <v>0</v>
      </c>
      <c r="P663" s="69"/>
      <c r="Q663" s="69">
        <f>IFERROR('Tabel 5'!P708/'Tabel 11'!$F663*1,0)</f>
        <v>0</v>
      </c>
      <c r="R663" s="69">
        <f>IFERROR('Tabel 5'!Q708/'Tabel 11'!$F663*1,0)</f>
        <v>0</v>
      </c>
      <c r="S663" s="69">
        <f>IFERROR('Tabel 5'!R708/'Tabel 11'!$F663*1,0)</f>
        <v>0</v>
      </c>
      <c r="T663" s="69">
        <f>IFERROR('Tabel 5'!S708/'Tabel 11'!$F663*1,0)</f>
        <v>0</v>
      </c>
      <c r="U663" s="69">
        <f>IFERROR('Tabel 5'!T708/'Tabel 11'!$F663*1,0)</f>
        <v>0</v>
      </c>
      <c r="V663" s="69"/>
      <c r="W663" s="69">
        <f>IFERROR('Tabel 5'!V708/'Tabel 11'!$F663*1,0)</f>
        <v>0</v>
      </c>
      <c r="X663" s="69">
        <f>IFERROR('Tabel 5'!W708/'Tabel 11'!$F663*1,0)</f>
        <v>0</v>
      </c>
      <c r="Y663" s="69">
        <f>IFERROR('Tabel 5'!X708/'Tabel 11'!$F663*1,0)</f>
        <v>0</v>
      </c>
      <c r="Z663" s="69">
        <f>IFERROR('Tabel 5'!Y708/'Tabel 11'!$F663*1,0)</f>
        <v>0</v>
      </c>
      <c r="AA663" s="69"/>
      <c r="AB663" s="69">
        <f>IFERROR('Tabel 5'!AA708/'Tabel 11'!$F663*1,0)</f>
        <v>0</v>
      </c>
    </row>
    <row r="664" spans="2:28" outlineLevel="2" x14ac:dyDescent="0.2">
      <c r="B664" s="46">
        <v>2017</v>
      </c>
      <c r="C664" s="46">
        <v>6</v>
      </c>
      <c r="D664" s="22" t="s">
        <v>264</v>
      </c>
      <c r="E664" s="22" t="s">
        <v>636</v>
      </c>
      <c r="F664" s="41">
        <v>28835</v>
      </c>
      <c r="H664" s="69">
        <f>IFERROR('Tabel 5'!G709/'Tabel 11'!$F664*1,0)</f>
        <v>0</v>
      </c>
      <c r="I664" s="69"/>
      <c r="J664" s="69">
        <f>IFERROR('Tabel 5'!I709/'Tabel 11'!$F664*1,0)</f>
        <v>0</v>
      </c>
      <c r="K664" s="69">
        <f>IFERROR('Tabel 5'!J709/'Tabel 11'!$F664*1,0)</f>
        <v>0</v>
      </c>
      <c r="L664" s="69">
        <f>IFERROR('Tabel 5'!K709/'Tabel 11'!$F664*1,0)</f>
        <v>0</v>
      </c>
      <c r="M664" s="69">
        <f>IFERROR('Tabel 5'!L709/'Tabel 11'!$F664*1,0)</f>
        <v>0</v>
      </c>
      <c r="N664" s="69">
        <f>IFERROR('Tabel 5'!M709/'Tabel 11'!$F664*1,0)</f>
        <v>0</v>
      </c>
      <c r="O664" s="69">
        <f>IFERROR('Tabel 5'!N709/'Tabel 11'!$F664*1,0)</f>
        <v>0</v>
      </c>
      <c r="P664" s="69"/>
      <c r="Q664" s="69">
        <f>IFERROR('Tabel 5'!P709/'Tabel 11'!$F664*1,0)</f>
        <v>0</v>
      </c>
      <c r="R664" s="69">
        <f>IFERROR('Tabel 5'!Q709/'Tabel 11'!$F664*1,0)</f>
        <v>0</v>
      </c>
      <c r="S664" s="69">
        <f>IFERROR('Tabel 5'!R709/'Tabel 11'!$F664*1,0)</f>
        <v>0</v>
      </c>
      <c r="T664" s="69">
        <f>IFERROR('Tabel 5'!S709/'Tabel 11'!$F664*1,0)</f>
        <v>0</v>
      </c>
      <c r="U664" s="69">
        <f>IFERROR('Tabel 5'!T709/'Tabel 11'!$F664*1,0)</f>
        <v>0</v>
      </c>
      <c r="V664" s="69"/>
      <c r="W664" s="69">
        <f>IFERROR('Tabel 5'!V709/'Tabel 11'!$F664*1,0)</f>
        <v>0</v>
      </c>
      <c r="X664" s="69">
        <f>IFERROR('Tabel 5'!W709/'Tabel 11'!$F664*1,0)</f>
        <v>0</v>
      </c>
      <c r="Y664" s="69">
        <f>IFERROR('Tabel 5'!X709/'Tabel 11'!$F664*1,0)</f>
        <v>0</v>
      </c>
      <c r="Z664" s="69">
        <f>IFERROR('Tabel 5'!Y709/'Tabel 11'!$F664*1,0)</f>
        <v>0</v>
      </c>
      <c r="AA664" s="69"/>
      <c r="AB664" s="69">
        <f>IFERROR('Tabel 5'!AA709/'Tabel 11'!$F664*1,0)</f>
        <v>0</v>
      </c>
    </row>
    <row r="665" spans="2:28" outlineLevel="2" x14ac:dyDescent="0.2">
      <c r="B665" s="46">
        <v>2017</v>
      </c>
      <c r="C665" s="46">
        <v>6</v>
      </c>
      <c r="D665" s="22" t="s">
        <v>273</v>
      </c>
      <c r="E665" s="22" t="s">
        <v>645</v>
      </c>
      <c r="F665" s="41">
        <v>24229</v>
      </c>
      <c r="H665" s="69">
        <f>IFERROR('Tabel 5'!G710/'Tabel 11'!$F665*1,0)</f>
        <v>0</v>
      </c>
      <c r="I665" s="69"/>
      <c r="J665" s="69">
        <f>IFERROR('Tabel 5'!I710/'Tabel 11'!$F665*1,0)</f>
        <v>0</v>
      </c>
      <c r="K665" s="69">
        <f>IFERROR('Tabel 5'!J710/'Tabel 11'!$F665*1,0)</f>
        <v>0</v>
      </c>
      <c r="L665" s="69">
        <f>IFERROR('Tabel 5'!K710/'Tabel 11'!$F665*1,0)</f>
        <v>0</v>
      </c>
      <c r="M665" s="69">
        <f>IFERROR('Tabel 5'!L710/'Tabel 11'!$F665*1,0)</f>
        <v>0</v>
      </c>
      <c r="N665" s="69">
        <f>IFERROR('Tabel 5'!M710/'Tabel 11'!$F665*1,0)</f>
        <v>0</v>
      </c>
      <c r="O665" s="69">
        <f>IFERROR('Tabel 5'!N710/'Tabel 11'!$F665*1,0)</f>
        <v>0</v>
      </c>
      <c r="P665" s="69"/>
      <c r="Q665" s="69">
        <f>IFERROR('Tabel 5'!P710/'Tabel 11'!$F665*1,0)</f>
        <v>0</v>
      </c>
      <c r="R665" s="69">
        <f>IFERROR('Tabel 5'!Q710/'Tabel 11'!$F665*1,0)</f>
        <v>0</v>
      </c>
      <c r="S665" s="69">
        <f>IFERROR('Tabel 5'!R710/'Tabel 11'!$F665*1,0)</f>
        <v>0</v>
      </c>
      <c r="T665" s="69">
        <f>IFERROR('Tabel 5'!S710/'Tabel 11'!$F665*1,0)</f>
        <v>0</v>
      </c>
      <c r="U665" s="69">
        <f>IFERROR('Tabel 5'!T710/'Tabel 11'!$F665*1,0)</f>
        <v>0</v>
      </c>
      <c r="V665" s="69"/>
      <c r="W665" s="69">
        <f>IFERROR('Tabel 5'!V710/'Tabel 11'!$F665*1,0)</f>
        <v>0</v>
      </c>
      <c r="X665" s="69">
        <f>IFERROR('Tabel 5'!W710/'Tabel 11'!$F665*1,0)</f>
        <v>0</v>
      </c>
      <c r="Y665" s="69">
        <f>IFERROR('Tabel 5'!X710/'Tabel 11'!$F665*1,0)</f>
        <v>0</v>
      </c>
      <c r="Z665" s="69">
        <f>IFERROR('Tabel 5'!Y710/'Tabel 11'!$F665*1,0)</f>
        <v>0</v>
      </c>
      <c r="AA665" s="69"/>
      <c r="AB665" s="69">
        <f>IFERROR('Tabel 5'!AA710/'Tabel 11'!$F665*1,0)</f>
        <v>0</v>
      </c>
    </row>
    <row r="666" spans="2:28" outlineLevel="2" x14ac:dyDescent="0.2">
      <c r="B666" s="46">
        <v>2017</v>
      </c>
      <c r="C666" s="46">
        <v>6</v>
      </c>
      <c r="D666" s="22" t="s">
        <v>274</v>
      </c>
      <c r="E666" s="22" t="s">
        <v>646</v>
      </c>
      <c r="F666" s="41">
        <v>42553</v>
      </c>
      <c r="H666" s="69">
        <f>IFERROR('Tabel 5'!G711/'Tabel 11'!$F666*1,0)</f>
        <v>0</v>
      </c>
      <c r="I666" s="69"/>
      <c r="J666" s="69">
        <f>IFERROR('Tabel 5'!I711/'Tabel 11'!$F666*1,0)</f>
        <v>0</v>
      </c>
      <c r="K666" s="69">
        <f>IFERROR('Tabel 5'!J711/'Tabel 11'!$F666*1,0)</f>
        <v>0</v>
      </c>
      <c r="L666" s="69">
        <f>IFERROR('Tabel 5'!K711/'Tabel 11'!$F666*1,0)</f>
        <v>0</v>
      </c>
      <c r="M666" s="69">
        <f>IFERROR('Tabel 5'!L711/'Tabel 11'!$F666*1,0)</f>
        <v>0</v>
      </c>
      <c r="N666" s="69">
        <f>IFERROR('Tabel 5'!M711/'Tabel 11'!$F666*1,0)</f>
        <v>0</v>
      </c>
      <c r="O666" s="69">
        <f>IFERROR('Tabel 5'!N711/'Tabel 11'!$F666*1,0)</f>
        <v>0</v>
      </c>
      <c r="P666" s="69"/>
      <c r="Q666" s="69">
        <f>IFERROR('Tabel 5'!P711/'Tabel 11'!$F666*1,0)</f>
        <v>0</v>
      </c>
      <c r="R666" s="69">
        <f>IFERROR('Tabel 5'!Q711/'Tabel 11'!$F666*1,0)</f>
        <v>0</v>
      </c>
      <c r="S666" s="69">
        <f>IFERROR('Tabel 5'!R711/'Tabel 11'!$F666*1,0)</f>
        <v>0</v>
      </c>
      <c r="T666" s="69">
        <f>IFERROR('Tabel 5'!S711/'Tabel 11'!$F666*1,0)</f>
        <v>0</v>
      </c>
      <c r="U666" s="69">
        <f>IFERROR('Tabel 5'!T711/'Tabel 11'!$F666*1,0)</f>
        <v>0</v>
      </c>
      <c r="V666" s="69"/>
      <c r="W666" s="69">
        <f>IFERROR('Tabel 5'!V711/'Tabel 11'!$F666*1,0)</f>
        <v>0</v>
      </c>
      <c r="X666" s="69">
        <f>IFERROR('Tabel 5'!W711/'Tabel 11'!$F666*1,0)</f>
        <v>0</v>
      </c>
      <c r="Y666" s="69">
        <f>IFERROR('Tabel 5'!X711/'Tabel 11'!$F666*1,0)</f>
        <v>0</v>
      </c>
      <c r="Z666" s="69">
        <f>IFERROR('Tabel 5'!Y711/'Tabel 11'!$F666*1,0)</f>
        <v>0</v>
      </c>
      <c r="AA666" s="69"/>
      <c r="AB666" s="69">
        <f>IFERROR('Tabel 5'!AA711/'Tabel 11'!$F666*1,0)</f>
        <v>0</v>
      </c>
    </row>
    <row r="667" spans="2:28" outlineLevel="2" x14ac:dyDescent="0.2">
      <c r="B667" s="46">
        <v>2017</v>
      </c>
      <c r="C667" s="46">
        <v>6</v>
      </c>
      <c r="D667" s="22" t="s">
        <v>276</v>
      </c>
      <c r="E667" s="22" t="s">
        <v>648</v>
      </c>
      <c r="F667" s="41">
        <v>37670</v>
      </c>
      <c r="H667" s="69">
        <f>IFERROR('Tabel 5'!G712/'Tabel 11'!$F667*1,0)</f>
        <v>0</v>
      </c>
      <c r="I667" s="69"/>
      <c r="J667" s="69">
        <f>IFERROR('Tabel 5'!I712/'Tabel 11'!$F667*1,0)</f>
        <v>0</v>
      </c>
      <c r="K667" s="69">
        <f>IFERROR('Tabel 5'!J712/'Tabel 11'!$F667*1,0)</f>
        <v>0</v>
      </c>
      <c r="L667" s="69">
        <f>IFERROR('Tabel 5'!K712/'Tabel 11'!$F667*1,0)</f>
        <v>0</v>
      </c>
      <c r="M667" s="69">
        <f>IFERROR('Tabel 5'!L712/'Tabel 11'!$F667*1,0)</f>
        <v>0</v>
      </c>
      <c r="N667" s="69">
        <f>IFERROR('Tabel 5'!M712/'Tabel 11'!$F667*1,0)</f>
        <v>0</v>
      </c>
      <c r="O667" s="69">
        <f>IFERROR('Tabel 5'!N712/'Tabel 11'!$F667*1,0)</f>
        <v>0</v>
      </c>
      <c r="P667" s="69"/>
      <c r="Q667" s="69">
        <f>IFERROR('Tabel 5'!P712/'Tabel 11'!$F667*1,0)</f>
        <v>0</v>
      </c>
      <c r="R667" s="69">
        <f>IFERROR('Tabel 5'!Q712/'Tabel 11'!$F667*1,0)</f>
        <v>0</v>
      </c>
      <c r="S667" s="69">
        <f>IFERROR('Tabel 5'!R712/'Tabel 11'!$F667*1,0)</f>
        <v>0</v>
      </c>
      <c r="T667" s="69">
        <f>IFERROR('Tabel 5'!S712/'Tabel 11'!$F667*1,0)</f>
        <v>0</v>
      </c>
      <c r="U667" s="69">
        <f>IFERROR('Tabel 5'!T712/'Tabel 11'!$F667*1,0)</f>
        <v>0</v>
      </c>
      <c r="V667" s="69"/>
      <c r="W667" s="69">
        <f>IFERROR('Tabel 5'!V712/'Tabel 11'!$F667*1,0)</f>
        <v>0</v>
      </c>
      <c r="X667" s="69">
        <f>IFERROR('Tabel 5'!W712/'Tabel 11'!$F667*1,0)</f>
        <v>0</v>
      </c>
      <c r="Y667" s="69">
        <f>IFERROR('Tabel 5'!X712/'Tabel 11'!$F667*1,0)</f>
        <v>0</v>
      </c>
      <c r="Z667" s="69">
        <f>IFERROR('Tabel 5'!Y712/'Tabel 11'!$F667*1,0)</f>
        <v>0</v>
      </c>
      <c r="AA667" s="69"/>
      <c r="AB667" s="69">
        <f>IFERROR('Tabel 5'!AA712/'Tabel 11'!$F667*1,0)</f>
        <v>0</v>
      </c>
    </row>
    <row r="668" spans="2:28" outlineLevel="2" x14ac:dyDescent="0.2">
      <c r="B668" s="46">
        <v>2017</v>
      </c>
      <c r="C668" s="46">
        <v>6</v>
      </c>
      <c r="D668" s="22" t="s">
        <v>283</v>
      </c>
      <c r="E668" s="22" t="s">
        <v>657</v>
      </c>
      <c r="F668" s="41">
        <v>45527</v>
      </c>
      <c r="H668" s="69">
        <f>IFERROR('Tabel 5'!G713/'Tabel 11'!$F668*1,0)</f>
        <v>0</v>
      </c>
      <c r="I668" s="69"/>
      <c r="J668" s="69">
        <f>IFERROR('Tabel 5'!I713/'Tabel 11'!$F668*1,0)</f>
        <v>0</v>
      </c>
      <c r="K668" s="69">
        <f>IFERROR('Tabel 5'!J713/'Tabel 11'!$F668*1,0)</f>
        <v>0</v>
      </c>
      <c r="L668" s="69">
        <f>IFERROR('Tabel 5'!K713/'Tabel 11'!$F668*1,0)</f>
        <v>0</v>
      </c>
      <c r="M668" s="69">
        <f>IFERROR('Tabel 5'!L713/'Tabel 11'!$F668*1,0)</f>
        <v>0</v>
      </c>
      <c r="N668" s="69">
        <f>IFERROR('Tabel 5'!M713/'Tabel 11'!$F668*1,0)</f>
        <v>0</v>
      </c>
      <c r="O668" s="69">
        <f>IFERROR('Tabel 5'!N713/'Tabel 11'!$F668*1,0)</f>
        <v>0</v>
      </c>
      <c r="P668" s="69"/>
      <c r="Q668" s="69">
        <f>IFERROR('Tabel 5'!P713/'Tabel 11'!$F668*1,0)</f>
        <v>0</v>
      </c>
      <c r="R668" s="69">
        <f>IFERROR('Tabel 5'!Q713/'Tabel 11'!$F668*1,0)</f>
        <v>0</v>
      </c>
      <c r="S668" s="69">
        <f>IFERROR('Tabel 5'!R713/'Tabel 11'!$F668*1,0)</f>
        <v>0</v>
      </c>
      <c r="T668" s="69">
        <f>IFERROR('Tabel 5'!S713/'Tabel 11'!$F668*1,0)</f>
        <v>0</v>
      </c>
      <c r="U668" s="69">
        <f>IFERROR('Tabel 5'!T713/'Tabel 11'!$F668*1,0)</f>
        <v>0</v>
      </c>
      <c r="V668" s="69"/>
      <c r="W668" s="69">
        <f>IFERROR('Tabel 5'!V713/'Tabel 11'!$F668*1,0)</f>
        <v>0</v>
      </c>
      <c r="X668" s="69">
        <f>IFERROR('Tabel 5'!W713/'Tabel 11'!$F668*1,0)</f>
        <v>0</v>
      </c>
      <c r="Y668" s="69">
        <f>IFERROR('Tabel 5'!X713/'Tabel 11'!$F668*1,0)</f>
        <v>0</v>
      </c>
      <c r="Z668" s="69">
        <f>IFERROR('Tabel 5'!Y713/'Tabel 11'!$F668*1,0)</f>
        <v>0</v>
      </c>
      <c r="AA668" s="69"/>
      <c r="AB668" s="69">
        <f>IFERROR('Tabel 5'!AA713/'Tabel 11'!$F668*1,0)</f>
        <v>0</v>
      </c>
    </row>
    <row r="669" spans="2:28" outlineLevel="2" x14ac:dyDescent="0.2">
      <c r="B669" s="46">
        <v>2017</v>
      </c>
      <c r="C669" s="46">
        <v>6</v>
      </c>
      <c r="D669" s="22" t="s">
        <v>286</v>
      </c>
      <c r="E669" s="22" t="s">
        <v>660</v>
      </c>
      <c r="F669" s="41">
        <v>41882</v>
      </c>
      <c r="H669" s="69">
        <f>IFERROR('Tabel 5'!G714/'Tabel 11'!$F669*1,0)</f>
        <v>0</v>
      </c>
      <c r="I669" s="69"/>
      <c r="J669" s="69">
        <f>IFERROR('Tabel 5'!I714/'Tabel 11'!$F669*1,0)</f>
        <v>0</v>
      </c>
      <c r="K669" s="69">
        <f>IFERROR('Tabel 5'!J714/'Tabel 11'!$F669*1,0)</f>
        <v>0</v>
      </c>
      <c r="L669" s="69">
        <f>IFERROR('Tabel 5'!K714/'Tabel 11'!$F669*1,0)</f>
        <v>0</v>
      </c>
      <c r="M669" s="69">
        <f>IFERROR('Tabel 5'!L714/'Tabel 11'!$F669*1,0)</f>
        <v>0</v>
      </c>
      <c r="N669" s="69">
        <f>IFERROR('Tabel 5'!M714/'Tabel 11'!$F669*1,0)</f>
        <v>0</v>
      </c>
      <c r="O669" s="69">
        <f>IFERROR('Tabel 5'!N714/'Tabel 11'!$F669*1,0)</f>
        <v>0</v>
      </c>
      <c r="P669" s="69"/>
      <c r="Q669" s="69">
        <f>IFERROR('Tabel 5'!P714/'Tabel 11'!$F669*1,0)</f>
        <v>0</v>
      </c>
      <c r="R669" s="69">
        <f>IFERROR('Tabel 5'!Q714/'Tabel 11'!$F669*1,0)</f>
        <v>0</v>
      </c>
      <c r="S669" s="69">
        <f>IFERROR('Tabel 5'!R714/'Tabel 11'!$F669*1,0)</f>
        <v>0</v>
      </c>
      <c r="T669" s="69">
        <f>IFERROR('Tabel 5'!S714/'Tabel 11'!$F669*1,0)</f>
        <v>0</v>
      </c>
      <c r="U669" s="69">
        <f>IFERROR('Tabel 5'!T714/'Tabel 11'!$F669*1,0)</f>
        <v>0</v>
      </c>
      <c r="V669" s="69"/>
      <c r="W669" s="69">
        <f>IFERROR('Tabel 5'!V714/'Tabel 11'!$F669*1,0)</f>
        <v>0</v>
      </c>
      <c r="X669" s="69">
        <f>IFERROR('Tabel 5'!W714/'Tabel 11'!$F669*1,0)</f>
        <v>0</v>
      </c>
      <c r="Y669" s="69">
        <f>IFERROR('Tabel 5'!X714/'Tabel 11'!$F669*1,0)</f>
        <v>0</v>
      </c>
      <c r="Z669" s="69">
        <f>IFERROR('Tabel 5'!Y714/'Tabel 11'!$F669*1,0)</f>
        <v>0</v>
      </c>
      <c r="AA669" s="69"/>
      <c r="AB669" s="69">
        <f>IFERROR('Tabel 5'!AA714/'Tabel 11'!$F669*1,0)</f>
        <v>0</v>
      </c>
    </row>
    <row r="670" spans="2:28" outlineLevel="2" x14ac:dyDescent="0.2">
      <c r="B670" s="46">
        <v>2017</v>
      </c>
      <c r="C670" s="46">
        <v>6</v>
      </c>
      <c r="D670" s="22" t="s">
        <v>291</v>
      </c>
      <c r="E670" s="22" t="s">
        <v>665</v>
      </c>
      <c r="F670" s="41">
        <v>53880</v>
      </c>
      <c r="H670" s="69">
        <f>IFERROR('Tabel 5'!G715/'Tabel 11'!$F670*1,0)</f>
        <v>0</v>
      </c>
      <c r="I670" s="69"/>
      <c r="J670" s="69">
        <f>IFERROR('Tabel 5'!I715/'Tabel 11'!$F670*1,0)</f>
        <v>0</v>
      </c>
      <c r="K670" s="69">
        <f>IFERROR('Tabel 5'!J715/'Tabel 11'!$F670*1,0)</f>
        <v>0</v>
      </c>
      <c r="L670" s="69">
        <f>IFERROR('Tabel 5'!K715/'Tabel 11'!$F670*1,0)</f>
        <v>0</v>
      </c>
      <c r="M670" s="69">
        <f>IFERROR('Tabel 5'!L715/'Tabel 11'!$F670*1,0)</f>
        <v>0</v>
      </c>
      <c r="N670" s="69">
        <f>IFERROR('Tabel 5'!M715/'Tabel 11'!$F670*1,0)</f>
        <v>0</v>
      </c>
      <c r="O670" s="69">
        <f>IFERROR('Tabel 5'!N715/'Tabel 11'!$F670*1,0)</f>
        <v>0</v>
      </c>
      <c r="P670" s="69"/>
      <c r="Q670" s="69">
        <f>IFERROR('Tabel 5'!P715/'Tabel 11'!$F670*1,0)</f>
        <v>0</v>
      </c>
      <c r="R670" s="69">
        <f>IFERROR('Tabel 5'!Q715/'Tabel 11'!$F670*1,0)</f>
        <v>0</v>
      </c>
      <c r="S670" s="69">
        <f>IFERROR('Tabel 5'!R715/'Tabel 11'!$F670*1,0)</f>
        <v>0</v>
      </c>
      <c r="T670" s="69">
        <f>IFERROR('Tabel 5'!S715/'Tabel 11'!$F670*1,0)</f>
        <v>0</v>
      </c>
      <c r="U670" s="69">
        <f>IFERROR('Tabel 5'!T715/'Tabel 11'!$F670*1,0)</f>
        <v>0</v>
      </c>
      <c r="V670" s="69"/>
      <c r="W670" s="69">
        <f>IFERROR('Tabel 5'!V715/'Tabel 11'!$F670*1,0)</f>
        <v>0</v>
      </c>
      <c r="X670" s="69">
        <f>IFERROR('Tabel 5'!W715/'Tabel 11'!$F670*1,0)</f>
        <v>0</v>
      </c>
      <c r="Y670" s="69">
        <f>IFERROR('Tabel 5'!X715/'Tabel 11'!$F670*1,0)</f>
        <v>0</v>
      </c>
      <c r="Z670" s="69">
        <f>IFERROR('Tabel 5'!Y715/'Tabel 11'!$F670*1,0)</f>
        <v>0</v>
      </c>
      <c r="AA670" s="69"/>
      <c r="AB670" s="69">
        <f>IFERROR('Tabel 5'!AA715/'Tabel 11'!$F670*1,0)</f>
        <v>0</v>
      </c>
    </row>
    <row r="671" spans="2:28" outlineLevel="2" x14ac:dyDescent="0.2">
      <c r="B671" s="46">
        <v>2017</v>
      </c>
      <c r="C671" s="46">
        <v>6</v>
      </c>
      <c r="E671" s="22" t="s">
        <v>804</v>
      </c>
      <c r="F671" s="41">
        <v>192573</v>
      </c>
      <c r="H671" s="69">
        <f>IFERROR('Tabel 5'!G716/'Tabel 11'!$F671*1,0)</f>
        <v>0</v>
      </c>
      <c r="I671" s="69"/>
      <c r="J671" s="69">
        <f>IFERROR('Tabel 5'!I716/'Tabel 11'!$F671*1,0)</f>
        <v>0</v>
      </c>
      <c r="K671" s="69">
        <f>IFERROR('Tabel 5'!J716/'Tabel 11'!$F671*1,0)</f>
        <v>0</v>
      </c>
      <c r="L671" s="69">
        <f>IFERROR('Tabel 5'!K716/'Tabel 11'!$F671*1,0)</f>
        <v>0</v>
      </c>
      <c r="M671" s="69">
        <f>IFERROR('Tabel 5'!L716/'Tabel 11'!$F671*1,0)</f>
        <v>0</v>
      </c>
      <c r="N671" s="69">
        <f>IFERROR('Tabel 5'!M716/'Tabel 11'!$F671*1,0)</f>
        <v>0</v>
      </c>
      <c r="O671" s="69">
        <f>IFERROR('Tabel 5'!N716/'Tabel 11'!$F671*1,0)</f>
        <v>0</v>
      </c>
      <c r="P671" s="69"/>
      <c r="Q671" s="69">
        <f>IFERROR('Tabel 5'!P716/'Tabel 11'!$F671*1,0)</f>
        <v>0</v>
      </c>
      <c r="R671" s="69">
        <f>IFERROR('Tabel 5'!Q716/'Tabel 11'!$F671*1,0)</f>
        <v>0</v>
      </c>
      <c r="S671" s="69">
        <f>IFERROR('Tabel 5'!R716/'Tabel 11'!$F671*1,0)</f>
        <v>0</v>
      </c>
      <c r="T671" s="69">
        <f>IFERROR('Tabel 5'!S716/'Tabel 11'!$F671*1,0)</f>
        <v>0</v>
      </c>
      <c r="U671" s="69">
        <f>IFERROR('Tabel 5'!T716/'Tabel 11'!$F671*1,0)</f>
        <v>0</v>
      </c>
      <c r="V671" s="69"/>
      <c r="W671" s="69">
        <f>IFERROR('Tabel 5'!V716/'Tabel 11'!$F671*1,0)</f>
        <v>0</v>
      </c>
      <c r="X671" s="69">
        <f>IFERROR('Tabel 5'!W716/'Tabel 11'!$F671*1,0)</f>
        <v>0</v>
      </c>
      <c r="Y671" s="69">
        <f>IFERROR('Tabel 5'!X716/'Tabel 11'!$F671*1,0)</f>
        <v>0</v>
      </c>
      <c r="Z671" s="69">
        <f>IFERROR('Tabel 5'!Y716/'Tabel 11'!$F671*1,0)</f>
        <v>0</v>
      </c>
      <c r="AA671" s="69"/>
      <c r="AB671" s="69">
        <f>IFERROR('Tabel 5'!AA716/'Tabel 11'!$F671*1,0)</f>
        <v>0</v>
      </c>
    </row>
    <row r="672" spans="2:28" outlineLevel="1" x14ac:dyDescent="0.2">
      <c r="B672" s="46">
        <v>2017</v>
      </c>
      <c r="C672" s="47" t="s">
        <v>755</v>
      </c>
      <c r="F672" s="41">
        <v>2498707.1193999997</v>
      </c>
      <c r="H672" s="69">
        <f>IFERROR('Tabel 5'!G717/'Tabel 11'!$F672*1,0)</f>
        <v>0</v>
      </c>
      <c r="I672" s="69"/>
      <c r="J672" s="69">
        <f>IFERROR('Tabel 5'!I717/'Tabel 11'!$F672*1,0)</f>
        <v>0</v>
      </c>
      <c r="K672" s="69">
        <f>IFERROR('Tabel 5'!J717/'Tabel 11'!$F672*1,0)</f>
        <v>0</v>
      </c>
      <c r="L672" s="69">
        <f>IFERROR('Tabel 5'!K717/'Tabel 11'!$F672*1,0)</f>
        <v>0</v>
      </c>
      <c r="M672" s="69">
        <f>IFERROR('Tabel 5'!L717/'Tabel 11'!$F672*1,0)</f>
        <v>0</v>
      </c>
      <c r="N672" s="69">
        <f>IFERROR('Tabel 5'!M717/'Tabel 11'!$F672*1,0)</f>
        <v>0</v>
      </c>
      <c r="O672" s="69">
        <f>IFERROR('Tabel 5'!N717/'Tabel 11'!$F672*1,0)</f>
        <v>0</v>
      </c>
      <c r="P672" s="69"/>
      <c r="Q672" s="69">
        <f>IFERROR('Tabel 5'!P717/'Tabel 11'!$F672*1,0)</f>
        <v>0</v>
      </c>
      <c r="R672" s="69">
        <f>IFERROR('Tabel 5'!Q717/'Tabel 11'!$F672*1,0)</f>
        <v>0</v>
      </c>
      <c r="S672" s="69">
        <f>IFERROR('Tabel 5'!R717/'Tabel 11'!$F672*1,0)</f>
        <v>0</v>
      </c>
      <c r="T672" s="69">
        <f>IFERROR('Tabel 5'!S717/'Tabel 11'!$F672*1,0)</f>
        <v>0</v>
      </c>
      <c r="U672" s="69">
        <f>IFERROR('Tabel 5'!T717/'Tabel 11'!$F672*1,0)</f>
        <v>0</v>
      </c>
      <c r="V672" s="69"/>
      <c r="W672" s="69">
        <f>IFERROR('Tabel 5'!V717/'Tabel 11'!$F672*1,0)</f>
        <v>0</v>
      </c>
      <c r="X672" s="69">
        <f>IFERROR('Tabel 5'!W717/'Tabel 11'!$F672*1,0)</f>
        <v>0</v>
      </c>
      <c r="Y672" s="69">
        <f>IFERROR('Tabel 5'!X717/'Tabel 11'!$F672*1,0)</f>
        <v>0</v>
      </c>
      <c r="Z672" s="69">
        <f>IFERROR('Tabel 5'!Y717/'Tabel 11'!$F672*1,0)</f>
        <v>0</v>
      </c>
      <c r="AA672" s="69"/>
      <c r="AB672" s="69">
        <f>IFERROR('Tabel 5'!AA717/'Tabel 11'!$F672*1,0)</f>
        <v>0</v>
      </c>
    </row>
    <row r="673" spans="2:28" outlineLevel="2" x14ac:dyDescent="0.2">
      <c r="B673" s="46">
        <v>2017</v>
      </c>
      <c r="C673" s="46">
        <v>7</v>
      </c>
      <c r="D673" s="22" t="s">
        <v>4</v>
      </c>
      <c r="E673" s="22" t="s">
        <v>326</v>
      </c>
      <c r="F673" s="41">
        <v>33178</v>
      </c>
      <c r="H673" s="69">
        <f>IFERROR('Tabel 5'!G718/'Tabel 11'!$F673*1,0)</f>
        <v>0</v>
      </c>
      <c r="I673" s="69"/>
      <c r="J673" s="69">
        <f>IFERROR('Tabel 5'!I718/'Tabel 11'!$F673*1,0)</f>
        <v>0</v>
      </c>
      <c r="K673" s="69">
        <f>IFERROR('Tabel 5'!J718/'Tabel 11'!$F673*1,0)</f>
        <v>0</v>
      </c>
      <c r="L673" s="69">
        <f>IFERROR('Tabel 5'!K718/'Tabel 11'!$F673*1,0)</f>
        <v>0</v>
      </c>
      <c r="M673" s="69">
        <f>IFERROR('Tabel 5'!L718/'Tabel 11'!$F673*1,0)</f>
        <v>0</v>
      </c>
      <c r="N673" s="69">
        <f>IFERROR('Tabel 5'!M718/'Tabel 11'!$F673*1,0)</f>
        <v>0</v>
      </c>
      <c r="O673" s="69">
        <f>IFERROR('Tabel 5'!N718/'Tabel 11'!$F673*1,0)</f>
        <v>0</v>
      </c>
      <c r="P673" s="69"/>
      <c r="Q673" s="69">
        <f>IFERROR('Tabel 5'!P718/'Tabel 11'!$F673*1,0)</f>
        <v>0</v>
      </c>
      <c r="R673" s="69">
        <f>IFERROR('Tabel 5'!Q718/'Tabel 11'!$F673*1,0)</f>
        <v>0</v>
      </c>
      <c r="S673" s="69">
        <f>IFERROR('Tabel 5'!R718/'Tabel 11'!$F673*1,0)</f>
        <v>0</v>
      </c>
      <c r="T673" s="69">
        <f>IFERROR('Tabel 5'!S718/'Tabel 11'!$F673*1,0)</f>
        <v>0</v>
      </c>
      <c r="U673" s="69">
        <f>IFERROR('Tabel 5'!T718/'Tabel 11'!$F673*1,0)</f>
        <v>0</v>
      </c>
      <c r="V673" s="69"/>
      <c r="W673" s="69">
        <f>IFERROR('Tabel 5'!V718/'Tabel 11'!$F673*1,0)</f>
        <v>0</v>
      </c>
      <c r="X673" s="69">
        <f>IFERROR('Tabel 5'!W718/'Tabel 11'!$F673*1,0)</f>
        <v>0</v>
      </c>
      <c r="Y673" s="69">
        <f>IFERROR('Tabel 5'!X718/'Tabel 11'!$F673*1,0)</f>
        <v>0</v>
      </c>
      <c r="Z673" s="69">
        <f>IFERROR('Tabel 5'!Y718/'Tabel 11'!$F673*1,0)</f>
        <v>0</v>
      </c>
      <c r="AA673" s="69"/>
      <c r="AB673" s="69">
        <f>IFERROR('Tabel 5'!AA718/'Tabel 11'!$F673*1,0)</f>
        <v>0</v>
      </c>
    </row>
    <row r="674" spans="2:28" outlineLevel="2" x14ac:dyDescent="0.2">
      <c r="B674" s="46">
        <v>2017</v>
      </c>
      <c r="C674" s="46">
        <v>7</v>
      </c>
      <c r="D674" s="22" t="s">
        <v>69</v>
      </c>
      <c r="E674" s="22" t="s">
        <v>406</v>
      </c>
      <c r="F674" s="41">
        <v>17046</v>
      </c>
      <c r="H674" s="69">
        <f>IFERROR('Tabel 5'!G719/'Tabel 11'!$F674*1,0)</f>
        <v>0</v>
      </c>
      <c r="I674" s="69"/>
      <c r="J674" s="69">
        <f>IFERROR('Tabel 5'!I719/'Tabel 11'!$F674*1,0)</f>
        <v>0</v>
      </c>
      <c r="K674" s="69">
        <f>IFERROR('Tabel 5'!J719/'Tabel 11'!$F674*1,0)</f>
        <v>0</v>
      </c>
      <c r="L674" s="69">
        <f>IFERROR('Tabel 5'!K719/'Tabel 11'!$F674*1,0)</f>
        <v>0</v>
      </c>
      <c r="M674" s="69">
        <f>IFERROR('Tabel 5'!L719/'Tabel 11'!$F674*1,0)</f>
        <v>0</v>
      </c>
      <c r="N674" s="69">
        <f>IFERROR('Tabel 5'!M719/'Tabel 11'!$F674*1,0)</f>
        <v>0</v>
      </c>
      <c r="O674" s="69">
        <f>IFERROR('Tabel 5'!N719/'Tabel 11'!$F674*1,0)</f>
        <v>0</v>
      </c>
      <c r="P674" s="69"/>
      <c r="Q674" s="69">
        <f>IFERROR('Tabel 5'!P719/'Tabel 11'!$F674*1,0)</f>
        <v>0</v>
      </c>
      <c r="R674" s="69">
        <f>IFERROR('Tabel 5'!Q719/'Tabel 11'!$F674*1,0)</f>
        <v>0</v>
      </c>
      <c r="S674" s="69">
        <f>IFERROR('Tabel 5'!R719/'Tabel 11'!$F674*1,0)</f>
        <v>0</v>
      </c>
      <c r="T674" s="69">
        <f>IFERROR('Tabel 5'!S719/'Tabel 11'!$F674*1,0)</f>
        <v>0</v>
      </c>
      <c r="U674" s="69">
        <f>IFERROR('Tabel 5'!T719/'Tabel 11'!$F674*1,0)</f>
        <v>0</v>
      </c>
      <c r="V674" s="69"/>
      <c r="W674" s="69">
        <f>IFERROR('Tabel 5'!V719/'Tabel 11'!$F674*1,0)</f>
        <v>0</v>
      </c>
      <c r="X674" s="69">
        <f>IFERROR('Tabel 5'!W719/'Tabel 11'!$F674*1,0)</f>
        <v>0</v>
      </c>
      <c r="Y674" s="69">
        <f>IFERROR('Tabel 5'!X719/'Tabel 11'!$F674*1,0)</f>
        <v>0</v>
      </c>
      <c r="Z674" s="69">
        <f>IFERROR('Tabel 5'!Y719/'Tabel 11'!$F674*1,0)</f>
        <v>0</v>
      </c>
      <c r="AA674" s="69"/>
      <c r="AB674" s="69">
        <f>IFERROR('Tabel 5'!AA719/'Tabel 11'!$F674*1,0)</f>
        <v>0</v>
      </c>
    </row>
    <row r="675" spans="2:28" outlineLevel="2" x14ac:dyDescent="0.2">
      <c r="B675" s="46">
        <v>2017</v>
      </c>
      <c r="C675" s="46">
        <v>7</v>
      </c>
      <c r="D675" s="22" t="s">
        <v>86</v>
      </c>
      <c r="E675" s="22" t="s">
        <v>424</v>
      </c>
      <c r="F675" s="41">
        <v>22663</v>
      </c>
      <c r="H675" s="69">
        <f>IFERROR('Tabel 5'!G720/'Tabel 11'!$F675*1,0)</f>
        <v>0</v>
      </c>
      <c r="I675" s="69"/>
      <c r="J675" s="69">
        <f>IFERROR('Tabel 5'!I720/'Tabel 11'!$F675*1,0)</f>
        <v>0</v>
      </c>
      <c r="K675" s="69">
        <f>IFERROR('Tabel 5'!J720/'Tabel 11'!$F675*1,0)</f>
        <v>0</v>
      </c>
      <c r="L675" s="69">
        <f>IFERROR('Tabel 5'!K720/'Tabel 11'!$F675*1,0)</f>
        <v>0</v>
      </c>
      <c r="M675" s="69">
        <f>IFERROR('Tabel 5'!L720/'Tabel 11'!$F675*1,0)</f>
        <v>0</v>
      </c>
      <c r="N675" s="69">
        <f>IFERROR('Tabel 5'!M720/'Tabel 11'!$F675*1,0)</f>
        <v>0</v>
      </c>
      <c r="O675" s="69">
        <f>IFERROR('Tabel 5'!N720/'Tabel 11'!$F675*1,0)</f>
        <v>0</v>
      </c>
      <c r="P675" s="69"/>
      <c r="Q675" s="69">
        <f>IFERROR('Tabel 5'!P720/'Tabel 11'!$F675*1,0)</f>
        <v>0</v>
      </c>
      <c r="R675" s="69">
        <f>IFERROR('Tabel 5'!Q720/'Tabel 11'!$F675*1,0)</f>
        <v>0</v>
      </c>
      <c r="S675" s="69">
        <f>IFERROR('Tabel 5'!R720/'Tabel 11'!$F675*1,0)</f>
        <v>0</v>
      </c>
      <c r="T675" s="69">
        <f>IFERROR('Tabel 5'!S720/'Tabel 11'!$F675*1,0)</f>
        <v>0</v>
      </c>
      <c r="U675" s="69">
        <f>IFERROR('Tabel 5'!T720/'Tabel 11'!$F675*1,0)</f>
        <v>0</v>
      </c>
      <c r="V675" s="69"/>
      <c r="W675" s="69">
        <f>IFERROR('Tabel 5'!V720/'Tabel 11'!$F675*1,0)</f>
        <v>0</v>
      </c>
      <c r="X675" s="69">
        <f>IFERROR('Tabel 5'!W720/'Tabel 11'!$F675*1,0)</f>
        <v>0</v>
      </c>
      <c r="Y675" s="69">
        <f>IFERROR('Tabel 5'!X720/'Tabel 11'!$F675*1,0)</f>
        <v>0</v>
      </c>
      <c r="Z675" s="69">
        <f>IFERROR('Tabel 5'!Y720/'Tabel 11'!$F675*1,0)</f>
        <v>0</v>
      </c>
      <c r="AA675" s="69"/>
      <c r="AB675" s="69">
        <f>IFERROR('Tabel 5'!AA720/'Tabel 11'!$F675*1,0)</f>
        <v>0</v>
      </c>
    </row>
    <row r="676" spans="2:28" outlineLevel="2" x14ac:dyDescent="0.2">
      <c r="B676" s="46">
        <v>2017</v>
      </c>
      <c r="C676" s="46">
        <v>7</v>
      </c>
      <c r="D676" s="22" t="s">
        <v>102</v>
      </c>
      <c r="E676" s="22" t="s">
        <v>444</v>
      </c>
      <c r="F676" s="41">
        <v>20825</v>
      </c>
      <c r="H676" s="69">
        <f>IFERROR('Tabel 5'!G721/'Tabel 11'!$F676*1,0)</f>
        <v>0</v>
      </c>
      <c r="I676" s="69"/>
      <c r="J676" s="69">
        <f>IFERROR('Tabel 5'!I721/'Tabel 11'!$F676*1,0)</f>
        <v>0</v>
      </c>
      <c r="K676" s="69">
        <f>IFERROR('Tabel 5'!J721/'Tabel 11'!$F676*1,0)</f>
        <v>0</v>
      </c>
      <c r="L676" s="69">
        <f>IFERROR('Tabel 5'!K721/'Tabel 11'!$F676*1,0)</f>
        <v>0</v>
      </c>
      <c r="M676" s="69">
        <f>IFERROR('Tabel 5'!L721/'Tabel 11'!$F676*1,0)</f>
        <v>0</v>
      </c>
      <c r="N676" s="69">
        <f>IFERROR('Tabel 5'!M721/'Tabel 11'!$F676*1,0)</f>
        <v>0</v>
      </c>
      <c r="O676" s="69">
        <f>IFERROR('Tabel 5'!N721/'Tabel 11'!$F676*1,0)</f>
        <v>0</v>
      </c>
      <c r="P676" s="69"/>
      <c r="Q676" s="69">
        <f>IFERROR('Tabel 5'!P721/'Tabel 11'!$F676*1,0)</f>
        <v>0</v>
      </c>
      <c r="R676" s="69">
        <f>IFERROR('Tabel 5'!Q721/'Tabel 11'!$F676*1,0)</f>
        <v>0</v>
      </c>
      <c r="S676" s="69">
        <f>IFERROR('Tabel 5'!R721/'Tabel 11'!$F676*1,0)</f>
        <v>0</v>
      </c>
      <c r="T676" s="69">
        <f>IFERROR('Tabel 5'!S721/'Tabel 11'!$F676*1,0)</f>
        <v>0</v>
      </c>
      <c r="U676" s="69">
        <f>IFERROR('Tabel 5'!T721/'Tabel 11'!$F676*1,0)</f>
        <v>0</v>
      </c>
      <c r="V676" s="69"/>
      <c r="W676" s="69">
        <f>IFERROR('Tabel 5'!V721/'Tabel 11'!$F676*1,0)</f>
        <v>0</v>
      </c>
      <c r="X676" s="69">
        <f>IFERROR('Tabel 5'!W721/'Tabel 11'!$F676*1,0)</f>
        <v>0</v>
      </c>
      <c r="Y676" s="69">
        <f>IFERROR('Tabel 5'!X721/'Tabel 11'!$F676*1,0)</f>
        <v>0</v>
      </c>
      <c r="Z676" s="69">
        <f>IFERROR('Tabel 5'!Y721/'Tabel 11'!$F676*1,0)</f>
        <v>0</v>
      </c>
      <c r="AA676" s="69"/>
      <c r="AB676" s="69">
        <f>IFERROR('Tabel 5'!AA721/'Tabel 11'!$F676*1,0)</f>
        <v>0</v>
      </c>
    </row>
    <row r="677" spans="2:28" outlineLevel="2" x14ac:dyDescent="0.2">
      <c r="B677" s="46">
        <v>2017</v>
      </c>
      <c r="C677" s="46">
        <v>7</v>
      </c>
      <c r="D677" s="22" t="s">
        <v>123</v>
      </c>
      <c r="E677" s="22" t="s">
        <v>467</v>
      </c>
      <c r="F677" s="41">
        <v>22053</v>
      </c>
      <c r="H677" s="69">
        <f>IFERROR('Tabel 5'!G722/'Tabel 11'!$F677*1,0)</f>
        <v>0</v>
      </c>
      <c r="I677" s="69"/>
      <c r="J677" s="69">
        <f>IFERROR('Tabel 5'!I722/'Tabel 11'!$F677*1,0)</f>
        <v>0</v>
      </c>
      <c r="K677" s="69">
        <f>IFERROR('Tabel 5'!J722/'Tabel 11'!$F677*1,0)</f>
        <v>0</v>
      </c>
      <c r="L677" s="69">
        <f>IFERROR('Tabel 5'!K722/'Tabel 11'!$F677*1,0)</f>
        <v>0</v>
      </c>
      <c r="M677" s="69">
        <f>IFERROR('Tabel 5'!L722/'Tabel 11'!$F677*1,0)</f>
        <v>0</v>
      </c>
      <c r="N677" s="69">
        <f>IFERROR('Tabel 5'!M722/'Tabel 11'!$F677*1,0)</f>
        <v>0</v>
      </c>
      <c r="O677" s="69">
        <f>IFERROR('Tabel 5'!N722/'Tabel 11'!$F677*1,0)</f>
        <v>0</v>
      </c>
      <c r="P677" s="69"/>
      <c r="Q677" s="69">
        <f>IFERROR('Tabel 5'!P722/'Tabel 11'!$F677*1,0)</f>
        <v>0</v>
      </c>
      <c r="R677" s="69">
        <f>IFERROR('Tabel 5'!Q722/'Tabel 11'!$F677*1,0)</f>
        <v>0</v>
      </c>
      <c r="S677" s="69">
        <f>IFERROR('Tabel 5'!R722/'Tabel 11'!$F677*1,0)</f>
        <v>0</v>
      </c>
      <c r="T677" s="69">
        <f>IFERROR('Tabel 5'!S722/'Tabel 11'!$F677*1,0)</f>
        <v>0</v>
      </c>
      <c r="U677" s="69">
        <f>IFERROR('Tabel 5'!T722/'Tabel 11'!$F677*1,0)</f>
        <v>0</v>
      </c>
      <c r="V677" s="69"/>
      <c r="W677" s="69">
        <f>IFERROR('Tabel 5'!V722/'Tabel 11'!$F677*1,0)</f>
        <v>0</v>
      </c>
      <c r="X677" s="69">
        <f>IFERROR('Tabel 5'!W722/'Tabel 11'!$F677*1,0)</f>
        <v>0</v>
      </c>
      <c r="Y677" s="69">
        <f>IFERROR('Tabel 5'!X722/'Tabel 11'!$F677*1,0)</f>
        <v>0</v>
      </c>
      <c r="Z677" s="69">
        <f>IFERROR('Tabel 5'!Y722/'Tabel 11'!$F677*1,0)</f>
        <v>0</v>
      </c>
      <c r="AA677" s="69"/>
      <c r="AB677" s="69">
        <f>IFERROR('Tabel 5'!AA722/'Tabel 11'!$F677*1,0)</f>
        <v>0</v>
      </c>
    </row>
    <row r="678" spans="2:28" outlineLevel="2" x14ac:dyDescent="0.2">
      <c r="B678" s="46">
        <v>2017</v>
      </c>
      <c r="C678" s="46">
        <v>7</v>
      </c>
      <c r="D678" s="22" t="s">
        <v>169</v>
      </c>
      <c r="E678" s="22" t="s">
        <v>516</v>
      </c>
      <c r="F678" s="41">
        <v>21440</v>
      </c>
      <c r="H678" s="69">
        <f>IFERROR('Tabel 5'!G723/'Tabel 11'!$F678*1,0)</f>
        <v>0</v>
      </c>
      <c r="I678" s="69"/>
      <c r="J678" s="69">
        <f>IFERROR('Tabel 5'!I723/'Tabel 11'!$F678*1,0)</f>
        <v>0</v>
      </c>
      <c r="K678" s="69">
        <f>IFERROR('Tabel 5'!J723/'Tabel 11'!$F678*1,0)</f>
        <v>0</v>
      </c>
      <c r="L678" s="69">
        <f>IFERROR('Tabel 5'!K723/'Tabel 11'!$F678*1,0)</f>
        <v>0</v>
      </c>
      <c r="M678" s="69">
        <f>IFERROR('Tabel 5'!L723/'Tabel 11'!$F678*1,0)</f>
        <v>0</v>
      </c>
      <c r="N678" s="69">
        <f>IFERROR('Tabel 5'!M723/'Tabel 11'!$F678*1,0)</f>
        <v>0</v>
      </c>
      <c r="O678" s="69">
        <f>IFERROR('Tabel 5'!N723/'Tabel 11'!$F678*1,0)</f>
        <v>0</v>
      </c>
      <c r="P678" s="69"/>
      <c r="Q678" s="69">
        <f>IFERROR('Tabel 5'!P723/'Tabel 11'!$F678*1,0)</f>
        <v>0</v>
      </c>
      <c r="R678" s="69">
        <f>IFERROR('Tabel 5'!Q723/'Tabel 11'!$F678*1,0)</f>
        <v>0</v>
      </c>
      <c r="S678" s="69">
        <f>IFERROR('Tabel 5'!R723/'Tabel 11'!$F678*1,0)</f>
        <v>0</v>
      </c>
      <c r="T678" s="69">
        <f>IFERROR('Tabel 5'!S723/'Tabel 11'!$F678*1,0)</f>
        <v>0</v>
      </c>
      <c r="U678" s="69">
        <f>IFERROR('Tabel 5'!T723/'Tabel 11'!$F678*1,0)</f>
        <v>0</v>
      </c>
      <c r="V678" s="69"/>
      <c r="W678" s="69">
        <f>IFERROR('Tabel 5'!V723/'Tabel 11'!$F678*1,0)</f>
        <v>0</v>
      </c>
      <c r="X678" s="69">
        <f>IFERROR('Tabel 5'!W723/'Tabel 11'!$F678*1,0)</f>
        <v>0</v>
      </c>
      <c r="Y678" s="69">
        <f>IFERROR('Tabel 5'!X723/'Tabel 11'!$F678*1,0)</f>
        <v>0</v>
      </c>
      <c r="Z678" s="69">
        <f>IFERROR('Tabel 5'!Y723/'Tabel 11'!$F678*1,0)</f>
        <v>0</v>
      </c>
      <c r="AA678" s="69"/>
      <c r="AB678" s="69">
        <f>IFERROR('Tabel 5'!AA723/'Tabel 11'!$F678*1,0)</f>
        <v>0</v>
      </c>
    </row>
    <row r="679" spans="2:28" outlineLevel="2" x14ac:dyDescent="0.2">
      <c r="B679" s="46">
        <v>2017</v>
      </c>
      <c r="C679" s="46">
        <v>7</v>
      </c>
      <c r="D679" s="22" t="s">
        <v>184</v>
      </c>
      <c r="E679" s="22" t="s">
        <v>535</v>
      </c>
      <c r="F679" s="41">
        <v>16868</v>
      </c>
      <c r="H679" s="69">
        <f>IFERROR('Tabel 5'!G724/'Tabel 11'!$F679*1,0)</f>
        <v>0</v>
      </c>
      <c r="I679" s="69"/>
      <c r="J679" s="69">
        <f>IFERROR('Tabel 5'!I724/'Tabel 11'!$F679*1,0)</f>
        <v>0</v>
      </c>
      <c r="K679" s="69">
        <f>IFERROR('Tabel 5'!J724/'Tabel 11'!$F679*1,0)</f>
        <v>0</v>
      </c>
      <c r="L679" s="69">
        <f>IFERROR('Tabel 5'!K724/'Tabel 11'!$F679*1,0)</f>
        <v>0</v>
      </c>
      <c r="M679" s="69">
        <f>IFERROR('Tabel 5'!L724/'Tabel 11'!$F679*1,0)</f>
        <v>0</v>
      </c>
      <c r="N679" s="69">
        <f>IFERROR('Tabel 5'!M724/'Tabel 11'!$F679*1,0)</f>
        <v>0</v>
      </c>
      <c r="O679" s="69">
        <f>IFERROR('Tabel 5'!N724/'Tabel 11'!$F679*1,0)</f>
        <v>0</v>
      </c>
      <c r="P679" s="69"/>
      <c r="Q679" s="69">
        <f>IFERROR('Tabel 5'!P724/'Tabel 11'!$F679*1,0)</f>
        <v>0</v>
      </c>
      <c r="R679" s="69">
        <f>IFERROR('Tabel 5'!Q724/'Tabel 11'!$F679*1,0)</f>
        <v>0</v>
      </c>
      <c r="S679" s="69">
        <f>IFERROR('Tabel 5'!R724/'Tabel 11'!$F679*1,0)</f>
        <v>0</v>
      </c>
      <c r="T679" s="69">
        <f>IFERROR('Tabel 5'!S724/'Tabel 11'!$F679*1,0)</f>
        <v>0</v>
      </c>
      <c r="U679" s="69">
        <f>IFERROR('Tabel 5'!T724/'Tabel 11'!$F679*1,0)</f>
        <v>0</v>
      </c>
      <c r="V679" s="69"/>
      <c r="W679" s="69">
        <f>IFERROR('Tabel 5'!V724/'Tabel 11'!$F679*1,0)</f>
        <v>0</v>
      </c>
      <c r="X679" s="69">
        <f>IFERROR('Tabel 5'!W724/'Tabel 11'!$F679*1,0)</f>
        <v>0</v>
      </c>
      <c r="Y679" s="69">
        <f>IFERROR('Tabel 5'!X724/'Tabel 11'!$F679*1,0)</f>
        <v>0</v>
      </c>
      <c r="Z679" s="69">
        <f>IFERROR('Tabel 5'!Y724/'Tabel 11'!$F679*1,0)</f>
        <v>0</v>
      </c>
      <c r="AA679" s="69"/>
      <c r="AB679" s="69">
        <f>IFERROR('Tabel 5'!AA724/'Tabel 11'!$F679*1,0)</f>
        <v>0</v>
      </c>
    </row>
    <row r="680" spans="2:28" outlineLevel="2" x14ac:dyDescent="0.2">
      <c r="B680" s="46">
        <v>2017</v>
      </c>
      <c r="C680" s="46">
        <v>7</v>
      </c>
      <c r="D680" s="22" t="s">
        <v>230</v>
      </c>
      <c r="E680" s="22" t="s">
        <v>594</v>
      </c>
      <c r="F680" s="41">
        <v>15593</v>
      </c>
      <c r="H680" s="69">
        <f>IFERROR('Tabel 5'!G725/'Tabel 11'!$F680*1,0)</f>
        <v>0</v>
      </c>
      <c r="I680" s="69"/>
      <c r="J680" s="69">
        <f>IFERROR('Tabel 5'!I725/'Tabel 11'!$F680*1,0)</f>
        <v>0</v>
      </c>
      <c r="K680" s="69">
        <f>IFERROR('Tabel 5'!J725/'Tabel 11'!$F680*1,0)</f>
        <v>0</v>
      </c>
      <c r="L680" s="69">
        <f>IFERROR('Tabel 5'!K725/'Tabel 11'!$F680*1,0)</f>
        <v>0</v>
      </c>
      <c r="M680" s="69">
        <f>IFERROR('Tabel 5'!L725/'Tabel 11'!$F680*1,0)</f>
        <v>0</v>
      </c>
      <c r="N680" s="69">
        <f>IFERROR('Tabel 5'!M725/'Tabel 11'!$F680*1,0)</f>
        <v>0</v>
      </c>
      <c r="O680" s="69">
        <f>IFERROR('Tabel 5'!N725/'Tabel 11'!$F680*1,0)</f>
        <v>0</v>
      </c>
      <c r="P680" s="69"/>
      <c r="Q680" s="69">
        <f>IFERROR('Tabel 5'!P725/'Tabel 11'!$F680*1,0)</f>
        <v>0</v>
      </c>
      <c r="R680" s="69">
        <f>IFERROR('Tabel 5'!Q725/'Tabel 11'!$F680*1,0)</f>
        <v>0</v>
      </c>
      <c r="S680" s="69">
        <f>IFERROR('Tabel 5'!R725/'Tabel 11'!$F680*1,0)</f>
        <v>0</v>
      </c>
      <c r="T680" s="69">
        <f>IFERROR('Tabel 5'!S725/'Tabel 11'!$F680*1,0)</f>
        <v>0</v>
      </c>
      <c r="U680" s="69">
        <f>IFERROR('Tabel 5'!T725/'Tabel 11'!$F680*1,0)</f>
        <v>0</v>
      </c>
      <c r="V680" s="69"/>
      <c r="W680" s="69">
        <f>IFERROR('Tabel 5'!V725/'Tabel 11'!$F680*1,0)</f>
        <v>0</v>
      </c>
      <c r="X680" s="69">
        <f>IFERROR('Tabel 5'!W725/'Tabel 11'!$F680*1,0)</f>
        <v>0</v>
      </c>
      <c r="Y680" s="69">
        <f>IFERROR('Tabel 5'!X725/'Tabel 11'!$F680*1,0)</f>
        <v>0</v>
      </c>
      <c r="Z680" s="69">
        <f>IFERROR('Tabel 5'!Y725/'Tabel 11'!$F680*1,0)</f>
        <v>0</v>
      </c>
      <c r="AA680" s="69"/>
      <c r="AB680" s="69">
        <f>IFERROR('Tabel 5'!AA725/'Tabel 11'!$F680*1,0)</f>
        <v>0</v>
      </c>
    </row>
    <row r="681" spans="2:28" outlineLevel="2" x14ac:dyDescent="0.2">
      <c r="B681" s="46">
        <v>2017</v>
      </c>
      <c r="C681" s="46">
        <v>7</v>
      </c>
      <c r="E681" s="22" t="s">
        <v>804</v>
      </c>
      <c r="F681" s="41">
        <v>42513</v>
      </c>
      <c r="H681" s="69">
        <f>IFERROR('Tabel 5'!G726/'Tabel 11'!$F681*1,0)</f>
        <v>0</v>
      </c>
      <c r="I681" s="69"/>
      <c r="J681" s="69">
        <f>IFERROR('Tabel 5'!I726/'Tabel 11'!$F681*1,0)</f>
        <v>0</v>
      </c>
      <c r="K681" s="69">
        <f>IFERROR('Tabel 5'!J726/'Tabel 11'!$F681*1,0)</f>
        <v>0</v>
      </c>
      <c r="L681" s="69">
        <f>IFERROR('Tabel 5'!K726/'Tabel 11'!$F681*1,0)</f>
        <v>0</v>
      </c>
      <c r="M681" s="69">
        <f>IFERROR('Tabel 5'!L726/'Tabel 11'!$F681*1,0)</f>
        <v>0</v>
      </c>
      <c r="N681" s="69">
        <f>IFERROR('Tabel 5'!M726/'Tabel 11'!$F681*1,0)</f>
        <v>0</v>
      </c>
      <c r="O681" s="69">
        <f>IFERROR('Tabel 5'!N726/'Tabel 11'!$F681*1,0)</f>
        <v>0</v>
      </c>
      <c r="P681" s="69"/>
      <c r="Q681" s="69">
        <f>IFERROR('Tabel 5'!P726/'Tabel 11'!$F681*1,0)</f>
        <v>0</v>
      </c>
      <c r="R681" s="69">
        <f>IFERROR('Tabel 5'!Q726/'Tabel 11'!$F681*1,0)</f>
        <v>0</v>
      </c>
      <c r="S681" s="69">
        <f>IFERROR('Tabel 5'!R726/'Tabel 11'!$F681*1,0)</f>
        <v>0</v>
      </c>
      <c r="T681" s="69">
        <f>IFERROR('Tabel 5'!S726/'Tabel 11'!$F681*1,0)</f>
        <v>0</v>
      </c>
      <c r="U681" s="69">
        <f>IFERROR('Tabel 5'!T726/'Tabel 11'!$F681*1,0)</f>
        <v>0</v>
      </c>
      <c r="V681" s="69"/>
      <c r="W681" s="69">
        <f>IFERROR('Tabel 5'!V726/'Tabel 11'!$F681*1,0)</f>
        <v>0</v>
      </c>
      <c r="X681" s="69">
        <f>IFERROR('Tabel 5'!W726/'Tabel 11'!$F681*1,0)</f>
        <v>0</v>
      </c>
      <c r="Y681" s="69">
        <f>IFERROR('Tabel 5'!X726/'Tabel 11'!$F681*1,0)</f>
        <v>0</v>
      </c>
      <c r="Z681" s="69">
        <f>IFERROR('Tabel 5'!Y726/'Tabel 11'!$F681*1,0)</f>
        <v>0</v>
      </c>
      <c r="AA681" s="69"/>
      <c r="AB681" s="69">
        <f>IFERROR('Tabel 5'!AA726/'Tabel 11'!$F681*1,0)</f>
        <v>0</v>
      </c>
    </row>
    <row r="682" spans="2:28" outlineLevel="1" x14ac:dyDescent="0.2">
      <c r="B682" s="46">
        <v>2017</v>
      </c>
      <c r="C682" s="47" t="s">
        <v>765</v>
      </c>
      <c r="F682" s="41">
        <v>212179</v>
      </c>
      <c r="H682" s="69">
        <f>IFERROR('Tabel 5'!G727/'Tabel 11'!$F682*1,0)</f>
        <v>0</v>
      </c>
      <c r="I682" s="69"/>
      <c r="J682" s="69">
        <f>IFERROR('Tabel 5'!I727/'Tabel 11'!$F682*1,0)</f>
        <v>0</v>
      </c>
      <c r="K682" s="69">
        <f>IFERROR('Tabel 5'!J727/'Tabel 11'!$F682*1,0)</f>
        <v>0</v>
      </c>
      <c r="L682" s="69">
        <f>IFERROR('Tabel 5'!K727/'Tabel 11'!$F682*1,0)</f>
        <v>0</v>
      </c>
      <c r="M682" s="69">
        <f>IFERROR('Tabel 5'!L727/'Tabel 11'!$F682*1,0)</f>
        <v>0</v>
      </c>
      <c r="N682" s="69">
        <f>IFERROR('Tabel 5'!M727/'Tabel 11'!$F682*1,0)</f>
        <v>0</v>
      </c>
      <c r="O682" s="69">
        <f>IFERROR('Tabel 5'!N727/'Tabel 11'!$F682*1,0)</f>
        <v>0</v>
      </c>
      <c r="P682" s="69"/>
      <c r="Q682" s="69">
        <f>IFERROR('Tabel 5'!P727/'Tabel 11'!$F682*1,0)</f>
        <v>0</v>
      </c>
      <c r="R682" s="69">
        <f>IFERROR('Tabel 5'!Q727/'Tabel 11'!$F682*1,0)</f>
        <v>0</v>
      </c>
      <c r="S682" s="69">
        <f>IFERROR('Tabel 5'!R727/'Tabel 11'!$F682*1,0)</f>
        <v>0</v>
      </c>
      <c r="T682" s="69">
        <f>IFERROR('Tabel 5'!S727/'Tabel 11'!$F682*1,0)</f>
        <v>0</v>
      </c>
      <c r="U682" s="69">
        <f>IFERROR('Tabel 5'!T727/'Tabel 11'!$F682*1,0)</f>
        <v>0</v>
      </c>
      <c r="V682" s="69"/>
      <c r="W682" s="69">
        <f>IFERROR('Tabel 5'!V727/'Tabel 11'!$F682*1,0)</f>
        <v>0</v>
      </c>
      <c r="X682" s="69">
        <f>IFERROR('Tabel 5'!W727/'Tabel 11'!$F682*1,0)</f>
        <v>0</v>
      </c>
      <c r="Y682" s="69">
        <f>IFERROR('Tabel 5'!X727/'Tabel 11'!$F682*1,0)</f>
        <v>0</v>
      </c>
      <c r="Z682" s="69">
        <f>IFERROR('Tabel 5'!Y727/'Tabel 11'!$F682*1,0)</f>
        <v>0</v>
      </c>
      <c r="AA682" s="69"/>
      <c r="AB682" s="69">
        <f>IFERROR('Tabel 5'!AA727/'Tabel 11'!$F682*1,0)</f>
        <v>0</v>
      </c>
    </row>
    <row r="683" spans="2:28" outlineLevel="2" x14ac:dyDescent="0.2">
      <c r="B683" s="46">
        <v>2017</v>
      </c>
      <c r="C683" s="46">
        <v>8</v>
      </c>
      <c r="D683" s="22" t="s">
        <v>10</v>
      </c>
      <c r="E683" s="22" t="s">
        <v>334</v>
      </c>
      <c r="F683" s="41">
        <v>20839</v>
      </c>
      <c r="H683" s="69">
        <f>IFERROR('Tabel 5'!G728/'Tabel 11'!$F683*1,0)</f>
        <v>0</v>
      </c>
      <c r="I683" s="69"/>
      <c r="J683" s="69">
        <f>IFERROR('Tabel 5'!I728/'Tabel 11'!$F683*1,0)</f>
        <v>0</v>
      </c>
      <c r="K683" s="69">
        <f>IFERROR('Tabel 5'!J728/'Tabel 11'!$F683*1,0)</f>
        <v>0</v>
      </c>
      <c r="L683" s="69">
        <f>IFERROR('Tabel 5'!K728/'Tabel 11'!$F683*1,0)</f>
        <v>0</v>
      </c>
      <c r="M683" s="69">
        <f>IFERROR('Tabel 5'!L728/'Tabel 11'!$F683*1,0)</f>
        <v>0</v>
      </c>
      <c r="N683" s="69">
        <f>IFERROR('Tabel 5'!M728/'Tabel 11'!$F683*1,0)</f>
        <v>0</v>
      </c>
      <c r="O683" s="69">
        <f>IFERROR('Tabel 5'!N728/'Tabel 11'!$F683*1,0)</f>
        <v>0</v>
      </c>
      <c r="P683" s="69"/>
      <c r="Q683" s="69">
        <f>IFERROR('Tabel 5'!P728/'Tabel 11'!$F683*1,0)</f>
        <v>0</v>
      </c>
      <c r="R683" s="69">
        <f>IFERROR('Tabel 5'!Q728/'Tabel 11'!$F683*1,0)</f>
        <v>0</v>
      </c>
      <c r="S683" s="69">
        <f>IFERROR('Tabel 5'!R728/'Tabel 11'!$F683*1,0)</f>
        <v>0</v>
      </c>
      <c r="T683" s="69">
        <f>IFERROR('Tabel 5'!S728/'Tabel 11'!$F683*1,0)</f>
        <v>0</v>
      </c>
      <c r="U683" s="69">
        <f>IFERROR('Tabel 5'!T728/'Tabel 11'!$F683*1,0)</f>
        <v>0</v>
      </c>
      <c r="V683" s="69"/>
      <c r="W683" s="69">
        <f>IFERROR('Tabel 5'!V728/'Tabel 11'!$F683*1,0)</f>
        <v>0</v>
      </c>
      <c r="X683" s="69">
        <f>IFERROR('Tabel 5'!W728/'Tabel 11'!$F683*1,0)</f>
        <v>0</v>
      </c>
      <c r="Y683" s="69">
        <f>IFERROR('Tabel 5'!X728/'Tabel 11'!$F683*1,0)</f>
        <v>0</v>
      </c>
      <c r="Z683" s="69">
        <f>IFERROR('Tabel 5'!Y728/'Tabel 11'!$F683*1,0)</f>
        <v>0</v>
      </c>
      <c r="AA683" s="69"/>
      <c r="AB683" s="69">
        <f>IFERROR('Tabel 5'!AA728/'Tabel 11'!$F683*1,0)</f>
        <v>0</v>
      </c>
    </row>
    <row r="684" spans="2:28" outlineLevel="2" x14ac:dyDescent="0.2">
      <c r="B684" s="46">
        <v>2017</v>
      </c>
      <c r="C684" s="46">
        <v>8</v>
      </c>
      <c r="D684" s="22" t="s">
        <v>16</v>
      </c>
      <c r="E684" s="22" t="s">
        <v>340</v>
      </c>
      <c r="F684" s="41">
        <v>6720</v>
      </c>
      <c r="H684" s="69">
        <f>IFERROR('Tabel 5'!G729/'Tabel 11'!$F684*1,0)</f>
        <v>0</v>
      </c>
      <c r="I684" s="69"/>
      <c r="J684" s="69">
        <f>IFERROR('Tabel 5'!I729/'Tabel 11'!$F684*1,0)</f>
        <v>0</v>
      </c>
      <c r="K684" s="69">
        <f>IFERROR('Tabel 5'!J729/'Tabel 11'!$F684*1,0)</f>
        <v>0</v>
      </c>
      <c r="L684" s="69">
        <f>IFERROR('Tabel 5'!K729/'Tabel 11'!$F684*1,0)</f>
        <v>0</v>
      </c>
      <c r="M684" s="69">
        <f>IFERROR('Tabel 5'!L729/'Tabel 11'!$F684*1,0)</f>
        <v>0</v>
      </c>
      <c r="N684" s="69">
        <f>IFERROR('Tabel 5'!M729/'Tabel 11'!$F684*1,0)</f>
        <v>0</v>
      </c>
      <c r="O684" s="69">
        <f>IFERROR('Tabel 5'!N729/'Tabel 11'!$F684*1,0)</f>
        <v>0</v>
      </c>
      <c r="P684" s="69"/>
      <c r="Q684" s="69">
        <f>IFERROR('Tabel 5'!P729/'Tabel 11'!$F684*1,0)</f>
        <v>0</v>
      </c>
      <c r="R684" s="69">
        <f>IFERROR('Tabel 5'!Q729/'Tabel 11'!$F684*1,0)</f>
        <v>0</v>
      </c>
      <c r="S684" s="69">
        <f>IFERROR('Tabel 5'!R729/'Tabel 11'!$F684*1,0)</f>
        <v>0</v>
      </c>
      <c r="T684" s="69">
        <f>IFERROR('Tabel 5'!S729/'Tabel 11'!$F684*1,0)</f>
        <v>0</v>
      </c>
      <c r="U684" s="69">
        <f>IFERROR('Tabel 5'!T729/'Tabel 11'!$F684*1,0)</f>
        <v>0</v>
      </c>
      <c r="V684" s="69"/>
      <c r="W684" s="69">
        <f>IFERROR('Tabel 5'!V729/'Tabel 11'!$F684*1,0)</f>
        <v>0</v>
      </c>
      <c r="X684" s="69">
        <f>IFERROR('Tabel 5'!W729/'Tabel 11'!$F684*1,0)</f>
        <v>0</v>
      </c>
      <c r="Y684" s="69">
        <f>IFERROR('Tabel 5'!X729/'Tabel 11'!$F684*1,0)</f>
        <v>0</v>
      </c>
      <c r="Z684" s="69">
        <f>IFERROR('Tabel 5'!Y729/'Tabel 11'!$F684*1,0)</f>
        <v>0</v>
      </c>
      <c r="AA684" s="69"/>
      <c r="AB684" s="69">
        <f>IFERROR('Tabel 5'!AA729/'Tabel 11'!$F684*1,0)</f>
        <v>0</v>
      </c>
    </row>
    <row r="685" spans="2:28" outlineLevel="2" x14ac:dyDescent="0.2">
      <c r="B685" s="46">
        <v>2017</v>
      </c>
      <c r="C685" s="46">
        <v>8</v>
      </c>
      <c r="D685" s="22" t="s">
        <v>18</v>
      </c>
      <c r="E685" s="22" t="s">
        <v>342</v>
      </c>
      <c r="F685" s="41">
        <v>20699.728899999991</v>
      </c>
      <c r="H685" s="69">
        <f>IFERROR('Tabel 5'!G730/'Tabel 11'!$F685*1,0)</f>
        <v>0</v>
      </c>
      <c r="I685" s="69"/>
      <c r="J685" s="69">
        <f>IFERROR('Tabel 5'!I730/'Tabel 11'!$F685*1,0)</f>
        <v>0</v>
      </c>
      <c r="K685" s="69">
        <f>IFERROR('Tabel 5'!J730/'Tabel 11'!$F685*1,0)</f>
        <v>0</v>
      </c>
      <c r="L685" s="69">
        <f>IFERROR('Tabel 5'!K730/'Tabel 11'!$F685*1,0)</f>
        <v>0</v>
      </c>
      <c r="M685" s="69">
        <f>IFERROR('Tabel 5'!L730/'Tabel 11'!$F685*1,0)</f>
        <v>0</v>
      </c>
      <c r="N685" s="69">
        <f>IFERROR('Tabel 5'!M730/'Tabel 11'!$F685*1,0)</f>
        <v>0</v>
      </c>
      <c r="O685" s="69">
        <f>IFERROR('Tabel 5'!N730/'Tabel 11'!$F685*1,0)</f>
        <v>0</v>
      </c>
      <c r="P685" s="69"/>
      <c r="Q685" s="69">
        <f>IFERROR('Tabel 5'!P730/'Tabel 11'!$F685*1,0)</f>
        <v>0</v>
      </c>
      <c r="R685" s="69">
        <f>IFERROR('Tabel 5'!Q730/'Tabel 11'!$F685*1,0)</f>
        <v>0</v>
      </c>
      <c r="S685" s="69">
        <f>IFERROR('Tabel 5'!R730/'Tabel 11'!$F685*1,0)</f>
        <v>0</v>
      </c>
      <c r="T685" s="69">
        <f>IFERROR('Tabel 5'!S730/'Tabel 11'!$F685*1,0)</f>
        <v>0</v>
      </c>
      <c r="U685" s="69">
        <f>IFERROR('Tabel 5'!T730/'Tabel 11'!$F685*1,0)</f>
        <v>0</v>
      </c>
      <c r="V685" s="69"/>
      <c r="W685" s="69">
        <f>IFERROR('Tabel 5'!V730/'Tabel 11'!$F685*1,0)</f>
        <v>0</v>
      </c>
      <c r="X685" s="69">
        <f>IFERROR('Tabel 5'!W730/'Tabel 11'!$F685*1,0)</f>
        <v>0</v>
      </c>
      <c r="Y685" s="69">
        <f>IFERROR('Tabel 5'!X730/'Tabel 11'!$F685*1,0)</f>
        <v>0</v>
      </c>
      <c r="Z685" s="69">
        <f>IFERROR('Tabel 5'!Y730/'Tabel 11'!$F685*1,0)</f>
        <v>0</v>
      </c>
      <c r="AA685" s="69"/>
      <c r="AB685" s="69">
        <f>IFERROR('Tabel 5'!AA730/'Tabel 11'!$F685*1,0)</f>
        <v>0</v>
      </c>
    </row>
    <row r="686" spans="2:28" outlineLevel="2" x14ac:dyDescent="0.2">
      <c r="B686" s="46">
        <v>2017</v>
      </c>
      <c r="C686" s="46">
        <v>8</v>
      </c>
      <c r="D686" s="22" t="s">
        <v>19</v>
      </c>
      <c r="E686" s="22" t="s">
        <v>343</v>
      </c>
      <c r="F686" s="41">
        <v>8480</v>
      </c>
      <c r="H686" s="69">
        <f>IFERROR('Tabel 5'!G731/'Tabel 11'!$F686*1,0)</f>
        <v>0</v>
      </c>
      <c r="I686" s="69"/>
      <c r="J686" s="69">
        <f>IFERROR('Tabel 5'!I731/'Tabel 11'!$F686*1,0)</f>
        <v>0</v>
      </c>
      <c r="K686" s="69">
        <f>IFERROR('Tabel 5'!J731/'Tabel 11'!$F686*1,0)</f>
        <v>0</v>
      </c>
      <c r="L686" s="69">
        <f>IFERROR('Tabel 5'!K731/'Tabel 11'!$F686*1,0)</f>
        <v>0</v>
      </c>
      <c r="M686" s="69">
        <f>IFERROR('Tabel 5'!L731/'Tabel 11'!$F686*1,0)</f>
        <v>0</v>
      </c>
      <c r="N686" s="69">
        <f>IFERROR('Tabel 5'!M731/'Tabel 11'!$F686*1,0)</f>
        <v>0</v>
      </c>
      <c r="O686" s="69">
        <f>IFERROR('Tabel 5'!N731/'Tabel 11'!$F686*1,0)</f>
        <v>0</v>
      </c>
      <c r="P686" s="69"/>
      <c r="Q686" s="69">
        <f>IFERROR('Tabel 5'!P731/'Tabel 11'!$F686*1,0)</f>
        <v>0</v>
      </c>
      <c r="R686" s="69">
        <f>IFERROR('Tabel 5'!Q731/'Tabel 11'!$F686*1,0)</f>
        <v>0</v>
      </c>
      <c r="S686" s="69">
        <f>IFERROR('Tabel 5'!R731/'Tabel 11'!$F686*1,0)</f>
        <v>0</v>
      </c>
      <c r="T686" s="69">
        <f>IFERROR('Tabel 5'!S731/'Tabel 11'!$F686*1,0)</f>
        <v>0</v>
      </c>
      <c r="U686" s="69">
        <f>IFERROR('Tabel 5'!T731/'Tabel 11'!$F686*1,0)</f>
        <v>0</v>
      </c>
      <c r="V686" s="69"/>
      <c r="W686" s="69">
        <f>IFERROR('Tabel 5'!V731/'Tabel 11'!$F686*1,0)</f>
        <v>0</v>
      </c>
      <c r="X686" s="69">
        <f>IFERROR('Tabel 5'!W731/'Tabel 11'!$F686*1,0)</f>
        <v>0</v>
      </c>
      <c r="Y686" s="69">
        <f>IFERROR('Tabel 5'!X731/'Tabel 11'!$F686*1,0)</f>
        <v>0</v>
      </c>
      <c r="Z686" s="69">
        <f>IFERROR('Tabel 5'!Y731/'Tabel 11'!$F686*1,0)</f>
        <v>0</v>
      </c>
      <c r="AA686" s="69"/>
      <c r="AB686" s="69">
        <f>IFERROR('Tabel 5'!AA731/'Tabel 11'!$F686*1,0)</f>
        <v>0</v>
      </c>
    </row>
    <row r="687" spans="2:28" outlineLevel="2" x14ac:dyDescent="0.2">
      <c r="B687" s="46">
        <v>2017</v>
      </c>
      <c r="C687" s="46">
        <v>8</v>
      </c>
      <c r="D687" s="22" t="s">
        <v>68</v>
      </c>
      <c r="E687" s="22" t="s">
        <v>405</v>
      </c>
      <c r="F687" s="41">
        <v>4706</v>
      </c>
      <c r="H687" s="69">
        <f>IFERROR('Tabel 5'!G732/'Tabel 11'!$F687*1,0)</f>
        <v>0</v>
      </c>
      <c r="I687" s="69"/>
      <c r="J687" s="69">
        <f>IFERROR('Tabel 5'!I732/'Tabel 11'!$F687*1,0)</f>
        <v>0</v>
      </c>
      <c r="K687" s="69">
        <f>IFERROR('Tabel 5'!J732/'Tabel 11'!$F687*1,0)</f>
        <v>0</v>
      </c>
      <c r="L687" s="69">
        <f>IFERROR('Tabel 5'!K732/'Tabel 11'!$F687*1,0)</f>
        <v>0</v>
      </c>
      <c r="M687" s="69">
        <f>IFERROR('Tabel 5'!L732/'Tabel 11'!$F687*1,0)</f>
        <v>0</v>
      </c>
      <c r="N687" s="69">
        <f>IFERROR('Tabel 5'!M732/'Tabel 11'!$F687*1,0)</f>
        <v>0</v>
      </c>
      <c r="O687" s="69">
        <f>IFERROR('Tabel 5'!N732/'Tabel 11'!$F687*1,0)</f>
        <v>0</v>
      </c>
      <c r="P687" s="69"/>
      <c r="Q687" s="69">
        <f>IFERROR('Tabel 5'!P732/'Tabel 11'!$F687*1,0)</f>
        <v>0</v>
      </c>
      <c r="R687" s="69">
        <f>IFERROR('Tabel 5'!Q732/'Tabel 11'!$F687*1,0)</f>
        <v>0</v>
      </c>
      <c r="S687" s="69">
        <f>IFERROR('Tabel 5'!R732/'Tabel 11'!$F687*1,0)</f>
        <v>0</v>
      </c>
      <c r="T687" s="69">
        <f>IFERROR('Tabel 5'!S732/'Tabel 11'!$F687*1,0)</f>
        <v>0</v>
      </c>
      <c r="U687" s="69">
        <f>IFERROR('Tabel 5'!T732/'Tabel 11'!$F687*1,0)</f>
        <v>0</v>
      </c>
      <c r="V687" s="69"/>
      <c r="W687" s="69">
        <f>IFERROR('Tabel 5'!V732/'Tabel 11'!$F687*1,0)</f>
        <v>0</v>
      </c>
      <c r="X687" s="69">
        <f>IFERROR('Tabel 5'!W732/'Tabel 11'!$F687*1,0)</f>
        <v>0</v>
      </c>
      <c r="Y687" s="69">
        <f>IFERROR('Tabel 5'!X732/'Tabel 11'!$F687*1,0)</f>
        <v>0</v>
      </c>
      <c r="Z687" s="69">
        <f>IFERROR('Tabel 5'!Y732/'Tabel 11'!$F687*1,0)</f>
        <v>0</v>
      </c>
      <c r="AA687" s="69"/>
      <c r="AB687" s="69">
        <f>IFERROR('Tabel 5'!AA732/'Tabel 11'!$F687*1,0)</f>
        <v>0</v>
      </c>
    </row>
    <row r="688" spans="2:28" outlineLevel="2" x14ac:dyDescent="0.2">
      <c r="B688" s="46">
        <v>2017</v>
      </c>
      <c r="C688" s="46">
        <v>8</v>
      </c>
      <c r="E688" s="22" t="s">
        <v>804</v>
      </c>
      <c r="F688" s="41">
        <v>0</v>
      </c>
      <c r="H688" s="69">
        <f>IFERROR('Tabel 5'!G733/'Tabel 11'!$F688*1,0)</f>
        <v>0</v>
      </c>
      <c r="I688" s="69"/>
      <c r="J688" s="69">
        <f>IFERROR('Tabel 5'!I733/'Tabel 11'!$F688*1,0)</f>
        <v>0</v>
      </c>
      <c r="K688" s="69">
        <f>IFERROR('Tabel 5'!J733/'Tabel 11'!$F688*1,0)</f>
        <v>0</v>
      </c>
      <c r="L688" s="69">
        <f>IFERROR('Tabel 5'!K733/'Tabel 11'!$F688*1,0)</f>
        <v>0</v>
      </c>
      <c r="M688" s="69">
        <f>IFERROR('Tabel 5'!L733/'Tabel 11'!$F688*1,0)</f>
        <v>0</v>
      </c>
      <c r="N688" s="69">
        <f>IFERROR('Tabel 5'!M733/'Tabel 11'!$F688*1,0)</f>
        <v>0</v>
      </c>
      <c r="O688" s="69">
        <f>IFERROR('Tabel 5'!N733/'Tabel 11'!$F688*1,0)</f>
        <v>0</v>
      </c>
      <c r="P688" s="69"/>
      <c r="Q688" s="69">
        <f>IFERROR('Tabel 5'!P733/'Tabel 11'!$F688*1,0)</f>
        <v>0</v>
      </c>
      <c r="R688" s="69">
        <f>IFERROR('Tabel 5'!Q733/'Tabel 11'!$F688*1,0)</f>
        <v>0</v>
      </c>
      <c r="S688" s="69">
        <f>IFERROR('Tabel 5'!R733/'Tabel 11'!$F688*1,0)</f>
        <v>0</v>
      </c>
      <c r="T688" s="69">
        <f>IFERROR('Tabel 5'!S733/'Tabel 11'!$F688*1,0)</f>
        <v>0</v>
      </c>
      <c r="U688" s="69">
        <f>IFERROR('Tabel 5'!T733/'Tabel 11'!$F688*1,0)</f>
        <v>0</v>
      </c>
      <c r="V688" s="69"/>
      <c r="W688" s="69">
        <f>IFERROR('Tabel 5'!V733/'Tabel 11'!$F688*1,0)</f>
        <v>0</v>
      </c>
      <c r="X688" s="69">
        <f>IFERROR('Tabel 5'!W733/'Tabel 11'!$F688*1,0)</f>
        <v>0</v>
      </c>
      <c r="Y688" s="69">
        <f>IFERROR('Tabel 5'!X733/'Tabel 11'!$F688*1,0)</f>
        <v>0</v>
      </c>
      <c r="Z688" s="69">
        <f>IFERROR('Tabel 5'!Y733/'Tabel 11'!$F688*1,0)</f>
        <v>0</v>
      </c>
      <c r="AA688" s="69"/>
      <c r="AB688" s="69">
        <f>IFERROR('Tabel 5'!AA733/'Tabel 11'!$F688*1,0)</f>
        <v>0</v>
      </c>
    </row>
    <row r="689" spans="2:28" outlineLevel="1" x14ac:dyDescent="0.2">
      <c r="B689" s="46">
        <v>2017</v>
      </c>
      <c r="C689" s="47" t="s">
        <v>766</v>
      </c>
      <c r="F689" s="41">
        <v>61444.728899999987</v>
      </c>
      <c r="H689" s="69">
        <f>IFERROR('Tabel 5'!G734/'Tabel 11'!$F689*1,0)</f>
        <v>0</v>
      </c>
      <c r="I689" s="69"/>
      <c r="J689" s="69">
        <f>IFERROR('Tabel 5'!I734/'Tabel 11'!$F689*1,0)</f>
        <v>0</v>
      </c>
      <c r="K689" s="69">
        <f>IFERROR('Tabel 5'!J734/'Tabel 11'!$F689*1,0)</f>
        <v>0</v>
      </c>
      <c r="L689" s="69">
        <f>IFERROR('Tabel 5'!K734/'Tabel 11'!$F689*1,0)</f>
        <v>0</v>
      </c>
      <c r="M689" s="69">
        <f>IFERROR('Tabel 5'!L734/'Tabel 11'!$F689*1,0)</f>
        <v>0</v>
      </c>
      <c r="N689" s="69">
        <f>IFERROR('Tabel 5'!M734/'Tabel 11'!$F689*1,0)</f>
        <v>0</v>
      </c>
      <c r="O689" s="69">
        <f>IFERROR('Tabel 5'!N734/'Tabel 11'!$F689*1,0)</f>
        <v>0</v>
      </c>
      <c r="P689" s="69"/>
      <c r="Q689" s="69">
        <f>IFERROR('Tabel 5'!P734/'Tabel 11'!$F689*1,0)</f>
        <v>0</v>
      </c>
      <c r="R689" s="69">
        <f>IFERROR('Tabel 5'!Q734/'Tabel 11'!$F689*1,0)</f>
        <v>0</v>
      </c>
      <c r="S689" s="69">
        <f>IFERROR('Tabel 5'!R734/'Tabel 11'!$F689*1,0)</f>
        <v>0</v>
      </c>
      <c r="T689" s="69">
        <f>IFERROR('Tabel 5'!S734/'Tabel 11'!$F689*1,0)</f>
        <v>0</v>
      </c>
      <c r="U689" s="69">
        <f>IFERROR('Tabel 5'!T734/'Tabel 11'!$F689*1,0)</f>
        <v>0</v>
      </c>
      <c r="V689" s="69"/>
      <c r="W689" s="69">
        <f>IFERROR('Tabel 5'!V734/'Tabel 11'!$F689*1,0)</f>
        <v>0</v>
      </c>
      <c r="X689" s="69">
        <f>IFERROR('Tabel 5'!W734/'Tabel 11'!$F689*1,0)</f>
        <v>0</v>
      </c>
      <c r="Y689" s="69">
        <f>IFERROR('Tabel 5'!X734/'Tabel 11'!$F689*1,0)</f>
        <v>0</v>
      </c>
      <c r="Z689" s="69">
        <f>IFERROR('Tabel 5'!Y734/'Tabel 11'!$F689*1,0)</f>
        <v>0</v>
      </c>
      <c r="AA689" s="69"/>
      <c r="AB689" s="69">
        <f>IFERROR('Tabel 5'!AA734/'Tabel 11'!$F689*1,0)</f>
        <v>0</v>
      </c>
    </row>
    <row r="690" spans="2:28" x14ac:dyDescent="0.2">
      <c r="B690" s="31"/>
      <c r="C690" s="31"/>
      <c r="D690" s="31"/>
      <c r="E690" s="31"/>
      <c r="F690" s="50"/>
      <c r="G690" s="31"/>
      <c r="H690" s="66"/>
      <c r="I690" s="66"/>
      <c r="J690" s="66"/>
      <c r="K690" s="31"/>
      <c r="L690" s="31"/>
      <c r="M690" s="31"/>
      <c r="N690" s="31"/>
      <c r="O690" s="31"/>
      <c r="P690" s="31"/>
      <c r="Q690" s="66"/>
      <c r="R690" s="31"/>
      <c r="S690" s="31"/>
      <c r="T690" s="31"/>
      <c r="U690" s="66"/>
      <c r="V690" s="66"/>
      <c r="W690" s="66"/>
      <c r="X690" s="31"/>
      <c r="Y690" s="31"/>
      <c r="Z690" s="31"/>
      <c r="AA690" s="31"/>
      <c r="AB690" s="31"/>
    </row>
    <row r="691" spans="2:28" x14ac:dyDescent="0.2">
      <c r="B691" s="2" t="s">
        <v>725</v>
      </c>
    </row>
  </sheetData>
  <mergeCells count="2">
    <mergeCell ref="J3:O3"/>
    <mergeCell ref="Q3:S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4"/>
  <sheetViews>
    <sheetView workbookViewId="0">
      <selection activeCell="I3" sqref="I3:N3"/>
    </sheetView>
  </sheetViews>
  <sheetFormatPr defaultRowHeight="11.25" x14ac:dyDescent="0.2"/>
  <cols>
    <col min="1" max="1" width="9.140625" style="22"/>
    <col min="2" max="2" width="7.140625" style="22" customWidth="1"/>
    <col min="3" max="3" width="12.140625" style="22" customWidth="1"/>
    <col min="4" max="4" width="2.28515625" style="22" customWidth="1"/>
    <col min="5" max="5" width="11.5703125" style="22" customWidth="1"/>
    <col min="6" max="6" width="2.28515625" style="22" customWidth="1"/>
    <col min="7" max="7" width="8.42578125" style="39" customWidth="1"/>
    <col min="8" max="8" width="2.140625" style="39" customWidth="1"/>
    <col min="9" max="9" width="8.42578125" style="39" customWidth="1"/>
    <col min="10" max="17" width="8.42578125" style="22" customWidth="1"/>
    <col min="18" max="18" width="2.140625" style="22" customWidth="1"/>
    <col min="19" max="19" width="8.42578125" style="39" customWidth="1"/>
    <col min="20" max="21" width="8.42578125" style="22" customWidth="1"/>
    <col min="22" max="22" width="2.140625" style="22" customWidth="1"/>
    <col min="23" max="23" width="8.42578125" style="39" customWidth="1"/>
    <col min="24" max="24" width="2.140625" style="39" customWidth="1"/>
    <col min="25" max="25" width="8.42578125" style="22" customWidth="1"/>
    <col min="26" max="16384" width="9.140625" style="22"/>
  </cols>
  <sheetData>
    <row r="1" spans="1:26" x14ac:dyDescent="0.2">
      <c r="A1" s="1" t="s">
        <v>971</v>
      </c>
      <c r="B1" s="1"/>
      <c r="C1" s="2"/>
      <c r="D1" s="2"/>
      <c r="E1" s="2"/>
      <c r="F1" s="2"/>
      <c r="G1" s="2"/>
      <c r="H1" s="2"/>
      <c r="I1" s="2"/>
      <c r="J1" s="2"/>
      <c r="K1" s="2"/>
      <c r="L1" s="2"/>
      <c r="M1" s="2"/>
      <c r="N1" s="2"/>
      <c r="O1" s="2"/>
      <c r="P1" s="2"/>
      <c r="Q1" s="2"/>
      <c r="R1" s="2"/>
      <c r="S1" s="2"/>
      <c r="T1" s="2"/>
      <c r="U1" s="2"/>
      <c r="V1" s="2"/>
      <c r="W1" s="2"/>
      <c r="X1" s="2"/>
      <c r="Y1" s="2"/>
      <c r="Z1" s="2"/>
    </row>
    <row r="2" spans="1:26" x14ac:dyDescent="0.2">
      <c r="A2" s="25" t="s">
        <v>973</v>
      </c>
      <c r="B2" s="25"/>
      <c r="C2" s="2"/>
      <c r="D2" s="2"/>
      <c r="E2" s="2"/>
      <c r="F2" s="2"/>
      <c r="G2" s="2"/>
      <c r="H2" s="2"/>
      <c r="I2" s="2"/>
      <c r="J2" s="2"/>
      <c r="K2" s="26"/>
      <c r="L2" s="31"/>
      <c r="M2" s="31"/>
      <c r="N2" s="31"/>
      <c r="O2" s="31"/>
      <c r="P2" s="31"/>
      <c r="Q2" s="31"/>
      <c r="R2" s="31"/>
      <c r="S2" s="22"/>
      <c r="U2" s="31"/>
      <c r="V2" s="31"/>
      <c r="W2" s="31"/>
      <c r="X2" s="31"/>
      <c r="Y2" s="31"/>
    </row>
    <row r="3" spans="1:26" ht="35.25" customHeight="1" x14ac:dyDescent="0.2">
      <c r="A3" s="27"/>
      <c r="B3" s="27"/>
      <c r="C3" s="4"/>
      <c r="D3" s="28"/>
      <c r="E3" s="28"/>
      <c r="F3" s="28"/>
      <c r="G3" s="134" t="s">
        <v>959</v>
      </c>
      <c r="H3" s="36"/>
      <c r="I3" s="148" t="s">
        <v>782</v>
      </c>
      <c r="J3" s="148"/>
      <c r="K3" s="148"/>
      <c r="L3" s="148"/>
      <c r="M3" s="148"/>
      <c r="N3" s="148"/>
      <c r="O3" s="134"/>
      <c r="P3" s="134"/>
      <c r="Q3" s="134"/>
      <c r="R3" s="37"/>
      <c r="S3" s="148" t="s">
        <v>783</v>
      </c>
      <c r="T3" s="148"/>
      <c r="U3" s="146"/>
      <c r="V3" s="30"/>
      <c r="W3" s="32" t="s">
        <v>784</v>
      </c>
      <c r="X3" s="33"/>
      <c r="Y3" s="34" t="s">
        <v>739</v>
      </c>
    </row>
    <row r="4" spans="1:26" ht="45" customHeight="1" x14ac:dyDescent="0.2">
      <c r="A4" s="38" t="s">
        <v>701</v>
      </c>
      <c r="B4" s="38" t="s">
        <v>319</v>
      </c>
      <c r="C4" s="38" t="s">
        <v>320</v>
      </c>
      <c r="D4" s="5"/>
      <c r="E4" s="72" t="s">
        <v>969</v>
      </c>
      <c r="F4" s="5"/>
      <c r="G4" s="133" t="s">
        <v>0</v>
      </c>
      <c r="H4" s="133"/>
      <c r="I4" s="133" t="s">
        <v>785</v>
      </c>
      <c r="J4" s="133" t="s">
        <v>786</v>
      </c>
      <c r="K4" s="133" t="s">
        <v>787</v>
      </c>
      <c r="L4" s="133" t="s">
        <v>788</v>
      </c>
      <c r="M4" s="133" t="s">
        <v>789</v>
      </c>
      <c r="N4" s="133" t="s">
        <v>790</v>
      </c>
      <c r="O4" s="133" t="s">
        <v>791</v>
      </c>
      <c r="P4" s="133" t="s">
        <v>792</v>
      </c>
      <c r="Q4" s="133" t="s">
        <v>793</v>
      </c>
      <c r="R4" s="133"/>
      <c r="S4" s="133" t="s">
        <v>794</v>
      </c>
      <c r="T4" s="133" t="s">
        <v>795</v>
      </c>
      <c r="U4" s="133" t="s">
        <v>796</v>
      </c>
      <c r="V4" s="133"/>
      <c r="W4" s="133" t="s">
        <v>798</v>
      </c>
      <c r="X4" s="133"/>
      <c r="Y4" s="32" t="s">
        <v>0</v>
      </c>
    </row>
    <row r="5" spans="1:26" x14ac:dyDescent="0.2">
      <c r="G5" s="22"/>
      <c r="H5" s="22"/>
      <c r="I5" s="22"/>
      <c r="S5" s="22"/>
      <c r="W5" s="22"/>
      <c r="X5" s="22"/>
    </row>
    <row r="6" spans="1:26" x14ac:dyDescent="0.2">
      <c r="C6" s="42" t="s">
        <v>754</v>
      </c>
      <c r="D6" s="31"/>
      <c r="E6" s="31"/>
      <c r="F6" s="31"/>
      <c r="G6" s="42"/>
      <c r="H6" s="31"/>
      <c r="I6" s="31"/>
      <c r="J6" s="31"/>
      <c r="K6" s="31"/>
      <c r="L6" s="31"/>
      <c r="M6" s="31"/>
      <c r="N6" s="31"/>
      <c r="O6" s="31"/>
      <c r="P6" s="31"/>
      <c r="Q6" s="31"/>
      <c r="R6" s="31"/>
      <c r="S6" s="31"/>
      <c r="T6" s="31"/>
      <c r="U6" s="31"/>
      <c r="V6" s="31"/>
      <c r="W6" s="31"/>
      <c r="X6" s="31"/>
      <c r="Y6" s="31"/>
    </row>
    <row r="7" spans="1:26" x14ac:dyDescent="0.2">
      <c r="A7" s="46">
        <v>2019</v>
      </c>
      <c r="C7" s="22" t="s">
        <v>738</v>
      </c>
      <c r="E7" s="57">
        <f>SUM(E11:E22)</f>
        <v>5655983.9119000006</v>
      </c>
      <c r="G7" s="69">
        <f>'Tabel 6'!E7/'Tabel 12'!$E7</f>
        <v>6.1573948008810622E-2</v>
      </c>
      <c r="H7" s="41"/>
      <c r="I7" s="69">
        <f>'Tabel 6'!G7/'Tabel 12'!$E7</f>
        <v>5.2443079287394598E-2</v>
      </c>
      <c r="J7" s="69">
        <f>'Tabel 6'!H7/'Tabel 12'!$E7</f>
        <v>6.7342709744739855E-3</v>
      </c>
      <c r="K7" s="69">
        <f>'Tabel 6'!I7/'Tabel 12'!$E7</f>
        <v>1.1425909931255579E-3</v>
      </c>
      <c r="L7" s="69">
        <f>'Tabel 6'!J7/'Tabel 12'!$E7</f>
        <v>2.6137797402315836E-3</v>
      </c>
      <c r="M7" s="69">
        <f>'Tabel 6'!K7/'Tabel 12'!$E7</f>
        <v>8.446859555148727E-4</v>
      </c>
      <c r="N7" s="69">
        <f>'Tabel 6'!L7/'Tabel 12'!$E7</f>
        <v>8.2819112252857114E-3</v>
      </c>
      <c r="O7" s="69">
        <f>'Tabel 6'!M7/'Tabel 12'!$E7</f>
        <v>2.2168982789393917E-3</v>
      </c>
      <c r="P7" s="69">
        <f>'Tabel 6'!N7/'Tabel 12'!$E7</f>
        <v>2.4976501827167437E-2</v>
      </c>
      <c r="Q7" s="69">
        <f>'Tabel 6'!O7/'Tabel 12'!$E7</f>
        <v>5.632440292656059E-3</v>
      </c>
      <c r="R7" s="41"/>
      <c r="S7" s="69">
        <f>'Tabel 6'!Q7/'Tabel 12'!$E7</f>
        <v>8.2917751766103647E-3</v>
      </c>
      <c r="T7" s="69">
        <f>'Tabel 6'!R7/'Tabel 12'!$E7</f>
        <v>7.9112931891223408E-3</v>
      </c>
      <c r="U7" s="69">
        <f>'Tabel 6'!S7/'Tabel 12'!$E7</f>
        <v>3.8048198748802381E-4</v>
      </c>
      <c r="V7" s="41"/>
      <c r="W7" s="69">
        <f>'Tabel 6'!U7/'Tabel 12'!$E7</f>
        <v>8.3909354480566788E-4</v>
      </c>
      <c r="X7" s="41"/>
      <c r="Y7" s="69">
        <f>'Tabel 6'!W7/'Tabel 12'!$E7</f>
        <v>0</v>
      </c>
    </row>
    <row r="8" spans="1:26" x14ac:dyDescent="0.2">
      <c r="A8" s="46">
        <v>2017</v>
      </c>
      <c r="C8" s="22" t="s">
        <v>738</v>
      </c>
      <c r="E8" s="57">
        <f>SUM(E24:E35)</f>
        <v>5407511.9676000001</v>
      </c>
      <c r="G8" s="69">
        <f>'Tabel 6'!E8/'Tabel 12'!$E8</f>
        <v>5.5756149509515504E-2</v>
      </c>
      <c r="H8" s="41"/>
      <c r="I8" s="69">
        <f>'Tabel 6'!G8/'Tabel 12'!$E8</f>
        <v>4.5502717372478886E-2</v>
      </c>
      <c r="J8" s="69">
        <f>'Tabel 6'!H8/'Tabel 12'!$E8</f>
        <v>4.8746109574860658E-3</v>
      </c>
      <c r="K8" s="69">
        <f>'Tabel 6'!I8/'Tabel 12'!$E8</f>
        <v>8.9770250146195898E-4</v>
      </c>
      <c r="L8" s="69">
        <f>'Tabel 6'!J8/'Tabel 12'!$E8</f>
        <v>3.1637973068773645E-3</v>
      </c>
      <c r="M8" s="69">
        <f>'Tabel 6'!K8/'Tabel 12'!$E8</f>
        <v>6.0121404991414452E-4</v>
      </c>
      <c r="N8" s="69">
        <f>'Tabel 6'!L8/'Tabel 12'!$E8</f>
        <v>8.6536516683418021E-3</v>
      </c>
      <c r="O8" s="69">
        <f>'Tabel 6'!M8/'Tabel 12'!$E8</f>
        <v>2.9518371435217385E-3</v>
      </c>
      <c r="P8" s="69">
        <f>'Tabel 6'!N8/'Tabel 12'!$E8</f>
        <v>1.8936922505868925E-2</v>
      </c>
      <c r="Q8" s="69">
        <f>'Tabel 6'!O8/'Tabel 12'!$E8</f>
        <v>5.4229812390068841E-3</v>
      </c>
      <c r="R8" s="41"/>
      <c r="S8" s="69">
        <f>'Tabel 6'!Q8/'Tabel 12'!$E8</f>
        <v>8.5119095927638933E-3</v>
      </c>
      <c r="T8" s="69">
        <f>'Tabel 6'!R8/'Tabel 12'!$E8</f>
        <v>8.1414890071042356E-3</v>
      </c>
      <c r="U8" s="69">
        <f>'Tabel 6'!S8/'Tabel 12'!$E8</f>
        <v>3.704205856596577E-4</v>
      </c>
      <c r="V8" s="41"/>
      <c r="W8" s="69">
        <f>'Tabel 6'!U8/'Tabel 12'!$E8</f>
        <v>1.741522544272732E-3</v>
      </c>
      <c r="X8" s="41"/>
      <c r="Y8" s="69">
        <f>'Tabel 6'!W8/'Tabel 12'!$E8</f>
        <v>0</v>
      </c>
    </row>
    <row r="9" spans="1:26" x14ac:dyDescent="0.2">
      <c r="C9" s="31"/>
      <c r="D9" s="31"/>
      <c r="E9" s="31"/>
      <c r="F9" s="31"/>
      <c r="G9" s="31"/>
      <c r="H9" s="31"/>
      <c r="I9" s="31"/>
      <c r="J9" s="31"/>
      <c r="K9" s="31"/>
      <c r="L9" s="31"/>
      <c r="M9" s="31"/>
      <c r="N9" s="31"/>
      <c r="O9" s="31"/>
      <c r="P9" s="31"/>
      <c r="Q9" s="31"/>
      <c r="R9" s="31"/>
      <c r="S9" s="31"/>
      <c r="T9" s="31"/>
      <c r="U9" s="31"/>
      <c r="V9" s="31"/>
      <c r="W9" s="31"/>
      <c r="X9" s="31"/>
      <c r="Y9" s="31"/>
    </row>
    <row r="10" spans="1:26" x14ac:dyDescent="0.2">
      <c r="A10" s="42" t="s">
        <v>972</v>
      </c>
      <c r="B10" s="42"/>
      <c r="C10" s="31"/>
      <c r="D10" s="31"/>
      <c r="E10" s="31"/>
      <c r="F10" s="31"/>
      <c r="G10" s="42"/>
      <c r="H10" s="31"/>
      <c r="I10" s="42"/>
      <c r="J10" s="42"/>
      <c r="K10" s="42"/>
      <c r="L10" s="42"/>
      <c r="M10" s="42"/>
      <c r="N10" s="42"/>
      <c r="O10" s="42"/>
      <c r="P10" s="42"/>
      <c r="Q10" s="42"/>
      <c r="R10" s="31"/>
      <c r="S10" s="42"/>
      <c r="T10" s="42"/>
      <c r="U10" s="42"/>
      <c r="V10" s="31"/>
      <c r="W10" s="42"/>
      <c r="X10" s="31"/>
      <c r="Y10" s="42"/>
    </row>
    <row r="11" spans="1:26" x14ac:dyDescent="0.2">
      <c r="A11" s="46">
        <v>2019</v>
      </c>
      <c r="B11" s="22" t="s">
        <v>769</v>
      </c>
      <c r="C11" s="22" t="s">
        <v>324</v>
      </c>
      <c r="E11" s="41">
        <v>455222</v>
      </c>
      <c r="G11" s="69">
        <f>'Tabel 6'!E11/'Tabel 12'!$E11</f>
        <v>5.3191629578535307E-2</v>
      </c>
      <c r="H11" s="41"/>
      <c r="I11" s="69">
        <f>'Tabel 6'!G11/'Tabel 12'!$E11</f>
        <v>4.8299511007815966E-2</v>
      </c>
      <c r="J11" s="69">
        <f>'Tabel 6'!H11/'Tabel 12'!$E11</f>
        <v>2.3021734450443961E-3</v>
      </c>
      <c r="K11" s="69">
        <f>'Tabel 6'!I11/'Tabel 12'!$E11</f>
        <v>3.075422541089842E-5</v>
      </c>
      <c r="L11" s="69">
        <f>'Tabel 6'!J11/'Tabel 12'!$E11</f>
        <v>2.0012213820948901E-3</v>
      </c>
      <c r="M11" s="69">
        <f>'Tabel 6'!K11/'Tabel 12'!$E11</f>
        <v>3.8003435686324475E-4</v>
      </c>
      <c r="N11" s="69">
        <f>'Tabel 6'!L11/'Tabel 12'!$E11</f>
        <v>3.1874557908009716E-3</v>
      </c>
      <c r="O11" s="69">
        <f>'Tabel 6'!M11/'Tabel 12'!$E11</f>
        <v>1.9770573478434697E-3</v>
      </c>
      <c r="P11" s="69">
        <f>'Tabel 6'!N11/'Tabel 12'!$E11</f>
        <v>2.9998550157944916E-2</v>
      </c>
      <c r="Q11" s="69">
        <f>'Tabel 6'!O11/'Tabel 12'!$E11</f>
        <v>8.4222643018131808E-3</v>
      </c>
      <c r="R11" s="41"/>
      <c r="S11" s="69">
        <f>'Tabel 6'!Q11/'Tabel 12'!$E11</f>
        <v>4.8921185707193416E-3</v>
      </c>
      <c r="T11" s="69">
        <f>'Tabel 6'!R11/'Tabel 12'!$E11</f>
        <v>4.6856259143890234E-3</v>
      </c>
      <c r="U11" s="69">
        <f>'Tabel 6'!S11/'Tabel 12'!$E11</f>
        <v>2.0649265633031796E-4</v>
      </c>
      <c r="V11" s="41"/>
      <c r="W11" s="69">
        <f>'Tabel 6'!U11/'Tabel 12'!$E11</f>
        <v>0</v>
      </c>
      <c r="X11" s="41"/>
      <c r="Y11" s="69">
        <f>'Tabel 6'!W11/'Tabel 12'!$E11</f>
        <v>0</v>
      </c>
    </row>
    <row r="12" spans="1:26" x14ac:dyDescent="0.2">
      <c r="A12" s="46">
        <v>2019</v>
      </c>
      <c r="B12" s="22" t="s">
        <v>770</v>
      </c>
      <c r="C12" s="22" t="s">
        <v>797</v>
      </c>
      <c r="E12" s="41">
        <v>418261</v>
      </c>
      <c r="G12" s="69">
        <f>'Tabel 6'!E12/'Tabel 12'!$E12</f>
        <v>9.1691551447541125E-2</v>
      </c>
      <c r="H12" s="41"/>
      <c r="I12" s="69">
        <f>'Tabel 6'!G12/'Tabel 12'!$E12</f>
        <v>8.2419828767205161E-2</v>
      </c>
      <c r="J12" s="69">
        <f>'Tabel 6'!H12/'Tabel 12'!$E12</f>
        <v>5.5969837015643342E-3</v>
      </c>
      <c r="K12" s="69">
        <f>'Tabel 6'!I12/'Tabel 12'!$E12</f>
        <v>3.6101859843494852E-4</v>
      </c>
      <c r="L12" s="69">
        <f>'Tabel 6'!J12/'Tabel 12'!$E12</f>
        <v>1.0567564272069355E-3</v>
      </c>
      <c r="M12" s="69">
        <f>'Tabel 6'!K12/'Tabel 12'!$E12</f>
        <v>1.54688101448617E-3</v>
      </c>
      <c r="N12" s="69">
        <f>'Tabel 6'!L12/'Tabel 12'!$E12</f>
        <v>1.2241160423754546E-2</v>
      </c>
      <c r="O12" s="69">
        <f>'Tabel 6'!M12/'Tabel 12'!$E12</f>
        <v>1.0285443777928135E-2</v>
      </c>
      <c r="P12" s="69">
        <f>'Tabel 6'!N12/'Tabel 12'!$E12</f>
        <v>2.8568286309266222E-2</v>
      </c>
      <c r="Q12" s="69">
        <f>'Tabel 6'!O12/'Tabel 12'!$E12</f>
        <v>2.2763298514563872E-2</v>
      </c>
      <c r="R12" s="41"/>
      <c r="S12" s="69">
        <f>'Tabel 6'!Q12/'Tabel 12'!$E12</f>
        <v>9.2717226803359625E-3</v>
      </c>
      <c r="T12" s="69">
        <f>'Tabel 6'!R12/'Tabel 12'!$E12</f>
        <v>7.6794154845897661E-3</v>
      </c>
      <c r="U12" s="69">
        <f>'Tabel 6'!S12/'Tabel 12'!$E12</f>
        <v>1.5923071957461966E-3</v>
      </c>
      <c r="V12" s="41"/>
      <c r="W12" s="69">
        <f>'Tabel 6'!U12/'Tabel 12'!$E12</f>
        <v>0</v>
      </c>
      <c r="X12" s="41"/>
      <c r="Y12" s="69">
        <f>'Tabel 6'!W12/'Tabel 12'!$E12</f>
        <v>0</v>
      </c>
    </row>
    <row r="13" spans="1:26" x14ac:dyDescent="0.2">
      <c r="A13" s="46">
        <v>2019</v>
      </c>
      <c r="B13" s="22" t="s">
        <v>771</v>
      </c>
      <c r="C13" s="22" t="s">
        <v>346</v>
      </c>
      <c r="E13" s="41">
        <v>280834</v>
      </c>
      <c r="G13" s="69">
        <f>'Tabel 6'!E13/'Tabel 12'!$E13</f>
        <v>7.4528012989880141E-2</v>
      </c>
      <c r="H13" s="41"/>
      <c r="I13" s="69">
        <f>'Tabel 6'!G13/'Tabel 12'!$E13</f>
        <v>6.1712613145132003E-2</v>
      </c>
      <c r="J13" s="69">
        <f>'Tabel 6'!H13/'Tabel 12'!$E13</f>
        <v>7.1394489271242086E-3</v>
      </c>
      <c r="K13" s="69">
        <f>'Tabel 6'!I13/'Tabel 12'!$E13</f>
        <v>9.0800971392352781E-4</v>
      </c>
      <c r="L13" s="69">
        <f>'Tabel 6'!J13/'Tabel 12'!$E13</f>
        <v>6.7584409295170815E-3</v>
      </c>
      <c r="M13" s="69">
        <f>'Tabel 6'!K13/'Tabel 12'!$E13</f>
        <v>0</v>
      </c>
      <c r="N13" s="69">
        <f>'Tabel 6'!L13/'Tabel 12'!$E13</f>
        <v>2.3579765982751376E-2</v>
      </c>
      <c r="O13" s="69">
        <f>'Tabel 6'!M13/'Tabel 12'!$E13</f>
        <v>1.7269988676584744E-3</v>
      </c>
      <c r="P13" s="69">
        <f>'Tabel 6'!N13/'Tabel 12'!$E13</f>
        <v>1.1455165685066623E-2</v>
      </c>
      <c r="Q13" s="69">
        <f>'Tabel 6'!O13/'Tabel 12'!$E13</f>
        <v>1.0144783039090709E-2</v>
      </c>
      <c r="R13" s="41"/>
      <c r="S13" s="69">
        <f>'Tabel 6'!Q13/'Tabel 12'!$E13</f>
        <v>1.2815399844748143E-2</v>
      </c>
      <c r="T13" s="69">
        <f>'Tabel 6'!R13/'Tabel 12'!$E13</f>
        <v>1.2576824743442745E-2</v>
      </c>
      <c r="U13" s="69">
        <f>'Tabel 6'!S13/'Tabel 12'!$E13</f>
        <v>2.3857510130539749E-4</v>
      </c>
      <c r="V13" s="41"/>
      <c r="W13" s="69">
        <f>'Tabel 6'!U13/'Tabel 12'!$E13</f>
        <v>0</v>
      </c>
      <c r="X13" s="41"/>
      <c r="Y13" s="69">
        <f>'Tabel 6'!W13/'Tabel 12'!$E13</f>
        <v>0</v>
      </c>
    </row>
    <row r="14" spans="1:26" x14ac:dyDescent="0.2">
      <c r="A14" s="46">
        <v>2019</v>
      </c>
      <c r="B14" s="22" t="s">
        <v>772</v>
      </c>
      <c r="C14" s="22" t="s">
        <v>352</v>
      </c>
      <c r="E14" s="41">
        <v>474576</v>
      </c>
      <c r="G14" s="69">
        <f>'Tabel 6'!E14/'Tabel 12'!$E14</f>
        <v>4.0202201544115169E-2</v>
      </c>
      <c r="H14" s="41"/>
      <c r="I14" s="69">
        <f>'Tabel 6'!G14/'Tabel 12'!$E14</f>
        <v>3.2711304406459661E-2</v>
      </c>
      <c r="J14" s="69">
        <f>'Tabel 6'!H14/'Tabel 12'!$E14</f>
        <v>9.256683860962206E-3</v>
      </c>
      <c r="K14" s="69">
        <f>'Tabel 6'!I14/'Tabel 12'!$E14</f>
        <v>1.3780722160412664E-3</v>
      </c>
      <c r="L14" s="69">
        <f>'Tabel 6'!J14/'Tabel 12'!$E14</f>
        <v>2.5875729071845183E-3</v>
      </c>
      <c r="M14" s="69">
        <f>'Tabel 6'!K14/'Tabel 12'!$E14</f>
        <v>1.2853578773473585E-4</v>
      </c>
      <c r="N14" s="69">
        <f>'Tabel 6'!L14/'Tabel 12'!$E14</f>
        <v>3.6664306665318094E-3</v>
      </c>
      <c r="O14" s="69">
        <f>'Tabel 6'!M14/'Tabel 12'!$E14</f>
        <v>5.2573244327568189E-3</v>
      </c>
      <c r="P14" s="69">
        <f>'Tabel 6'!N14/'Tabel 12'!$E14</f>
        <v>9.7645055797174734E-3</v>
      </c>
      <c r="Q14" s="69">
        <f>'Tabel 6'!O14/'Tabel 12'!$E14</f>
        <v>6.7217895553083171E-4</v>
      </c>
      <c r="R14" s="41"/>
      <c r="S14" s="69">
        <f>'Tabel 6'!Q14/'Tabel 12'!$E14</f>
        <v>7.1558612319207043E-3</v>
      </c>
      <c r="T14" s="69">
        <f>'Tabel 6'!R14/'Tabel 12'!$E14</f>
        <v>7.1558612319207043E-3</v>
      </c>
      <c r="U14" s="69">
        <f>'Tabel 6'!S14/'Tabel 12'!$E14</f>
        <v>0</v>
      </c>
      <c r="V14" s="41"/>
      <c r="W14" s="69">
        <f>'Tabel 6'!U14/'Tabel 12'!$E14</f>
        <v>3.3503590573480326E-4</v>
      </c>
      <c r="X14" s="41"/>
      <c r="Y14" s="69">
        <f>'Tabel 6'!W14/'Tabel 12'!$E14</f>
        <v>0</v>
      </c>
    </row>
    <row r="15" spans="1:26" x14ac:dyDescent="0.2">
      <c r="A15" s="46">
        <v>2019</v>
      </c>
      <c r="B15" s="22" t="s">
        <v>773</v>
      </c>
      <c r="C15" s="22" t="s">
        <v>375</v>
      </c>
      <c r="E15" s="41">
        <v>754010</v>
      </c>
      <c r="G15" s="69">
        <f>'Tabel 6'!E15/'Tabel 12'!$E15</f>
        <v>7.2288165939443774E-2</v>
      </c>
      <c r="H15" s="41"/>
      <c r="I15" s="69">
        <f>'Tabel 6'!G15/'Tabel 12'!$E15</f>
        <v>5.7387833052612032E-2</v>
      </c>
      <c r="J15" s="69">
        <f>'Tabel 6'!H15/'Tabel 12'!$E15</f>
        <v>5.9097359451466165E-3</v>
      </c>
      <c r="K15" s="69">
        <f>'Tabel 6'!I15/'Tabel 12'!$E15</f>
        <v>9.4428455856023126E-4</v>
      </c>
      <c r="L15" s="69">
        <f>'Tabel 6'!J15/'Tabel 12'!$E15</f>
        <v>1.5304836805877906E-3</v>
      </c>
      <c r="M15" s="69">
        <f>'Tabel 6'!K15/'Tabel 12'!$E15</f>
        <v>0</v>
      </c>
      <c r="N15" s="69">
        <f>'Tabel 6'!L15/'Tabel 12'!$E15</f>
        <v>3.1776766886380818E-3</v>
      </c>
      <c r="O15" s="69">
        <f>'Tabel 6'!M15/'Tabel 12'!$E15</f>
        <v>2.068938077744327E-4</v>
      </c>
      <c r="P15" s="69">
        <f>'Tabel 6'!N15/'Tabel 12'!$E15</f>
        <v>4.1474251004628586E-2</v>
      </c>
      <c r="Q15" s="69">
        <f>'Tabel 6'!O15/'Tabel 12'!$E15</f>
        <v>4.1445073672762957E-3</v>
      </c>
      <c r="R15" s="41"/>
      <c r="S15" s="69">
        <f>'Tabel 6'!Q15/'Tabel 12'!$E15</f>
        <v>1.1177570589249479E-2</v>
      </c>
      <c r="T15" s="69">
        <f>'Tabel 6'!R15/'Tabel 12'!$E15</f>
        <v>9.5197676423389617E-3</v>
      </c>
      <c r="U15" s="69">
        <f>'Tabel 6'!S15/'Tabel 12'!$E15</f>
        <v>1.6578029469105184E-3</v>
      </c>
      <c r="V15" s="41"/>
      <c r="W15" s="69">
        <f>'Tabel 6'!U15/'Tabel 12'!$E15</f>
        <v>3.7227622975822602E-3</v>
      </c>
      <c r="X15" s="41"/>
      <c r="Y15" s="69">
        <f>'Tabel 6'!W15/'Tabel 12'!$E15</f>
        <v>0</v>
      </c>
    </row>
    <row r="16" spans="1:26" x14ac:dyDescent="0.2">
      <c r="A16" s="46">
        <v>2019</v>
      </c>
      <c r="B16" s="22" t="s">
        <v>774</v>
      </c>
      <c r="C16" s="22" t="s">
        <v>419</v>
      </c>
      <c r="E16" s="41">
        <v>469059</v>
      </c>
      <c r="G16" s="69">
        <f>'Tabel 6'!E16/'Tabel 12'!$E16</f>
        <v>5.8683449203618308E-2</v>
      </c>
      <c r="H16" s="41"/>
      <c r="I16" s="69">
        <f>'Tabel 6'!G16/'Tabel 12'!$E16</f>
        <v>5.1829300791584855E-2</v>
      </c>
      <c r="J16" s="69">
        <f>'Tabel 6'!H16/'Tabel 12'!$E16</f>
        <v>1.8100068434887722E-3</v>
      </c>
      <c r="K16" s="69">
        <f>'Tabel 6'!I16/'Tabel 12'!$E16</f>
        <v>0</v>
      </c>
      <c r="L16" s="69">
        <f>'Tabel 6'!J16/'Tabel 12'!$E16</f>
        <v>3.4196124581342647E-3</v>
      </c>
      <c r="M16" s="69">
        <f>'Tabel 6'!K16/'Tabel 12'!$E16</f>
        <v>9.8068686455222049E-5</v>
      </c>
      <c r="N16" s="69">
        <f>'Tabel 6'!L16/'Tabel 12'!$E16</f>
        <v>0</v>
      </c>
      <c r="O16" s="69">
        <f>'Tabel 6'!M16/'Tabel 12'!$E16</f>
        <v>1.5200646400559418E-3</v>
      </c>
      <c r="P16" s="69">
        <f>'Tabel 6'!N16/'Tabel 12'!$E16</f>
        <v>3.5400663882368739E-2</v>
      </c>
      <c r="Q16" s="69">
        <f>'Tabel 6'!O16/'Tabel 12'!$E16</f>
        <v>9.5808842810819108E-3</v>
      </c>
      <c r="R16" s="41"/>
      <c r="S16" s="69">
        <f>'Tabel 6'!Q16/'Tabel 12'!$E16</f>
        <v>5.4833187296267636E-3</v>
      </c>
      <c r="T16" s="69">
        <f>'Tabel 6'!R16/'Tabel 12'!$E16</f>
        <v>5.4833187296267636E-3</v>
      </c>
      <c r="U16" s="69">
        <f>'Tabel 6'!S16/'Tabel 12'!$E16</f>
        <v>0</v>
      </c>
      <c r="V16" s="41"/>
      <c r="W16" s="69">
        <f>'Tabel 6'!U16/'Tabel 12'!$E16</f>
        <v>1.3708296824066909E-3</v>
      </c>
      <c r="X16" s="41"/>
      <c r="Y16" s="69">
        <f>'Tabel 6'!W16/'Tabel 12'!$E16</f>
        <v>0</v>
      </c>
    </row>
    <row r="17" spans="1:25" x14ac:dyDescent="0.2">
      <c r="A17" s="46">
        <v>2019</v>
      </c>
      <c r="B17" s="22" t="s">
        <v>775</v>
      </c>
      <c r="C17" s="22" t="s">
        <v>440</v>
      </c>
      <c r="E17" s="41">
        <v>491645</v>
      </c>
      <c r="G17" s="69">
        <f>'Tabel 6'!E17/'Tabel 12'!$E17</f>
        <v>2.7582910433341129E-2</v>
      </c>
      <c r="H17" s="41"/>
      <c r="I17" s="69">
        <f>'Tabel 6'!G17/'Tabel 12'!$E17</f>
        <v>2.2060633180445238E-2</v>
      </c>
      <c r="J17" s="69">
        <f>'Tabel 6'!H17/'Tabel 12'!$E17</f>
        <v>0</v>
      </c>
      <c r="K17" s="69">
        <f>'Tabel 6'!I17/'Tabel 12'!$E17</f>
        <v>0</v>
      </c>
      <c r="L17" s="69">
        <f>'Tabel 6'!J17/'Tabel 12'!$E17</f>
        <v>0</v>
      </c>
      <c r="M17" s="69">
        <f>'Tabel 6'!K17/'Tabel 12'!$E17</f>
        <v>0</v>
      </c>
      <c r="N17" s="69">
        <f>'Tabel 6'!L17/'Tabel 12'!$E17</f>
        <v>0</v>
      </c>
      <c r="O17" s="69">
        <f>'Tabel 6'!M17/'Tabel 12'!$E17</f>
        <v>2.7336797892788495E-3</v>
      </c>
      <c r="P17" s="69">
        <f>'Tabel 6'!N17/'Tabel 12'!$E17</f>
        <v>1.5254909538386437E-2</v>
      </c>
      <c r="Q17" s="69">
        <f>'Tabel 6'!O17/'Tabel 12'!$E17</f>
        <v>4.0720438527799534E-3</v>
      </c>
      <c r="R17" s="41"/>
      <c r="S17" s="69">
        <f>'Tabel 6'!Q17/'Tabel 12'!$E17</f>
        <v>5.5222772528958899E-3</v>
      </c>
      <c r="T17" s="69">
        <f>'Tabel 6'!R17/'Tabel 12'!$E17</f>
        <v>5.5222772528958899E-3</v>
      </c>
      <c r="U17" s="69">
        <f>'Tabel 6'!S17/'Tabel 12'!$E17</f>
        <v>0</v>
      </c>
      <c r="V17" s="41"/>
      <c r="W17" s="69">
        <f>'Tabel 6'!U17/'Tabel 12'!$E17</f>
        <v>0</v>
      </c>
      <c r="X17" s="41"/>
      <c r="Y17" s="69">
        <f>'Tabel 6'!W17/'Tabel 12'!$E17</f>
        <v>0</v>
      </c>
    </row>
    <row r="18" spans="1:25" x14ac:dyDescent="0.2">
      <c r="A18" s="46">
        <v>2019</v>
      </c>
      <c r="B18" s="22" t="s">
        <v>776</v>
      </c>
      <c r="C18" s="22" t="s">
        <v>477</v>
      </c>
      <c r="E18" s="41">
        <v>684827.17070000013</v>
      </c>
      <c r="G18" s="69">
        <f>'Tabel 6'!E18/'Tabel 12'!$E18</f>
        <v>2.4788736087453835E-2</v>
      </c>
      <c r="H18" s="41"/>
      <c r="I18" s="69">
        <f>'Tabel 6'!G18/'Tabel 12'!$E18</f>
        <v>1.7475942123860007E-2</v>
      </c>
      <c r="J18" s="69">
        <f>'Tabel 6'!H18/'Tabel 12'!$E18</f>
        <v>4.5266895541415462E-5</v>
      </c>
      <c r="K18" s="69">
        <f>'Tabel 6'!I18/'Tabel 12'!$E18</f>
        <v>0</v>
      </c>
      <c r="L18" s="69">
        <f>'Tabel 6'!J18/'Tabel 12'!$E18</f>
        <v>2.2837878911862509E-3</v>
      </c>
      <c r="M18" s="69">
        <f>'Tabel 6'!K18/'Tabel 12'!$E18</f>
        <v>0</v>
      </c>
      <c r="N18" s="69">
        <f>'Tabel 6'!L18/'Tabel 12'!$E18</f>
        <v>4.7895295927691196E-4</v>
      </c>
      <c r="O18" s="69">
        <f>'Tabel 6'!M18/'Tabel 12'!$E18</f>
        <v>0</v>
      </c>
      <c r="P18" s="69">
        <f>'Tabel 6'!N18/'Tabel 12'!$E18</f>
        <v>1.4431378343090613E-2</v>
      </c>
      <c r="Q18" s="69">
        <f>'Tabel 6'!O18/'Tabel 12'!$E18</f>
        <v>2.3655603476481629E-4</v>
      </c>
      <c r="R18" s="41"/>
      <c r="S18" s="69">
        <f>'Tabel 6'!Q18/'Tabel 12'!$E18</f>
        <v>7.3127939635938269E-3</v>
      </c>
      <c r="T18" s="69">
        <f>'Tabel 6'!R18/'Tabel 12'!$E18</f>
        <v>7.3127939635938269E-3</v>
      </c>
      <c r="U18" s="69">
        <f>'Tabel 6'!S18/'Tabel 12'!$E18</f>
        <v>0</v>
      </c>
      <c r="V18" s="41"/>
      <c r="W18" s="69">
        <f>'Tabel 6'!U18/'Tabel 12'!$E18</f>
        <v>0</v>
      </c>
      <c r="X18" s="41"/>
      <c r="Y18" s="69">
        <f>'Tabel 6'!W18/'Tabel 12'!$E18</f>
        <v>0</v>
      </c>
    </row>
    <row r="19" spans="1:25" x14ac:dyDescent="0.2">
      <c r="A19" s="46">
        <v>2019</v>
      </c>
      <c r="B19" s="22" t="s">
        <v>777</v>
      </c>
      <c r="C19" s="22" t="s">
        <v>519</v>
      </c>
      <c r="E19" s="41">
        <v>228982.41260000007</v>
      </c>
      <c r="G19" s="69">
        <f>'Tabel 6'!E19/'Tabel 12'!$E19</f>
        <v>8.5753310819994363E-2</v>
      </c>
      <c r="H19" s="41"/>
      <c r="I19" s="69">
        <f>'Tabel 6'!G19/'Tabel 12'!$E19</f>
        <v>5.2584824586654727E-2</v>
      </c>
      <c r="J19" s="69">
        <f>'Tabel 6'!H19/'Tabel 12'!$E19</f>
        <v>1.7075547224800263E-3</v>
      </c>
      <c r="K19" s="69">
        <f>'Tabel 6'!I19/'Tabel 12'!$E19</f>
        <v>1.3800186503930647E-3</v>
      </c>
      <c r="L19" s="69">
        <f>'Tabel 6'!J19/'Tabel 12'!$E19</f>
        <v>2.231612437819165E-3</v>
      </c>
      <c r="M19" s="69">
        <f>'Tabel 6'!K19/'Tabel 12'!$E19</f>
        <v>2.1835738139130772E-4</v>
      </c>
      <c r="N19" s="69">
        <f>'Tabel 6'!L19/'Tabel 12'!$E19</f>
        <v>1.5948823136821114E-2</v>
      </c>
      <c r="O19" s="69">
        <f>'Tabel 6'!M19/'Tabel 12'!$E19</f>
        <v>3.0701047823617866E-3</v>
      </c>
      <c r="P19" s="69">
        <f>'Tabel 6'!N19/'Tabel 12'!$E19</f>
        <v>2.2923157898459483E-2</v>
      </c>
      <c r="Q19" s="69">
        <f>'Tabel 6'!O19/'Tabel 12'!$E19</f>
        <v>5.1051955769287746E-3</v>
      </c>
      <c r="R19" s="41"/>
      <c r="S19" s="69">
        <f>'Tabel 6'!Q19/'Tabel 12'!$E19</f>
        <v>3.1478400101370922E-2</v>
      </c>
      <c r="T19" s="69">
        <f>'Tabel 6'!R19/'Tabel 12'!$E19</f>
        <v>3.1478400101370922E-2</v>
      </c>
      <c r="U19" s="69">
        <f>'Tabel 6'!S19/'Tabel 12'!$E19</f>
        <v>0</v>
      </c>
      <c r="V19" s="41"/>
      <c r="W19" s="69">
        <f>'Tabel 6'!U19/'Tabel 12'!$E19</f>
        <v>1.6900861319687217E-3</v>
      </c>
      <c r="X19" s="41"/>
      <c r="Y19" s="69">
        <f>'Tabel 6'!W19/'Tabel 12'!$E19</f>
        <v>0</v>
      </c>
    </row>
    <row r="20" spans="1:25" x14ac:dyDescent="0.2">
      <c r="A20" s="46">
        <v>2019</v>
      </c>
      <c r="B20" s="22" t="s">
        <v>778</v>
      </c>
      <c r="C20" s="22" t="s">
        <v>534</v>
      </c>
      <c r="E20" s="41">
        <v>703140.32860000047</v>
      </c>
      <c r="G20" s="69">
        <f>'Tabel 6'!E20/'Tabel 12'!$E20</f>
        <v>8.5409812703495042E-2</v>
      </c>
      <c r="H20" s="41"/>
      <c r="I20" s="69">
        <f>'Tabel 6'!G20/'Tabel 12'!$E20</f>
        <v>7.842131070733746E-2</v>
      </c>
      <c r="J20" s="69">
        <f>'Tabel 6'!H20/'Tabel 12'!$E20</f>
        <v>2.4438391087898113E-2</v>
      </c>
      <c r="K20" s="69">
        <f>'Tabel 6'!I20/'Tabel 12'!$E20</f>
        <v>2.122341678184321E-3</v>
      </c>
      <c r="L20" s="69">
        <f>'Tabel 6'!J20/'Tabel 12'!$E20</f>
        <v>2.3723486509745315E-3</v>
      </c>
      <c r="M20" s="69">
        <f>'Tabel 6'!K20/'Tabel 12'!$E20</f>
        <v>2.2108915699590821E-3</v>
      </c>
      <c r="N20" s="69">
        <f>'Tabel 6'!L20/'Tabel 12'!$E20</f>
        <v>7.236675302256297E-3</v>
      </c>
      <c r="O20" s="69">
        <f>'Tabel 6'!M20/'Tabel 12'!$E20</f>
        <v>1.0236903939689621E-3</v>
      </c>
      <c r="P20" s="69">
        <f>'Tabel 6'!N20/'Tabel 12'!$E20</f>
        <v>3.8020325051229015E-2</v>
      </c>
      <c r="Q20" s="69">
        <f>'Tabel 6'!O20/'Tabel 12'!$E20</f>
        <v>9.9664697286714482E-4</v>
      </c>
      <c r="R20" s="41"/>
      <c r="S20" s="69">
        <f>'Tabel 6'!Q20/'Tabel 12'!$E20</f>
        <v>6.9065246330972533E-3</v>
      </c>
      <c r="T20" s="69">
        <f>'Tabel 6'!R20/'Tabel 12'!$E20</f>
        <v>6.7998602917852848E-3</v>
      </c>
      <c r="U20" s="69">
        <f>'Tabel 6'!S20/'Tabel 12'!$E20</f>
        <v>1.0666434131196831E-4</v>
      </c>
      <c r="V20" s="41"/>
      <c r="W20" s="69">
        <f>'Tabel 6'!U20/'Tabel 12'!$E20</f>
        <v>8.1977363060327195E-5</v>
      </c>
      <c r="X20" s="41"/>
      <c r="Y20" s="69">
        <f>'Tabel 6'!W20/'Tabel 12'!$E20</f>
        <v>0</v>
      </c>
    </row>
    <row r="21" spans="1:25" x14ac:dyDescent="0.2">
      <c r="A21" s="46">
        <v>2019</v>
      </c>
      <c r="B21" s="22" t="s">
        <v>779</v>
      </c>
      <c r="C21" s="22" t="s">
        <v>582</v>
      </c>
      <c r="E21" s="41">
        <v>523586</v>
      </c>
      <c r="G21" s="69">
        <f>'Tabel 6'!E21/'Tabel 12'!$E21</f>
        <v>9.1030271168442242E-2</v>
      </c>
      <c r="H21" s="41"/>
      <c r="I21" s="69">
        <f>'Tabel 6'!G21/'Tabel 12'!$E21</f>
        <v>8.5869420801931287E-2</v>
      </c>
      <c r="J21" s="69">
        <f>'Tabel 6'!H21/'Tabel 12'!$E21</f>
        <v>9.0802847096752015E-3</v>
      </c>
      <c r="K21" s="69">
        <f>'Tabel 6'!I21/'Tabel 12'!$E21</f>
        <v>4.5516347839705418E-3</v>
      </c>
      <c r="L21" s="69">
        <f>'Tabel 6'!J21/'Tabel 12'!$E21</f>
        <v>4.7908121110954074E-3</v>
      </c>
      <c r="M21" s="69">
        <f>'Tabel 6'!K21/'Tabel 12'!$E21</f>
        <v>4.2895783118723574E-3</v>
      </c>
      <c r="N21" s="69">
        <f>'Tabel 6'!L21/'Tabel 12'!$E21</f>
        <v>3.5827845664322573E-2</v>
      </c>
      <c r="O21" s="69">
        <f>'Tabel 6'!M21/'Tabel 12'!$E21</f>
        <v>8.9945682275691097E-4</v>
      </c>
      <c r="P21" s="69">
        <f>'Tabel 6'!N21/'Tabel 12'!$E21</f>
        <v>1.9307370059550868E-2</v>
      </c>
      <c r="Q21" s="69">
        <f>'Tabel 6'!O21/'Tabel 12'!$E21</f>
        <v>7.1224383386874358E-3</v>
      </c>
      <c r="R21" s="41"/>
      <c r="S21" s="69">
        <f>'Tabel 6'!Q21/'Tabel 12'!$E21</f>
        <v>3.8979097989633033E-3</v>
      </c>
      <c r="T21" s="69">
        <f>'Tabel 6'!R21/'Tabel 12'!$E21</f>
        <v>3.8979097989633033E-3</v>
      </c>
      <c r="U21" s="69">
        <f>'Tabel 6'!S21/'Tabel 12'!$E21</f>
        <v>0</v>
      </c>
      <c r="V21" s="41"/>
      <c r="W21" s="69">
        <f>'Tabel 6'!U21/'Tabel 12'!$E21</f>
        <v>1.2629405675476427E-3</v>
      </c>
      <c r="X21" s="41"/>
      <c r="Y21" s="69">
        <f>'Tabel 6'!W21/'Tabel 12'!$E21</f>
        <v>0</v>
      </c>
    </row>
    <row r="22" spans="1:25" x14ac:dyDescent="0.2">
      <c r="A22" s="46">
        <v>2019</v>
      </c>
      <c r="B22" s="22" t="s">
        <v>780</v>
      </c>
      <c r="C22" s="22" t="s">
        <v>328</v>
      </c>
      <c r="E22" s="41">
        <v>171841</v>
      </c>
      <c r="G22" s="69">
        <f>'Tabel 6'!E22/'Tabel 12'!$E22</f>
        <v>3.3548454676125022E-2</v>
      </c>
      <c r="H22" s="41"/>
      <c r="I22" s="69">
        <f>'Tabel 6'!G22/'Tabel 12'!$E22</f>
        <v>2.7723302355084061E-2</v>
      </c>
      <c r="J22" s="69">
        <f>'Tabel 6'!H22/'Tabel 12'!$E22</f>
        <v>3.7069151133897033E-3</v>
      </c>
      <c r="K22" s="69">
        <f>'Tabel 6'!I22/'Tabel 12'!$E22</f>
        <v>2.8223764992056609E-3</v>
      </c>
      <c r="L22" s="69">
        <f>'Tabel 6'!J22/'Tabel 12'!$E22</f>
        <v>7.5360362195285181E-3</v>
      </c>
      <c r="M22" s="69">
        <f>'Tabel 6'!K22/'Tabel 12'!$E22</f>
        <v>0</v>
      </c>
      <c r="N22" s="69">
        <f>'Tabel 6'!L22/'Tabel 12'!$E22</f>
        <v>9.811395417857206E-3</v>
      </c>
      <c r="O22" s="69">
        <f>'Tabel 6'!M22/'Tabel 12'!$E22</f>
        <v>1.4548332470132274E-3</v>
      </c>
      <c r="P22" s="69">
        <f>'Tabel 6'!N22/'Tabel 12'!$E22</f>
        <v>2.6710738415162854E-3</v>
      </c>
      <c r="Q22" s="69">
        <f>'Tabel 6'!O22/'Tabel 12'!$E22</f>
        <v>-2.7932798342653964E-4</v>
      </c>
      <c r="R22" s="41"/>
      <c r="S22" s="69">
        <f>'Tabel 6'!Q22/'Tabel 12'!$E22</f>
        <v>5.6447529984113218E-3</v>
      </c>
      <c r="T22" s="69">
        <f>'Tabel 6'!R22/'Tabel 12'!$E22</f>
        <v>5.6447529984113218E-3</v>
      </c>
      <c r="U22" s="69">
        <f>'Tabel 6'!S22/'Tabel 12'!$E22</f>
        <v>0</v>
      </c>
      <c r="V22" s="41"/>
      <c r="W22" s="69">
        <f>'Tabel 6'!U22/'Tabel 12'!$E22</f>
        <v>1.8039932262964019E-4</v>
      </c>
      <c r="X22" s="41"/>
      <c r="Y22" s="69">
        <f>'Tabel 6'!W22/'Tabel 12'!$E22</f>
        <v>0</v>
      </c>
    </row>
    <row r="23" spans="1:25" x14ac:dyDescent="0.2">
      <c r="A23" s="46"/>
      <c r="G23" s="69"/>
      <c r="H23" s="41"/>
      <c r="I23" s="69"/>
      <c r="J23" s="69"/>
      <c r="K23" s="69"/>
      <c r="L23" s="69"/>
      <c r="M23" s="69"/>
      <c r="N23" s="69"/>
      <c r="O23" s="69"/>
      <c r="P23" s="69"/>
      <c r="Q23" s="69"/>
      <c r="R23" s="41"/>
      <c r="S23" s="69"/>
      <c r="T23" s="69"/>
      <c r="U23" s="69"/>
      <c r="V23" s="41"/>
      <c r="W23" s="69"/>
      <c r="X23" s="41"/>
      <c r="Y23" s="69"/>
    </row>
    <row r="24" spans="1:25" x14ac:dyDescent="0.2">
      <c r="A24" s="46">
        <v>2017</v>
      </c>
      <c r="B24" s="22" t="s">
        <v>769</v>
      </c>
      <c r="C24" s="22" t="s">
        <v>324</v>
      </c>
      <c r="E24" s="41">
        <v>453607.28980000009</v>
      </c>
      <c r="G24" s="69">
        <f>'Tabel 6'!E24/'Tabel 12'!$E24</f>
        <v>3.2932975562598638E-2</v>
      </c>
      <c r="H24" s="41"/>
      <c r="I24" s="69">
        <f>'Tabel 6'!G24/'Tabel 12'!$E24</f>
        <v>2.7919089760624911E-2</v>
      </c>
      <c r="J24" s="69">
        <f>'Tabel 6'!H24/'Tabel 12'!$E24</f>
        <v>3.9104163444597263E-3</v>
      </c>
      <c r="K24" s="69">
        <f>'Tabel 6'!I24/'Tabel 12'!$E24</f>
        <v>4.5936210613341859E-5</v>
      </c>
      <c r="L24" s="69">
        <f>'Tabel 6'!J24/'Tabel 12'!$E24</f>
        <v>2.1489222548204292E-3</v>
      </c>
      <c r="M24" s="69">
        <f>'Tabel 6'!K24/'Tabel 12'!$E24</f>
        <v>6.239442715411139E-4</v>
      </c>
      <c r="N24" s="69">
        <f>'Tabel 6'!L24/'Tabel 12'!$E24</f>
        <v>4.9934492917842865E-3</v>
      </c>
      <c r="O24" s="69">
        <f>'Tabel 6'!M24/'Tabel 12'!$E24</f>
        <v>6.6598797416416637E-4</v>
      </c>
      <c r="P24" s="69">
        <f>'Tabel 6'!N24/'Tabel 12'!$E24</f>
        <v>1.2324134743215493E-2</v>
      </c>
      <c r="Q24" s="69">
        <f>'Tabel 6'!O24/'Tabel 12'!$E24</f>
        <v>3.2062986700263554E-3</v>
      </c>
      <c r="R24" s="41"/>
      <c r="S24" s="69">
        <f>'Tabel 6'!Q24/'Tabel 12'!$E24</f>
        <v>5.0138858019737218E-3</v>
      </c>
      <c r="T24" s="69">
        <f>'Tabel 6'!R24/'Tabel 12'!$E24</f>
        <v>4.9471898941250208E-3</v>
      </c>
      <c r="U24" s="69">
        <f>'Tabel 6'!S24/'Tabel 12'!$E24</f>
        <v>6.6695907848701404E-5</v>
      </c>
      <c r="V24" s="41"/>
      <c r="W24" s="69">
        <f>'Tabel 6'!U24/'Tabel 12'!$E24</f>
        <v>0</v>
      </c>
      <c r="X24" s="41"/>
      <c r="Y24" s="69">
        <f>'Tabel 6'!W24/'Tabel 12'!$E24</f>
        <v>0</v>
      </c>
    </row>
    <row r="25" spans="1:25" x14ac:dyDescent="0.2">
      <c r="A25" s="46">
        <v>2017</v>
      </c>
      <c r="B25" s="22" t="s">
        <v>770</v>
      </c>
      <c r="C25" s="22" t="s">
        <v>797</v>
      </c>
      <c r="E25" s="41">
        <v>557262</v>
      </c>
      <c r="G25" s="69">
        <f>'Tabel 6'!E25/'Tabel 12'!$E25</f>
        <v>6.8275781930223087E-2</v>
      </c>
      <c r="H25" s="41"/>
      <c r="I25" s="69">
        <f>'Tabel 6'!G25/'Tabel 12'!$E25</f>
        <v>6.0776758131722571E-2</v>
      </c>
      <c r="J25" s="69">
        <f>'Tabel 6'!H25/'Tabel 12'!$E25</f>
        <v>3.6842970272510916E-3</v>
      </c>
      <c r="K25" s="69">
        <f>'Tabel 6'!I25/'Tabel 12'!$E25</f>
        <v>2.718649755411274E-4</v>
      </c>
      <c r="L25" s="69">
        <f>'Tabel 6'!J25/'Tabel 12'!$E25</f>
        <v>8.4052743592780415E-4</v>
      </c>
      <c r="M25" s="69">
        <f>'Tabel 6'!K25/'Tabel 12'!$E25</f>
        <v>3.4552239341638239E-4</v>
      </c>
      <c r="N25" s="69">
        <f>'Tabel 6'!L25/'Tabel 12'!$E25</f>
        <v>8.2553398042572446E-3</v>
      </c>
      <c r="O25" s="69">
        <f>'Tabel 6'!M25/'Tabel 12'!$E25</f>
        <v>6.5970573805499031E-3</v>
      </c>
      <c r="P25" s="69">
        <f>'Tabel 6'!N25/'Tabel 12'!$E25</f>
        <v>3.5551080066467802E-2</v>
      </c>
      <c r="Q25" s="69">
        <f>'Tabel 6'!O25/'Tabel 12'!$E25</f>
        <v>5.2310690483112071E-3</v>
      </c>
      <c r="R25" s="41"/>
      <c r="S25" s="69">
        <f>'Tabel 6'!Q25/'Tabel 12'!$E25</f>
        <v>6.6722116347427245E-3</v>
      </c>
      <c r="T25" s="69">
        <f>'Tabel 6'!R25/'Tabel 12'!$E25</f>
        <v>5.4953863712221543E-3</v>
      </c>
      <c r="U25" s="69">
        <f>'Tabel 6'!S25/'Tabel 12'!$E25</f>
        <v>1.1768252635205702E-3</v>
      </c>
      <c r="V25" s="41"/>
      <c r="W25" s="69">
        <f>'Tabel 6'!U25/'Tabel 12'!$E25</f>
        <v>8.2681216375780149E-4</v>
      </c>
      <c r="X25" s="41"/>
      <c r="Y25" s="69">
        <f>'Tabel 6'!W25/'Tabel 12'!$E25</f>
        <v>0</v>
      </c>
    </row>
    <row r="26" spans="1:25" x14ac:dyDescent="0.2">
      <c r="A26" s="46">
        <v>2017</v>
      </c>
      <c r="B26" s="22" t="s">
        <v>771</v>
      </c>
      <c r="C26" s="22" t="s">
        <v>346</v>
      </c>
      <c r="E26" s="41">
        <v>279918</v>
      </c>
      <c r="G26" s="69">
        <f>'Tabel 6'!E26/'Tabel 12'!$E26</f>
        <v>7.0406333283318689E-2</v>
      </c>
      <c r="H26" s="41"/>
      <c r="I26" s="69">
        <f>'Tabel 6'!G26/'Tabel 12'!$E26</f>
        <v>5.6798776784629787E-2</v>
      </c>
      <c r="J26" s="69">
        <f>'Tabel 6'!H26/'Tabel 12'!$E26</f>
        <v>7.9666187955043984E-3</v>
      </c>
      <c r="K26" s="69">
        <f>'Tabel 6'!I26/'Tabel 12'!$E26</f>
        <v>8.0380682914282038E-4</v>
      </c>
      <c r="L26" s="69">
        <f>'Tabel 6'!J26/'Tabel 12'!$E26</f>
        <v>6.4840417550854181E-3</v>
      </c>
      <c r="M26" s="69">
        <f>'Tabel 6'!K26/'Tabel 12'!$E26</f>
        <v>0</v>
      </c>
      <c r="N26" s="69">
        <f>'Tabel 6'!L26/'Tabel 12'!$E26</f>
        <v>2.4142784672654134E-2</v>
      </c>
      <c r="O26" s="69">
        <f>'Tabel 6'!M26/'Tabel 12'!$E26</f>
        <v>2.236369222415136E-3</v>
      </c>
      <c r="P26" s="69">
        <f>'Tabel 6'!N26/'Tabel 12'!$E26</f>
        <v>1.1681992583542323E-2</v>
      </c>
      <c r="Q26" s="69">
        <f>'Tabel 6'!O26/'Tabel 12'!$E26</f>
        <v>3.4831629262855549E-3</v>
      </c>
      <c r="R26" s="41"/>
      <c r="S26" s="69">
        <f>'Tabel 6'!Q26/'Tabel 12'!$E26</f>
        <v>1.3607556498688902E-2</v>
      </c>
      <c r="T26" s="69">
        <f>'Tabel 6'!R26/'Tabel 12'!$E26</f>
        <v>1.3368200687344151E-2</v>
      </c>
      <c r="U26" s="69">
        <f>'Tabel 6'!S26/'Tabel 12'!$E26</f>
        <v>2.3935581134475097E-4</v>
      </c>
      <c r="V26" s="41"/>
      <c r="W26" s="69">
        <f>'Tabel 6'!U26/'Tabel 12'!$E26</f>
        <v>0</v>
      </c>
      <c r="X26" s="41"/>
      <c r="Y26" s="69">
        <f>'Tabel 6'!W26/'Tabel 12'!$E26</f>
        <v>0</v>
      </c>
    </row>
    <row r="27" spans="1:25" x14ac:dyDescent="0.2">
      <c r="A27" s="46">
        <v>2017</v>
      </c>
      <c r="B27" s="22" t="s">
        <v>772</v>
      </c>
      <c r="C27" s="22" t="s">
        <v>352</v>
      </c>
      <c r="E27" s="41">
        <v>429992</v>
      </c>
      <c r="G27" s="69">
        <f>'Tabel 6'!E27/'Tabel 12'!$E27</f>
        <v>3.7942566373327873E-2</v>
      </c>
      <c r="H27" s="41"/>
      <c r="I27" s="69">
        <f>'Tabel 6'!G27/'Tabel 12'!$E27</f>
        <v>3.0121490632383858E-2</v>
      </c>
      <c r="J27" s="69">
        <f>'Tabel 6'!H27/'Tabel 12'!$E27</f>
        <v>7.6745613871885988E-3</v>
      </c>
      <c r="K27" s="69">
        <f>'Tabel 6'!I27/'Tabel 12'!$E27</f>
        <v>9.7908798303224243E-4</v>
      </c>
      <c r="L27" s="69">
        <f>'Tabel 6'!J27/'Tabel 12'!$E27</f>
        <v>2.5279540084466689E-3</v>
      </c>
      <c r="M27" s="69">
        <f>'Tabel 6'!K27/'Tabel 12'!$E27</f>
        <v>1.1628123313922119E-4</v>
      </c>
      <c r="N27" s="69">
        <f>'Tabel 6'!L27/'Tabel 12'!$E27</f>
        <v>3.7930938250013953E-3</v>
      </c>
      <c r="O27" s="69">
        <f>'Tabel 6'!M27/'Tabel 12'!$E27</f>
        <v>2.0930621965059813E-3</v>
      </c>
      <c r="P27" s="69">
        <f>'Tabel 6'!N27/'Tabel 12'!$E27</f>
        <v>1.0669965952854937E-2</v>
      </c>
      <c r="Q27" s="69">
        <f>'Tabel 6'!O27/'Tabel 12'!$E27</f>
        <v>2.2674840462148134E-3</v>
      </c>
      <c r="R27" s="41"/>
      <c r="S27" s="69">
        <f>'Tabel 6'!Q27/'Tabel 12'!$E27</f>
        <v>7.8210757409440182E-3</v>
      </c>
      <c r="T27" s="69">
        <f>'Tabel 6'!R27/'Tabel 12'!$E27</f>
        <v>7.8210757409440182E-3</v>
      </c>
      <c r="U27" s="69">
        <f>'Tabel 6'!S27/'Tabel 12'!$E27</f>
        <v>0</v>
      </c>
      <c r="V27" s="41"/>
      <c r="W27" s="69">
        <f>'Tabel 6'!U27/'Tabel 12'!$E27</f>
        <v>0</v>
      </c>
      <c r="X27" s="41"/>
      <c r="Y27" s="69">
        <f>'Tabel 6'!W27/'Tabel 12'!$E27</f>
        <v>0</v>
      </c>
    </row>
    <row r="28" spans="1:25" x14ac:dyDescent="0.2">
      <c r="A28" s="46">
        <v>2017</v>
      </c>
      <c r="B28" s="22" t="s">
        <v>773</v>
      </c>
      <c r="C28" s="22" t="s">
        <v>375</v>
      </c>
      <c r="E28" s="41">
        <v>650911.25630000036</v>
      </c>
      <c r="G28" s="69">
        <f>'Tabel 6'!E28/'Tabel 12'!$E28</f>
        <v>6.6491398913606364E-2</v>
      </c>
      <c r="H28" s="41"/>
      <c r="I28" s="69">
        <f>'Tabel 6'!G28/'Tabel 12'!$E28</f>
        <v>5.0716591056746148E-2</v>
      </c>
      <c r="J28" s="69">
        <f>'Tabel 6'!H28/'Tabel 12'!$E28</f>
        <v>6.5016543484838762E-3</v>
      </c>
      <c r="K28" s="69">
        <f>'Tabel 6'!I28/'Tabel 12'!$E28</f>
        <v>7.067015596178126E-4</v>
      </c>
      <c r="L28" s="69">
        <f>'Tabel 6'!J28/'Tabel 12'!$E28</f>
        <v>1.8789043639404017E-3</v>
      </c>
      <c r="M28" s="69">
        <f>'Tabel 6'!K28/'Tabel 12'!$E28</f>
        <v>0</v>
      </c>
      <c r="N28" s="69">
        <f>'Tabel 6'!L28/'Tabel 12'!$E28</f>
        <v>3.4305751796229905E-3</v>
      </c>
      <c r="O28" s="69">
        <f>'Tabel 6'!M28/'Tabel 12'!$E28</f>
        <v>1.5670338930655843E-4</v>
      </c>
      <c r="P28" s="69">
        <f>'Tabel 6'!N28/'Tabel 12'!$E28</f>
        <v>3.3497653925884316E-2</v>
      </c>
      <c r="Q28" s="69">
        <f>'Tabel 6'!O28/'Tabel 12'!$E28</f>
        <v>4.544398289890195E-3</v>
      </c>
      <c r="R28" s="41"/>
      <c r="S28" s="69">
        <f>'Tabel 6'!Q28/'Tabel 12'!$E28</f>
        <v>1.240568498676921E-2</v>
      </c>
      <c r="T28" s="69">
        <f>'Tabel 6'!R28/'Tabel 12'!$E28</f>
        <v>1.0485300313894719E-2</v>
      </c>
      <c r="U28" s="69">
        <f>'Tabel 6'!S28/'Tabel 12'!$E28</f>
        <v>1.9203846728744907E-3</v>
      </c>
      <c r="V28" s="41"/>
      <c r="W28" s="69">
        <f>'Tabel 6'!U28/'Tabel 12'!$E28</f>
        <v>3.3691228700910066E-3</v>
      </c>
      <c r="X28" s="41"/>
      <c r="Y28" s="69">
        <f>'Tabel 6'!W28/'Tabel 12'!$E28</f>
        <v>0</v>
      </c>
    </row>
    <row r="29" spans="1:25" x14ac:dyDescent="0.2">
      <c r="A29" s="46">
        <v>2017</v>
      </c>
      <c r="B29" s="22" t="s">
        <v>774</v>
      </c>
      <c r="C29" s="22" t="s">
        <v>419</v>
      </c>
      <c r="E29" s="41">
        <v>438670</v>
      </c>
      <c r="G29" s="69">
        <f>'Tabel 6'!E29/'Tabel 12'!$E29</f>
        <v>3.7244357102149683E-2</v>
      </c>
      <c r="H29" s="41"/>
      <c r="I29" s="69">
        <f>'Tabel 6'!G29/'Tabel 12'!$E29</f>
        <v>3.2101981284336743E-2</v>
      </c>
      <c r="J29" s="69">
        <f>'Tabel 6'!H29/'Tabel 12'!$E29</f>
        <v>0</v>
      </c>
      <c r="K29" s="69">
        <f>'Tabel 6'!I29/'Tabel 12'!$E29</f>
        <v>0</v>
      </c>
      <c r="L29" s="69">
        <f>'Tabel 6'!J29/'Tabel 12'!$E29</f>
        <v>0</v>
      </c>
      <c r="M29" s="69">
        <f>'Tabel 6'!K29/'Tabel 12'!$E29</f>
        <v>6.2689493240932821E-5</v>
      </c>
      <c r="N29" s="69">
        <f>'Tabel 6'!L29/'Tabel 12'!$E29</f>
        <v>4.2473791004627622E-3</v>
      </c>
      <c r="O29" s="69">
        <f>'Tabel 6'!M29/'Tabel 12'!$E29</f>
        <v>1.8868586636879661E-3</v>
      </c>
      <c r="P29" s="69">
        <f>'Tabel 6'!N29/'Tabel 12'!$E29</f>
        <v>1.5364602958944084E-2</v>
      </c>
      <c r="Q29" s="69">
        <f>'Tabel 6'!O29/'Tabel 12'!$E29</f>
        <v>1.0540451068001003E-2</v>
      </c>
      <c r="R29" s="41"/>
      <c r="S29" s="69">
        <f>'Tabel 6'!Q29/'Tabel 12'!$E29</f>
        <v>5.1423758178129348E-3</v>
      </c>
      <c r="T29" s="69">
        <f>'Tabel 6'!R29/'Tabel 12'!$E29</f>
        <v>5.1423758178129348E-3</v>
      </c>
      <c r="U29" s="69">
        <f>'Tabel 6'!S29/'Tabel 12'!$E29</f>
        <v>0</v>
      </c>
      <c r="V29" s="41"/>
      <c r="W29" s="69">
        <f>'Tabel 6'!U29/'Tabel 12'!$E29</f>
        <v>0</v>
      </c>
      <c r="X29" s="41"/>
      <c r="Y29" s="69">
        <f>'Tabel 6'!W29/'Tabel 12'!$E29</f>
        <v>0</v>
      </c>
    </row>
    <row r="30" spans="1:25" x14ac:dyDescent="0.2">
      <c r="A30" s="46">
        <v>2017</v>
      </c>
      <c r="B30" s="22" t="s">
        <v>775</v>
      </c>
      <c r="C30" s="22" t="s">
        <v>440</v>
      </c>
      <c r="E30" s="41">
        <v>390528</v>
      </c>
      <c r="G30" s="69">
        <f>'Tabel 6'!E30/'Tabel 12'!$E30</f>
        <v>2.3048283349721404E-2</v>
      </c>
      <c r="H30" s="41"/>
      <c r="I30" s="69">
        <f>'Tabel 6'!G30/'Tabel 12'!$E30</f>
        <v>2.2738446411012781E-3</v>
      </c>
      <c r="J30" s="69">
        <f>'Tabel 6'!H30/'Tabel 12'!$E30</f>
        <v>0</v>
      </c>
      <c r="K30" s="69">
        <f>'Tabel 6'!I30/'Tabel 12'!$E30</f>
        <v>0</v>
      </c>
      <c r="L30" s="69">
        <f>'Tabel 6'!J30/'Tabel 12'!$E30</f>
        <v>6.4015896427400856E-4</v>
      </c>
      <c r="M30" s="69">
        <f>'Tabel 6'!K30/'Tabel 12'!$E30</f>
        <v>0</v>
      </c>
      <c r="N30" s="69">
        <f>'Tabel 6'!L30/'Tabel 12'!$E30</f>
        <v>0</v>
      </c>
      <c r="O30" s="69">
        <f>'Tabel 6'!M30/'Tabel 12'!$E30</f>
        <v>0</v>
      </c>
      <c r="P30" s="69">
        <f>'Tabel 6'!N30/'Tabel 12'!$E30</f>
        <v>1.6336856768272697E-3</v>
      </c>
      <c r="Q30" s="69">
        <f>'Tabel 6'!O30/'Tabel 12'!$E30</f>
        <v>0</v>
      </c>
      <c r="R30" s="41"/>
      <c r="S30" s="69">
        <f>'Tabel 6'!Q30/'Tabel 12'!$E30</f>
        <v>7.2389175680104886E-3</v>
      </c>
      <c r="T30" s="69">
        <f>'Tabel 6'!R30/'Tabel 12'!$E30</f>
        <v>7.2389175680104886E-3</v>
      </c>
      <c r="U30" s="69">
        <f>'Tabel 6'!S30/'Tabel 12'!$E30</f>
        <v>0</v>
      </c>
      <c r="V30" s="41"/>
      <c r="W30" s="69">
        <f>'Tabel 6'!U30/'Tabel 12'!$E30</f>
        <v>1.3535521140609637E-2</v>
      </c>
      <c r="X30" s="41"/>
      <c r="Y30" s="69">
        <f>'Tabel 6'!W30/'Tabel 12'!$E30</f>
        <v>0</v>
      </c>
    </row>
    <row r="31" spans="1:25" x14ac:dyDescent="0.2">
      <c r="A31" s="46">
        <v>2017</v>
      </c>
      <c r="B31" s="22" t="s">
        <v>776</v>
      </c>
      <c r="C31" s="22" t="s">
        <v>477</v>
      </c>
      <c r="E31" s="41">
        <v>615422.54680000036</v>
      </c>
      <c r="G31" s="69">
        <f>'Tabel 6'!E31/'Tabel 12'!$E31</f>
        <v>2.7771662378749867E-2</v>
      </c>
      <c r="H31" s="41"/>
      <c r="I31" s="69">
        <f>'Tabel 6'!G31/'Tabel 12'!$E31</f>
        <v>1.9572921487250251E-2</v>
      </c>
      <c r="J31" s="69">
        <f>'Tabel 6'!H31/'Tabel 12'!$E31</f>
        <v>4.9648814719051469E-5</v>
      </c>
      <c r="K31" s="69">
        <f>'Tabel 6'!I31/'Tabel 12'!$E31</f>
        <v>0</v>
      </c>
      <c r="L31" s="69">
        <f>'Tabel 6'!J31/'Tabel 12'!$E31</f>
        <v>2.5238155606683715E-3</v>
      </c>
      <c r="M31" s="69">
        <f>'Tabel 6'!K31/'Tabel 12'!$E31</f>
        <v>0</v>
      </c>
      <c r="N31" s="69">
        <f>'Tabel 6'!L31/'Tabel 12'!$E31</f>
        <v>1.3876644663744054E-4</v>
      </c>
      <c r="O31" s="69">
        <f>'Tabel 6'!M31/'Tabel 12'!$E31</f>
        <v>0</v>
      </c>
      <c r="P31" s="69">
        <f>'Tabel 6'!N31/'Tabel 12'!$E31</f>
        <v>1.3215403631682471E-2</v>
      </c>
      <c r="Q31" s="69">
        <f>'Tabel 6'!O31/'Tabel 12'!$E31</f>
        <v>3.6452870335429164E-3</v>
      </c>
      <c r="R31" s="41"/>
      <c r="S31" s="69">
        <f>'Tabel 6'!Q31/'Tabel 12'!$E31</f>
        <v>8.1987408914996167E-3</v>
      </c>
      <c r="T31" s="69">
        <f>'Tabel 6'!R31/'Tabel 12'!$E31</f>
        <v>8.1987408914996167E-3</v>
      </c>
      <c r="U31" s="69">
        <f>'Tabel 6'!S31/'Tabel 12'!$E31</f>
        <v>0</v>
      </c>
      <c r="V31" s="41"/>
      <c r="W31" s="69">
        <f>'Tabel 6'!U31/'Tabel 12'!$E31</f>
        <v>0</v>
      </c>
      <c r="X31" s="41"/>
      <c r="Y31" s="69">
        <f>'Tabel 6'!W31/'Tabel 12'!$E31</f>
        <v>0</v>
      </c>
    </row>
    <row r="32" spans="1:25" x14ac:dyDescent="0.2">
      <c r="A32" s="46">
        <v>2017</v>
      </c>
      <c r="B32" s="22" t="s">
        <v>777</v>
      </c>
      <c r="C32" s="22" t="s">
        <v>519</v>
      </c>
      <c r="E32" s="41">
        <v>226924.05600000001</v>
      </c>
      <c r="G32" s="69">
        <f>'Tabel 6'!E32/'Tabel 12'!$E32</f>
        <v>8.0246414421571946E-2</v>
      </c>
      <c r="H32" s="41"/>
      <c r="I32" s="69">
        <f>'Tabel 6'!G32/'Tabel 12'!$E32</f>
        <v>4.4962178888605799E-2</v>
      </c>
      <c r="J32" s="69">
        <f>'Tabel 6'!H32/'Tabel 12'!$E32</f>
        <v>4.7945555847106833E-3</v>
      </c>
      <c r="K32" s="69">
        <f>'Tabel 6'!I32/'Tabel 12'!$E32</f>
        <v>1.3440619975521677E-3</v>
      </c>
      <c r="L32" s="69">
        <f>'Tabel 6'!J32/'Tabel 12'!$E32</f>
        <v>0</v>
      </c>
      <c r="M32" s="69">
        <f>'Tabel 6'!K32/'Tabel 12'!$E32</f>
        <v>0</v>
      </c>
      <c r="N32" s="69">
        <f>'Tabel 6'!L32/'Tabel 12'!$E32</f>
        <v>1.7036536664054691E-2</v>
      </c>
      <c r="O32" s="69">
        <f>'Tabel 6'!M32/'Tabel 12'!$E32</f>
        <v>1.8235175560232363E-2</v>
      </c>
      <c r="P32" s="69">
        <f>'Tabel 6'!N32/'Tabel 12'!$E32</f>
        <v>8.8135212954240514E-5</v>
      </c>
      <c r="Q32" s="69">
        <f>'Tabel 6'!O32/'Tabel 12'!$E32</f>
        <v>3.463713869101652E-3</v>
      </c>
      <c r="R32" s="41"/>
      <c r="S32" s="69">
        <f>'Tabel 6'!Q32/'Tabel 12'!$E32</f>
        <v>3.324130536429333E-2</v>
      </c>
      <c r="T32" s="69">
        <f>'Tabel 6'!R32/'Tabel 12'!$E32</f>
        <v>3.324130536429333E-2</v>
      </c>
      <c r="U32" s="69">
        <f>'Tabel 6'!S32/'Tabel 12'!$E32</f>
        <v>0</v>
      </c>
      <c r="V32" s="41"/>
      <c r="W32" s="69">
        <f>'Tabel 6'!U32/'Tabel 12'!$E32</f>
        <v>2.042930168672818E-3</v>
      </c>
      <c r="X32" s="41"/>
      <c r="Y32" s="69">
        <f>'Tabel 6'!W32/'Tabel 12'!$E32</f>
        <v>0</v>
      </c>
    </row>
    <row r="33" spans="1:25" x14ac:dyDescent="0.2">
      <c r="A33" s="46">
        <v>2017</v>
      </c>
      <c r="B33" s="22" t="s">
        <v>778</v>
      </c>
      <c r="C33" s="22" t="s">
        <v>534</v>
      </c>
      <c r="E33" s="41">
        <v>657304.81869999948</v>
      </c>
      <c r="G33" s="69">
        <f>'Tabel 6'!E33/'Tabel 12'!$E33</f>
        <v>6.4309247091177663E-2</v>
      </c>
      <c r="H33" s="41"/>
      <c r="I33" s="69">
        <f>'Tabel 6'!G33/'Tabel 12'!$E33</f>
        <v>5.7546839645586233E-2</v>
      </c>
      <c r="J33" s="69">
        <f>'Tabel 6'!H33/'Tabel 12'!$E33</f>
        <v>9.1769447422126518E-3</v>
      </c>
      <c r="K33" s="69">
        <f>'Tabel 6'!I33/'Tabel 12'!$E33</f>
        <v>0</v>
      </c>
      <c r="L33" s="69">
        <f>'Tabel 6'!J33/'Tabel 12'!$E33</f>
        <v>9.433824039604603E-3</v>
      </c>
      <c r="M33" s="69">
        <f>'Tabel 6'!K33/'Tabel 12'!$E33</f>
        <v>0</v>
      </c>
      <c r="N33" s="69">
        <f>'Tabel 6'!L33/'Tabel 12'!$E33</f>
        <v>1.0169825033719939E-2</v>
      </c>
      <c r="O33" s="69">
        <f>'Tabel 6'!M33/'Tabel 12'!$E33</f>
        <v>0</v>
      </c>
      <c r="P33" s="69">
        <f>'Tabel 6'!N33/'Tabel 12'!$E33</f>
        <v>1.8700614464246298E-2</v>
      </c>
      <c r="Q33" s="69">
        <f>'Tabel 6'!O33/'Tabel 12'!$E33</f>
        <v>1.0065631365802742E-2</v>
      </c>
      <c r="R33" s="41"/>
      <c r="S33" s="69">
        <f>'Tabel 6'!Q33/'Tabel 12'!$E33</f>
        <v>6.6437973307984259E-3</v>
      </c>
      <c r="T33" s="69">
        <f>'Tabel 6'!R33/'Tabel 12'!$E33</f>
        <v>6.6437973307984259E-3</v>
      </c>
      <c r="U33" s="69">
        <f>'Tabel 6'!S33/'Tabel 12'!$E33</f>
        <v>0</v>
      </c>
      <c r="V33" s="41"/>
      <c r="W33" s="69">
        <f>'Tabel 6'!U33/'Tabel 12'!$E33</f>
        <v>1.1861011479300152E-4</v>
      </c>
      <c r="X33" s="41"/>
      <c r="Y33" s="69">
        <f>'Tabel 6'!W33/'Tabel 12'!$E33</f>
        <v>0</v>
      </c>
    </row>
    <row r="34" spans="1:25" x14ac:dyDescent="0.2">
      <c r="A34" s="46">
        <v>2017</v>
      </c>
      <c r="B34" s="22" t="s">
        <v>779</v>
      </c>
      <c r="C34" s="22" t="s">
        <v>582</v>
      </c>
      <c r="E34" s="41">
        <v>528046</v>
      </c>
      <c r="G34" s="69">
        <f>'Tabel 6'!E34/'Tabel 12'!$E34</f>
        <v>0.10696227222628332</v>
      </c>
      <c r="H34" s="41"/>
      <c r="I34" s="69">
        <f>'Tabel 6'!G34/'Tabel 12'!$E34</f>
        <v>0.1028414191187889</v>
      </c>
      <c r="J34" s="69">
        <f>'Tabel 6'!H34/'Tabel 12'!$E34</f>
        <v>9.4423591884040398E-3</v>
      </c>
      <c r="K34" s="69">
        <f>'Tabel 6'!I34/'Tabel 12'!$E34</f>
        <v>6.109316233812963E-3</v>
      </c>
      <c r="L34" s="69">
        <f>'Tabel 6'!J34/'Tabel 12'!$E34</f>
        <v>5.2741617207591766E-3</v>
      </c>
      <c r="M34" s="69">
        <f>'Tabel 6'!K34/'Tabel 12'!$E34</f>
        <v>5.1094033474356404E-3</v>
      </c>
      <c r="N34" s="69">
        <f>'Tabel 6'!L34/'Tabel 12'!$E34</f>
        <v>2.9067543357965027E-2</v>
      </c>
      <c r="O34" s="69">
        <f>'Tabel 6'!M34/'Tabel 12'!$E34</f>
        <v>1.6210708915511149E-3</v>
      </c>
      <c r="P34" s="69">
        <f>'Tabel 6'!N34/'Tabel 12'!$E34</f>
        <v>3.6180560026967346E-2</v>
      </c>
      <c r="Q34" s="69">
        <f>'Tabel 6'!O34/'Tabel 12'!$E34</f>
        <v>1.0037004351893586E-2</v>
      </c>
      <c r="R34" s="41"/>
      <c r="S34" s="69">
        <f>'Tabel 6'!Q34/'Tabel 12'!$E34</f>
        <v>2.8633869018986984E-3</v>
      </c>
      <c r="T34" s="69">
        <f>'Tabel 6'!R34/'Tabel 12'!$E34</f>
        <v>2.8633869018986984E-3</v>
      </c>
      <c r="U34" s="69">
        <f>'Tabel 6'!S34/'Tabel 12'!$E34</f>
        <v>0</v>
      </c>
      <c r="V34" s="41"/>
      <c r="W34" s="69">
        <f>'Tabel 6'!U34/'Tabel 12'!$E34</f>
        <v>1.2574662055957245E-3</v>
      </c>
      <c r="X34" s="41"/>
      <c r="Y34" s="69">
        <f>'Tabel 6'!W34/'Tabel 12'!$E34</f>
        <v>0</v>
      </c>
    </row>
    <row r="35" spans="1:25" x14ac:dyDescent="0.2">
      <c r="A35" s="46">
        <v>2017</v>
      </c>
      <c r="B35" s="22" t="s">
        <v>780</v>
      </c>
      <c r="C35" s="22" t="s">
        <v>328</v>
      </c>
      <c r="E35" s="41">
        <v>178926</v>
      </c>
      <c r="G35" s="69">
        <f>'Tabel 6'!E35/'Tabel 12'!$E35</f>
        <v>5.4888613169690265E-2</v>
      </c>
      <c r="H35" s="41"/>
      <c r="I35" s="69">
        <f>'Tabel 6'!G35/'Tabel 12'!$E35</f>
        <v>4.6449370130668542E-2</v>
      </c>
      <c r="J35" s="69">
        <f>'Tabel 6'!H35/'Tabel 12'!$E35</f>
        <v>3.5433642958541522E-3</v>
      </c>
      <c r="K35" s="69">
        <f>'Tabel 6'!I35/'Tabel 12'!$E35</f>
        <v>2.515006203681969E-4</v>
      </c>
      <c r="L35" s="69">
        <f>'Tabel 6'!J35/'Tabel 12'!$E35</f>
        <v>4.197265908811464E-3</v>
      </c>
      <c r="M35" s="69">
        <f>'Tabel 6'!K35/'Tabel 12'!$E35</f>
        <v>0</v>
      </c>
      <c r="N35" s="69">
        <f>'Tabel 6'!L35/'Tabel 12'!$E35</f>
        <v>8.1542090026044279E-3</v>
      </c>
      <c r="O35" s="69">
        <f>'Tabel 6'!M35/'Tabel 12'!$E35</f>
        <v>2.5340084727764552E-2</v>
      </c>
      <c r="P35" s="69">
        <f>'Tabel 6'!N35/'Tabel 12'!$E35</f>
        <v>2.2914500966880161E-3</v>
      </c>
      <c r="Q35" s="69">
        <f>'Tabel 6'!O35/'Tabel 12'!$E35</f>
        <v>2.6714954785777359E-3</v>
      </c>
      <c r="R35" s="41"/>
      <c r="S35" s="69">
        <f>'Tabel 6'!Q35/'Tabel 12'!$E35</f>
        <v>6.9190615114628398E-3</v>
      </c>
      <c r="T35" s="69">
        <f>'Tabel 6'!R35/'Tabel 12'!$E35</f>
        <v>6.9190615114628398E-3</v>
      </c>
      <c r="U35" s="69">
        <f>'Tabel 6'!S35/'Tabel 12'!$E35</f>
        <v>0</v>
      </c>
      <c r="V35" s="41"/>
      <c r="W35" s="69">
        <f>'Tabel 6'!U35/'Tabel 12'!$E35</f>
        <v>1.5201815275588792E-3</v>
      </c>
      <c r="X35" s="41"/>
      <c r="Y35" s="69">
        <f>'Tabel 6'!W35/'Tabel 12'!$E35</f>
        <v>0</v>
      </c>
    </row>
    <row r="36" spans="1:25" x14ac:dyDescent="0.2">
      <c r="A36" s="15"/>
      <c r="B36" s="15"/>
      <c r="C36" s="16"/>
      <c r="D36" s="19"/>
      <c r="E36" s="19"/>
      <c r="F36" s="19"/>
      <c r="G36" s="6"/>
      <c r="H36" s="6"/>
      <c r="I36" s="6"/>
      <c r="J36" s="6"/>
      <c r="K36" s="6"/>
      <c r="L36" s="6"/>
      <c r="M36" s="6"/>
      <c r="N36" s="6"/>
      <c r="O36" s="6"/>
      <c r="P36" s="6"/>
      <c r="Q36" s="6"/>
      <c r="R36" s="6"/>
      <c r="S36" s="6"/>
      <c r="T36" s="6"/>
      <c r="U36" s="6"/>
      <c r="V36" s="6"/>
      <c r="W36" s="6"/>
      <c r="X36" s="6"/>
      <c r="Y36" s="6"/>
    </row>
    <row r="37" spans="1:25" x14ac:dyDescent="0.2">
      <c r="A37" s="3" t="s">
        <v>725</v>
      </c>
      <c r="B37" s="3"/>
      <c r="C37" s="3"/>
      <c r="D37" s="16"/>
      <c r="E37" s="16"/>
      <c r="F37" s="16"/>
      <c r="G37" s="2"/>
      <c r="H37" s="2"/>
      <c r="I37" s="2"/>
      <c r="J37" s="2"/>
      <c r="K37" s="2"/>
      <c r="L37" s="2"/>
      <c r="M37" s="2"/>
      <c r="N37" s="2"/>
      <c r="O37" s="2"/>
      <c r="P37" s="2"/>
      <c r="Q37" s="2"/>
      <c r="R37" s="2"/>
      <c r="S37" s="2"/>
      <c r="T37" s="2"/>
      <c r="U37" s="2"/>
      <c r="V37" s="2"/>
      <c r="W37" s="2"/>
      <c r="X37" s="2"/>
      <c r="Y37" s="2"/>
    </row>
    <row r="38" spans="1:25" x14ac:dyDescent="0.2">
      <c r="G38" s="40"/>
      <c r="H38" s="40"/>
      <c r="I38" s="40"/>
      <c r="J38" s="41"/>
      <c r="K38" s="41"/>
      <c r="L38" s="41"/>
      <c r="M38" s="41"/>
      <c r="N38" s="41"/>
      <c r="O38" s="41"/>
      <c r="P38" s="41"/>
      <c r="Q38" s="41"/>
      <c r="R38" s="41"/>
      <c r="S38" s="40"/>
      <c r="T38" s="41"/>
      <c r="U38" s="41"/>
      <c r="V38" s="41"/>
      <c r="W38" s="40"/>
      <c r="X38" s="40"/>
      <c r="Y38" s="41"/>
    </row>
    <row r="39" spans="1:25" x14ac:dyDescent="0.2">
      <c r="G39" s="40"/>
      <c r="H39" s="40"/>
      <c r="I39" s="40"/>
      <c r="J39" s="41"/>
      <c r="K39" s="41"/>
      <c r="L39" s="41"/>
      <c r="M39" s="41"/>
      <c r="N39" s="41"/>
      <c r="O39" s="41"/>
      <c r="P39" s="41"/>
      <c r="Q39" s="41"/>
      <c r="R39" s="41"/>
      <c r="S39" s="40"/>
      <c r="T39" s="41"/>
      <c r="U39" s="41"/>
      <c r="V39" s="41"/>
      <c r="W39" s="40"/>
      <c r="X39" s="40"/>
      <c r="Y39" s="41"/>
    </row>
    <row r="40" spans="1:25" x14ac:dyDescent="0.2">
      <c r="G40" s="40"/>
      <c r="H40" s="40"/>
      <c r="I40" s="40"/>
      <c r="J40" s="41"/>
      <c r="K40" s="41"/>
      <c r="L40" s="41"/>
      <c r="M40" s="41"/>
      <c r="N40" s="41"/>
      <c r="O40" s="41"/>
      <c r="P40" s="41"/>
      <c r="Q40" s="41"/>
      <c r="R40" s="41"/>
      <c r="S40" s="40"/>
      <c r="T40" s="41"/>
      <c r="U40" s="41"/>
      <c r="V40" s="41"/>
      <c r="W40" s="40"/>
      <c r="X40" s="40"/>
      <c r="Y40" s="41"/>
    </row>
    <row r="41" spans="1:25" x14ac:dyDescent="0.2">
      <c r="G41" s="40"/>
      <c r="H41" s="40"/>
      <c r="I41" s="40"/>
      <c r="J41" s="41"/>
      <c r="K41" s="41"/>
      <c r="L41" s="41"/>
      <c r="M41" s="41"/>
      <c r="N41" s="41"/>
      <c r="O41" s="41"/>
      <c r="P41" s="41"/>
      <c r="Q41" s="41"/>
      <c r="R41" s="41"/>
      <c r="S41" s="40"/>
      <c r="T41" s="41"/>
      <c r="U41" s="41"/>
      <c r="V41" s="41"/>
      <c r="W41" s="40"/>
      <c r="X41" s="40"/>
      <c r="Y41" s="41"/>
    </row>
    <row r="42" spans="1:25" x14ac:dyDescent="0.2">
      <c r="G42" s="40"/>
      <c r="H42" s="40"/>
      <c r="I42" s="40"/>
      <c r="J42" s="41"/>
      <c r="K42" s="41"/>
      <c r="L42" s="41"/>
      <c r="M42" s="41"/>
      <c r="N42" s="41"/>
      <c r="O42" s="41"/>
      <c r="P42" s="41"/>
      <c r="Q42" s="41"/>
      <c r="R42" s="41"/>
      <c r="S42" s="40"/>
      <c r="T42" s="41"/>
      <c r="U42" s="41"/>
      <c r="V42" s="41"/>
      <c r="W42" s="40"/>
      <c r="X42" s="40"/>
      <c r="Y42" s="41"/>
    </row>
    <row r="43" spans="1:25" x14ac:dyDescent="0.2">
      <c r="G43" s="40"/>
      <c r="H43" s="40"/>
      <c r="I43" s="40"/>
      <c r="J43" s="41"/>
      <c r="K43" s="41"/>
      <c r="L43" s="41"/>
      <c r="M43" s="41"/>
      <c r="N43" s="41"/>
      <c r="O43" s="41"/>
      <c r="P43" s="41"/>
      <c r="Q43" s="41"/>
      <c r="R43" s="41"/>
      <c r="S43" s="40"/>
      <c r="T43" s="41"/>
      <c r="U43" s="41"/>
      <c r="V43" s="41"/>
      <c r="W43" s="40"/>
      <c r="X43" s="40"/>
      <c r="Y43" s="41"/>
    </row>
    <row r="44" spans="1:25" x14ac:dyDescent="0.2">
      <c r="G44" s="40"/>
      <c r="H44" s="40"/>
      <c r="I44" s="40"/>
      <c r="J44" s="41"/>
      <c r="K44" s="41"/>
      <c r="L44" s="41"/>
      <c r="M44" s="41"/>
      <c r="N44" s="41"/>
      <c r="O44" s="41"/>
      <c r="P44" s="41"/>
      <c r="Q44" s="41"/>
      <c r="R44" s="41"/>
      <c r="S44" s="40"/>
      <c r="T44" s="41"/>
      <c r="U44" s="41"/>
      <c r="V44" s="41"/>
      <c r="W44" s="40"/>
      <c r="X44" s="40"/>
      <c r="Y44" s="41"/>
    </row>
    <row r="45" spans="1:25" x14ac:dyDescent="0.2">
      <c r="G45" s="40"/>
      <c r="H45" s="40"/>
      <c r="I45" s="40"/>
      <c r="J45" s="41"/>
      <c r="K45" s="41"/>
      <c r="L45" s="41"/>
      <c r="M45" s="41"/>
      <c r="N45" s="41"/>
      <c r="O45" s="41"/>
      <c r="P45" s="41"/>
      <c r="Q45" s="41"/>
      <c r="R45" s="41"/>
      <c r="S45" s="40"/>
      <c r="T45" s="41"/>
      <c r="U45" s="41"/>
      <c r="V45" s="41"/>
      <c r="W45" s="40"/>
      <c r="X45" s="40"/>
      <c r="Y45" s="41"/>
    </row>
    <row r="46" spans="1:25" x14ac:dyDescent="0.2">
      <c r="G46" s="40"/>
      <c r="H46" s="40"/>
      <c r="I46" s="40"/>
      <c r="J46" s="41"/>
      <c r="K46" s="41"/>
      <c r="L46" s="41"/>
      <c r="M46" s="41"/>
      <c r="N46" s="41"/>
      <c r="O46" s="41"/>
      <c r="P46" s="41"/>
      <c r="Q46" s="41"/>
      <c r="R46" s="41"/>
      <c r="S46" s="40"/>
      <c r="T46" s="41"/>
      <c r="U46" s="41"/>
      <c r="V46" s="41"/>
      <c r="W46" s="40"/>
      <c r="X46" s="40"/>
      <c r="Y46" s="41"/>
    </row>
    <row r="47" spans="1:25" x14ac:dyDescent="0.2">
      <c r="G47" s="40"/>
      <c r="H47" s="40"/>
      <c r="I47" s="40"/>
      <c r="J47" s="41"/>
      <c r="K47" s="41"/>
      <c r="L47" s="41"/>
      <c r="M47" s="41"/>
      <c r="N47" s="41"/>
      <c r="O47" s="41"/>
      <c r="P47" s="41"/>
      <c r="Q47" s="41"/>
      <c r="R47" s="41"/>
      <c r="S47" s="40"/>
      <c r="T47" s="41"/>
      <c r="U47" s="41"/>
      <c r="V47" s="41"/>
      <c r="W47" s="40"/>
      <c r="X47" s="40"/>
      <c r="Y47" s="41"/>
    </row>
    <row r="48" spans="1:25" x14ac:dyDescent="0.2">
      <c r="G48" s="40"/>
      <c r="H48" s="40"/>
      <c r="I48" s="40"/>
      <c r="J48" s="41"/>
      <c r="K48" s="41"/>
      <c r="L48" s="41"/>
      <c r="M48" s="41"/>
      <c r="N48" s="41"/>
      <c r="O48" s="41"/>
      <c r="P48" s="41"/>
      <c r="Q48" s="41"/>
      <c r="R48" s="41"/>
      <c r="S48" s="40"/>
      <c r="T48" s="41"/>
      <c r="U48" s="41"/>
      <c r="V48" s="41"/>
      <c r="W48" s="40"/>
      <c r="X48" s="40"/>
      <c r="Y48" s="41"/>
    </row>
    <row r="49" spans="7:25" x14ac:dyDescent="0.2">
      <c r="G49" s="40"/>
      <c r="H49" s="40"/>
      <c r="I49" s="40"/>
      <c r="J49" s="41"/>
      <c r="K49" s="41"/>
      <c r="L49" s="41"/>
      <c r="M49" s="41"/>
      <c r="N49" s="41"/>
      <c r="O49" s="41"/>
      <c r="P49" s="41"/>
      <c r="Q49" s="41"/>
      <c r="R49" s="41"/>
      <c r="S49" s="40"/>
      <c r="T49" s="41"/>
      <c r="U49" s="41"/>
      <c r="V49" s="41"/>
      <c r="W49" s="40"/>
      <c r="X49" s="40"/>
      <c r="Y49" s="41"/>
    </row>
    <row r="50" spans="7:25" x14ac:dyDescent="0.2">
      <c r="G50" s="40"/>
      <c r="H50" s="40"/>
      <c r="I50" s="40"/>
      <c r="J50" s="41"/>
      <c r="K50" s="41"/>
      <c r="L50" s="41"/>
      <c r="M50" s="41"/>
      <c r="N50" s="41"/>
      <c r="O50" s="41"/>
      <c r="P50" s="41"/>
      <c r="Q50" s="41"/>
      <c r="R50" s="41"/>
      <c r="S50" s="40"/>
      <c r="T50" s="41"/>
      <c r="U50" s="41"/>
      <c r="V50" s="41"/>
      <c r="W50" s="40"/>
      <c r="X50" s="40"/>
      <c r="Y50" s="41"/>
    </row>
    <row r="51" spans="7:25" x14ac:dyDescent="0.2">
      <c r="G51" s="40"/>
      <c r="H51" s="40"/>
      <c r="I51" s="40"/>
      <c r="J51" s="41"/>
      <c r="K51" s="41"/>
      <c r="L51" s="41"/>
      <c r="M51" s="41"/>
      <c r="N51" s="41"/>
      <c r="O51" s="41"/>
      <c r="P51" s="41"/>
      <c r="Q51" s="41"/>
      <c r="R51" s="41"/>
      <c r="S51" s="40"/>
      <c r="T51" s="41"/>
      <c r="U51" s="41"/>
      <c r="V51" s="41"/>
      <c r="W51" s="40"/>
      <c r="X51" s="40"/>
      <c r="Y51" s="41"/>
    </row>
    <row r="52" spans="7:25" x14ac:dyDescent="0.2">
      <c r="G52" s="40"/>
      <c r="H52" s="40"/>
      <c r="I52" s="40"/>
      <c r="J52" s="41"/>
      <c r="K52" s="41"/>
      <c r="L52" s="41"/>
      <c r="M52" s="41"/>
      <c r="N52" s="41"/>
      <c r="O52" s="41"/>
      <c r="P52" s="41"/>
      <c r="Q52" s="41"/>
      <c r="R52" s="41"/>
      <c r="S52" s="40"/>
      <c r="T52" s="41"/>
      <c r="U52" s="41"/>
      <c r="V52" s="41"/>
      <c r="W52" s="40"/>
      <c r="X52" s="40"/>
      <c r="Y52" s="41"/>
    </row>
    <row r="53" spans="7:25" x14ac:dyDescent="0.2">
      <c r="G53" s="40"/>
      <c r="H53" s="40"/>
      <c r="I53" s="40"/>
      <c r="J53" s="41"/>
      <c r="K53" s="41"/>
      <c r="L53" s="41"/>
      <c r="M53" s="41"/>
      <c r="N53" s="41"/>
      <c r="O53" s="41"/>
      <c r="P53" s="41"/>
      <c r="Q53" s="41"/>
      <c r="R53" s="41"/>
      <c r="S53" s="40"/>
      <c r="T53" s="41"/>
      <c r="U53" s="41"/>
      <c r="V53" s="41"/>
      <c r="W53" s="40"/>
      <c r="X53" s="40"/>
      <c r="Y53" s="41"/>
    </row>
    <row r="54" spans="7:25" x14ac:dyDescent="0.2">
      <c r="G54" s="40"/>
      <c r="H54" s="40"/>
      <c r="I54" s="40"/>
      <c r="J54" s="41"/>
      <c r="K54" s="41"/>
      <c r="L54" s="41"/>
      <c r="M54" s="41"/>
      <c r="N54" s="41"/>
      <c r="O54" s="41"/>
      <c r="P54" s="41"/>
      <c r="Q54" s="41"/>
      <c r="R54" s="41"/>
      <c r="S54" s="40"/>
      <c r="T54" s="41"/>
      <c r="U54" s="41"/>
      <c r="V54" s="41"/>
      <c r="W54" s="40"/>
      <c r="X54" s="40"/>
      <c r="Y54" s="41"/>
    </row>
    <row r="55" spans="7:25" x14ac:dyDescent="0.2">
      <c r="G55" s="40"/>
      <c r="H55" s="40"/>
      <c r="I55" s="40"/>
      <c r="J55" s="41"/>
      <c r="K55" s="41"/>
      <c r="L55" s="41"/>
      <c r="M55" s="41"/>
      <c r="N55" s="41"/>
      <c r="O55" s="41"/>
      <c r="P55" s="41"/>
      <c r="Q55" s="41"/>
      <c r="R55" s="41"/>
      <c r="S55" s="40"/>
      <c r="T55" s="41"/>
      <c r="U55" s="41"/>
      <c r="V55" s="41"/>
      <c r="W55" s="40"/>
      <c r="X55" s="40"/>
      <c r="Y55" s="41"/>
    </row>
    <row r="56" spans="7:25" x14ac:dyDescent="0.2">
      <c r="G56" s="40"/>
      <c r="H56" s="40"/>
      <c r="I56" s="40"/>
      <c r="J56" s="41"/>
      <c r="K56" s="41"/>
      <c r="L56" s="41"/>
      <c r="M56" s="41"/>
      <c r="N56" s="41"/>
      <c r="O56" s="41"/>
      <c r="P56" s="41"/>
      <c r="Q56" s="41"/>
      <c r="R56" s="41"/>
      <c r="S56" s="40"/>
      <c r="T56" s="41"/>
      <c r="U56" s="41"/>
      <c r="V56" s="41"/>
      <c r="W56" s="40"/>
      <c r="X56" s="40"/>
      <c r="Y56" s="41"/>
    </row>
    <row r="57" spans="7:25" x14ac:dyDescent="0.2">
      <c r="G57" s="40"/>
      <c r="H57" s="40"/>
      <c r="I57" s="40"/>
      <c r="J57" s="41"/>
      <c r="K57" s="41"/>
      <c r="L57" s="41"/>
      <c r="M57" s="41"/>
      <c r="N57" s="41"/>
      <c r="O57" s="41"/>
      <c r="P57" s="41"/>
      <c r="Q57" s="41"/>
      <c r="R57" s="41"/>
      <c r="S57" s="40"/>
      <c r="T57" s="41"/>
      <c r="U57" s="41"/>
      <c r="V57" s="41"/>
      <c r="W57" s="40"/>
      <c r="X57" s="40"/>
      <c r="Y57" s="41"/>
    </row>
    <row r="58" spans="7:25" x14ac:dyDescent="0.2">
      <c r="G58" s="40"/>
      <c r="H58" s="40"/>
      <c r="I58" s="40"/>
      <c r="J58" s="41"/>
      <c r="K58" s="41"/>
      <c r="L58" s="41"/>
      <c r="M58" s="41"/>
      <c r="N58" s="41"/>
      <c r="O58" s="41"/>
      <c r="P58" s="41"/>
      <c r="Q58" s="41"/>
      <c r="R58" s="41"/>
      <c r="S58" s="40"/>
      <c r="T58" s="41"/>
      <c r="U58" s="41"/>
      <c r="V58" s="41"/>
      <c r="W58" s="40"/>
      <c r="X58" s="40"/>
      <c r="Y58" s="41"/>
    </row>
    <row r="59" spans="7:25" x14ac:dyDescent="0.2">
      <c r="G59" s="40"/>
      <c r="H59" s="40"/>
      <c r="I59" s="40"/>
      <c r="J59" s="41"/>
      <c r="K59" s="41"/>
      <c r="L59" s="41"/>
      <c r="M59" s="41"/>
      <c r="N59" s="41"/>
      <c r="O59" s="41"/>
      <c r="P59" s="41"/>
      <c r="Q59" s="41"/>
      <c r="R59" s="41"/>
      <c r="S59" s="40"/>
      <c r="T59" s="41"/>
      <c r="U59" s="41"/>
      <c r="V59" s="41"/>
      <c r="W59" s="40"/>
      <c r="X59" s="40"/>
      <c r="Y59" s="41"/>
    </row>
    <row r="60" spans="7:25" x14ac:dyDescent="0.2">
      <c r="G60" s="40"/>
      <c r="H60" s="40"/>
      <c r="I60" s="40"/>
      <c r="J60" s="41"/>
      <c r="K60" s="41"/>
      <c r="L60" s="41"/>
      <c r="M60" s="41"/>
      <c r="N60" s="41"/>
      <c r="O60" s="41"/>
      <c r="P60" s="41"/>
      <c r="Q60" s="41"/>
      <c r="R60" s="41"/>
      <c r="S60" s="40"/>
      <c r="T60" s="41"/>
      <c r="U60" s="41"/>
      <c r="V60" s="41"/>
      <c r="W60" s="40"/>
      <c r="X60" s="40"/>
      <c r="Y60" s="41"/>
    </row>
    <row r="61" spans="7:25" x14ac:dyDescent="0.2">
      <c r="G61" s="40"/>
      <c r="H61" s="40"/>
      <c r="I61" s="40"/>
      <c r="J61" s="41"/>
      <c r="K61" s="41"/>
      <c r="L61" s="41"/>
      <c r="M61" s="41"/>
      <c r="N61" s="41"/>
      <c r="O61" s="41"/>
      <c r="P61" s="41"/>
      <c r="Q61" s="41"/>
      <c r="R61" s="41"/>
      <c r="S61" s="40"/>
      <c r="T61" s="41"/>
      <c r="U61" s="41"/>
      <c r="V61" s="41"/>
      <c r="W61" s="40"/>
      <c r="X61" s="40"/>
      <c r="Y61" s="41"/>
    </row>
    <row r="62" spans="7:25" x14ac:dyDescent="0.2">
      <c r="G62" s="40"/>
      <c r="H62" s="40"/>
      <c r="I62" s="40"/>
      <c r="J62" s="41"/>
      <c r="K62" s="41"/>
      <c r="L62" s="41"/>
      <c r="M62" s="41"/>
      <c r="N62" s="41"/>
      <c r="O62" s="41"/>
      <c r="P62" s="41"/>
      <c r="Q62" s="41"/>
      <c r="R62" s="41"/>
      <c r="S62" s="40"/>
      <c r="T62" s="41"/>
      <c r="U62" s="41"/>
      <c r="V62" s="41"/>
      <c r="W62" s="40"/>
      <c r="X62" s="40"/>
      <c r="Y62" s="41"/>
    </row>
    <row r="63" spans="7:25" x14ac:dyDescent="0.2">
      <c r="G63" s="40"/>
      <c r="H63" s="40"/>
      <c r="I63" s="40"/>
      <c r="J63" s="41"/>
      <c r="K63" s="41"/>
      <c r="L63" s="41"/>
      <c r="M63" s="41"/>
      <c r="N63" s="41"/>
      <c r="O63" s="41"/>
      <c r="P63" s="41"/>
      <c r="Q63" s="41"/>
      <c r="R63" s="41"/>
      <c r="S63" s="40"/>
      <c r="T63" s="41"/>
      <c r="U63" s="41"/>
      <c r="V63" s="41"/>
      <c r="W63" s="40"/>
      <c r="X63" s="40"/>
      <c r="Y63" s="41"/>
    </row>
    <row r="64" spans="7:25" x14ac:dyDescent="0.2">
      <c r="G64" s="40"/>
      <c r="H64" s="40"/>
      <c r="I64" s="40"/>
      <c r="J64" s="41"/>
      <c r="K64" s="41"/>
      <c r="L64" s="41"/>
      <c r="M64" s="41"/>
      <c r="N64" s="41"/>
      <c r="O64" s="41"/>
      <c r="P64" s="41"/>
      <c r="Q64" s="41"/>
      <c r="R64" s="41"/>
      <c r="S64" s="40"/>
      <c r="T64" s="41"/>
      <c r="U64" s="41"/>
      <c r="V64" s="41"/>
      <c r="W64" s="40"/>
      <c r="X64" s="40"/>
      <c r="Y64" s="41"/>
    </row>
    <row r="65" spans="7:25" x14ac:dyDescent="0.2">
      <c r="G65" s="40"/>
      <c r="H65" s="40"/>
      <c r="I65" s="40"/>
      <c r="J65" s="41"/>
      <c r="K65" s="41"/>
      <c r="L65" s="41"/>
      <c r="M65" s="41"/>
      <c r="N65" s="41"/>
      <c r="O65" s="41"/>
      <c r="P65" s="41"/>
      <c r="Q65" s="41"/>
      <c r="R65" s="41"/>
      <c r="S65" s="40"/>
      <c r="T65" s="41"/>
      <c r="U65" s="41"/>
      <c r="V65" s="41"/>
      <c r="W65" s="40"/>
      <c r="X65" s="40"/>
      <c r="Y65" s="41"/>
    </row>
    <row r="66" spans="7:25" x14ac:dyDescent="0.2">
      <c r="G66" s="40"/>
      <c r="H66" s="40"/>
      <c r="I66" s="40"/>
      <c r="J66" s="41"/>
      <c r="K66" s="41"/>
      <c r="L66" s="41"/>
      <c r="M66" s="41"/>
      <c r="N66" s="41"/>
      <c r="O66" s="41"/>
      <c r="P66" s="41"/>
      <c r="Q66" s="41"/>
      <c r="R66" s="41"/>
      <c r="S66" s="40"/>
      <c r="T66" s="41"/>
      <c r="U66" s="41"/>
      <c r="V66" s="41"/>
      <c r="W66" s="40"/>
      <c r="X66" s="40"/>
      <c r="Y66" s="41"/>
    </row>
    <row r="67" spans="7:25" x14ac:dyDescent="0.2">
      <c r="G67" s="40"/>
      <c r="H67" s="40"/>
      <c r="I67" s="40"/>
      <c r="J67" s="41"/>
      <c r="K67" s="41"/>
      <c r="L67" s="41"/>
      <c r="M67" s="41"/>
      <c r="N67" s="41"/>
      <c r="O67" s="41"/>
      <c r="P67" s="41"/>
      <c r="Q67" s="41"/>
      <c r="R67" s="41"/>
      <c r="S67" s="40"/>
      <c r="T67" s="41"/>
      <c r="U67" s="41"/>
      <c r="V67" s="41"/>
      <c r="W67" s="40"/>
      <c r="X67" s="40"/>
      <c r="Y67" s="41"/>
    </row>
    <row r="68" spans="7:25" x14ac:dyDescent="0.2">
      <c r="G68" s="40"/>
      <c r="H68" s="40"/>
      <c r="I68" s="40"/>
      <c r="J68" s="41"/>
      <c r="K68" s="41"/>
      <c r="L68" s="41"/>
      <c r="M68" s="41"/>
      <c r="N68" s="41"/>
      <c r="O68" s="41"/>
      <c r="P68" s="41"/>
      <c r="Q68" s="41"/>
      <c r="R68" s="41"/>
      <c r="S68" s="40"/>
      <c r="T68" s="41"/>
      <c r="U68" s="41"/>
      <c r="V68" s="41"/>
      <c r="W68" s="40"/>
      <c r="X68" s="40"/>
      <c r="Y68" s="41"/>
    </row>
    <row r="69" spans="7:25" x14ac:dyDescent="0.2">
      <c r="G69" s="40"/>
      <c r="H69" s="40"/>
      <c r="I69" s="40"/>
      <c r="J69" s="41"/>
      <c r="K69" s="41"/>
      <c r="L69" s="41"/>
      <c r="M69" s="41"/>
      <c r="N69" s="41"/>
      <c r="O69" s="41"/>
      <c r="P69" s="41"/>
      <c r="Q69" s="41"/>
      <c r="R69" s="41"/>
      <c r="S69" s="40"/>
      <c r="T69" s="41"/>
      <c r="U69" s="41"/>
      <c r="V69" s="41"/>
      <c r="W69" s="40"/>
      <c r="X69" s="40"/>
      <c r="Y69" s="41"/>
    </row>
    <row r="70" spans="7:25" x14ac:dyDescent="0.2">
      <c r="G70" s="40"/>
      <c r="H70" s="40"/>
      <c r="I70" s="40"/>
      <c r="J70" s="41"/>
      <c r="K70" s="41"/>
      <c r="L70" s="41"/>
      <c r="M70" s="41"/>
      <c r="N70" s="41"/>
      <c r="O70" s="41"/>
      <c r="P70" s="41"/>
      <c r="Q70" s="41"/>
      <c r="R70" s="41"/>
      <c r="S70" s="40"/>
      <c r="T70" s="41"/>
      <c r="U70" s="41"/>
      <c r="V70" s="41"/>
      <c r="W70" s="40"/>
      <c r="X70" s="40"/>
      <c r="Y70" s="41"/>
    </row>
    <row r="71" spans="7:25" x14ac:dyDescent="0.2">
      <c r="G71" s="40"/>
      <c r="H71" s="40"/>
      <c r="I71" s="40"/>
      <c r="J71" s="41"/>
      <c r="K71" s="41"/>
      <c r="L71" s="41"/>
      <c r="M71" s="41"/>
      <c r="N71" s="41"/>
      <c r="O71" s="41"/>
      <c r="P71" s="41"/>
      <c r="Q71" s="41"/>
      <c r="R71" s="41"/>
      <c r="S71" s="40"/>
      <c r="T71" s="41"/>
      <c r="U71" s="41"/>
      <c r="V71" s="41"/>
      <c r="W71" s="40"/>
      <c r="X71" s="40"/>
      <c r="Y71" s="41"/>
    </row>
    <row r="72" spans="7:25" x14ac:dyDescent="0.2">
      <c r="G72" s="40"/>
      <c r="H72" s="40"/>
      <c r="I72" s="40"/>
      <c r="J72" s="41"/>
      <c r="K72" s="41"/>
      <c r="L72" s="41"/>
      <c r="M72" s="41"/>
      <c r="N72" s="41"/>
      <c r="O72" s="41"/>
      <c r="P72" s="41"/>
      <c r="Q72" s="41"/>
      <c r="R72" s="41"/>
      <c r="S72" s="40"/>
      <c r="T72" s="41"/>
      <c r="U72" s="41"/>
      <c r="V72" s="41"/>
      <c r="W72" s="40"/>
      <c r="X72" s="40"/>
      <c r="Y72" s="41"/>
    </row>
    <row r="73" spans="7:25" x14ac:dyDescent="0.2">
      <c r="G73" s="40"/>
      <c r="H73" s="40"/>
      <c r="I73" s="40"/>
      <c r="J73" s="41"/>
      <c r="K73" s="41"/>
      <c r="L73" s="41"/>
      <c r="M73" s="41"/>
      <c r="N73" s="41"/>
      <c r="O73" s="41"/>
      <c r="P73" s="41"/>
      <c r="Q73" s="41"/>
      <c r="R73" s="41"/>
      <c r="S73" s="40"/>
      <c r="T73" s="41"/>
      <c r="U73" s="41"/>
      <c r="V73" s="41"/>
      <c r="W73" s="40"/>
      <c r="X73" s="40"/>
      <c r="Y73" s="41"/>
    </row>
    <row r="74" spans="7:25" x14ac:dyDescent="0.2">
      <c r="G74" s="40"/>
      <c r="H74" s="40"/>
      <c r="I74" s="40"/>
      <c r="J74" s="41"/>
      <c r="K74" s="41"/>
      <c r="L74" s="41"/>
      <c r="M74" s="41"/>
      <c r="N74" s="41"/>
      <c r="O74" s="41"/>
      <c r="P74" s="41"/>
      <c r="Q74" s="41"/>
      <c r="R74" s="41"/>
      <c r="S74" s="40"/>
      <c r="T74" s="41"/>
      <c r="U74" s="41"/>
      <c r="V74" s="41"/>
      <c r="W74" s="40"/>
      <c r="X74" s="40"/>
      <c r="Y74" s="41"/>
    </row>
    <row r="75" spans="7:25" x14ac:dyDescent="0.2">
      <c r="G75" s="40"/>
      <c r="H75" s="40"/>
      <c r="I75" s="40"/>
      <c r="J75" s="41"/>
      <c r="K75" s="41"/>
      <c r="L75" s="41"/>
      <c r="M75" s="41"/>
      <c r="N75" s="41"/>
      <c r="O75" s="41"/>
      <c r="P75" s="41"/>
      <c r="Q75" s="41"/>
      <c r="R75" s="41"/>
      <c r="S75" s="40"/>
      <c r="T75" s="41"/>
      <c r="U75" s="41"/>
      <c r="V75" s="41"/>
      <c r="W75" s="40"/>
      <c r="X75" s="40"/>
      <c r="Y75" s="41"/>
    </row>
    <row r="76" spans="7:25" x14ac:dyDescent="0.2">
      <c r="G76" s="40"/>
      <c r="H76" s="40"/>
      <c r="I76" s="40"/>
      <c r="J76" s="41"/>
      <c r="K76" s="41"/>
      <c r="L76" s="41"/>
      <c r="M76" s="41"/>
      <c r="N76" s="41"/>
      <c r="O76" s="41"/>
      <c r="P76" s="41"/>
      <c r="Q76" s="41"/>
      <c r="R76" s="41"/>
      <c r="S76" s="40"/>
      <c r="T76" s="41"/>
      <c r="U76" s="41"/>
      <c r="V76" s="41"/>
      <c r="W76" s="40"/>
      <c r="X76" s="40"/>
      <c r="Y76" s="41"/>
    </row>
    <row r="77" spans="7:25" x14ac:dyDescent="0.2">
      <c r="G77" s="40"/>
      <c r="H77" s="40"/>
      <c r="I77" s="40"/>
      <c r="J77" s="41"/>
      <c r="K77" s="41"/>
      <c r="L77" s="41"/>
      <c r="M77" s="41"/>
      <c r="N77" s="41"/>
      <c r="O77" s="41"/>
      <c r="P77" s="41"/>
      <c r="Q77" s="41"/>
      <c r="R77" s="41"/>
      <c r="S77" s="40"/>
      <c r="T77" s="41"/>
      <c r="U77" s="41"/>
      <c r="V77" s="41"/>
      <c r="W77" s="40"/>
      <c r="X77" s="40"/>
      <c r="Y77" s="41"/>
    </row>
    <row r="78" spans="7:25" x14ac:dyDescent="0.2">
      <c r="G78" s="40"/>
      <c r="H78" s="40"/>
      <c r="I78" s="40"/>
      <c r="J78" s="41"/>
      <c r="K78" s="41"/>
      <c r="L78" s="41"/>
      <c r="M78" s="41"/>
      <c r="N78" s="41"/>
      <c r="O78" s="41"/>
      <c r="P78" s="41"/>
      <c r="Q78" s="41"/>
      <c r="R78" s="41"/>
      <c r="S78" s="40"/>
      <c r="T78" s="41"/>
      <c r="U78" s="41"/>
      <c r="V78" s="41"/>
      <c r="W78" s="40"/>
      <c r="X78" s="40"/>
      <c r="Y78" s="41"/>
    </row>
    <row r="79" spans="7:25" x14ac:dyDescent="0.2">
      <c r="G79" s="40"/>
      <c r="H79" s="40"/>
      <c r="I79" s="40"/>
      <c r="J79" s="41"/>
      <c r="K79" s="41"/>
      <c r="L79" s="41"/>
      <c r="M79" s="41"/>
      <c r="N79" s="41"/>
      <c r="O79" s="41"/>
      <c r="P79" s="41"/>
      <c r="Q79" s="41"/>
      <c r="R79" s="41"/>
      <c r="S79" s="40"/>
      <c r="T79" s="41"/>
      <c r="U79" s="41"/>
      <c r="V79" s="41"/>
      <c r="W79" s="40"/>
      <c r="X79" s="40"/>
      <c r="Y79" s="41"/>
    </row>
    <row r="80" spans="7:25" x14ac:dyDescent="0.2">
      <c r="G80" s="40"/>
      <c r="H80" s="40"/>
      <c r="I80" s="40"/>
      <c r="J80" s="41"/>
      <c r="K80" s="41"/>
      <c r="L80" s="41"/>
      <c r="M80" s="41"/>
      <c r="N80" s="41"/>
      <c r="O80" s="41"/>
      <c r="P80" s="41"/>
      <c r="Q80" s="41"/>
      <c r="R80" s="41"/>
      <c r="S80" s="40"/>
      <c r="T80" s="41"/>
      <c r="U80" s="41"/>
      <c r="V80" s="41"/>
      <c r="W80" s="40"/>
      <c r="X80" s="40"/>
      <c r="Y80" s="41"/>
    </row>
    <row r="81" spans="7:25" x14ac:dyDescent="0.2">
      <c r="G81" s="40"/>
      <c r="H81" s="40"/>
      <c r="I81" s="40"/>
      <c r="J81" s="41"/>
      <c r="K81" s="41"/>
      <c r="L81" s="41"/>
      <c r="M81" s="41"/>
      <c r="N81" s="41"/>
      <c r="O81" s="41"/>
      <c r="P81" s="41"/>
      <c r="Q81" s="41"/>
      <c r="R81" s="41"/>
      <c r="S81" s="40"/>
      <c r="T81" s="41"/>
      <c r="U81" s="41"/>
      <c r="V81" s="41"/>
      <c r="W81" s="40"/>
      <c r="X81" s="40"/>
      <c r="Y81" s="41"/>
    </row>
    <row r="82" spans="7:25" x14ac:dyDescent="0.2">
      <c r="G82" s="40"/>
      <c r="H82" s="40"/>
      <c r="I82" s="40"/>
      <c r="J82" s="41"/>
      <c r="K82" s="41"/>
      <c r="L82" s="41"/>
      <c r="M82" s="41"/>
      <c r="N82" s="41"/>
      <c r="O82" s="41"/>
      <c r="P82" s="41"/>
      <c r="Q82" s="41"/>
      <c r="R82" s="41"/>
      <c r="S82" s="40"/>
      <c r="T82" s="41"/>
      <c r="U82" s="41"/>
      <c r="V82" s="41"/>
      <c r="W82" s="40"/>
      <c r="X82" s="40"/>
      <c r="Y82" s="41"/>
    </row>
    <row r="83" spans="7:25" x14ac:dyDescent="0.2">
      <c r="G83" s="40"/>
      <c r="H83" s="40"/>
      <c r="I83" s="40"/>
      <c r="J83" s="41"/>
      <c r="K83" s="41"/>
      <c r="L83" s="41"/>
      <c r="M83" s="41"/>
      <c r="N83" s="41"/>
      <c r="O83" s="41"/>
      <c r="P83" s="41"/>
      <c r="Q83" s="41"/>
      <c r="R83" s="41"/>
      <c r="S83" s="40"/>
      <c r="T83" s="41"/>
      <c r="U83" s="41"/>
      <c r="V83" s="41"/>
      <c r="W83" s="40"/>
      <c r="X83" s="40"/>
      <c r="Y83" s="41"/>
    </row>
    <row r="84" spans="7:25" x14ac:dyDescent="0.2">
      <c r="G84" s="40"/>
      <c r="H84" s="40"/>
      <c r="I84" s="40"/>
      <c r="J84" s="41"/>
      <c r="K84" s="41"/>
      <c r="L84" s="41"/>
      <c r="M84" s="41"/>
      <c r="N84" s="41"/>
      <c r="O84" s="41"/>
      <c r="P84" s="41"/>
      <c r="Q84" s="41"/>
      <c r="R84" s="41"/>
      <c r="S84" s="40"/>
      <c r="T84" s="41"/>
      <c r="U84" s="41"/>
      <c r="V84" s="41"/>
      <c r="W84" s="40"/>
      <c r="X84" s="40"/>
      <c r="Y84" s="41"/>
    </row>
    <row r="85" spans="7:25" x14ac:dyDescent="0.2">
      <c r="G85" s="40"/>
      <c r="H85" s="40"/>
      <c r="I85" s="40"/>
      <c r="J85" s="41"/>
      <c r="K85" s="41"/>
      <c r="L85" s="41"/>
      <c r="M85" s="41"/>
      <c r="N85" s="41"/>
      <c r="O85" s="41"/>
      <c r="P85" s="41"/>
      <c r="Q85" s="41"/>
      <c r="R85" s="41"/>
      <c r="S85" s="40"/>
      <c r="T85" s="41"/>
      <c r="U85" s="41"/>
      <c r="V85" s="41"/>
      <c r="W85" s="40"/>
      <c r="X85" s="40"/>
      <c r="Y85" s="41"/>
    </row>
    <row r="86" spans="7:25" x14ac:dyDescent="0.2">
      <c r="G86" s="40"/>
      <c r="H86" s="40"/>
      <c r="I86" s="40"/>
      <c r="J86" s="41"/>
      <c r="K86" s="41"/>
      <c r="L86" s="41"/>
      <c r="M86" s="41"/>
      <c r="N86" s="41"/>
      <c r="O86" s="41"/>
      <c r="P86" s="41"/>
      <c r="Q86" s="41"/>
      <c r="R86" s="41"/>
      <c r="S86" s="40"/>
      <c r="T86" s="41"/>
      <c r="U86" s="41"/>
      <c r="V86" s="41"/>
      <c r="W86" s="40"/>
      <c r="X86" s="40"/>
      <c r="Y86" s="41"/>
    </row>
    <row r="87" spans="7:25" x14ac:dyDescent="0.2">
      <c r="G87" s="40"/>
      <c r="H87" s="40"/>
      <c r="I87" s="40"/>
      <c r="J87" s="41"/>
      <c r="K87" s="41"/>
      <c r="L87" s="41"/>
      <c r="M87" s="41"/>
      <c r="N87" s="41"/>
      <c r="O87" s="41"/>
      <c r="P87" s="41"/>
      <c r="Q87" s="41"/>
      <c r="R87" s="41"/>
      <c r="S87" s="40"/>
      <c r="T87" s="41"/>
      <c r="U87" s="41"/>
      <c r="V87" s="41"/>
      <c r="W87" s="40"/>
      <c r="X87" s="40"/>
      <c r="Y87" s="41"/>
    </row>
    <row r="88" spans="7:25" x14ac:dyDescent="0.2">
      <c r="G88" s="40"/>
      <c r="H88" s="40"/>
      <c r="I88" s="40"/>
      <c r="J88" s="41"/>
      <c r="K88" s="41"/>
      <c r="L88" s="41"/>
      <c r="M88" s="41"/>
      <c r="N88" s="41"/>
      <c r="O88" s="41"/>
      <c r="P88" s="41"/>
      <c r="Q88" s="41"/>
      <c r="R88" s="41"/>
      <c r="S88" s="40"/>
      <c r="T88" s="41"/>
      <c r="U88" s="41"/>
      <c r="V88" s="41"/>
      <c r="W88" s="40"/>
      <c r="X88" s="40"/>
      <c r="Y88" s="41"/>
    </row>
    <row r="89" spans="7:25" x14ac:dyDescent="0.2">
      <c r="G89" s="40"/>
      <c r="H89" s="40"/>
      <c r="I89" s="40"/>
      <c r="J89" s="41"/>
      <c r="K89" s="41"/>
      <c r="L89" s="41"/>
      <c r="M89" s="41"/>
      <c r="N89" s="41"/>
      <c r="O89" s="41"/>
      <c r="P89" s="41"/>
      <c r="Q89" s="41"/>
      <c r="R89" s="41"/>
      <c r="S89" s="40"/>
      <c r="T89" s="41"/>
      <c r="U89" s="41"/>
      <c r="V89" s="41"/>
      <c r="W89" s="40"/>
      <c r="X89" s="40"/>
      <c r="Y89" s="41"/>
    </row>
    <row r="90" spans="7:25" x14ac:dyDescent="0.2">
      <c r="G90" s="40"/>
      <c r="H90" s="40"/>
      <c r="I90" s="40"/>
      <c r="J90" s="41"/>
      <c r="K90" s="41"/>
      <c r="L90" s="41"/>
      <c r="M90" s="41"/>
      <c r="N90" s="41"/>
      <c r="O90" s="41"/>
      <c r="P90" s="41"/>
      <c r="Q90" s="41"/>
      <c r="R90" s="41"/>
      <c r="S90" s="40"/>
      <c r="T90" s="41"/>
      <c r="U90" s="41"/>
      <c r="V90" s="41"/>
      <c r="W90" s="40"/>
      <c r="X90" s="40"/>
      <c r="Y90" s="41"/>
    </row>
    <row r="91" spans="7:25" x14ac:dyDescent="0.2">
      <c r="G91" s="40"/>
      <c r="H91" s="40"/>
      <c r="I91" s="40"/>
      <c r="J91" s="41"/>
      <c r="K91" s="41"/>
      <c r="L91" s="41"/>
      <c r="M91" s="41"/>
      <c r="N91" s="41"/>
      <c r="O91" s="41"/>
      <c r="P91" s="41"/>
      <c r="Q91" s="41"/>
      <c r="R91" s="41"/>
      <c r="S91" s="40"/>
      <c r="T91" s="41"/>
      <c r="U91" s="41"/>
      <c r="V91" s="41"/>
      <c r="W91" s="40"/>
      <c r="X91" s="40"/>
      <c r="Y91" s="41"/>
    </row>
    <row r="92" spans="7:25" x14ac:dyDescent="0.2">
      <c r="G92" s="40"/>
      <c r="H92" s="40"/>
      <c r="I92" s="40"/>
      <c r="J92" s="41"/>
      <c r="K92" s="41"/>
      <c r="L92" s="41"/>
      <c r="M92" s="41"/>
      <c r="N92" s="41"/>
      <c r="O92" s="41"/>
      <c r="P92" s="41"/>
      <c r="Q92" s="41"/>
      <c r="R92" s="41"/>
      <c r="S92" s="40"/>
      <c r="T92" s="41"/>
      <c r="U92" s="41"/>
      <c r="V92" s="41"/>
      <c r="W92" s="40"/>
      <c r="X92" s="40"/>
      <c r="Y92" s="41"/>
    </row>
    <row r="93" spans="7:25" x14ac:dyDescent="0.2">
      <c r="G93" s="40"/>
      <c r="H93" s="40"/>
      <c r="I93" s="40"/>
      <c r="J93" s="41"/>
      <c r="K93" s="41"/>
      <c r="L93" s="41"/>
      <c r="M93" s="41"/>
      <c r="N93" s="41"/>
      <c r="O93" s="41"/>
      <c r="P93" s="41"/>
      <c r="Q93" s="41"/>
      <c r="R93" s="41"/>
      <c r="S93" s="40"/>
      <c r="T93" s="41"/>
      <c r="U93" s="41"/>
      <c r="V93" s="41"/>
      <c r="W93" s="40"/>
      <c r="X93" s="40"/>
      <c r="Y93" s="41"/>
    </row>
    <row r="94" spans="7:25" x14ac:dyDescent="0.2">
      <c r="G94" s="40"/>
      <c r="H94" s="40"/>
      <c r="I94" s="40"/>
      <c r="J94" s="41"/>
      <c r="K94" s="41"/>
      <c r="L94" s="41"/>
      <c r="M94" s="41"/>
      <c r="N94" s="41"/>
      <c r="O94" s="41"/>
      <c r="P94" s="41"/>
      <c r="Q94" s="41"/>
      <c r="R94" s="41"/>
      <c r="S94" s="40"/>
      <c r="T94" s="41"/>
      <c r="U94" s="41"/>
      <c r="V94" s="41"/>
      <c r="W94" s="40"/>
      <c r="X94" s="40"/>
      <c r="Y94" s="41"/>
    </row>
    <row r="95" spans="7:25" x14ac:dyDescent="0.2">
      <c r="G95" s="40"/>
      <c r="H95" s="40"/>
      <c r="I95" s="40"/>
      <c r="J95" s="41"/>
      <c r="K95" s="41"/>
      <c r="L95" s="41"/>
      <c r="M95" s="41"/>
      <c r="N95" s="41"/>
      <c r="O95" s="41"/>
      <c r="P95" s="41"/>
      <c r="Q95" s="41"/>
      <c r="R95" s="41"/>
      <c r="S95" s="40"/>
      <c r="T95" s="41"/>
      <c r="U95" s="41"/>
      <c r="V95" s="41"/>
      <c r="W95" s="40"/>
      <c r="X95" s="40"/>
      <c r="Y95" s="41"/>
    </row>
    <row r="96" spans="7:25" x14ac:dyDescent="0.2">
      <c r="G96" s="40"/>
      <c r="H96" s="40"/>
      <c r="I96" s="40"/>
      <c r="J96" s="41"/>
      <c r="K96" s="41"/>
      <c r="L96" s="41"/>
      <c r="M96" s="41"/>
      <c r="N96" s="41"/>
      <c r="O96" s="41"/>
      <c r="P96" s="41"/>
      <c r="Q96" s="41"/>
      <c r="R96" s="41"/>
      <c r="S96" s="40"/>
      <c r="T96" s="41"/>
      <c r="U96" s="41"/>
      <c r="V96" s="41"/>
      <c r="W96" s="40"/>
      <c r="X96" s="40"/>
      <c r="Y96" s="41"/>
    </row>
    <row r="97" spans="7:25" x14ac:dyDescent="0.2">
      <c r="G97" s="40"/>
      <c r="H97" s="40"/>
      <c r="I97" s="40"/>
      <c r="J97" s="41"/>
      <c r="K97" s="41"/>
      <c r="L97" s="41"/>
      <c r="M97" s="41"/>
      <c r="N97" s="41"/>
      <c r="O97" s="41"/>
      <c r="P97" s="41"/>
      <c r="Q97" s="41"/>
      <c r="R97" s="41"/>
      <c r="S97" s="40"/>
      <c r="T97" s="41"/>
      <c r="U97" s="41"/>
      <c r="V97" s="41"/>
      <c r="W97" s="40"/>
      <c r="X97" s="40"/>
      <c r="Y97" s="41"/>
    </row>
    <row r="98" spans="7:25" x14ac:dyDescent="0.2">
      <c r="G98" s="40"/>
      <c r="H98" s="40"/>
      <c r="I98" s="40"/>
      <c r="J98" s="41"/>
      <c r="K98" s="41"/>
      <c r="L98" s="41"/>
      <c r="M98" s="41"/>
      <c r="N98" s="41"/>
      <c r="O98" s="41"/>
      <c r="P98" s="41"/>
      <c r="Q98" s="41"/>
      <c r="R98" s="41"/>
      <c r="S98" s="40"/>
      <c r="T98" s="41"/>
      <c r="U98" s="41"/>
      <c r="V98" s="41"/>
      <c r="W98" s="40"/>
      <c r="X98" s="40"/>
      <c r="Y98" s="41"/>
    </row>
    <row r="99" spans="7:25" x14ac:dyDescent="0.2">
      <c r="G99" s="40"/>
      <c r="H99" s="40"/>
      <c r="I99" s="40"/>
      <c r="J99" s="41"/>
      <c r="K99" s="41"/>
      <c r="L99" s="41"/>
      <c r="M99" s="41"/>
      <c r="N99" s="41"/>
      <c r="O99" s="41"/>
      <c r="P99" s="41"/>
      <c r="Q99" s="41"/>
      <c r="R99" s="41"/>
      <c r="S99" s="40"/>
      <c r="T99" s="41"/>
      <c r="U99" s="41"/>
      <c r="V99" s="41"/>
      <c r="W99" s="40"/>
      <c r="X99" s="40"/>
      <c r="Y99" s="41"/>
    </row>
    <row r="100" spans="7:25" x14ac:dyDescent="0.2">
      <c r="G100" s="40"/>
      <c r="H100" s="40"/>
      <c r="I100" s="40"/>
      <c r="J100" s="41"/>
      <c r="K100" s="41"/>
      <c r="L100" s="41"/>
      <c r="M100" s="41"/>
      <c r="N100" s="41"/>
      <c r="O100" s="41"/>
      <c r="P100" s="41"/>
      <c r="Q100" s="41"/>
      <c r="R100" s="41"/>
      <c r="S100" s="40"/>
      <c r="T100" s="41"/>
      <c r="U100" s="41"/>
      <c r="V100" s="41"/>
      <c r="W100" s="40"/>
      <c r="X100" s="40"/>
      <c r="Y100" s="41"/>
    </row>
    <row r="101" spans="7:25" x14ac:dyDescent="0.2">
      <c r="G101" s="40"/>
      <c r="H101" s="40"/>
      <c r="I101" s="40"/>
      <c r="J101" s="41"/>
      <c r="K101" s="41"/>
      <c r="L101" s="41"/>
      <c r="M101" s="41"/>
      <c r="N101" s="41"/>
      <c r="O101" s="41"/>
      <c r="P101" s="41"/>
      <c r="Q101" s="41"/>
      <c r="R101" s="41"/>
      <c r="S101" s="40"/>
      <c r="T101" s="41"/>
      <c r="U101" s="41"/>
      <c r="V101" s="41"/>
      <c r="W101" s="40"/>
      <c r="X101" s="40"/>
      <c r="Y101" s="41"/>
    </row>
    <row r="102" spans="7:25" x14ac:dyDescent="0.2">
      <c r="G102" s="40"/>
      <c r="H102" s="40"/>
      <c r="I102" s="40"/>
      <c r="J102" s="41"/>
      <c r="K102" s="41"/>
      <c r="L102" s="41"/>
      <c r="M102" s="41"/>
      <c r="N102" s="41"/>
      <c r="O102" s="41"/>
      <c r="P102" s="41"/>
      <c r="Q102" s="41"/>
      <c r="R102" s="41"/>
      <c r="S102" s="40"/>
      <c r="T102" s="41"/>
      <c r="U102" s="41"/>
      <c r="V102" s="41"/>
      <c r="W102" s="40"/>
      <c r="X102" s="40"/>
      <c r="Y102" s="41"/>
    </row>
    <row r="103" spans="7:25" x14ac:dyDescent="0.2">
      <c r="G103" s="40"/>
      <c r="H103" s="40"/>
      <c r="I103" s="40"/>
      <c r="J103" s="41"/>
      <c r="K103" s="41"/>
      <c r="L103" s="41"/>
      <c r="M103" s="41"/>
      <c r="N103" s="41"/>
      <c r="O103" s="41"/>
      <c r="P103" s="41"/>
      <c r="Q103" s="41"/>
      <c r="R103" s="41"/>
      <c r="S103" s="40"/>
      <c r="T103" s="41"/>
      <c r="U103" s="41"/>
      <c r="V103" s="41"/>
      <c r="W103" s="40"/>
      <c r="X103" s="40"/>
      <c r="Y103" s="41"/>
    </row>
    <row r="104" spans="7:25" x14ac:dyDescent="0.2">
      <c r="G104" s="40"/>
      <c r="H104" s="40"/>
      <c r="I104" s="40"/>
      <c r="J104" s="41"/>
      <c r="K104" s="41"/>
      <c r="L104" s="41"/>
      <c r="M104" s="41"/>
      <c r="N104" s="41"/>
      <c r="O104" s="41"/>
      <c r="P104" s="41"/>
      <c r="Q104" s="41"/>
      <c r="R104" s="41"/>
      <c r="S104" s="40"/>
      <c r="T104" s="41"/>
      <c r="U104" s="41"/>
      <c r="V104" s="41"/>
      <c r="W104" s="40"/>
      <c r="X104" s="40"/>
      <c r="Y104" s="41"/>
    </row>
    <row r="105" spans="7:25" x14ac:dyDescent="0.2">
      <c r="G105" s="40"/>
      <c r="H105" s="40"/>
      <c r="I105" s="40"/>
      <c r="J105" s="41"/>
      <c r="K105" s="41"/>
      <c r="L105" s="41"/>
      <c r="M105" s="41"/>
      <c r="N105" s="41"/>
      <c r="O105" s="41"/>
      <c r="P105" s="41"/>
      <c r="Q105" s="41"/>
      <c r="R105" s="41"/>
      <c r="S105" s="40"/>
      <c r="T105" s="41"/>
      <c r="U105" s="41"/>
      <c r="V105" s="41"/>
      <c r="W105" s="40"/>
      <c r="X105" s="40"/>
      <c r="Y105" s="41"/>
    </row>
    <row r="106" spans="7:25" x14ac:dyDescent="0.2">
      <c r="G106" s="40"/>
      <c r="H106" s="40"/>
      <c r="I106" s="40"/>
      <c r="J106" s="41"/>
      <c r="K106" s="41"/>
      <c r="L106" s="41"/>
      <c r="M106" s="41"/>
      <c r="N106" s="41"/>
      <c r="O106" s="41"/>
      <c r="P106" s="41"/>
      <c r="Q106" s="41"/>
      <c r="R106" s="41"/>
      <c r="S106" s="40"/>
      <c r="T106" s="41"/>
      <c r="U106" s="41"/>
      <c r="V106" s="41"/>
      <c r="W106" s="40"/>
      <c r="X106" s="40"/>
      <c r="Y106" s="41"/>
    </row>
    <row r="107" spans="7:25" x14ac:dyDescent="0.2">
      <c r="G107" s="40"/>
      <c r="H107" s="40"/>
      <c r="I107" s="40"/>
      <c r="J107" s="41"/>
      <c r="K107" s="41"/>
      <c r="L107" s="41"/>
      <c r="M107" s="41"/>
      <c r="N107" s="41"/>
      <c r="O107" s="41"/>
      <c r="P107" s="41"/>
      <c r="Q107" s="41"/>
      <c r="R107" s="41"/>
      <c r="S107" s="40"/>
      <c r="T107" s="41"/>
      <c r="U107" s="41"/>
      <c r="V107" s="41"/>
      <c r="W107" s="40"/>
      <c r="X107" s="40"/>
      <c r="Y107" s="41"/>
    </row>
    <row r="108" spans="7:25" x14ac:dyDescent="0.2">
      <c r="G108" s="40"/>
      <c r="H108" s="40"/>
      <c r="I108" s="40"/>
      <c r="J108" s="41"/>
      <c r="K108" s="41"/>
      <c r="L108" s="41"/>
      <c r="M108" s="41"/>
      <c r="N108" s="41"/>
      <c r="O108" s="41"/>
      <c r="P108" s="41"/>
      <c r="Q108" s="41"/>
      <c r="R108" s="41"/>
      <c r="S108" s="40"/>
      <c r="T108" s="41"/>
      <c r="U108" s="41"/>
      <c r="V108" s="41"/>
      <c r="W108" s="40"/>
      <c r="X108" s="40"/>
      <c r="Y108" s="41"/>
    </row>
    <row r="109" spans="7:25" x14ac:dyDescent="0.2">
      <c r="G109" s="40"/>
      <c r="H109" s="40"/>
      <c r="I109" s="40"/>
      <c r="J109" s="41"/>
      <c r="K109" s="41"/>
      <c r="L109" s="41"/>
      <c r="M109" s="41"/>
      <c r="N109" s="41"/>
      <c r="O109" s="41"/>
      <c r="P109" s="41"/>
      <c r="Q109" s="41"/>
      <c r="R109" s="41"/>
      <c r="S109" s="40"/>
      <c r="T109" s="41"/>
      <c r="U109" s="41"/>
      <c r="V109" s="41"/>
      <c r="W109" s="40"/>
      <c r="X109" s="40"/>
      <c r="Y109" s="41"/>
    </row>
    <row r="110" spans="7:25" x14ac:dyDescent="0.2">
      <c r="G110" s="40"/>
      <c r="H110" s="40"/>
      <c r="I110" s="40"/>
      <c r="J110" s="41"/>
      <c r="K110" s="41"/>
      <c r="L110" s="41"/>
      <c r="M110" s="41"/>
      <c r="N110" s="41"/>
      <c r="O110" s="41"/>
      <c r="P110" s="41"/>
      <c r="Q110" s="41"/>
      <c r="R110" s="41"/>
      <c r="S110" s="40"/>
      <c r="T110" s="41"/>
      <c r="U110" s="41"/>
      <c r="V110" s="41"/>
      <c r="W110" s="40"/>
      <c r="X110" s="40"/>
      <c r="Y110" s="41"/>
    </row>
    <row r="111" spans="7:25" x14ac:dyDescent="0.2">
      <c r="G111" s="40"/>
      <c r="H111" s="40"/>
      <c r="I111" s="40"/>
      <c r="J111" s="41"/>
      <c r="K111" s="41"/>
      <c r="L111" s="41"/>
      <c r="M111" s="41"/>
      <c r="N111" s="41"/>
      <c r="O111" s="41"/>
      <c r="P111" s="41"/>
      <c r="Q111" s="41"/>
      <c r="R111" s="41"/>
      <c r="S111" s="40"/>
      <c r="T111" s="41"/>
      <c r="U111" s="41"/>
      <c r="V111" s="41"/>
      <c r="W111" s="40"/>
      <c r="X111" s="40"/>
      <c r="Y111" s="41"/>
    </row>
    <row r="112" spans="7:25" x14ac:dyDescent="0.2">
      <c r="G112" s="40"/>
      <c r="H112" s="40"/>
      <c r="I112" s="40"/>
      <c r="J112" s="41"/>
      <c r="K112" s="41"/>
      <c r="L112" s="41"/>
      <c r="M112" s="41"/>
      <c r="N112" s="41"/>
      <c r="O112" s="41"/>
      <c r="P112" s="41"/>
      <c r="Q112" s="41"/>
      <c r="R112" s="41"/>
      <c r="S112" s="40"/>
      <c r="T112" s="41"/>
      <c r="U112" s="41"/>
      <c r="V112" s="41"/>
      <c r="W112" s="40"/>
      <c r="X112" s="40"/>
      <c r="Y112" s="41"/>
    </row>
    <row r="113" spans="7:25" x14ac:dyDescent="0.2">
      <c r="G113" s="40"/>
      <c r="H113" s="40"/>
      <c r="I113" s="40"/>
      <c r="J113" s="41"/>
      <c r="K113" s="41"/>
      <c r="L113" s="41"/>
      <c r="M113" s="41"/>
      <c r="N113" s="41"/>
      <c r="O113" s="41"/>
      <c r="P113" s="41"/>
      <c r="Q113" s="41"/>
      <c r="R113" s="41"/>
      <c r="S113" s="40"/>
      <c r="T113" s="41"/>
      <c r="U113" s="41"/>
      <c r="V113" s="41"/>
      <c r="W113" s="40"/>
      <c r="X113" s="40"/>
      <c r="Y113" s="41"/>
    </row>
    <row r="114" spans="7:25" x14ac:dyDescent="0.2">
      <c r="G114" s="40"/>
      <c r="H114" s="40"/>
      <c r="I114" s="40"/>
      <c r="J114" s="41"/>
      <c r="K114" s="41"/>
      <c r="L114" s="41"/>
      <c r="M114" s="41"/>
      <c r="N114" s="41"/>
      <c r="O114" s="41"/>
      <c r="P114" s="41"/>
      <c r="Q114" s="41"/>
      <c r="R114" s="41"/>
      <c r="S114" s="40"/>
      <c r="T114" s="41"/>
      <c r="U114" s="41"/>
      <c r="V114" s="41"/>
      <c r="W114" s="40"/>
      <c r="X114" s="40"/>
      <c r="Y114" s="41"/>
    </row>
    <row r="115" spans="7:25" x14ac:dyDescent="0.2">
      <c r="G115" s="40"/>
      <c r="H115" s="40"/>
      <c r="I115" s="40"/>
      <c r="J115" s="41"/>
      <c r="K115" s="41"/>
      <c r="L115" s="41"/>
      <c r="M115" s="41"/>
      <c r="N115" s="41"/>
      <c r="O115" s="41"/>
      <c r="P115" s="41"/>
      <c r="Q115" s="41"/>
      <c r="R115" s="41"/>
      <c r="S115" s="40"/>
      <c r="T115" s="41"/>
      <c r="U115" s="41"/>
      <c r="V115" s="41"/>
      <c r="W115" s="40"/>
      <c r="X115" s="40"/>
      <c r="Y115" s="41"/>
    </row>
    <row r="116" spans="7:25" x14ac:dyDescent="0.2">
      <c r="G116" s="40"/>
      <c r="H116" s="40"/>
      <c r="I116" s="40"/>
      <c r="J116" s="41"/>
      <c r="K116" s="41"/>
      <c r="L116" s="41"/>
      <c r="M116" s="41"/>
      <c r="N116" s="41"/>
      <c r="O116" s="41"/>
      <c r="P116" s="41"/>
      <c r="Q116" s="41"/>
      <c r="R116" s="41"/>
      <c r="S116" s="40"/>
      <c r="T116" s="41"/>
      <c r="U116" s="41"/>
      <c r="V116" s="41"/>
      <c r="W116" s="40"/>
      <c r="X116" s="40"/>
      <c r="Y116" s="41"/>
    </row>
    <row r="117" spans="7:25" x14ac:dyDescent="0.2">
      <c r="G117" s="40"/>
      <c r="H117" s="40"/>
      <c r="I117" s="40"/>
      <c r="J117" s="41"/>
      <c r="K117" s="41"/>
      <c r="L117" s="41"/>
      <c r="M117" s="41"/>
      <c r="N117" s="41"/>
      <c r="O117" s="41"/>
      <c r="P117" s="41"/>
      <c r="Q117" s="41"/>
      <c r="R117" s="41"/>
      <c r="S117" s="40"/>
      <c r="T117" s="41"/>
      <c r="U117" s="41"/>
      <c r="V117" s="41"/>
      <c r="W117" s="40"/>
      <c r="X117" s="40"/>
      <c r="Y117" s="41"/>
    </row>
    <row r="118" spans="7:25" x14ac:dyDescent="0.2">
      <c r="G118" s="40"/>
      <c r="H118" s="40"/>
      <c r="I118" s="40"/>
      <c r="J118" s="41"/>
      <c r="K118" s="41"/>
      <c r="L118" s="41"/>
      <c r="M118" s="41"/>
      <c r="N118" s="41"/>
      <c r="O118" s="41"/>
      <c r="P118" s="41"/>
      <c r="Q118" s="41"/>
      <c r="R118" s="41"/>
      <c r="S118" s="40"/>
      <c r="T118" s="41"/>
      <c r="U118" s="41"/>
      <c r="V118" s="41"/>
      <c r="W118" s="40"/>
      <c r="X118" s="40"/>
      <c r="Y118" s="41"/>
    </row>
    <row r="119" spans="7:25" x14ac:dyDescent="0.2">
      <c r="G119" s="40"/>
      <c r="H119" s="40"/>
      <c r="I119" s="40"/>
      <c r="J119" s="41"/>
      <c r="K119" s="41"/>
      <c r="L119" s="41"/>
      <c r="M119" s="41"/>
      <c r="N119" s="41"/>
      <c r="O119" s="41"/>
      <c r="P119" s="41"/>
      <c r="Q119" s="41"/>
      <c r="R119" s="41"/>
      <c r="S119" s="40"/>
      <c r="T119" s="41"/>
      <c r="U119" s="41"/>
      <c r="V119" s="41"/>
      <c r="W119" s="40"/>
      <c r="X119" s="40"/>
      <c r="Y119" s="41"/>
    </row>
    <row r="120" spans="7:25" x14ac:dyDescent="0.2">
      <c r="G120" s="40"/>
      <c r="H120" s="40"/>
      <c r="I120" s="40"/>
      <c r="J120" s="41"/>
      <c r="K120" s="41"/>
      <c r="L120" s="41"/>
      <c r="M120" s="41"/>
      <c r="N120" s="41"/>
      <c r="O120" s="41"/>
      <c r="P120" s="41"/>
      <c r="Q120" s="41"/>
      <c r="R120" s="41"/>
      <c r="S120" s="40"/>
      <c r="T120" s="41"/>
      <c r="U120" s="41"/>
      <c r="V120" s="41"/>
      <c r="W120" s="40"/>
      <c r="X120" s="40"/>
      <c r="Y120" s="41"/>
    </row>
    <row r="121" spans="7:25" x14ac:dyDescent="0.2">
      <c r="G121" s="40"/>
      <c r="H121" s="40"/>
      <c r="I121" s="40"/>
      <c r="J121" s="41"/>
      <c r="K121" s="41"/>
      <c r="L121" s="41"/>
      <c r="M121" s="41"/>
      <c r="N121" s="41"/>
      <c r="O121" s="41"/>
      <c r="P121" s="41"/>
      <c r="Q121" s="41"/>
      <c r="R121" s="41"/>
      <c r="S121" s="40"/>
      <c r="T121" s="41"/>
      <c r="U121" s="41"/>
      <c r="V121" s="41"/>
      <c r="W121" s="40"/>
      <c r="X121" s="40"/>
      <c r="Y121" s="41"/>
    </row>
    <row r="122" spans="7:25" x14ac:dyDescent="0.2">
      <c r="G122" s="40"/>
      <c r="H122" s="40"/>
      <c r="I122" s="40"/>
      <c r="J122" s="41"/>
      <c r="K122" s="41"/>
      <c r="L122" s="41"/>
      <c r="M122" s="41"/>
      <c r="N122" s="41"/>
      <c r="O122" s="41"/>
      <c r="P122" s="41"/>
      <c r="Q122" s="41"/>
      <c r="R122" s="41"/>
      <c r="S122" s="40"/>
      <c r="T122" s="41"/>
      <c r="U122" s="41"/>
      <c r="V122" s="41"/>
      <c r="W122" s="40"/>
      <c r="X122" s="40"/>
      <c r="Y122" s="41"/>
    </row>
    <row r="123" spans="7:25" x14ac:dyDescent="0.2">
      <c r="G123" s="40"/>
      <c r="H123" s="40"/>
      <c r="I123" s="40"/>
      <c r="J123" s="41"/>
      <c r="K123" s="41"/>
      <c r="L123" s="41"/>
      <c r="M123" s="41"/>
      <c r="N123" s="41"/>
      <c r="O123" s="41"/>
      <c r="P123" s="41"/>
      <c r="Q123" s="41"/>
      <c r="R123" s="41"/>
      <c r="S123" s="40"/>
      <c r="T123" s="41"/>
      <c r="U123" s="41"/>
      <c r="V123" s="41"/>
      <c r="W123" s="40"/>
      <c r="X123" s="40"/>
      <c r="Y123" s="41"/>
    </row>
    <row r="124" spans="7:25" x14ac:dyDescent="0.2">
      <c r="G124" s="40"/>
      <c r="H124" s="40"/>
      <c r="I124" s="40"/>
      <c r="J124" s="41"/>
      <c r="K124" s="41"/>
      <c r="L124" s="41"/>
      <c r="M124" s="41"/>
      <c r="N124" s="41"/>
      <c r="O124" s="41"/>
      <c r="P124" s="41"/>
      <c r="Q124" s="41"/>
      <c r="R124" s="41"/>
      <c r="S124" s="40"/>
      <c r="T124" s="41"/>
      <c r="U124" s="41"/>
      <c r="V124" s="41"/>
      <c r="W124" s="40"/>
      <c r="X124" s="40"/>
      <c r="Y124" s="41"/>
    </row>
    <row r="125" spans="7:25" x14ac:dyDescent="0.2">
      <c r="G125" s="40"/>
      <c r="H125" s="40"/>
      <c r="I125" s="40"/>
      <c r="J125" s="41"/>
      <c r="K125" s="41"/>
      <c r="L125" s="41"/>
      <c r="M125" s="41"/>
      <c r="N125" s="41"/>
      <c r="O125" s="41"/>
      <c r="P125" s="41"/>
      <c r="Q125" s="41"/>
      <c r="R125" s="41"/>
      <c r="S125" s="40"/>
      <c r="T125" s="41"/>
      <c r="U125" s="41"/>
      <c r="V125" s="41"/>
      <c r="W125" s="40"/>
      <c r="X125" s="40"/>
      <c r="Y125" s="41"/>
    </row>
    <row r="126" spans="7:25" x14ac:dyDescent="0.2">
      <c r="G126" s="40"/>
      <c r="H126" s="40"/>
      <c r="I126" s="40"/>
      <c r="J126" s="41"/>
      <c r="K126" s="41"/>
      <c r="L126" s="41"/>
      <c r="M126" s="41"/>
      <c r="N126" s="41"/>
      <c r="O126" s="41"/>
      <c r="P126" s="41"/>
      <c r="Q126" s="41"/>
      <c r="R126" s="41"/>
      <c r="S126" s="40"/>
      <c r="T126" s="41"/>
      <c r="U126" s="41"/>
      <c r="V126" s="41"/>
      <c r="W126" s="40"/>
      <c r="X126" s="40"/>
      <c r="Y126" s="41"/>
    </row>
    <row r="127" spans="7:25" x14ac:dyDescent="0.2">
      <c r="G127" s="40"/>
      <c r="H127" s="40"/>
      <c r="I127" s="40"/>
      <c r="J127" s="41"/>
      <c r="K127" s="41"/>
      <c r="L127" s="41"/>
      <c r="M127" s="41"/>
      <c r="N127" s="41"/>
      <c r="O127" s="41"/>
      <c r="P127" s="41"/>
      <c r="Q127" s="41"/>
      <c r="R127" s="41"/>
      <c r="S127" s="40"/>
      <c r="T127" s="41"/>
      <c r="U127" s="41"/>
      <c r="V127" s="41"/>
      <c r="W127" s="40"/>
      <c r="X127" s="40"/>
      <c r="Y127" s="41"/>
    </row>
    <row r="128" spans="7:25" x14ac:dyDescent="0.2">
      <c r="G128" s="40"/>
      <c r="H128" s="40"/>
      <c r="I128" s="40"/>
      <c r="J128" s="41"/>
      <c r="K128" s="41"/>
      <c r="L128" s="41"/>
      <c r="M128" s="41"/>
      <c r="N128" s="41"/>
      <c r="O128" s="41"/>
      <c r="P128" s="41"/>
      <c r="Q128" s="41"/>
      <c r="R128" s="41"/>
      <c r="S128" s="40"/>
      <c r="T128" s="41"/>
      <c r="U128" s="41"/>
      <c r="V128" s="41"/>
      <c r="W128" s="40"/>
      <c r="X128" s="40"/>
      <c r="Y128" s="41"/>
    </row>
    <row r="129" spans="7:25" x14ac:dyDescent="0.2">
      <c r="G129" s="40"/>
      <c r="H129" s="40"/>
      <c r="I129" s="40"/>
      <c r="J129" s="41"/>
      <c r="K129" s="41"/>
      <c r="L129" s="41"/>
      <c r="M129" s="41"/>
      <c r="N129" s="41"/>
      <c r="O129" s="41"/>
      <c r="P129" s="41"/>
      <c r="Q129" s="41"/>
      <c r="R129" s="41"/>
      <c r="S129" s="40"/>
      <c r="T129" s="41"/>
      <c r="U129" s="41"/>
      <c r="V129" s="41"/>
      <c r="W129" s="40"/>
      <c r="X129" s="40"/>
      <c r="Y129" s="41"/>
    </row>
    <row r="130" spans="7:25" x14ac:dyDescent="0.2">
      <c r="G130" s="40"/>
      <c r="H130" s="40"/>
      <c r="I130" s="40"/>
      <c r="J130" s="41"/>
      <c r="K130" s="41"/>
      <c r="L130" s="41"/>
      <c r="M130" s="41"/>
      <c r="N130" s="41"/>
      <c r="O130" s="41"/>
      <c r="P130" s="41"/>
      <c r="Q130" s="41"/>
      <c r="R130" s="41"/>
      <c r="S130" s="40"/>
      <c r="T130" s="41"/>
      <c r="U130" s="41"/>
      <c r="V130" s="41"/>
      <c r="W130" s="40"/>
      <c r="X130" s="40"/>
      <c r="Y130" s="41"/>
    </row>
    <row r="131" spans="7:25" x14ac:dyDescent="0.2">
      <c r="G131" s="40"/>
      <c r="H131" s="40"/>
      <c r="I131" s="40"/>
      <c r="J131" s="41"/>
      <c r="K131" s="41"/>
      <c r="L131" s="41"/>
      <c r="M131" s="41"/>
      <c r="N131" s="41"/>
      <c r="O131" s="41"/>
      <c r="P131" s="41"/>
      <c r="Q131" s="41"/>
      <c r="R131" s="41"/>
      <c r="S131" s="40"/>
      <c r="T131" s="41"/>
      <c r="U131" s="41"/>
      <c r="V131" s="41"/>
      <c r="W131" s="40"/>
      <c r="X131" s="40"/>
      <c r="Y131" s="41"/>
    </row>
    <row r="132" spans="7:25" x14ac:dyDescent="0.2">
      <c r="G132" s="40"/>
      <c r="H132" s="40"/>
      <c r="I132" s="40"/>
      <c r="J132" s="41"/>
      <c r="K132" s="41"/>
      <c r="L132" s="41"/>
      <c r="M132" s="41"/>
      <c r="N132" s="41"/>
      <c r="O132" s="41"/>
      <c r="P132" s="41"/>
      <c r="Q132" s="41"/>
      <c r="R132" s="41"/>
      <c r="S132" s="40"/>
      <c r="T132" s="41"/>
      <c r="U132" s="41"/>
      <c r="V132" s="41"/>
      <c r="W132" s="40"/>
      <c r="X132" s="40"/>
      <c r="Y132" s="41"/>
    </row>
    <row r="133" spans="7:25" x14ac:dyDescent="0.2">
      <c r="G133" s="40"/>
      <c r="H133" s="40"/>
      <c r="I133" s="40"/>
      <c r="J133" s="41"/>
      <c r="K133" s="41"/>
      <c r="L133" s="41"/>
      <c r="M133" s="41"/>
      <c r="N133" s="41"/>
      <c r="O133" s="41"/>
      <c r="P133" s="41"/>
      <c r="Q133" s="41"/>
      <c r="R133" s="41"/>
      <c r="S133" s="40"/>
      <c r="T133" s="41"/>
      <c r="U133" s="41"/>
      <c r="V133" s="41"/>
      <c r="W133" s="40"/>
      <c r="X133" s="40"/>
      <c r="Y133" s="41"/>
    </row>
    <row r="134" spans="7:25" x14ac:dyDescent="0.2">
      <c r="G134" s="40"/>
      <c r="H134" s="40"/>
      <c r="I134" s="40"/>
      <c r="J134" s="41"/>
      <c r="K134" s="41"/>
      <c r="L134" s="41"/>
      <c r="M134" s="41"/>
      <c r="N134" s="41"/>
      <c r="O134" s="41"/>
      <c r="P134" s="41"/>
      <c r="Q134" s="41"/>
      <c r="R134" s="41"/>
      <c r="S134" s="40"/>
      <c r="T134" s="41"/>
      <c r="U134" s="41"/>
      <c r="V134" s="41"/>
      <c r="W134" s="40"/>
      <c r="X134" s="40"/>
      <c r="Y134" s="41"/>
    </row>
    <row r="135" spans="7:25" x14ac:dyDescent="0.2">
      <c r="G135" s="40"/>
      <c r="H135" s="40"/>
      <c r="I135" s="40"/>
      <c r="J135" s="41"/>
      <c r="K135" s="41"/>
      <c r="L135" s="41"/>
      <c r="M135" s="41"/>
      <c r="N135" s="41"/>
      <c r="O135" s="41"/>
      <c r="P135" s="41"/>
      <c r="Q135" s="41"/>
      <c r="R135" s="41"/>
      <c r="S135" s="40"/>
      <c r="T135" s="41"/>
      <c r="U135" s="41"/>
      <c r="V135" s="41"/>
      <c r="W135" s="40"/>
      <c r="X135" s="40"/>
      <c r="Y135" s="41"/>
    </row>
    <row r="136" spans="7:25" x14ac:dyDescent="0.2">
      <c r="G136" s="40"/>
      <c r="H136" s="40"/>
      <c r="I136" s="40"/>
      <c r="J136" s="41"/>
      <c r="K136" s="41"/>
      <c r="L136" s="41"/>
      <c r="M136" s="41"/>
      <c r="N136" s="41"/>
      <c r="O136" s="41"/>
      <c r="P136" s="41"/>
      <c r="Q136" s="41"/>
      <c r="R136" s="41"/>
      <c r="S136" s="40"/>
      <c r="T136" s="41"/>
      <c r="U136" s="41"/>
      <c r="V136" s="41"/>
      <c r="W136" s="40"/>
      <c r="X136" s="40"/>
      <c r="Y136" s="41"/>
    </row>
    <row r="137" spans="7:25" x14ac:dyDescent="0.2">
      <c r="G137" s="40"/>
      <c r="H137" s="40"/>
      <c r="I137" s="40"/>
      <c r="J137" s="41"/>
      <c r="K137" s="41"/>
      <c r="L137" s="41"/>
      <c r="M137" s="41"/>
      <c r="N137" s="41"/>
      <c r="O137" s="41"/>
      <c r="P137" s="41"/>
      <c r="Q137" s="41"/>
      <c r="R137" s="41"/>
      <c r="S137" s="40"/>
      <c r="T137" s="41"/>
      <c r="U137" s="41"/>
      <c r="V137" s="41"/>
      <c r="W137" s="40"/>
      <c r="X137" s="40"/>
      <c r="Y137" s="41"/>
    </row>
    <row r="138" spans="7:25" x14ac:dyDescent="0.2">
      <c r="G138" s="40"/>
      <c r="H138" s="40"/>
      <c r="I138" s="40"/>
      <c r="J138" s="41"/>
      <c r="K138" s="41"/>
      <c r="L138" s="41"/>
      <c r="M138" s="41"/>
      <c r="N138" s="41"/>
      <c r="O138" s="41"/>
      <c r="P138" s="41"/>
      <c r="Q138" s="41"/>
      <c r="R138" s="41"/>
      <c r="S138" s="40"/>
      <c r="T138" s="41"/>
      <c r="U138" s="41"/>
      <c r="V138" s="41"/>
      <c r="W138" s="40"/>
      <c r="X138" s="40"/>
      <c r="Y138" s="41"/>
    </row>
    <row r="139" spans="7:25" x14ac:dyDescent="0.2">
      <c r="G139" s="40"/>
      <c r="H139" s="40"/>
      <c r="I139" s="40"/>
      <c r="J139" s="41"/>
      <c r="K139" s="41"/>
      <c r="L139" s="41"/>
      <c r="M139" s="41"/>
      <c r="N139" s="41"/>
      <c r="O139" s="41"/>
      <c r="P139" s="41"/>
      <c r="Q139" s="41"/>
      <c r="R139" s="41"/>
      <c r="S139" s="40"/>
      <c r="T139" s="41"/>
      <c r="U139" s="41"/>
      <c r="V139" s="41"/>
      <c r="W139" s="40"/>
      <c r="X139" s="40"/>
      <c r="Y139" s="41"/>
    </row>
    <row r="140" spans="7:25" x14ac:dyDescent="0.2">
      <c r="G140" s="40"/>
      <c r="H140" s="40"/>
      <c r="I140" s="40"/>
      <c r="J140" s="41"/>
      <c r="K140" s="41"/>
      <c r="L140" s="41"/>
      <c r="M140" s="41"/>
      <c r="N140" s="41"/>
      <c r="O140" s="41"/>
      <c r="P140" s="41"/>
      <c r="Q140" s="41"/>
      <c r="R140" s="41"/>
      <c r="S140" s="40"/>
      <c r="T140" s="41"/>
      <c r="U140" s="41"/>
      <c r="V140" s="41"/>
      <c r="W140" s="40"/>
      <c r="X140" s="40"/>
      <c r="Y140" s="41"/>
    </row>
    <row r="141" spans="7:25" x14ac:dyDescent="0.2">
      <c r="G141" s="40"/>
      <c r="H141" s="40"/>
      <c r="I141" s="40"/>
      <c r="J141" s="41"/>
      <c r="K141" s="41"/>
      <c r="L141" s="41"/>
      <c r="M141" s="41"/>
      <c r="N141" s="41"/>
      <c r="O141" s="41"/>
      <c r="P141" s="41"/>
      <c r="Q141" s="41"/>
      <c r="R141" s="41"/>
      <c r="S141" s="40"/>
      <c r="T141" s="41"/>
      <c r="U141" s="41"/>
      <c r="V141" s="41"/>
      <c r="W141" s="40"/>
      <c r="X141" s="40"/>
      <c r="Y141" s="41"/>
    </row>
    <row r="142" spans="7:25" x14ac:dyDescent="0.2">
      <c r="G142" s="40"/>
      <c r="H142" s="40"/>
      <c r="I142" s="40"/>
      <c r="J142" s="41"/>
      <c r="K142" s="41"/>
      <c r="L142" s="41"/>
      <c r="M142" s="41"/>
      <c r="N142" s="41"/>
      <c r="O142" s="41"/>
      <c r="P142" s="41"/>
      <c r="Q142" s="41"/>
      <c r="R142" s="41"/>
      <c r="S142" s="40"/>
      <c r="T142" s="41"/>
      <c r="U142" s="41"/>
      <c r="V142" s="41"/>
      <c r="W142" s="40"/>
      <c r="X142" s="40"/>
      <c r="Y142" s="41"/>
    </row>
    <row r="143" spans="7:25" x14ac:dyDescent="0.2">
      <c r="G143" s="40"/>
      <c r="H143" s="40"/>
      <c r="I143" s="40"/>
      <c r="J143" s="41"/>
      <c r="K143" s="41"/>
      <c r="L143" s="41"/>
      <c r="M143" s="41"/>
      <c r="N143" s="41"/>
      <c r="O143" s="41"/>
      <c r="P143" s="41"/>
      <c r="Q143" s="41"/>
      <c r="R143" s="41"/>
      <c r="S143" s="40"/>
      <c r="T143" s="41"/>
      <c r="U143" s="41"/>
      <c r="V143" s="41"/>
      <c r="W143" s="40"/>
      <c r="X143" s="40"/>
      <c r="Y143" s="41"/>
    </row>
    <row r="144" spans="7:25" x14ac:dyDescent="0.2">
      <c r="G144" s="40"/>
      <c r="H144" s="40"/>
      <c r="I144" s="40"/>
      <c r="J144" s="41"/>
      <c r="K144" s="41"/>
      <c r="L144" s="41"/>
      <c r="M144" s="41"/>
      <c r="N144" s="41"/>
      <c r="O144" s="41"/>
      <c r="P144" s="41"/>
      <c r="Q144" s="41"/>
      <c r="R144" s="41"/>
      <c r="S144" s="40"/>
      <c r="T144" s="41"/>
      <c r="U144" s="41"/>
      <c r="V144" s="41"/>
      <c r="W144" s="40"/>
      <c r="X144" s="40"/>
      <c r="Y144" s="41"/>
    </row>
    <row r="145" spans="7:25" x14ac:dyDescent="0.2">
      <c r="G145" s="40"/>
      <c r="H145" s="40"/>
      <c r="I145" s="40"/>
      <c r="J145" s="41"/>
      <c r="K145" s="41"/>
      <c r="L145" s="41"/>
      <c r="M145" s="41"/>
      <c r="N145" s="41"/>
      <c r="O145" s="41"/>
      <c r="P145" s="41"/>
      <c r="Q145" s="41"/>
      <c r="R145" s="41"/>
      <c r="S145" s="40"/>
      <c r="T145" s="41"/>
      <c r="U145" s="41"/>
      <c r="V145" s="41"/>
      <c r="W145" s="40"/>
      <c r="X145" s="40"/>
      <c r="Y145" s="41"/>
    </row>
    <row r="146" spans="7:25" x14ac:dyDescent="0.2">
      <c r="G146" s="40"/>
      <c r="H146" s="40"/>
      <c r="I146" s="40"/>
      <c r="J146" s="41"/>
      <c r="K146" s="41"/>
      <c r="L146" s="41"/>
      <c r="M146" s="41"/>
      <c r="N146" s="41"/>
      <c r="O146" s="41"/>
      <c r="P146" s="41"/>
      <c r="Q146" s="41"/>
      <c r="R146" s="41"/>
      <c r="S146" s="40"/>
      <c r="T146" s="41"/>
      <c r="U146" s="41"/>
      <c r="V146" s="41"/>
      <c r="W146" s="40"/>
      <c r="X146" s="40"/>
      <c r="Y146" s="41"/>
    </row>
    <row r="147" spans="7:25" x14ac:dyDescent="0.2">
      <c r="G147" s="40"/>
      <c r="H147" s="40"/>
      <c r="I147" s="40"/>
      <c r="J147" s="41"/>
      <c r="K147" s="41"/>
      <c r="L147" s="41"/>
      <c r="M147" s="41"/>
      <c r="N147" s="41"/>
      <c r="O147" s="41"/>
      <c r="P147" s="41"/>
      <c r="Q147" s="41"/>
      <c r="R147" s="41"/>
      <c r="S147" s="40"/>
      <c r="T147" s="41"/>
      <c r="U147" s="41"/>
      <c r="V147" s="41"/>
      <c r="W147" s="40"/>
      <c r="X147" s="40"/>
      <c r="Y147" s="41"/>
    </row>
    <row r="148" spans="7:25" x14ac:dyDescent="0.2">
      <c r="G148" s="40"/>
      <c r="H148" s="40"/>
      <c r="I148" s="40"/>
      <c r="J148" s="41"/>
      <c r="K148" s="41"/>
      <c r="L148" s="41"/>
      <c r="M148" s="41"/>
      <c r="N148" s="41"/>
      <c r="O148" s="41"/>
      <c r="P148" s="41"/>
      <c r="Q148" s="41"/>
      <c r="R148" s="41"/>
      <c r="S148" s="40"/>
      <c r="T148" s="41"/>
      <c r="U148" s="41"/>
      <c r="V148" s="41"/>
      <c r="W148" s="40"/>
      <c r="X148" s="40"/>
      <c r="Y148" s="41"/>
    </row>
    <row r="149" spans="7:25" x14ac:dyDescent="0.2">
      <c r="G149" s="40"/>
      <c r="H149" s="40"/>
      <c r="I149" s="40"/>
      <c r="J149" s="41"/>
      <c r="K149" s="41"/>
      <c r="L149" s="41"/>
      <c r="M149" s="41"/>
      <c r="N149" s="41"/>
      <c r="O149" s="41"/>
      <c r="P149" s="41"/>
      <c r="Q149" s="41"/>
      <c r="R149" s="41"/>
      <c r="S149" s="40"/>
      <c r="T149" s="41"/>
      <c r="U149" s="41"/>
      <c r="V149" s="41"/>
      <c r="W149" s="40"/>
      <c r="X149" s="40"/>
      <c r="Y149" s="41"/>
    </row>
    <row r="150" spans="7:25" x14ac:dyDescent="0.2">
      <c r="G150" s="40"/>
      <c r="H150" s="40"/>
      <c r="I150" s="40"/>
      <c r="J150" s="41"/>
      <c r="K150" s="41"/>
      <c r="L150" s="41"/>
      <c r="M150" s="41"/>
      <c r="N150" s="41"/>
      <c r="O150" s="41"/>
      <c r="P150" s="41"/>
      <c r="Q150" s="41"/>
      <c r="R150" s="41"/>
      <c r="S150" s="40"/>
      <c r="T150" s="41"/>
      <c r="U150" s="41"/>
      <c r="V150" s="41"/>
      <c r="W150" s="40"/>
      <c r="X150" s="40"/>
      <c r="Y150" s="41"/>
    </row>
    <row r="151" spans="7:25" x14ac:dyDescent="0.2">
      <c r="G151" s="40"/>
      <c r="H151" s="40"/>
      <c r="I151" s="40"/>
      <c r="J151" s="41"/>
      <c r="K151" s="41"/>
      <c r="L151" s="41"/>
      <c r="M151" s="41"/>
      <c r="N151" s="41"/>
      <c r="O151" s="41"/>
      <c r="P151" s="41"/>
      <c r="Q151" s="41"/>
      <c r="R151" s="41"/>
      <c r="S151" s="40"/>
      <c r="T151" s="41"/>
      <c r="U151" s="41"/>
      <c r="V151" s="41"/>
      <c r="W151" s="40"/>
      <c r="X151" s="40"/>
      <c r="Y151" s="41"/>
    </row>
    <row r="152" spans="7:25" x14ac:dyDescent="0.2">
      <c r="G152" s="40"/>
      <c r="H152" s="40"/>
      <c r="I152" s="40"/>
      <c r="J152" s="41"/>
      <c r="K152" s="41"/>
      <c r="L152" s="41"/>
      <c r="M152" s="41"/>
      <c r="N152" s="41"/>
      <c r="O152" s="41"/>
      <c r="P152" s="41"/>
      <c r="Q152" s="41"/>
      <c r="R152" s="41"/>
      <c r="S152" s="40"/>
      <c r="T152" s="41"/>
      <c r="U152" s="41"/>
      <c r="V152" s="41"/>
      <c r="W152" s="40"/>
      <c r="X152" s="40"/>
      <c r="Y152" s="41"/>
    </row>
    <row r="153" spans="7:25" x14ac:dyDescent="0.2">
      <c r="G153" s="40"/>
      <c r="H153" s="40"/>
      <c r="I153" s="40"/>
      <c r="J153" s="41"/>
      <c r="K153" s="41"/>
      <c r="L153" s="41"/>
      <c r="M153" s="41"/>
      <c r="N153" s="41"/>
      <c r="O153" s="41"/>
      <c r="P153" s="41"/>
      <c r="Q153" s="41"/>
      <c r="R153" s="41"/>
      <c r="S153" s="40"/>
      <c r="T153" s="41"/>
      <c r="U153" s="41"/>
      <c r="V153" s="41"/>
      <c r="W153" s="40"/>
      <c r="X153" s="40"/>
      <c r="Y153" s="41"/>
    </row>
    <row r="154" spans="7:25" x14ac:dyDescent="0.2">
      <c r="G154" s="40"/>
      <c r="H154" s="40"/>
      <c r="I154" s="40"/>
      <c r="J154" s="41"/>
      <c r="K154" s="41"/>
      <c r="L154" s="41"/>
      <c r="M154" s="41"/>
      <c r="N154" s="41"/>
      <c r="O154" s="41"/>
      <c r="P154" s="41"/>
      <c r="Q154" s="41"/>
      <c r="R154" s="41"/>
      <c r="S154" s="40"/>
      <c r="T154" s="41"/>
      <c r="U154" s="41"/>
      <c r="V154" s="41"/>
      <c r="W154" s="40"/>
      <c r="X154" s="40"/>
      <c r="Y154" s="41"/>
    </row>
    <row r="155" spans="7:25" x14ac:dyDescent="0.2">
      <c r="G155" s="40"/>
      <c r="H155" s="40"/>
      <c r="I155" s="40"/>
      <c r="J155" s="41"/>
      <c r="K155" s="41"/>
      <c r="L155" s="41"/>
      <c r="M155" s="41"/>
      <c r="N155" s="41"/>
      <c r="O155" s="41"/>
      <c r="P155" s="41"/>
      <c r="Q155" s="41"/>
      <c r="R155" s="41"/>
      <c r="S155" s="40"/>
      <c r="T155" s="41"/>
      <c r="U155" s="41"/>
      <c r="V155" s="41"/>
      <c r="W155" s="40"/>
      <c r="X155" s="40"/>
      <c r="Y155" s="41"/>
    </row>
    <row r="156" spans="7:25" x14ac:dyDescent="0.2">
      <c r="G156" s="40"/>
      <c r="H156" s="40"/>
      <c r="I156" s="40"/>
      <c r="J156" s="41"/>
      <c r="K156" s="41"/>
      <c r="L156" s="41"/>
      <c r="M156" s="41"/>
      <c r="N156" s="41"/>
      <c r="O156" s="41"/>
      <c r="P156" s="41"/>
      <c r="Q156" s="41"/>
      <c r="R156" s="41"/>
      <c r="S156" s="40"/>
      <c r="T156" s="41"/>
      <c r="U156" s="41"/>
      <c r="V156" s="41"/>
      <c r="W156" s="40"/>
      <c r="X156" s="40"/>
      <c r="Y156" s="41"/>
    </row>
    <row r="157" spans="7:25" x14ac:dyDescent="0.2">
      <c r="G157" s="40"/>
      <c r="H157" s="40"/>
      <c r="I157" s="40"/>
      <c r="J157" s="41"/>
      <c r="K157" s="41"/>
      <c r="L157" s="41"/>
      <c r="M157" s="41"/>
      <c r="N157" s="41"/>
      <c r="O157" s="41"/>
      <c r="P157" s="41"/>
      <c r="Q157" s="41"/>
      <c r="R157" s="41"/>
      <c r="S157" s="40"/>
      <c r="T157" s="41"/>
      <c r="U157" s="41"/>
      <c r="V157" s="41"/>
      <c r="W157" s="40"/>
      <c r="X157" s="40"/>
      <c r="Y157" s="41"/>
    </row>
    <row r="158" spans="7:25" x14ac:dyDescent="0.2">
      <c r="G158" s="40"/>
      <c r="H158" s="40"/>
      <c r="I158" s="40"/>
      <c r="J158" s="41"/>
      <c r="K158" s="41"/>
      <c r="L158" s="41"/>
      <c r="M158" s="41"/>
      <c r="N158" s="41"/>
      <c r="O158" s="41"/>
      <c r="P158" s="41"/>
      <c r="Q158" s="41"/>
      <c r="R158" s="41"/>
      <c r="S158" s="40"/>
      <c r="T158" s="41"/>
      <c r="U158" s="41"/>
      <c r="V158" s="41"/>
      <c r="W158" s="40"/>
      <c r="X158" s="40"/>
      <c r="Y158" s="41"/>
    </row>
    <row r="159" spans="7:25" x14ac:dyDescent="0.2">
      <c r="G159" s="40"/>
      <c r="H159" s="40"/>
      <c r="I159" s="40"/>
      <c r="J159" s="41"/>
      <c r="K159" s="41"/>
      <c r="L159" s="41"/>
      <c r="M159" s="41"/>
      <c r="N159" s="41"/>
      <c r="O159" s="41"/>
      <c r="P159" s="41"/>
      <c r="Q159" s="41"/>
      <c r="R159" s="41"/>
      <c r="S159" s="40"/>
      <c r="T159" s="41"/>
      <c r="U159" s="41"/>
      <c r="V159" s="41"/>
      <c r="W159" s="40"/>
      <c r="X159" s="40"/>
      <c r="Y159" s="41"/>
    </row>
    <row r="160" spans="7:25" x14ac:dyDescent="0.2">
      <c r="G160" s="40"/>
      <c r="H160" s="40"/>
      <c r="I160" s="40"/>
      <c r="J160" s="41"/>
      <c r="K160" s="41"/>
      <c r="L160" s="41"/>
      <c r="M160" s="41"/>
      <c r="N160" s="41"/>
      <c r="O160" s="41"/>
      <c r="P160" s="41"/>
      <c r="Q160" s="41"/>
      <c r="R160" s="41"/>
      <c r="S160" s="40"/>
      <c r="T160" s="41"/>
      <c r="U160" s="41"/>
      <c r="V160" s="41"/>
      <c r="W160" s="40"/>
      <c r="X160" s="40"/>
      <c r="Y160" s="41"/>
    </row>
    <row r="161" spans="7:25" x14ac:dyDescent="0.2">
      <c r="G161" s="40"/>
      <c r="H161" s="40"/>
      <c r="I161" s="40"/>
      <c r="J161" s="41"/>
      <c r="K161" s="41"/>
      <c r="L161" s="41"/>
      <c r="M161" s="41"/>
      <c r="N161" s="41"/>
      <c r="O161" s="41"/>
      <c r="P161" s="41"/>
      <c r="Q161" s="41"/>
      <c r="R161" s="41"/>
      <c r="S161" s="40"/>
      <c r="T161" s="41"/>
      <c r="U161" s="41"/>
      <c r="V161" s="41"/>
      <c r="W161" s="40"/>
      <c r="X161" s="40"/>
      <c r="Y161" s="41"/>
    </row>
    <row r="162" spans="7:25" x14ac:dyDescent="0.2">
      <c r="G162" s="40"/>
      <c r="H162" s="40"/>
      <c r="I162" s="40"/>
      <c r="J162" s="41"/>
      <c r="K162" s="41"/>
      <c r="L162" s="41"/>
      <c r="M162" s="41"/>
      <c r="N162" s="41"/>
      <c r="O162" s="41"/>
      <c r="P162" s="41"/>
      <c r="Q162" s="41"/>
      <c r="R162" s="41"/>
      <c r="S162" s="40"/>
      <c r="T162" s="41"/>
      <c r="U162" s="41"/>
      <c r="V162" s="41"/>
      <c r="W162" s="40"/>
      <c r="X162" s="40"/>
      <c r="Y162" s="41"/>
    </row>
    <row r="163" spans="7:25" x14ac:dyDescent="0.2">
      <c r="G163" s="40"/>
      <c r="H163" s="40"/>
      <c r="I163" s="40"/>
      <c r="J163" s="41"/>
      <c r="K163" s="41"/>
      <c r="L163" s="41"/>
      <c r="M163" s="41"/>
      <c r="N163" s="41"/>
      <c r="O163" s="41"/>
      <c r="P163" s="41"/>
      <c r="Q163" s="41"/>
      <c r="R163" s="41"/>
      <c r="S163" s="40"/>
      <c r="T163" s="41"/>
      <c r="U163" s="41"/>
      <c r="V163" s="41"/>
      <c r="W163" s="40"/>
      <c r="X163" s="40"/>
      <c r="Y163" s="41"/>
    </row>
    <row r="164" spans="7:25" x14ac:dyDescent="0.2">
      <c r="G164" s="40"/>
      <c r="H164" s="40"/>
      <c r="I164" s="40"/>
      <c r="J164" s="41"/>
      <c r="K164" s="41"/>
      <c r="L164" s="41"/>
      <c r="M164" s="41"/>
      <c r="N164" s="41"/>
      <c r="O164" s="41"/>
      <c r="P164" s="41"/>
      <c r="Q164" s="41"/>
      <c r="R164" s="41"/>
      <c r="S164" s="40"/>
      <c r="T164" s="41"/>
      <c r="U164" s="41"/>
      <c r="V164" s="41"/>
      <c r="W164" s="40"/>
      <c r="X164" s="40"/>
      <c r="Y164" s="41"/>
    </row>
    <row r="165" spans="7:25" x14ac:dyDescent="0.2">
      <c r="G165" s="40"/>
      <c r="H165" s="40"/>
      <c r="I165" s="40"/>
      <c r="J165" s="41"/>
      <c r="K165" s="41"/>
      <c r="L165" s="41"/>
      <c r="M165" s="41"/>
      <c r="N165" s="41"/>
      <c r="O165" s="41"/>
      <c r="P165" s="41"/>
      <c r="Q165" s="41"/>
      <c r="R165" s="41"/>
      <c r="S165" s="40"/>
      <c r="T165" s="41"/>
      <c r="U165" s="41"/>
      <c r="V165" s="41"/>
      <c r="W165" s="40"/>
      <c r="X165" s="40"/>
      <c r="Y165" s="41"/>
    </row>
    <row r="166" spans="7:25" x14ac:dyDescent="0.2">
      <c r="G166" s="40"/>
      <c r="H166" s="40"/>
      <c r="I166" s="40"/>
      <c r="J166" s="41"/>
      <c r="K166" s="41"/>
      <c r="L166" s="41"/>
      <c r="M166" s="41"/>
      <c r="N166" s="41"/>
      <c r="O166" s="41"/>
      <c r="P166" s="41"/>
      <c r="Q166" s="41"/>
      <c r="R166" s="41"/>
      <c r="S166" s="40"/>
      <c r="T166" s="41"/>
      <c r="U166" s="41"/>
      <c r="V166" s="41"/>
      <c r="W166" s="40"/>
      <c r="X166" s="40"/>
      <c r="Y166" s="41"/>
    </row>
    <row r="167" spans="7:25" x14ac:dyDescent="0.2">
      <c r="G167" s="40"/>
      <c r="H167" s="40"/>
      <c r="I167" s="40"/>
      <c r="J167" s="41"/>
      <c r="K167" s="41"/>
      <c r="L167" s="41"/>
      <c r="M167" s="41"/>
      <c r="N167" s="41"/>
      <c r="O167" s="41"/>
      <c r="P167" s="41"/>
      <c r="Q167" s="41"/>
      <c r="R167" s="41"/>
      <c r="S167" s="40"/>
      <c r="T167" s="41"/>
      <c r="U167" s="41"/>
      <c r="V167" s="41"/>
      <c r="W167" s="40"/>
      <c r="X167" s="40"/>
      <c r="Y167" s="41"/>
    </row>
    <row r="168" spans="7:25" x14ac:dyDescent="0.2">
      <c r="G168" s="40"/>
      <c r="H168" s="40"/>
      <c r="I168" s="40"/>
      <c r="J168" s="41"/>
      <c r="K168" s="41"/>
      <c r="L168" s="41"/>
      <c r="M168" s="41"/>
      <c r="N168" s="41"/>
      <c r="O168" s="41"/>
      <c r="P168" s="41"/>
      <c r="Q168" s="41"/>
      <c r="R168" s="41"/>
      <c r="S168" s="40"/>
      <c r="T168" s="41"/>
      <c r="U168" s="41"/>
      <c r="V168" s="41"/>
      <c r="W168" s="40"/>
      <c r="X168" s="40"/>
      <c r="Y168" s="41"/>
    </row>
    <row r="169" spans="7:25" x14ac:dyDescent="0.2">
      <c r="G169" s="40"/>
      <c r="H169" s="40"/>
      <c r="I169" s="40"/>
      <c r="J169" s="41"/>
      <c r="K169" s="41"/>
      <c r="L169" s="41"/>
      <c r="M169" s="41"/>
      <c r="N169" s="41"/>
      <c r="O169" s="41"/>
      <c r="P169" s="41"/>
      <c r="Q169" s="41"/>
      <c r="R169" s="41"/>
      <c r="S169" s="40"/>
      <c r="T169" s="41"/>
      <c r="U169" s="41"/>
      <c r="V169" s="41"/>
      <c r="W169" s="40"/>
      <c r="X169" s="40"/>
      <c r="Y169" s="41"/>
    </row>
    <row r="170" spans="7:25" x14ac:dyDescent="0.2">
      <c r="G170" s="40"/>
      <c r="H170" s="40"/>
      <c r="I170" s="40"/>
      <c r="J170" s="41"/>
      <c r="K170" s="41"/>
      <c r="L170" s="41"/>
      <c r="M170" s="41"/>
      <c r="N170" s="41"/>
      <c r="O170" s="41"/>
      <c r="P170" s="41"/>
      <c r="Q170" s="41"/>
      <c r="R170" s="41"/>
      <c r="S170" s="40"/>
      <c r="T170" s="41"/>
      <c r="U170" s="41"/>
      <c r="V170" s="41"/>
      <c r="W170" s="40"/>
      <c r="X170" s="40"/>
      <c r="Y170" s="41"/>
    </row>
    <row r="171" spans="7:25" x14ac:dyDescent="0.2">
      <c r="G171" s="40"/>
      <c r="H171" s="40"/>
      <c r="I171" s="40"/>
      <c r="J171" s="41"/>
      <c r="K171" s="41"/>
      <c r="L171" s="41"/>
      <c r="M171" s="41"/>
      <c r="N171" s="41"/>
      <c r="O171" s="41"/>
      <c r="P171" s="41"/>
      <c r="Q171" s="41"/>
      <c r="R171" s="41"/>
      <c r="S171" s="40"/>
      <c r="T171" s="41"/>
      <c r="U171" s="41"/>
      <c r="V171" s="41"/>
      <c r="W171" s="40"/>
      <c r="X171" s="40"/>
      <c r="Y171" s="41"/>
    </row>
    <row r="172" spans="7:25" x14ac:dyDescent="0.2">
      <c r="G172" s="40"/>
      <c r="H172" s="40"/>
      <c r="I172" s="40"/>
      <c r="J172" s="41"/>
      <c r="K172" s="41"/>
      <c r="L172" s="41"/>
      <c r="M172" s="41"/>
      <c r="N172" s="41"/>
      <c r="O172" s="41"/>
      <c r="P172" s="41"/>
      <c r="Q172" s="41"/>
      <c r="R172" s="41"/>
      <c r="S172" s="40"/>
      <c r="T172" s="41"/>
      <c r="U172" s="41"/>
      <c r="V172" s="41"/>
      <c r="W172" s="40"/>
      <c r="X172" s="40"/>
      <c r="Y172" s="41"/>
    </row>
    <row r="173" spans="7:25" x14ac:dyDescent="0.2">
      <c r="G173" s="40"/>
      <c r="H173" s="40"/>
      <c r="I173" s="40"/>
      <c r="J173" s="41"/>
      <c r="K173" s="41"/>
      <c r="L173" s="41"/>
      <c r="M173" s="41"/>
      <c r="N173" s="41"/>
      <c r="O173" s="41"/>
      <c r="P173" s="41"/>
      <c r="Q173" s="41"/>
      <c r="R173" s="41"/>
      <c r="S173" s="40"/>
      <c r="T173" s="41"/>
      <c r="U173" s="41"/>
      <c r="V173" s="41"/>
      <c r="W173" s="40"/>
      <c r="X173" s="40"/>
      <c r="Y173" s="41"/>
    </row>
    <row r="174" spans="7:25" x14ac:dyDescent="0.2">
      <c r="G174" s="40"/>
      <c r="H174" s="40"/>
      <c r="I174" s="40"/>
      <c r="J174" s="41"/>
      <c r="K174" s="41"/>
      <c r="L174" s="41"/>
      <c r="M174" s="41"/>
      <c r="N174" s="41"/>
      <c r="O174" s="41"/>
      <c r="P174" s="41"/>
      <c r="Q174" s="41"/>
      <c r="R174" s="41"/>
      <c r="S174" s="40"/>
      <c r="T174" s="41"/>
      <c r="U174" s="41"/>
      <c r="V174" s="41"/>
      <c r="W174" s="40"/>
      <c r="X174" s="40"/>
      <c r="Y174" s="41"/>
    </row>
    <row r="175" spans="7:25" x14ac:dyDescent="0.2">
      <c r="G175" s="40"/>
      <c r="H175" s="40"/>
      <c r="I175" s="40"/>
      <c r="J175" s="41"/>
      <c r="K175" s="41"/>
      <c r="L175" s="41"/>
      <c r="M175" s="41"/>
      <c r="N175" s="41"/>
      <c r="O175" s="41"/>
      <c r="P175" s="41"/>
      <c r="Q175" s="41"/>
      <c r="R175" s="41"/>
      <c r="S175" s="40"/>
      <c r="T175" s="41"/>
      <c r="U175" s="41"/>
      <c r="V175" s="41"/>
      <c r="W175" s="40"/>
      <c r="X175" s="40"/>
      <c r="Y175" s="41"/>
    </row>
    <row r="176" spans="7:25" x14ac:dyDescent="0.2">
      <c r="G176" s="40"/>
      <c r="H176" s="40"/>
      <c r="I176" s="40"/>
      <c r="J176" s="41"/>
      <c r="K176" s="41"/>
      <c r="L176" s="41"/>
      <c r="M176" s="41"/>
      <c r="N176" s="41"/>
      <c r="O176" s="41"/>
      <c r="P176" s="41"/>
      <c r="Q176" s="41"/>
      <c r="R176" s="41"/>
      <c r="S176" s="40"/>
      <c r="T176" s="41"/>
      <c r="U176" s="41"/>
      <c r="V176" s="41"/>
      <c r="W176" s="40"/>
      <c r="X176" s="40"/>
      <c r="Y176" s="41"/>
    </row>
    <row r="177" spans="7:25" x14ac:dyDescent="0.2">
      <c r="G177" s="40"/>
      <c r="H177" s="40"/>
      <c r="I177" s="40"/>
      <c r="J177" s="41"/>
      <c r="K177" s="41"/>
      <c r="L177" s="41"/>
      <c r="M177" s="41"/>
      <c r="N177" s="41"/>
      <c r="O177" s="41"/>
      <c r="P177" s="41"/>
      <c r="Q177" s="41"/>
      <c r="R177" s="41"/>
      <c r="S177" s="40"/>
      <c r="T177" s="41"/>
      <c r="U177" s="41"/>
      <c r="V177" s="41"/>
      <c r="W177" s="40"/>
      <c r="X177" s="40"/>
      <c r="Y177" s="41"/>
    </row>
    <row r="178" spans="7:25" x14ac:dyDescent="0.2">
      <c r="G178" s="40"/>
      <c r="H178" s="40"/>
      <c r="I178" s="40"/>
      <c r="J178" s="41"/>
      <c r="K178" s="41"/>
      <c r="L178" s="41"/>
      <c r="M178" s="41"/>
      <c r="N178" s="41"/>
      <c r="O178" s="41"/>
      <c r="P178" s="41"/>
      <c r="Q178" s="41"/>
      <c r="R178" s="41"/>
      <c r="S178" s="40"/>
      <c r="T178" s="41"/>
      <c r="U178" s="41"/>
      <c r="V178" s="41"/>
      <c r="W178" s="40"/>
      <c r="X178" s="40"/>
      <c r="Y178" s="41"/>
    </row>
    <row r="179" spans="7:25" x14ac:dyDescent="0.2">
      <c r="G179" s="40"/>
      <c r="H179" s="40"/>
      <c r="I179" s="40"/>
      <c r="J179" s="41"/>
      <c r="K179" s="41"/>
      <c r="L179" s="41"/>
      <c r="M179" s="41"/>
      <c r="N179" s="41"/>
      <c r="O179" s="41"/>
      <c r="P179" s="41"/>
      <c r="Q179" s="41"/>
      <c r="R179" s="41"/>
      <c r="S179" s="40"/>
      <c r="T179" s="41"/>
      <c r="U179" s="41"/>
      <c r="V179" s="41"/>
      <c r="W179" s="40"/>
      <c r="X179" s="40"/>
      <c r="Y179" s="41"/>
    </row>
    <row r="180" spans="7:25" x14ac:dyDescent="0.2">
      <c r="G180" s="40"/>
      <c r="H180" s="40"/>
      <c r="I180" s="40"/>
      <c r="J180" s="41"/>
      <c r="K180" s="41"/>
      <c r="L180" s="41"/>
      <c r="M180" s="41"/>
      <c r="N180" s="41"/>
      <c r="O180" s="41"/>
      <c r="P180" s="41"/>
      <c r="Q180" s="41"/>
      <c r="R180" s="41"/>
      <c r="S180" s="40"/>
      <c r="T180" s="41"/>
      <c r="U180" s="41"/>
      <c r="V180" s="41"/>
      <c r="W180" s="40"/>
      <c r="X180" s="40"/>
      <c r="Y180" s="41"/>
    </row>
    <row r="181" spans="7:25" x14ac:dyDescent="0.2">
      <c r="G181" s="40"/>
      <c r="H181" s="40"/>
      <c r="I181" s="40"/>
      <c r="J181" s="41"/>
      <c r="K181" s="41"/>
      <c r="L181" s="41"/>
      <c r="M181" s="41"/>
      <c r="N181" s="41"/>
      <c r="O181" s="41"/>
      <c r="P181" s="41"/>
      <c r="Q181" s="41"/>
      <c r="R181" s="41"/>
      <c r="S181" s="40"/>
      <c r="T181" s="41"/>
      <c r="U181" s="41"/>
      <c r="V181" s="41"/>
      <c r="W181" s="40"/>
      <c r="X181" s="40"/>
      <c r="Y181" s="41"/>
    </row>
    <row r="182" spans="7:25" x14ac:dyDescent="0.2">
      <c r="G182" s="40"/>
      <c r="H182" s="40"/>
      <c r="I182" s="40"/>
      <c r="J182" s="41"/>
      <c r="K182" s="41"/>
      <c r="L182" s="41"/>
      <c r="M182" s="41"/>
      <c r="N182" s="41"/>
      <c r="O182" s="41"/>
      <c r="P182" s="41"/>
      <c r="Q182" s="41"/>
      <c r="R182" s="41"/>
      <c r="S182" s="40"/>
      <c r="T182" s="41"/>
      <c r="U182" s="41"/>
      <c r="V182" s="41"/>
      <c r="W182" s="40"/>
      <c r="X182" s="40"/>
      <c r="Y182" s="41"/>
    </row>
    <row r="183" spans="7:25" x14ac:dyDescent="0.2">
      <c r="G183" s="40"/>
      <c r="H183" s="40"/>
      <c r="I183" s="40"/>
      <c r="J183" s="41"/>
      <c r="K183" s="41"/>
      <c r="L183" s="41"/>
      <c r="M183" s="41"/>
      <c r="N183" s="41"/>
      <c r="O183" s="41"/>
      <c r="P183" s="41"/>
      <c r="Q183" s="41"/>
      <c r="R183" s="41"/>
      <c r="S183" s="40"/>
      <c r="T183" s="41"/>
      <c r="U183" s="41"/>
      <c r="V183" s="41"/>
      <c r="W183" s="40"/>
      <c r="X183" s="40"/>
      <c r="Y183" s="41"/>
    </row>
    <row r="184" spans="7:25" x14ac:dyDescent="0.2">
      <c r="G184" s="40"/>
      <c r="H184" s="40"/>
      <c r="I184" s="40"/>
      <c r="J184" s="41"/>
      <c r="K184" s="41"/>
      <c r="L184" s="41"/>
      <c r="M184" s="41"/>
      <c r="N184" s="41"/>
      <c r="O184" s="41"/>
      <c r="P184" s="41"/>
      <c r="Q184" s="41"/>
      <c r="R184" s="41"/>
      <c r="S184" s="40"/>
      <c r="T184" s="41"/>
      <c r="U184" s="41"/>
      <c r="V184" s="41"/>
      <c r="W184" s="40"/>
      <c r="X184" s="40"/>
      <c r="Y184" s="41"/>
    </row>
    <row r="185" spans="7:25" x14ac:dyDescent="0.2">
      <c r="G185" s="40"/>
      <c r="H185" s="40"/>
      <c r="I185" s="40"/>
      <c r="J185" s="41"/>
      <c r="K185" s="41"/>
      <c r="L185" s="41"/>
      <c r="M185" s="41"/>
      <c r="N185" s="41"/>
      <c r="O185" s="41"/>
      <c r="P185" s="41"/>
      <c r="Q185" s="41"/>
      <c r="R185" s="41"/>
      <c r="S185" s="40"/>
      <c r="T185" s="41"/>
      <c r="U185" s="41"/>
      <c r="V185" s="41"/>
      <c r="W185" s="40"/>
      <c r="X185" s="40"/>
      <c r="Y185" s="41"/>
    </row>
    <row r="186" spans="7:25" x14ac:dyDescent="0.2">
      <c r="G186" s="40"/>
      <c r="H186" s="40"/>
      <c r="I186" s="40"/>
      <c r="J186" s="41"/>
      <c r="K186" s="41"/>
      <c r="L186" s="41"/>
      <c r="M186" s="41"/>
      <c r="N186" s="41"/>
      <c r="O186" s="41"/>
      <c r="P186" s="41"/>
      <c r="Q186" s="41"/>
      <c r="R186" s="41"/>
      <c r="S186" s="40"/>
      <c r="T186" s="41"/>
      <c r="U186" s="41"/>
      <c r="V186" s="41"/>
      <c r="W186" s="40"/>
      <c r="X186" s="40"/>
      <c r="Y186" s="41"/>
    </row>
    <row r="187" spans="7:25" x14ac:dyDescent="0.2">
      <c r="G187" s="40"/>
      <c r="H187" s="40"/>
      <c r="I187" s="40"/>
      <c r="J187" s="41"/>
      <c r="K187" s="41"/>
      <c r="L187" s="41"/>
      <c r="M187" s="41"/>
      <c r="N187" s="41"/>
      <c r="O187" s="41"/>
      <c r="P187" s="41"/>
      <c r="Q187" s="41"/>
      <c r="R187" s="41"/>
      <c r="S187" s="40"/>
      <c r="T187" s="41"/>
      <c r="U187" s="41"/>
      <c r="V187" s="41"/>
      <c r="W187" s="40"/>
      <c r="X187" s="40"/>
      <c r="Y187" s="41"/>
    </row>
    <row r="188" spans="7:25" x14ac:dyDescent="0.2">
      <c r="G188" s="40"/>
      <c r="H188" s="40"/>
      <c r="I188" s="40"/>
      <c r="J188" s="41"/>
      <c r="K188" s="41"/>
      <c r="L188" s="41"/>
      <c r="M188" s="41"/>
      <c r="N188" s="41"/>
      <c r="O188" s="41"/>
      <c r="P188" s="41"/>
      <c r="Q188" s="41"/>
      <c r="R188" s="41"/>
      <c r="S188" s="40"/>
      <c r="T188" s="41"/>
      <c r="U188" s="41"/>
      <c r="V188" s="41"/>
      <c r="W188" s="40"/>
      <c r="X188" s="40"/>
      <c r="Y188" s="41"/>
    </row>
    <row r="189" spans="7:25" x14ac:dyDescent="0.2">
      <c r="G189" s="40"/>
      <c r="H189" s="40"/>
      <c r="I189" s="40"/>
      <c r="J189" s="41"/>
      <c r="K189" s="41"/>
      <c r="L189" s="41"/>
      <c r="M189" s="41"/>
      <c r="N189" s="41"/>
      <c r="O189" s="41"/>
      <c r="P189" s="41"/>
      <c r="Q189" s="41"/>
      <c r="R189" s="41"/>
      <c r="S189" s="40"/>
      <c r="T189" s="41"/>
      <c r="U189" s="41"/>
      <c r="V189" s="41"/>
      <c r="W189" s="40"/>
      <c r="X189" s="40"/>
      <c r="Y189" s="41"/>
    </row>
    <row r="190" spans="7:25" x14ac:dyDescent="0.2">
      <c r="G190" s="40"/>
      <c r="H190" s="40"/>
      <c r="I190" s="40"/>
      <c r="J190" s="41"/>
      <c r="K190" s="41"/>
      <c r="L190" s="41"/>
      <c r="M190" s="41"/>
      <c r="N190" s="41"/>
      <c r="O190" s="41"/>
      <c r="P190" s="41"/>
      <c r="Q190" s="41"/>
      <c r="R190" s="41"/>
      <c r="S190" s="40"/>
      <c r="T190" s="41"/>
      <c r="U190" s="41"/>
      <c r="V190" s="41"/>
      <c r="W190" s="40"/>
      <c r="X190" s="40"/>
      <c r="Y190" s="41"/>
    </row>
    <row r="191" spans="7:25" x14ac:dyDescent="0.2">
      <c r="G191" s="40"/>
      <c r="H191" s="40"/>
      <c r="I191" s="40"/>
      <c r="J191" s="41"/>
      <c r="K191" s="41"/>
      <c r="L191" s="41"/>
      <c r="M191" s="41"/>
      <c r="N191" s="41"/>
      <c r="O191" s="41"/>
      <c r="P191" s="41"/>
      <c r="Q191" s="41"/>
      <c r="R191" s="41"/>
      <c r="S191" s="40"/>
      <c r="T191" s="41"/>
      <c r="U191" s="41"/>
      <c r="V191" s="41"/>
      <c r="W191" s="40"/>
      <c r="X191" s="40"/>
      <c r="Y191" s="41"/>
    </row>
    <row r="192" spans="7:25" x14ac:dyDescent="0.2">
      <c r="G192" s="40"/>
      <c r="H192" s="40"/>
      <c r="I192" s="40"/>
      <c r="J192" s="41"/>
      <c r="K192" s="41"/>
      <c r="L192" s="41"/>
      <c r="M192" s="41"/>
      <c r="N192" s="41"/>
      <c r="O192" s="41"/>
      <c r="P192" s="41"/>
      <c r="Q192" s="41"/>
      <c r="R192" s="41"/>
      <c r="S192" s="40"/>
      <c r="T192" s="41"/>
      <c r="U192" s="41"/>
      <c r="V192" s="41"/>
      <c r="W192" s="40"/>
      <c r="X192" s="40"/>
      <c r="Y192" s="41"/>
    </row>
    <row r="193" spans="7:25" x14ac:dyDescent="0.2">
      <c r="G193" s="40"/>
      <c r="H193" s="40"/>
      <c r="I193" s="40"/>
      <c r="J193" s="41"/>
      <c r="K193" s="41"/>
      <c r="L193" s="41"/>
      <c r="M193" s="41"/>
      <c r="N193" s="41"/>
      <c r="O193" s="41"/>
      <c r="P193" s="41"/>
      <c r="Q193" s="41"/>
      <c r="R193" s="41"/>
      <c r="S193" s="40"/>
      <c r="T193" s="41"/>
      <c r="U193" s="41"/>
      <c r="V193" s="41"/>
      <c r="W193" s="40"/>
      <c r="X193" s="40"/>
      <c r="Y193" s="41"/>
    </row>
    <row r="194" spans="7:25" x14ac:dyDescent="0.2">
      <c r="G194" s="40"/>
      <c r="H194" s="40"/>
      <c r="I194" s="40"/>
      <c r="J194" s="41"/>
      <c r="K194" s="41"/>
      <c r="L194" s="41"/>
      <c r="M194" s="41"/>
      <c r="N194" s="41"/>
      <c r="O194" s="41"/>
      <c r="P194" s="41"/>
      <c r="Q194" s="41"/>
      <c r="R194" s="41"/>
      <c r="S194" s="40"/>
      <c r="T194" s="41"/>
      <c r="U194" s="41"/>
      <c r="V194" s="41"/>
      <c r="W194" s="40"/>
      <c r="X194" s="40"/>
      <c r="Y194" s="41"/>
    </row>
    <row r="195" spans="7:25" x14ac:dyDescent="0.2">
      <c r="G195" s="40"/>
      <c r="H195" s="40"/>
      <c r="I195" s="40"/>
      <c r="J195" s="41"/>
      <c r="K195" s="41"/>
      <c r="L195" s="41"/>
      <c r="M195" s="41"/>
      <c r="N195" s="41"/>
      <c r="O195" s="41"/>
      <c r="P195" s="41"/>
      <c r="Q195" s="41"/>
      <c r="R195" s="41"/>
      <c r="S195" s="40"/>
      <c r="T195" s="41"/>
      <c r="U195" s="41"/>
      <c r="V195" s="41"/>
      <c r="W195" s="40"/>
      <c r="X195" s="40"/>
      <c r="Y195" s="41"/>
    </row>
    <row r="196" spans="7:25" x14ac:dyDescent="0.2">
      <c r="G196" s="40"/>
      <c r="H196" s="40"/>
      <c r="I196" s="40"/>
      <c r="J196" s="41"/>
      <c r="K196" s="41"/>
      <c r="L196" s="41"/>
      <c r="M196" s="41"/>
      <c r="N196" s="41"/>
      <c r="O196" s="41"/>
      <c r="P196" s="41"/>
      <c r="Q196" s="41"/>
      <c r="R196" s="41"/>
      <c r="S196" s="40"/>
      <c r="T196" s="41"/>
      <c r="U196" s="41"/>
      <c r="V196" s="41"/>
      <c r="W196" s="40"/>
      <c r="X196" s="40"/>
      <c r="Y196" s="41"/>
    </row>
    <row r="197" spans="7:25" x14ac:dyDescent="0.2">
      <c r="G197" s="40"/>
      <c r="H197" s="40"/>
      <c r="I197" s="40"/>
      <c r="J197" s="41"/>
      <c r="K197" s="41"/>
      <c r="L197" s="41"/>
      <c r="M197" s="41"/>
      <c r="N197" s="41"/>
      <c r="O197" s="41"/>
      <c r="P197" s="41"/>
      <c r="Q197" s="41"/>
      <c r="R197" s="41"/>
      <c r="S197" s="40"/>
      <c r="T197" s="41"/>
      <c r="U197" s="41"/>
      <c r="V197" s="41"/>
      <c r="W197" s="40"/>
      <c r="X197" s="40"/>
      <c r="Y197" s="41"/>
    </row>
    <row r="198" spans="7:25" x14ac:dyDescent="0.2">
      <c r="G198" s="40"/>
      <c r="H198" s="40"/>
      <c r="I198" s="40"/>
      <c r="J198" s="41"/>
      <c r="K198" s="41"/>
      <c r="L198" s="41"/>
      <c r="M198" s="41"/>
      <c r="N198" s="41"/>
      <c r="O198" s="41"/>
      <c r="P198" s="41"/>
      <c r="Q198" s="41"/>
      <c r="R198" s="41"/>
      <c r="S198" s="40"/>
      <c r="T198" s="41"/>
      <c r="U198" s="41"/>
      <c r="V198" s="41"/>
      <c r="W198" s="40"/>
      <c r="X198" s="40"/>
      <c r="Y198" s="41"/>
    </row>
    <row r="199" spans="7:25" x14ac:dyDescent="0.2">
      <c r="G199" s="40"/>
      <c r="H199" s="40"/>
      <c r="I199" s="40"/>
      <c r="J199" s="41"/>
      <c r="K199" s="41"/>
      <c r="L199" s="41"/>
      <c r="M199" s="41"/>
      <c r="N199" s="41"/>
      <c r="O199" s="41"/>
      <c r="P199" s="41"/>
      <c r="Q199" s="41"/>
      <c r="R199" s="41"/>
      <c r="S199" s="40"/>
      <c r="T199" s="41"/>
      <c r="U199" s="41"/>
      <c r="V199" s="41"/>
      <c r="W199" s="40"/>
      <c r="X199" s="40"/>
      <c r="Y199" s="41"/>
    </row>
    <row r="200" spans="7:25" x14ac:dyDescent="0.2">
      <c r="G200" s="40"/>
      <c r="H200" s="40"/>
      <c r="I200" s="40"/>
      <c r="J200" s="41"/>
      <c r="K200" s="41"/>
      <c r="L200" s="41"/>
      <c r="M200" s="41"/>
      <c r="N200" s="41"/>
      <c r="O200" s="41"/>
      <c r="P200" s="41"/>
      <c r="Q200" s="41"/>
      <c r="R200" s="41"/>
      <c r="S200" s="40"/>
      <c r="T200" s="41"/>
      <c r="U200" s="41"/>
      <c r="V200" s="41"/>
      <c r="W200" s="40"/>
      <c r="X200" s="40"/>
      <c r="Y200" s="41"/>
    </row>
    <row r="201" spans="7:25" x14ac:dyDescent="0.2">
      <c r="G201" s="40"/>
      <c r="H201" s="40"/>
      <c r="I201" s="40"/>
      <c r="J201" s="41"/>
      <c r="K201" s="41"/>
      <c r="L201" s="41"/>
      <c r="M201" s="41"/>
      <c r="N201" s="41"/>
      <c r="O201" s="41"/>
      <c r="P201" s="41"/>
      <c r="Q201" s="41"/>
      <c r="R201" s="41"/>
      <c r="S201" s="40"/>
      <c r="T201" s="41"/>
      <c r="U201" s="41"/>
      <c r="V201" s="41"/>
      <c r="W201" s="40"/>
      <c r="X201" s="40"/>
      <c r="Y201" s="41"/>
    </row>
    <row r="202" spans="7:25" x14ac:dyDescent="0.2">
      <c r="G202" s="40"/>
      <c r="H202" s="40"/>
      <c r="I202" s="40"/>
      <c r="J202" s="41"/>
      <c r="K202" s="41"/>
      <c r="L202" s="41"/>
      <c r="M202" s="41"/>
      <c r="N202" s="41"/>
      <c r="O202" s="41"/>
      <c r="P202" s="41"/>
      <c r="Q202" s="41"/>
      <c r="R202" s="41"/>
      <c r="S202" s="40"/>
      <c r="T202" s="41"/>
      <c r="U202" s="41"/>
      <c r="V202" s="41"/>
      <c r="W202" s="40"/>
      <c r="X202" s="40"/>
      <c r="Y202" s="41"/>
    </row>
    <row r="203" spans="7:25" x14ac:dyDescent="0.2">
      <c r="G203" s="40"/>
      <c r="H203" s="40"/>
      <c r="I203" s="40"/>
      <c r="J203" s="41"/>
      <c r="K203" s="41"/>
      <c r="L203" s="41"/>
      <c r="M203" s="41"/>
      <c r="N203" s="41"/>
      <c r="O203" s="41"/>
      <c r="P203" s="41"/>
      <c r="Q203" s="41"/>
      <c r="R203" s="41"/>
      <c r="S203" s="40"/>
      <c r="T203" s="41"/>
      <c r="U203" s="41"/>
      <c r="V203" s="41"/>
      <c r="W203" s="40"/>
      <c r="X203" s="40"/>
      <c r="Y203" s="41"/>
    </row>
    <row r="204" spans="7:25" x14ac:dyDescent="0.2">
      <c r="G204" s="40"/>
      <c r="H204" s="40"/>
      <c r="I204" s="40"/>
      <c r="J204" s="41"/>
      <c r="K204" s="41"/>
      <c r="L204" s="41"/>
      <c r="M204" s="41"/>
      <c r="N204" s="41"/>
      <c r="O204" s="41"/>
      <c r="P204" s="41"/>
      <c r="Q204" s="41"/>
      <c r="R204" s="41"/>
      <c r="S204" s="40"/>
      <c r="T204" s="41"/>
      <c r="U204" s="41"/>
      <c r="V204" s="41"/>
      <c r="W204" s="40"/>
      <c r="X204" s="40"/>
      <c r="Y204" s="41"/>
    </row>
    <row r="205" spans="7:25" x14ac:dyDescent="0.2">
      <c r="G205" s="40"/>
      <c r="H205" s="40"/>
      <c r="I205" s="40"/>
      <c r="J205" s="41"/>
      <c r="K205" s="41"/>
      <c r="L205" s="41"/>
      <c r="M205" s="41"/>
      <c r="N205" s="41"/>
      <c r="O205" s="41"/>
      <c r="P205" s="41"/>
      <c r="Q205" s="41"/>
      <c r="R205" s="41"/>
      <c r="S205" s="40"/>
      <c r="T205" s="41"/>
      <c r="U205" s="41"/>
      <c r="V205" s="41"/>
      <c r="W205" s="40"/>
      <c r="X205" s="40"/>
      <c r="Y205" s="41"/>
    </row>
    <row r="206" spans="7:25" x14ac:dyDescent="0.2">
      <c r="G206" s="40"/>
      <c r="H206" s="40"/>
      <c r="I206" s="40"/>
      <c r="J206" s="41"/>
      <c r="K206" s="41"/>
      <c r="L206" s="41"/>
      <c r="M206" s="41"/>
      <c r="N206" s="41"/>
      <c r="O206" s="41"/>
      <c r="P206" s="41"/>
      <c r="Q206" s="41"/>
      <c r="R206" s="41"/>
      <c r="S206" s="40"/>
      <c r="T206" s="41"/>
      <c r="U206" s="41"/>
      <c r="V206" s="41"/>
      <c r="W206" s="40"/>
      <c r="X206" s="40"/>
      <c r="Y206" s="41"/>
    </row>
    <row r="207" spans="7:25" x14ac:dyDescent="0.2">
      <c r="G207" s="40"/>
      <c r="H207" s="40"/>
      <c r="I207" s="40"/>
      <c r="J207" s="41"/>
      <c r="K207" s="41"/>
      <c r="L207" s="41"/>
      <c r="M207" s="41"/>
      <c r="N207" s="41"/>
      <c r="O207" s="41"/>
      <c r="P207" s="41"/>
      <c r="Q207" s="41"/>
      <c r="R207" s="41"/>
      <c r="S207" s="40"/>
      <c r="T207" s="41"/>
      <c r="U207" s="41"/>
      <c r="V207" s="41"/>
      <c r="W207" s="40"/>
      <c r="X207" s="40"/>
      <c r="Y207" s="41"/>
    </row>
    <row r="208" spans="7:25" x14ac:dyDescent="0.2">
      <c r="G208" s="40"/>
      <c r="H208" s="40"/>
      <c r="I208" s="40"/>
      <c r="J208" s="41"/>
      <c r="K208" s="41"/>
      <c r="L208" s="41"/>
      <c r="M208" s="41"/>
      <c r="N208" s="41"/>
      <c r="O208" s="41"/>
      <c r="P208" s="41"/>
      <c r="Q208" s="41"/>
      <c r="R208" s="41"/>
      <c r="S208" s="40"/>
      <c r="T208" s="41"/>
      <c r="U208" s="41"/>
      <c r="V208" s="41"/>
      <c r="W208" s="40"/>
      <c r="X208" s="40"/>
      <c r="Y208" s="41"/>
    </row>
    <row r="209" spans="7:25" x14ac:dyDescent="0.2">
      <c r="G209" s="40"/>
      <c r="H209" s="40"/>
      <c r="I209" s="40"/>
      <c r="J209" s="41"/>
      <c r="K209" s="41"/>
      <c r="L209" s="41"/>
      <c r="M209" s="41"/>
      <c r="N209" s="41"/>
      <c r="O209" s="41"/>
      <c r="P209" s="41"/>
      <c r="Q209" s="41"/>
      <c r="R209" s="41"/>
      <c r="S209" s="40"/>
      <c r="T209" s="41"/>
      <c r="U209" s="41"/>
      <c r="V209" s="41"/>
      <c r="W209" s="40"/>
      <c r="X209" s="40"/>
      <c r="Y209" s="41"/>
    </row>
    <row r="210" spans="7:25" x14ac:dyDescent="0.2">
      <c r="G210" s="40"/>
      <c r="H210" s="40"/>
      <c r="I210" s="40"/>
      <c r="J210" s="41"/>
      <c r="K210" s="41"/>
      <c r="L210" s="41"/>
      <c r="M210" s="41"/>
      <c r="N210" s="41"/>
      <c r="O210" s="41"/>
      <c r="P210" s="41"/>
      <c r="Q210" s="41"/>
      <c r="R210" s="41"/>
      <c r="S210" s="40"/>
      <c r="T210" s="41"/>
      <c r="U210" s="41"/>
      <c r="V210" s="41"/>
      <c r="W210" s="40"/>
      <c r="X210" s="40"/>
      <c r="Y210" s="41"/>
    </row>
    <row r="211" spans="7:25" x14ac:dyDescent="0.2">
      <c r="G211" s="40"/>
      <c r="H211" s="40"/>
      <c r="I211" s="40"/>
      <c r="J211" s="41"/>
      <c r="K211" s="41"/>
      <c r="L211" s="41"/>
      <c r="M211" s="41"/>
      <c r="N211" s="41"/>
      <c r="O211" s="41"/>
      <c r="P211" s="41"/>
      <c r="Q211" s="41"/>
      <c r="R211" s="41"/>
      <c r="S211" s="40"/>
      <c r="T211" s="41"/>
      <c r="U211" s="41"/>
      <c r="V211" s="41"/>
      <c r="W211" s="40"/>
      <c r="X211" s="40"/>
      <c r="Y211" s="41"/>
    </row>
    <row r="212" spans="7:25" x14ac:dyDescent="0.2">
      <c r="G212" s="40"/>
      <c r="H212" s="40"/>
      <c r="I212" s="40"/>
      <c r="J212" s="41"/>
      <c r="K212" s="41"/>
      <c r="L212" s="41"/>
      <c r="M212" s="41"/>
      <c r="N212" s="41"/>
      <c r="O212" s="41"/>
      <c r="P212" s="41"/>
      <c r="Q212" s="41"/>
      <c r="R212" s="41"/>
      <c r="S212" s="40"/>
      <c r="T212" s="41"/>
      <c r="U212" s="41"/>
      <c r="V212" s="41"/>
      <c r="W212" s="40"/>
      <c r="X212" s="40"/>
      <c r="Y212" s="41"/>
    </row>
    <row r="213" spans="7:25" x14ac:dyDescent="0.2">
      <c r="G213" s="40"/>
      <c r="H213" s="40"/>
      <c r="I213" s="40"/>
      <c r="J213" s="41"/>
      <c r="K213" s="41"/>
      <c r="L213" s="41"/>
      <c r="M213" s="41"/>
      <c r="N213" s="41"/>
      <c r="O213" s="41"/>
      <c r="P213" s="41"/>
      <c r="Q213" s="41"/>
      <c r="R213" s="41"/>
      <c r="S213" s="40"/>
      <c r="T213" s="41"/>
      <c r="U213" s="41"/>
      <c r="V213" s="41"/>
      <c r="W213" s="40"/>
      <c r="X213" s="40"/>
      <c r="Y213" s="41"/>
    </row>
    <row r="214" spans="7:25" x14ac:dyDescent="0.2">
      <c r="G214" s="40"/>
      <c r="H214" s="40"/>
      <c r="I214" s="40"/>
      <c r="J214" s="41"/>
      <c r="K214" s="41"/>
      <c r="L214" s="41"/>
      <c r="M214" s="41"/>
      <c r="N214" s="41"/>
      <c r="O214" s="41"/>
      <c r="P214" s="41"/>
      <c r="Q214" s="41"/>
      <c r="R214" s="41"/>
      <c r="S214" s="40"/>
      <c r="T214" s="41"/>
      <c r="U214" s="41"/>
      <c r="V214" s="41"/>
      <c r="W214" s="40"/>
      <c r="X214" s="40"/>
      <c r="Y214" s="41"/>
    </row>
    <row r="215" spans="7:25" x14ac:dyDescent="0.2">
      <c r="G215" s="40"/>
      <c r="H215" s="40"/>
      <c r="I215" s="40"/>
      <c r="J215" s="41"/>
      <c r="K215" s="41"/>
      <c r="L215" s="41"/>
      <c r="M215" s="41"/>
      <c r="N215" s="41"/>
      <c r="O215" s="41"/>
      <c r="P215" s="41"/>
      <c r="Q215" s="41"/>
      <c r="R215" s="41"/>
      <c r="S215" s="40"/>
      <c r="T215" s="41"/>
      <c r="U215" s="41"/>
      <c r="V215" s="41"/>
      <c r="W215" s="40"/>
      <c r="X215" s="40"/>
      <c r="Y215" s="41"/>
    </row>
    <row r="216" spans="7:25" x14ac:dyDescent="0.2">
      <c r="G216" s="40"/>
      <c r="H216" s="40"/>
      <c r="I216" s="40"/>
      <c r="J216" s="41"/>
      <c r="K216" s="41"/>
      <c r="L216" s="41"/>
      <c r="M216" s="41"/>
      <c r="N216" s="41"/>
      <c r="O216" s="41"/>
      <c r="P216" s="41"/>
      <c r="Q216" s="41"/>
      <c r="R216" s="41"/>
      <c r="S216" s="40"/>
      <c r="T216" s="41"/>
      <c r="U216" s="41"/>
      <c r="V216" s="41"/>
      <c r="W216" s="40"/>
      <c r="X216" s="40"/>
      <c r="Y216" s="41"/>
    </row>
    <row r="217" spans="7:25" x14ac:dyDescent="0.2">
      <c r="G217" s="40"/>
      <c r="H217" s="40"/>
      <c r="I217" s="40"/>
      <c r="J217" s="41"/>
      <c r="K217" s="41"/>
      <c r="L217" s="41"/>
      <c r="M217" s="41"/>
      <c r="N217" s="41"/>
      <c r="O217" s="41"/>
      <c r="P217" s="41"/>
      <c r="Q217" s="41"/>
      <c r="R217" s="41"/>
      <c r="S217" s="40"/>
      <c r="T217" s="41"/>
      <c r="U217" s="41"/>
      <c r="V217" s="41"/>
      <c r="W217" s="40"/>
      <c r="X217" s="40"/>
      <c r="Y217" s="41"/>
    </row>
    <row r="218" spans="7:25" x14ac:dyDescent="0.2">
      <c r="G218" s="40"/>
      <c r="H218" s="40"/>
      <c r="I218" s="40"/>
      <c r="J218" s="41"/>
      <c r="K218" s="41"/>
      <c r="L218" s="41"/>
      <c r="M218" s="41"/>
      <c r="N218" s="41"/>
      <c r="O218" s="41"/>
      <c r="P218" s="41"/>
      <c r="Q218" s="41"/>
      <c r="R218" s="41"/>
      <c r="S218" s="40"/>
      <c r="T218" s="41"/>
      <c r="U218" s="41"/>
      <c r="V218" s="41"/>
      <c r="W218" s="40"/>
      <c r="X218" s="40"/>
      <c r="Y218" s="41"/>
    </row>
    <row r="219" spans="7:25" x14ac:dyDescent="0.2">
      <c r="G219" s="40"/>
      <c r="H219" s="40"/>
      <c r="I219" s="40"/>
      <c r="J219" s="41"/>
      <c r="K219" s="41"/>
      <c r="L219" s="41"/>
      <c r="M219" s="41"/>
      <c r="N219" s="41"/>
      <c r="O219" s="41"/>
      <c r="P219" s="41"/>
      <c r="Q219" s="41"/>
      <c r="R219" s="41"/>
      <c r="S219" s="40"/>
      <c r="T219" s="41"/>
      <c r="U219" s="41"/>
      <c r="V219" s="41"/>
      <c r="W219" s="40"/>
      <c r="X219" s="40"/>
      <c r="Y219" s="41"/>
    </row>
    <row r="220" spans="7:25" x14ac:dyDescent="0.2">
      <c r="G220" s="40"/>
      <c r="H220" s="40"/>
      <c r="I220" s="40"/>
      <c r="J220" s="41"/>
      <c r="K220" s="41"/>
      <c r="L220" s="41"/>
      <c r="M220" s="41"/>
      <c r="N220" s="41"/>
      <c r="O220" s="41"/>
      <c r="P220" s="41"/>
      <c r="Q220" s="41"/>
      <c r="R220" s="41"/>
      <c r="S220" s="40"/>
      <c r="T220" s="41"/>
      <c r="U220" s="41"/>
      <c r="V220" s="41"/>
      <c r="W220" s="40"/>
      <c r="X220" s="40"/>
      <c r="Y220" s="41"/>
    </row>
    <row r="221" spans="7:25" x14ac:dyDescent="0.2">
      <c r="G221" s="40"/>
      <c r="H221" s="40"/>
      <c r="I221" s="40"/>
      <c r="J221" s="41"/>
      <c r="K221" s="41"/>
      <c r="L221" s="41"/>
      <c r="M221" s="41"/>
      <c r="N221" s="41"/>
      <c r="O221" s="41"/>
      <c r="P221" s="41"/>
      <c r="Q221" s="41"/>
      <c r="R221" s="41"/>
      <c r="S221" s="40"/>
      <c r="T221" s="41"/>
      <c r="U221" s="41"/>
      <c r="V221" s="41"/>
      <c r="W221" s="40"/>
      <c r="X221" s="40"/>
      <c r="Y221" s="41"/>
    </row>
    <row r="222" spans="7:25" x14ac:dyDescent="0.2">
      <c r="G222" s="40"/>
      <c r="H222" s="40"/>
      <c r="I222" s="40"/>
      <c r="J222" s="41"/>
      <c r="K222" s="41"/>
      <c r="L222" s="41"/>
      <c r="M222" s="41"/>
      <c r="N222" s="41"/>
      <c r="O222" s="41"/>
      <c r="P222" s="41"/>
      <c r="Q222" s="41"/>
      <c r="R222" s="41"/>
      <c r="S222" s="40"/>
      <c r="T222" s="41"/>
      <c r="U222" s="41"/>
      <c r="V222" s="41"/>
      <c r="W222" s="40"/>
      <c r="X222" s="40"/>
      <c r="Y222" s="41"/>
    </row>
    <row r="223" spans="7:25" x14ac:dyDescent="0.2">
      <c r="G223" s="40"/>
      <c r="H223" s="40"/>
      <c r="I223" s="40"/>
      <c r="J223" s="41"/>
      <c r="K223" s="41"/>
      <c r="L223" s="41"/>
      <c r="M223" s="41"/>
      <c r="N223" s="41"/>
      <c r="O223" s="41"/>
      <c r="P223" s="41"/>
      <c r="Q223" s="41"/>
      <c r="R223" s="41"/>
      <c r="S223" s="40"/>
      <c r="T223" s="41"/>
      <c r="U223" s="41"/>
      <c r="V223" s="41"/>
      <c r="W223" s="40"/>
      <c r="X223" s="40"/>
      <c r="Y223" s="41"/>
    </row>
    <row r="224" spans="7:25" x14ac:dyDescent="0.2">
      <c r="G224" s="40"/>
      <c r="H224" s="40"/>
      <c r="I224" s="40"/>
      <c r="J224" s="41"/>
      <c r="K224" s="41"/>
      <c r="L224" s="41"/>
      <c r="M224" s="41"/>
      <c r="N224" s="41"/>
      <c r="O224" s="41"/>
      <c r="P224" s="41"/>
      <c r="Q224" s="41"/>
      <c r="R224" s="41"/>
      <c r="S224" s="40"/>
      <c r="T224" s="41"/>
      <c r="U224" s="41"/>
      <c r="V224" s="41"/>
      <c r="W224" s="40"/>
      <c r="X224" s="40"/>
      <c r="Y224" s="41"/>
    </row>
    <row r="225" spans="7:25" x14ac:dyDescent="0.2">
      <c r="G225" s="40"/>
      <c r="H225" s="40"/>
      <c r="I225" s="40"/>
      <c r="J225" s="41"/>
      <c r="K225" s="41"/>
      <c r="L225" s="41"/>
      <c r="M225" s="41"/>
      <c r="N225" s="41"/>
      <c r="O225" s="41"/>
      <c r="P225" s="41"/>
      <c r="Q225" s="41"/>
      <c r="R225" s="41"/>
      <c r="S225" s="40"/>
      <c r="T225" s="41"/>
      <c r="U225" s="41"/>
      <c r="V225" s="41"/>
      <c r="W225" s="40"/>
      <c r="X225" s="40"/>
      <c r="Y225" s="41"/>
    </row>
    <row r="226" spans="7:25" x14ac:dyDescent="0.2">
      <c r="G226" s="40"/>
      <c r="H226" s="40"/>
      <c r="I226" s="40"/>
      <c r="J226" s="41"/>
      <c r="K226" s="41"/>
      <c r="L226" s="41"/>
      <c r="M226" s="41"/>
      <c r="N226" s="41"/>
      <c r="O226" s="41"/>
      <c r="P226" s="41"/>
      <c r="Q226" s="41"/>
      <c r="R226" s="41"/>
      <c r="S226" s="40"/>
      <c r="T226" s="41"/>
      <c r="U226" s="41"/>
      <c r="V226" s="41"/>
      <c r="W226" s="40"/>
      <c r="X226" s="40"/>
      <c r="Y226" s="41"/>
    </row>
    <row r="227" spans="7:25" x14ac:dyDescent="0.2">
      <c r="G227" s="40"/>
      <c r="H227" s="40"/>
      <c r="I227" s="40"/>
      <c r="J227" s="41"/>
      <c r="K227" s="41"/>
      <c r="L227" s="41"/>
      <c r="M227" s="41"/>
      <c r="N227" s="41"/>
      <c r="O227" s="41"/>
      <c r="P227" s="41"/>
      <c r="Q227" s="41"/>
      <c r="R227" s="41"/>
      <c r="S227" s="40"/>
      <c r="T227" s="41"/>
      <c r="U227" s="41"/>
      <c r="V227" s="41"/>
      <c r="W227" s="40"/>
      <c r="X227" s="40"/>
      <c r="Y227" s="41"/>
    </row>
    <row r="228" spans="7:25" x14ac:dyDescent="0.2">
      <c r="G228" s="40"/>
      <c r="H228" s="40"/>
      <c r="I228" s="40"/>
      <c r="J228" s="41"/>
      <c r="K228" s="41"/>
      <c r="L228" s="41"/>
      <c r="M228" s="41"/>
      <c r="N228" s="41"/>
      <c r="O228" s="41"/>
      <c r="P228" s="41"/>
      <c r="Q228" s="41"/>
      <c r="R228" s="41"/>
      <c r="S228" s="40"/>
      <c r="T228" s="41"/>
      <c r="U228" s="41"/>
      <c r="V228" s="41"/>
      <c r="W228" s="40"/>
      <c r="X228" s="40"/>
      <c r="Y228" s="41"/>
    </row>
    <row r="229" spans="7:25" x14ac:dyDescent="0.2">
      <c r="G229" s="40"/>
      <c r="H229" s="40"/>
      <c r="I229" s="40"/>
      <c r="J229" s="41"/>
      <c r="K229" s="41"/>
      <c r="L229" s="41"/>
      <c r="M229" s="41"/>
      <c r="N229" s="41"/>
      <c r="O229" s="41"/>
      <c r="P229" s="41"/>
      <c r="Q229" s="41"/>
      <c r="R229" s="41"/>
      <c r="S229" s="40"/>
      <c r="T229" s="41"/>
      <c r="U229" s="41"/>
      <c r="V229" s="41"/>
      <c r="W229" s="40"/>
      <c r="X229" s="40"/>
      <c r="Y229" s="41"/>
    </row>
    <row r="230" spans="7:25" x14ac:dyDescent="0.2">
      <c r="G230" s="40"/>
      <c r="H230" s="40"/>
      <c r="I230" s="40"/>
      <c r="J230" s="41"/>
      <c r="K230" s="41"/>
      <c r="L230" s="41"/>
      <c r="M230" s="41"/>
      <c r="N230" s="41"/>
      <c r="O230" s="41"/>
      <c r="P230" s="41"/>
      <c r="Q230" s="41"/>
      <c r="R230" s="41"/>
      <c r="S230" s="40"/>
      <c r="T230" s="41"/>
      <c r="U230" s="41"/>
      <c r="V230" s="41"/>
      <c r="W230" s="40"/>
      <c r="X230" s="40"/>
      <c r="Y230" s="41"/>
    </row>
    <row r="231" spans="7:25" x14ac:dyDescent="0.2">
      <c r="G231" s="40"/>
      <c r="H231" s="40"/>
      <c r="I231" s="40"/>
      <c r="J231" s="41"/>
      <c r="K231" s="41"/>
      <c r="L231" s="41"/>
      <c r="M231" s="41"/>
      <c r="N231" s="41"/>
      <c r="O231" s="41"/>
      <c r="P231" s="41"/>
      <c r="Q231" s="41"/>
      <c r="R231" s="41"/>
      <c r="S231" s="40"/>
      <c r="T231" s="41"/>
      <c r="U231" s="41"/>
      <c r="V231" s="41"/>
      <c r="W231" s="40"/>
      <c r="X231" s="40"/>
      <c r="Y231" s="41"/>
    </row>
    <row r="232" spans="7:25" x14ac:dyDescent="0.2">
      <c r="G232" s="40"/>
      <c r="H232" s="40"/>
      <c r="I232" s="40"/>
      <c r="J232" s="41"/>
      <c r="K232" s="41"/>
      <c r="L232" s="41"/>
      <c r="M232" s="41"/>
      <c r="N232" s="41"/>
      <c r="O232" s="41"/>
      <c r="P232" s="41"/>
      <c r="Q232" s="41"/>
      <c r="R232" s="41"/>
      <c r="S232" s="40"/>
      <c r="T232" s="41"/>
      <c r="U232" s="41"/>
      <c r="V232" s="41"/>
      <c r="W232" s="40"/>
      <c r="X232" s="40"/>
      <c r="Y232" s="41"/>
    </row>
    <row r="233" spans="7:25" x14ac:dyDescent="0.2">
      <c r="G233" s="40"/>
      <c r="H233" s="40"/>
      <c r="I233" s="40"/>
      <c r="J233" s="41"/>
      <c r="K233" s="41"/>
      <c r="L233" s="41"/>
      <c r="M233" s="41"/>
      <c r="N233" s="41"/>
      <c r="O233" s="41"/>
      <c r="P233" s="41"/>
      <c r="Q233" s="41"/>
      <c r="R233" s="41"/>
      <c r="S233" s="40"/>
      <c r="T233" s="41"/>
      <c r="U233" s="41"/>
      <c r="V233" s="41"/>
      <c r="W233" s="40"/>
      <c r="X233" s="40"/>
      <c r="Y233" s="41"/>
    </row>
    <row r="234" spans="7:25" x14ac:dyDescent="0.2">
      <c r="G234" s="40"/>
      <c r="H234" s="40"/>
      <c r="I234" s="40"/>
      <c r="J234" s="41"/>
      <c r="K234" s="41"/>
      <c r="L234" s="41"/>
      <c r="M234" s="41"/>
      <c r="N234" s="41"/>
      <c r="O234" s="41"/>
      <c r="P234" s="41"/>
      <c r="Q234" s="41"/>
      <c r="R234" s="41"/>
      <c r="S234" s="40"/>
      <c r="T234" s="41"/>
      <c r="U234" s="41"/>
      <c r="V234" s="41"/>
      <c r="W234" s="40"/>
      <c r="X234" s="40"/>
      <c r="Y234" s="41"/>
    </row>
    <row r="235" spans="7:25" x14ac:dyDescent="0.2">
      <c r="G235" s="40"/>
      <c r="H235" s="40"/>
      <c r="I235" s="40"/>
      <c r="J235" s="41"/>
      <c r="K235" s="41"/>
      <c r="L235" s="41"/>
      <c r="M235" s="41"/>
      <c r="N235" s="41"/>
      <c r="O235" s="41"/>
      <c r="P235" s="41"/>
      <c r="Q235" s="41"/>
      <c r="R235" s="41"/>
      <c r="S235" s="40"/>
      <c r="T235" s="41"/>
      <c r="U235" s="41"/>
      <c r="V235" s="41"/>
      <c r="W235" s="40"/>
      <c r="X235" s="40"/>
      <c r="Y235" s="41"/>
    </row>
    <row r="236" spans="7:25" x14ac:dyDescent="0.2">
      <c r="G236" s="40"/>
      <c r="H236" s="40"/>
      <c r="I236" s="40"/>
      <c r="J236" s="41"/>
      <c r="K236" s="41"/>
      <c r="L236" s="41"/>
      <c r="M236" s="41"/>
      <c r="N236" s="41"/>
      <c r="O236" s="41"/>
      <c r="P236" s="41"/>
      <c r="Q236" s="41"/>
      <c r="R236" s="41"/>
      <c r="S236" s="40"/>
      <c r="T236" s="41"/>
      <c r="U236" s="41"/>
      <c r="V236" s="41"/>
      <c r="W236" s="40"/>
      <c r="X236" s="40"/>
      <c r="Y236" s="41"/>
    </row>
    <row r="237" spans="7:25" x14ac:dyDescent="0.2">
      <c r="G237" s="40"/>
      <c r="H237" s="40"/>
      <c r="I237" s="40"/>
      <c r="J237" s="41"/>
      <c r="K237" s="41"/>
      <c r="L237" s="41"/>
      <c r="M237" s="41"/>
      <c r="N237" s="41"/>
      <c r="O237" s="41"/>
      <c r="P237" s="41"/>
      <c r="Q237" s="41"/>
      <c r="R237" s="41"/>
      <c r="S237" s="40"/>
      <c r="T237" s="41"/>
      <c r="U237" s="41"/>
      <c r="V237" s="41"/>
      <c r="W237" s="40"/>
      <c r="X237" s="40"/>
      <c r="Y237" s="41"/>
    </row>
    <row r="238" spans="7:25" x14ac:dyDescent="0.2">
      <c r="G238" s="40"/>
      <c r="H238" s="40"/>
      <c r="I238" s="40"/>
      <c r="J238" s="41"/>
      <c r="K238" s="41"/>
      <c r="L238" s="41"/>
      <c r="M238" s="41"/>
      <c r="N238" s="41"/>
      <c r="O238" s="41"/>
      <c r="P238" s="41"/>
      <c r="Q238" s="41"/>
      <c r="R238" s="41"/>
      <c r="S238" s="40"/>
      <c r="T238" s="41"/>
      <c r="U238" s="41"/>
      <c r="V238" s="41"/>
      <c r="W238" s="40"/>
      <c r="X238" s="40"/>
      <c r="Y238" s="41"/>
    </row>
    <row r="239" spans="7:25" x14ac:dyDescent="0.2">
      <c r="G239" s="40"/>
      <c r="H239" s="40"/>
      <c r="I239" s="40"/>
      <c r="J239" s="41"/>
      <c r="K239" s="41"/>
      <c r="L239" s="41"/>
      <c r="M239" s="41"/>
      <c r="N239" s="41"/>
      <c r="O239" s="41"/>
      <c r="P239" s="41"/>
      <c r="Q239" s="41"/>
      <c r="R239" s="41"/>
      <c r="S239" s="40"/>
      <c r="T239" s="41"/>
      <c r="U239" s="41"/>
      <c r="V239" s="41"/>
      <c r="W239" s="40"/>
      <c r="X239" s="40"/>
      <c r="Y239" s="41"/>
    </row>
    <row r="240" spans="7:25" x14ac:dyDescent="0.2">
      <c r="G240" s="40"/>
      <c r="H240" s="40"/>
      <c r="I240" s="40"/>
      <c r="J240" s="41"/>
      <c r="K240" s="41"/>
      <c r="L240" s="41"/>
      <c r="M240" s="41"/>
      <c r="N240" s="41"/>
      <c r="O240" s="41"/>
      <c r="P240" s="41"/>
      <c r="Q240" s="41"/>
      <c r="R240" s="41"/>
      <c r="S240" s="40"/>
      <c r="T240" s="41"/>
      <c r="U240" s="41"/>
      <c r="V240" s="41"/>
      <c r="W240" s="40"/>
      <c r="X240" s="40"/>
      <c r="Y240" s="41"/>
    </row>
    <row r="241" spans="7:25" x14ac:dyDescent="0.2">
      <c r="G241" s="40"/>
      <c r="H241" s="40"/>
      <c r="I241" s="40"/>
      <c r="J241" s="41"/>
      <c r="K241" s="41"/>
      <c r="L241" s="41"/>
      <c r="M241" s="41"/>
      <c r="N241" s="41"/>
      <c r="O241" s="41"/>
      <c r="P241" s="41"/>
      <c r="Q241" s="41"/>
      <c r="R241" s="41"/>
      <c r="S241" s="40"/>
      <c r="T241" s="41"/>
      <c r="U241" s="41"/>
      <c r="V241" s="41"/>
      <c r="W241" s="40"/>
      <c r="X241" s="40"/>
      <c r="Y241" s="41"/>
    </row>
    <row r="242" spans="7:25" x14ac:dyDescent="0.2">
      <c r="G242" s="40"/>
      <c r="H242" s="40"/>
      <c r="I242" s="40"/>
      <c r="J242" s="41"/>
      <c r="K242" s="41"/>
      <c r="L242" s="41"/>
      <c r="M242" s="41"/>
      <c r="N242" s="41"/>
      <c r="O242" s="41"/>
      <c r="P242" s="41"/>
      <c r="Q242" s="41"/>
      <c r="R242" s="41"/>
      <c r="S242" s="40"/>
      <c r="T242" s="41"/>
      <c r="U242" s="41"/>
      <c r="V242" s="41"/>
      <c r="W242" s="40"/>
      <c r="X242" s="40"/>
      <c r="Y242" s="41"/>
    </row>
    <row r="243" spans="7:25" x14ac:dyDescent="0.2">
      <c r="G243" s="40"/>
      <c r="H243" s="40"/>
      <c r="I243" s="40"/>
      <c r="J243" s="41"/>
      <c r="K243" s="41"/>
      <c r="L243" s="41"/>
      <c r="M243" s="41"/>
      <c r="N243" s="41"/>
      <c r="O243" s="41"/>
      <c r="P243" s="41"/>
      <c r="Q243" s="41"/>
      <c r="R243" s="41"/>
      <c r="S243" s="40"/>
      <c r="T243" s="41"/>
      <c r="U243" s="41"/>
      <c r="V243" s="41"/>
      <c r="W243" s="40"/>
      <c r="X243" s="40"/>
      <c r="Y243" s="41"/>
    </row>
    <row r="244" spans="7:25" x14ac:dyDescent="0.2">
      <c r="G244" s="40"/>
      <c r="H244" s="40"/>
      <c r="I244" s="40"/>
      <c r="J244" s="41"/>
      <c r="K244" s="41"/>
      <c r="L244" s="41"/>
      <c r="M244" s="41"/>
      <c r="N244" s="41"/>
      <c r="O244" s="41"/>
      <c r="P244" s="41"/>
      <c r="Q244" s="41"/>
      <c r="R244" s="41"/>
      <c r="S244" s="40"/>
      <c r="T244" s="41"/>
      <c r="U244" s="41"/>
      <c r="V244" s="41"/>
      <c r="W244" s="40"/>
      <c r="X244" s="40"/>
      <c r="Y244" s="41"/>
    </row>
    <row r="245" spans="7:25" x14ac:dyDescent="0.2">
      <c r="G245" s="40"/>
      <c r="H245" s="40"/>
      <c r="I245" s="40"/>
      <c r="J245" s="41"/>
      <c r="K245" s="41"/>
      <c r="L245" s="41"/>
      <c r="M245" s="41"/>
      <c r="N245" s="41"/>
      <c r="O245" s="41"/>
      <c r="P245" s="41"/>
      <c r="Q245" s="41"/>
      <c r="R245" s="41"/>
      <c r="S245" s="40"/>
      <c r="T245" s="41"/>
      <c r="U245" s="41"/>
      <c r="V245" s="41"/>
      <c r="W245" s="40"/>
      <c r="X245" s="40"/>
      <c r="Y245" s="41"/>
    </row>
    <row r="246" spans="7:25" x14ac:dyDescent="0.2">
      <c r="G246" s="40"/>
      <c r="H246" s="40"/>
      <c r="I246" s="40"/>
      <c r="J246" s="41"/>
      <c r="K246" s="41"/>
      <c r="L246" s="41"/>
      <c r="M246" s="41"/>
      <c r="N246" s="41"/>
      <c r="O246" s="41"/>
      <c r="P246" s="41"/>
      <c r="Q246" s="41"/>
      <c r="R246" s="41"/>
      <c r="S246" s="40"/>
      <c r="T246" s="41"/>
      <c r="U246" s="41"/>
      <c r="V246" s="41"/>
      <c r="W246" s="40"/>
      <c r="X246" s="40"/>
      <c r="Y246" s="41"/>
    </row>
    <row r="247" spans="7:25" x14ac:dyDescent="0.2">
      <c r="G247" s="40"/>
      <c r="H247" s="40"/>
      <c r="I247" s="40"/>
      <c r="J247" s="41"/>
      <c r="K247" s="41"/>
      <c r="L247" s="41"/>
      <c r="M247" s="41"/>
      <c r="N247" s="41"/>
      <c r="O247" s="41"/>
      <c r="P247" s="41"/>
      <c r="Q247" s="41"/>
      <c r="R247" s="41"/>
      <c r="S247" s="40"/>
      <c r="T247" s="41"/>
      <c r="U247" s="41"/>
      <c r="V247" s="41"/>
      <c r="W247" s="40"/>
      <c r="X247" s="40"/>
      <c r="Y247" s="41"/>
    </row>
    <row r="248" spans="7:25" x14ac:dyDescent="0.2">
      <c r="G248" s="40"/>
      <c r="H248" s="40"/>
      <c r="I248" s="40"/>
      <c r="J248" s="41"/>
      <c r="K248" s="41"/>
      <c r="L248" s="41"/>
      <c r="M248" s="41"/>
      <c r="N248" s="41"/>
      <c r="O248" s="41"/>
      <c r="P248" s="41"/>
      <c r="Q248" s="41"/>
      <c r="R248" s="41"/>
      <c r="S248" s="40"/>
      <c r="T248" s="41"/>
      <c r="U248" s="41"/>
      <c r="V248" s="41"/>
      <c r="W248" s="40"/>
      <c r="X248" s="40"/>
      <c r="Y248" s="41"/>
    </row>
    <row r="249" spans="7:25" x14ac:dyDescent="0.2">
      <c r="G249" s="40"/>
      <c r="H249" s="40"/>
      <c r="I249" s="40"/>
      <c r="J249" s="41"/>
      <c r="K249" s="41"/>
      <c r="L249" s="41"/>
      <c r="M249" s="41"/>
      <c r="N249" s="41"/>
      <c r="O249" s="41"/>
      <c r="P249" s="41"/>
      <c r="Q249" s="41"/>
      <c r="R249" s="41"/>
      <c r="S249" s="40"/>
      <c r="T249" s="41"/>
      <c r="U249" s="41"/>
      <c r="V249" s="41"/>
      <c r="W249" s="40"/>
      <c r="X249" s="40"/>
      <c r="Y249" s="41"/>
    </row>
    <row r="250" spans="7:25" x14ac:dyDescent="0.2">
      <c r="G250" s="40"/>
      <c r="H250" s="40"/>
      <c r="I250" s="40"/>
      <c r="J250" s="41"/>
      <c r="K250" s="41"/>
      <c r="L250" s="41"/>
      <c r="M250" s="41"/>
      <c r="N250" s="41"/>
      <c r="O250" s="41"/>
      <c r="P250" s="41"/>
      <c r="Q250" s="41"/>
      <c r="R250" s="41"/>
      <c r="S250" s="40"/>
      <c r="T250" s="41"/>
      <c r="U250" s="41"/>
      <c r="V250" s="41"/>
      <c r="W250" s="40"/>
      <c r="X250" s="40"/>
      <c r="Y250" s="41"/>
    </row>
    <row r="251" spans="7:25" x14ac:dyDescent="0.2">
      <c r="G251" s="40"/>
      <c r="H251" s="40"/>
      <c r="I251" s="40"/>
      <c r="J251" s="41"/>
      <c r="K251" s="41"/>
      <c r="L251" s="41"/>
      <c r="M251" s="41"/>
      <c r="N251" s="41"/>
      <c r="O251" s="41"/>
      <c r="P251" s="41"/>
      <c r="Q251" s="41"/>
      <c r="R251" s="41"/>
      <c r="S251" s="40"/>
      <c r="T251" s="41"/>
      <c r="U251" s="41"/>
      <c r="V251" s="41"/>
      <c r="W251" s="40"/>
      <c r="X251" s="40"/>
      <c r="Y251" s="41"/>
    </row>
    <row r="252" spans="7:25" x14ac:dyDescent="0.2">
      <c r="G252" s="40"/>
      <c r="H252" s="40"/>
      <c r="I252" s="40"/>
      <c r="J252" s="41"/>
      <c r="K252" s="41"/>
      <c r="L252" s="41"/>
      <c r="M252" s="41"/>
      <c r="N252" s="41"/>
      <c r="O252" s="41"/>
      <c r="P252" s="41"/>
      <c r="Q252" s="41"/>
      <c r="R252" s="41"/>
      <c r="S252" s="40"/>
      <c r="T252" s="41"/>
      <c r="U252" s="41"/>
      <c r="V252" s="41"/>
      <c r="W252" s="40"/>
      <c r="X252" s="40"/>
      <c r="Y252" s="41"/>
    </row>
    <row r="253" spans="7:25" x14ac:dyDescent="0.2">
      <c r="G253" s="40"/>
      <c r="H253" s="40"/>
      <c r="I253" s="40"/>
      <c r="J253" s="41"/>
      <c r="K253" s="41"/>
      <c r="L253" s="41"/>
      <c r="M253" s="41"/>
      <c r="N253" s="41"/>
      <c r="O253" s="41"/>
      <c r="P253" s="41"/>
      <c r="Q253" s="41"/>
      <c r="R253" s="41"/>
      <c r="S253" s="40"/>
      <c r="T253" s="41"/>
      <c r="U253" s="41"/>
      <c r="V253" s="41"/>
      <c r="W253" s="40"/>
      <c r="X253" s="40"/>
      <c r="Y253" s="41"/>
    </row>
    <row r="254" spans="7:25" x14ac:dyDescent="0.2">
      <c r="G254" s="40"/>
      <c r="H254" s="40"/>
      <c r="I254" s="40"/>
      <c r="J254" s="41"/>
      <c r="K254" s="41"/>
      <c r="L254" s="41"/>
      <c r="M254" s="41"/>
      <c r="N254" s="41"/>
      <c r="O254" s="41"/>
      <c r="P254" s="41"/>
      <c r="Q254" s="41"/>
      <c r="R254" s="41"/>
      <c r="S254" s="40"/>
      <c r="T254" s="41"/>
      <c r="U254" s="41"/>
      <c r="V254" s="41"/>
      <c r="W254" s="40"/>
      <c r="X254" s="40"/>
      <c r="Y254" s="41"/>
    </row>
    <row r="255" spans="7:25" x14ac:dyDescent="0.2">
      <c r="G255" s="40"/>
      <c r="H255" s="40"/>
      <c r="I255" s="40"/>
      <c r="J255" s="41"/>
      <c r="K255" s="41"/>
      <c r="L255" s="41"/>
      <c r="M255" s="41"/>
      <c r="N255" s="41"/>
      <c r="O255" s="41"/>
      <c r="P255" s="41"/>
      <c r="Q255" s="41"/>
      <c r="R255" s="41"/>
      <c r="S255" s="40"/>
      <c r="T255" s="41"/>
      <c r="U255" s="41"/>
      <c r="V255" s="41"/>
      <c r="W255" s="40"/>
      <c r="X255" s="40"/>
      <c r="Y255" s="41"/>
    </row>
    <row r="256" spans="7:25" x14ac:dyDescent="0.2">
      <c r="G256" s="40"/>
      <c r="H256" s="40"/>
      <c r="I256" s="40"/>
      <c r="J256" s="41"/>
      <c r="K256" s="41"/>
      <c r="L256" s="41"/>
      <c r="M256" s="41"/>
      <c r="N256" s="41"/>
      <c r="O256" s="41"/>
      <c r="P256" s="41"/>
      <c r="Q256" s="41"/>
      <c r="R256" s="41"/>
      <c r="S256" s="40"/>
      <c r="T256" s="41"/>
      <c r="U256" s="41"/>
      <c r="V256" s="41"/>
      <c r="W256" s="40"/>
      <c r="X256" s="40"/>
      <c r="Y256" s="41"/>
    </row>
    <row r="257" spans="7:25" x14ac:dyDescent="0.2">
      <c r="G257" s="40"/>
      <c r="H257" s="40"/>
      <c r="I257" s="40"/>
      <c r="J257" s="41"/>
      <c r="K257" s="41"/>
      <c r="L257" s="41"/>
      <c r="M257" s="41"/>
      <c r="N257" s="41"/>
      <c r="O257" s="41"/>
      <c r="P257" s="41"/>
      <c r="Q257" s="41"/>
      <c r="R257" s="41"/>
      <c r="S257" s="40"/>
      <c r="T257" s="41"/>
      <c r="U257" s="41"/>
      <c r="V257" s="41"/>
      <c r="W257" s="40"/>
      <c r="X257" s="40"/>
      <c r="Y257" s="41"/>
    </row>
    <row r="258" spans="7:25" x14ac:dyDescent="0.2">
      <c r="G258" s="40"/>
      <c r="H258" s="40"/>
      <c r="I258" s="40"/>
      <c r="J258" s="41"/>
      <c r="K258" s="41"/>
      <c r="L258" s="41"/>
      <c r="M258" s="41"/>
      <c r="N258" s="41"/>
      <c r="O258" s="41"/>
      <c r="P258" s="41"/>
      <c r="Q258" s="41"/>
      <c r="R258" s="41"/>
      <c r="S258" s="40"/>
      <c r="T258" s="41"/>
      <c r="U258" s="41"/>
      <c r="V258" s="41"/>
      <c r="W258" s="40"/>
      <c r="X258" s="40"/>
      <c r="Y258" s="41"/>
    </row>
    <row r="259" spans="7:25" x14ac:dyDescent="0.2">
      <c r="G259" s="40"/>
      <c r="H259" s="40"/>
      <c r="I259" s="40"/>
      <c r="J259" s="41"/>
      <c r="K259" s="41"/>
      <c r="L259" s="41"/>
      <c r="M259" s="41"/>
      <c r="N259" s="41"/>
      <c r="O259" s="41"/>
      <c r="P259" s="41"/>
      <c r="Q259" s="41"/>
      <c r="R259" s="41"/>
      <c r="S259" s="40"/>
      <c r="T259" s="41"/>
      <c r="U259" s="41"/>
      <c r="V259" s="41"/>
      <c r="W259" s="40"/>
      <c r="X259" s="40"/>
      <c r="Y259" s="41"/>
    </row>
    <row r="260" spans="7:25" x14ac:dyDescent="0.2">
      <c r="G260" s="40"/>
      <c r="H260" s="40"/>
      <c r="I260" s="40"/>
      <c r="J260" s="41"/>
      <c r="K260" s="41"/>
      <c r="L260" s="41"/>
      <c r="M260" s="41"/>
      <c r="N260" s="41"/>
      <c r="O260" s="41"/>
      <c r="P260" s="41"/>
      <c r="Q260" s="41"/>
      <c r="R260" s="41"/>
      <c r="S260" s="40"/>
      <c r="T260" s="41"/>
      <c r="U260" s="41"/>
      <c r="V260" s="41"/>
      <c r="W260" s="40"/>
      <c r="X260" s="40"/>
      <c r="Y260" s="41"/>
    </row>
    <row r="261" spans="7:25" x14ac:dyDescent="0.2">
      <c r="G261" s="40"/>
      <c r="H261" s="40"/>
      <c r="I261" s="40"/>
      <c r="J261" s="41"/>
      <c r="K261" s="41"/>
      <c r="L261" s="41"/>
      <c r="M261" s="41"/>
      <c r="N261" s="41"/>
      <c r="O261" s="41"/>
      <c r="P261" s="41"/>
      <c r="Q261" s="41"/>
      <c r="R261" s="41"/>
      <c r="S261" s="40"/>
      <c r="T261" s="41"/>
      <c r="U261" s="41"/>
      <c r="V261" s="41"/>
      <c r="W261" s="40"/>
      <c r="X261" s="40"/>
      <c r="Y261" s="41"/>
    </row>
    <row r="262" spans="7:25" x14ac:dyDescent="0.2">
      <c r="G262" s="40"/>
      <c r="H262" s="40"/>
      <c r="I262" s="40"/>
      <c r="J262" s="41"/>
      <c r="K262" s="41"/>
      <c r="L262" s="41"/>
      <c r="M262" s="41"/>
      <c r="N262" s="41"/>
      <c r="O262" s="41"/>
      <c r="P262" s="41"/>
      <c r="Q262" s="41"/>
      <c r="R262" s="41"/>
      <c r="S262" s="40"/>
      <c r="T262" s="41"/>
      <c r="U262" s="41"/>
      <c r="V262" s="41"/>
      <c r="W262" s="40"/>
      <c r="X262" s="40"/>
      <c r="Y262" s="41"/>
    </row>
    <row r="263" spans="7:25" x14ac:dyDescent="0.2">
      <c r="G263" s="40"/>
      <c r="H263" s="40"/>
      <c r="I263" s="40"/>
      <c r="J263" s="41"/>
      <c r="K263" s="41"/>
      <c r="L263" s="41"/>
      <c r="M263" s="41"/>
      <c r="N263" s="41"/>
      <c r="O263" s="41"/>
      <c r="P263" s="41"/>
      <c r="Q263" s="41"/>
      <c r="R263" s="41"/>
      <c r="S263" s="40"/>
      <c r="T263" s="41"/>
      <c r="U263" s="41"/>
      <c r="V263" s="41"/>
      <c r="W263" s="40"/>
      <c r="X263" s="40"/>
      <c r="Y263" s="41"/>
    </row>
    <row r="264" spans="7:25" x14ac:dyDescent="0.2">
      <c r="G264" s="40"/>
      <c r="H264" s="40"/>
      <c r="I264" s="40"/>
      <c r="J264" s="41"/>
      <c r="K264" s="41"/>
      <c r="L264" s="41"/>
      <c r="M264" s="41"/>
      <c r="N264" s="41"/>
      <c r="O264" s="41"/>
      <c r="P264" s="41"/>
      <c r="Q264" s="41"/>
      <c r="R264" s="41"/>
      <c r="S264" s="40"/>
      <c r="T264" s="41"/>
      <c r="U264" s="41"/>
      <c r="V264" s="41"/>
      <c r="W264" s="40"/>
      <c r="X264" s="40"/>
      <c r="Y264" s="41"/>
    </row>
    <row r="265" spans="7:25" x14ac:dyDescent="0.2">
      <c r="G265" s="40"/>
      <c r="H265" s="40"/>
      <c r="I265" s="40"/>
      <c r="J265" s="41"/>
      <c r="K265" s="41"/>
      <c r="L265" s="41"/>
      <c r="M265" s="41"/>
      <c r="N265" s="41"/>
      <c r="O265" s="41"/>
      <c r="P265" s="41"/>
      <c r="Q265" s="41"/>
      <c r="R265" s="41"/>
      <c r="S265" s="40"/>
      <c r="T265" s="41"/>
      <c r="U265" s="41"/>
      <c r="V265" s="41"/>
      <c r="W265" s="40"/>
      <c r="X265" s="40"/>
      <c r="Y265" s="41"/>
    </row>
    <row r="266" spans="7:25" x14ac:dyDescent="0.2">
      <c r="G266" s="40"/>
      <c r="H266" s="40"/>
      <c r="I266" s="40"/>
      <c r="J266" s="41"/>
      <c r="K266" s="41"/>
      <c r="L266" s="41"/>
      <c r="M266" s="41"/>
      <c r="N266" s="41"/>
      <c r="O266" s="41"/>
      <c r="P266" s="41"/>
      <c r="Q266" s="41"/>
      <c r="R266" s="41"/>
      <c r="S266" s="40"/>
      <c r="T266" s="41"/>
      <c r="U266" s="41"/>
      <c r="V266" s="41"/>
      <c r="W266" s="40"/>
      <c r="X266" s="40"/>
      <c r="Y266" s="41"/>
    </row>
    <row r="267" spans="7:25" x14ac:dyDescent="0.2">
      <c r="G267" s="40"/>
      <c r="H267" s="40"/>
      <c r="I267" s="40"/>
      <c r="J267" s="41"/>
      <c r="K267" s="41"/>
      <c r="L267" s="41"/>
      <c r="M267" s="41"/>
      <c r="N267" s="41"/>
      <c r="O267" s="41"/>
      <c r="P267" s="41"/>
      <c r="Q267" s="41"/>
      <c r="R267" s="41"/>
      <c r="S267" s="40"/>
      <c r="T267" s="41"/>
      <c r="U267" s="41"/>
      <c r="V267" s="41"/>
      <c r="W267" s="40"/>
      <c r="X267" s="40"/>
      <c r="Y267" s="41"/>
    </row>
    <row r="268" spans="7:25" x14ac:dyDescent="0.2">
      <c r="G268" s="40"/>
      <c r="H268" s="40"/>
      <c r="I268" s="40"/>
      <c r="J268" s="41"/>
      <c r="K268" s="41"/>
      <c r="L268" s="41"/>
      <c r="M268" s="41"/>
      <c r="N268" s="41"/>
      <c r="O268" s="41"/>
      <c r="P268" s="41"/>
      <c r="Q268" s="41"/>
      <c r="R268" s="41"/>
      <c r="S268" s="40"/>
      <c r="T268" s="41"/>
      <c r="U268" s="41"/>
      <c r="V268" s="41"/>
      <c r="W268" s="40"/>
      <c r="X268" s="40"/>
      <c r="Y268" s="41"/>
    </row>
    <row r="269" spans="7:25" x14ac:dyDescent="0.2">
      <c r="G269" s="40"/>
      <c r="H269" s="40"/>
      <c r="I269" s="40"/>
      <c r="J269" s="41"/>
      <c r="K269" s="41"/>
      <c r="L269" s="41"/>
      <c r="M269" s="41"/>
      <c r="N269" s="41"/>
      <c r="O269" s="41"/>
      <c r="P269" s="41"/>
      <c r="Q269" s="41"/>
      <c r="R269" s="41"/>
      <c r="S269" s="40"/>
      <c r="T269" s="41"/>
      <c r="U269" s="41"/>
      <c r="V269" s="41"/>
      <c r="W269" s="40"/>
      <c r="X269" s="40"/>
      <c r="Y269" s="41"/>
    </row>
    <row r="270" spans="7:25" x14ac:dyDescent="0.2">
      <c r="G270" s="40"/>
      <c r="H270" s="40"/>
      <c r="I270" s="40"/>
      <c r="J270" s="41"/>
      <c r="K270" s="41"/>
      <c r="L270" s="41"/>
      <c r="M270" s="41"/>
      <c r="N270" s="41"/>
      <c r="O270" s="41"/>
      <c r="P270" s="41"/>
      <c r="Q270" s="41"/>
      <c r="R270" s="41"/>
      <c r="S270" s="40"/>
      <c r="T270" s="41"/>
      <c r="U270" s="41"/>
      <c r="V270" s="41"/>
      <c r="W270" s="40"/>
      <c r="X270" s="40"/>
      <c r="Y270" s="41"/>
    </row>
    <row r="271" spans="7:25" x14ac:dyDescent="0.2">
      <c r="G271" s="40"/>
      <c r="H271" s="40"/>
      <c r="I271" s="40"/>
      <c r="J271" s="41"/>
      <c r="K271" s="41"/>
      <c r="L271" s="41"/>
      <c r="M271" s="41"/>
      <c r="N271" s="41"/>
      <c r="O271" s="41"/>
      <c r="P271" s="41"/>
      <c r="Q271" s="41"/>
      <c r="R271" s="41"/>
      <c r="S271" s="40"/>
      <c r="T271" s="41"/>
      <c r="U271" s="41"/>
      <c r="V271" s="41"/>
      <c r="W271" s="40"/>
      <c r="X271" s="40"/>
      <c r="Y271" s="41"/>
    </row>
    <row r="272" spans="7:25" x14ac:dyDescent="0.2">
      <c r="G272" s="40"/>
      <c r="H272" s="40"/>
      <c r="I272" s="40"/>
      <c r="J272" s="41"/>
      <c r="K272" s="41"/>
      <c r="L272" s="41"/>
      <c r="M272" s="41"/>
      <c r="N272" s="41"/>
      <c r="O272" s="41"/>
      <c r="P272" s="41"/>
      <c r="Q272" s="41"/>
      <c r="R272" s="41"/>
      <c r="S272" s="40"/>
      <c r="T272" s="41"/>
      <c r="U272" s="41"/>
      <c r="V272" s="41"/>
      <c r="W272" s="40"/>
      <c r="X272" s="40"/>
      <c r="Y272" s="41"/>
    </row>
    <row r="273" spans="7:25" x14ac:dyDescent="0.2">
      <c r="G273" s="40"/>
      <c r="H273" s="40"/>
      <c r="I273" s="40"/>
      <c r="J273" s="41"/>
      <c r="K273" s="41"/>
      <c r="L273" s="41"/>
      <c r="M273" s="41"/>
      <c r="N273" s="41"/>
      <c r="O273" s="41"/>
      <c r="P273" s="41"/>
      <c r="Q273" s="41"/>
      <c r="R273" s="41"/>
      <c r="S273" s="40"/>
      <c r="T273" s="41"/>
      <c r="U273" s="41"/>
      <c r="V273" s="41"/>
      <c r="W273" s="40"/>
      <c r="X273" s="40"/>
      <c r="Y273" s="41"/>
    </row>
    <row r="274" spans="7:25" x14ac:dyDescent="0.2">
      <c r="G274" s="40"/>
      <c r="H274" s="40"/>
      <c r="I274" s="40"/>
      <c r="J274" s="41"/>
      <c r="K274" s="41"/>
      <c r="L274" s="41"/>
      <c r="M274" s="41"/>
      <c r="N274" s="41"/>
      <c r="O274" s="41"/>
      <c r="P274" s="41"/>
      <c r="Q274" s="41"/>
      <c r="R274" s="41"/>
      <c r="S274" s="40"/>
      <c r="T274" s="41"/>
      <c r="U274" s="41"/>
      <c r="V274" s="41"/>
      <c r="W274" s="40"/>
      <c r="X274" s="40"/>
      <c r="Y274" s="41"/>
    </row>
    <row r="275" spans="7:25" x14ac:dyDescent="0.2">
      <c r="G275" s="40"/>
      <c r="H275" s="40"/>
      <c r="I275" s="40"/>
      <c r="J275" s="41"/>
      <c r="K275" s="41"/>
      <c r="L275" s="41"/>
      <c r="M275" s="41"/>
      <c r="N275" s="41"/>
      <c r="O275" s="41"/>
      <c r="P275" s="41"/>
      <c r="Q275" s="41"/>
      <c r="R275" s="41"/>
      <c r="S275" s="40"/>
      <c r="T275" s="41"/>
      <c r="U275" s="41"/>
      <c r="V275" s="41"/>
      <c r="W275" s="40"/>
      <c r="X275" s="40"/>
      <c r="Y275" s="41"/>
    </row>
    <row r="276" spans="7:25" x14ac:dyDescent="0.2">
      <c r="G276" s="40"/>
      <c r="H276" s="40"/>
      <c r="I276" s="40"/>
      <c r="J276" s="41"/>
      <c r="K276" s="41"/>
      <c r="L276" s="41"/>
      <c r="M276" s="41"/>
      <c r="N276" s="41"/>
      <c r="O276" s="41"/>
      <c r="P276" s="41"/>
      <c r="Q276" s="41"/>
      <c r="R276" s="41"/>
      <c r="S276" s="40"/>
      <c r="T276" s="41"/>
      <c r="U276" s="41"/>
      <c r="V276" s="41"/>
      <c r="W276" s="40"/>
      <c r="X276" s="40"/>
      <c r="Y276" s="41"/>
    </row>
    <row r="277" spans="7:25" x14ac:dyDescent="0.2">
      <c r="G277" s="40"/>
      <c r="H277" s="40"/>
      <c r="I277" s="40"/>
      <c r="J277" s="41"/>
      <c r="K277" s="41"/>
      <c r="L277" s="41"/>
      <c r="M277" s="41"/>
      <c r="N277" s="41"/>
      <c r="O277" s="41"/>
      <c r="P277" s="41"/>
      <c r="Q277" s="41"/>
      <c r="R277" s="41"/>
      <c r="S277" s="40"/>
      <c r="T277" s="41"/>
      <c r="U277" s="41"/>
      <c r="V277" s="41"/>
      <c r="W277" s="40"/>
      <c r="X277" s="40"/>
      <c r="Y277" s="41"/>
    </row>
    <row r="278" spans="7:25" x14ac:dyDescent="0.2">
      <c r="G278" s="40"/>
      <c r="H278" s="40"/>
      <c r="I278" s="40"/>
      <c r="J278" s="41"/>
      <c r="K278" s="41"/>
      <c r="L278" s="41"/>
      <c r="M278" s="41"/>
      <c r="N278" s="41"/>
      <c r="O278" s="41"/>
      <c r="P278" s="41"/>
      <c r="Q278" s="41"/>
      <c r="R278" s="41"/>
      <c r="S278" s="40"/>
      <c r="T278" s="41"/>
      <c r="U278" s="41"/>
      <c r="V278" s="41"/>
      <c r="W278" s="40"/>
      <c r="X278" s="40"/>
      <c r="Y278" s="41"/>
    </row>
    <row r="279" spans="7:25" x14ac:dyDescent="0.2">
      <c r="G279" s="40"/>
      <c r="H279" s="40"/>
      <c r="I279" s="40"/>
      <c r="J279" s="41"/>
      <c r="K279" s="41"/>
      <c r="L279" s="41"/>
      <c r="M279" s="41"/>
      <c r="N279" s="41"/>
      <c r="O279" s="41"/>
      <c r="P279" s="41"/>
      <c r="Q279" s="41"/>
      <c r="R279" s="41"/>
      <c r="S279" s="40"/>
      <c r="T279" s="41"/>
      <c r="U279" s="41"/>
      <c r="V279" s="41"/>
      <c r="W279" s="40"/>
      <c r="X279" s="40"/>
      <c r="Y279" s="41"/>
    </row>
    <row r="280" spans="7:25" x14ac:dyDescent="0.2">
      <c r="G280" s="40"/>
      <c r="H280" s="40"/>
      <c r="I280" s="40"/>
      <c r="J280" s="41"/>
      <c r="K280" s="41"/>
      <c r="L280" s="41"/>
      <c r="M280" s="41"/>
      <c r="N280" s="41"/>
      <c r="O280" s="41"/>
      <c r="P280" s="41"/>
      <c r="Q280" s="41"/>
      <c r="R280" s="41"/>
      <c r="S280" s="40"/>
      <c r="T280" s="41"/>
      <c r="U280" s="41"/>
      <c r="V280" s="41"/>
      <c r="W280" s="40"/>
      <c r="X280" s="40"/>
      <c r="Y280" s="41"/>
    </row>
    <row r="281" spans="7:25" x14ac:dyDescent="0.2">
      <c r="G281" s="40"/>
      <c r="H281" s="40"/>
      <c r="I281" s="40"/>
      <c r="J281" s="41"/>
      <c r="K281" s="41"/>
      <c r="L281" s="41"/>
      <c r="M281" s="41"/>
      <c r="N281" s="41"/>
      <c r="O281" s="41"/>
      <c r="P281" s="41"/>
      <c r="Q281" s="41"/>
      <c r="R281" s="41"/>
      <c r="S281" s="40"/>
      <c r="T281" s="41"/>
      <c r="U281" s="41"/>
      <c r="V281" s="41"/>
      <c r="W281" s="40"/>
      <c r="X281" s="40"/>
      <c r="Y281" s="41"/>
    </row>
    <row r="282" spans="7:25" x14ac:dyDescent="0.2">
      <c r="G282" s="40"/>
      <c r="H282" s="40"/>
      <c r="I282" s="40"/>
      <c r="J282" s="41"/>
      <c r="K282" s="41"/>
      <c r="L282" s="41"/>
      <c r="M282" s="41"/>
      <c r="N282" s="41"/>
      <c r="O282" s="41"/>
      <c r="P282" s="41"/>
      <c r="Q282" s="41"/>
      <c r="R282" s="41"/>
      <c r="S282" s="40"/>
      <c r="T282" s="41"/>
      <c r="U282" s="41"/>
      <c r="V282" s="41"/>
      <c r="W282" s="40"/>
      <c r="X282" s="40"/>
      <c r="Y282" s="41"/>
    </row>
    <row r="283" spans="7:25" x14ac:dyDescent="0.2">
      <c r="G283" s="40"/>
      <c r="H283" s="40"/>
      <c r="I283" s="40"/>
      <c r="J283" s="41"/>
      <c r="K283" s="41"/>
      <c r="L283" s="41"/>
      <c r="M283" s="41"/>
      <c r="N283" s="41"/>
      <c r="O283" s="41"/>
      <c r="P283" s="41"/>
      <c r="Q283" s="41"/>
      <c r="R283" s="41"/>
      <c r="S283" s="40"/>
      <c r="T283" s="41"/>
      <c r="U283" s="41"/>
      <c r="V283" s="41"/>
      <c r="W283" s="40"/>
      <c r="X283" s="40"/>
      <c r="Y283" s="41"/>
    </row>
    <row r="284" spans="7:25" x14ac:dyDescent="0.2">
      <c r="G284" s="40"/>
      <c r="H284" s="40"/>
      <c r="I284" s="40"/>
      <c r="J284" s="41"/>
      <c r="K284" s="41"/>
      <c r="L284" s="41"/>
      <c r="M284" s="41"/>
      <c r="N284" s="41"/>
      <c r="O284" s="41"/>
      <c r="P284" s="41"/>
      <c r="Q284" s="41"/>
      <c r="R284" s="41"/>
      <c r="S284" s="40"/>
      <c r="T284" s="41"/>
      <c r="U284" s="41"/>
      <c r="V284" s="41"/>
      <c r="W284" s="40"/>
      <c r="X284" s="40"/>
      <c r="Y284" s="41"/>
    </row>
    <row r="285" spans="7:25" x14ac:dyDescent="0.2">
      <c r="G285" s="40"/>
      <c r="H285" s="40"/>
      <c r="I285" s="40"/>
      <c r="J285" s="41"/>
      <c r="K285" s="41"/>
      <c r="L285" s="41"/>
      <c r="M285" s="41"/>
      <c r="N285" s="41"/>
      <c r="O285" s="41"/>
      <c r="P285" s="41"/>
      <c r="Q285" s="41"/>
      <c r="R285" s="41"/>
      <c r="S285" s="40"/>
      <c r="T285" s="41"/>
      <c r="U285" s="41"/>
      <c r="V285" s="41"/>
      <c r="W285" s="40"/>
      <c r="X285" s="40"/>
      <c r="Y285" s="41"/>
    </row>
    <row r="286" spans="7:25" x14ac:dyDescent="0.2">
      <c r="G286" s="40"/>
      <c r="H286" s="40"/>
      <c r="I286" s="40"/>
      <c r="J286" s="41"/>
      <c r="K286" s="41"/>
      <c r="L286" s="41"/>
      <c r="M286" s="41"/>
      <c r="N286" s="41"/>
      <c r="O286" s="41"/>
      <c r="P286" s="41"/>
      <c r="Q286" s="41"/>
      <c r="R286" s="41"/>
      <c r="S286" s="40"/>
      <c r="T286" s="41"/>
      <c r="U286" s="41"/>
      <c r="V286" s="41"/>
      <c r="W286" s="40"/>
      <c r="X286" s="40"/>
      <c r="Y286" s="41"/>
    </row>
    <row r="287" spans="7:25" x14ac:dyDescent="0.2">
      <c r="G287" s="40"/>
      <c r="H287" s="40"/>
      <c r="I287" s="40"/>
      <c r="J287" s="41"/>
      <c r="K287" s="41"/>
      <c r="L287" s="41"/>
      <c r="M287" s="41"/>
      <c r="N287" s="41"/>
      <c r="O287" s="41"/>
      <c r="P287" s="41"/>
      <c r="Q287" s="41"/>
      <c r="R287" s="41"/>
      <c r="S287" s="40"/>
      <c r="T287" s="41"/>
      <c r="U287" s="41"/>
      <c r="V287" s="41"/>
      <c r="W287" s="40"/>
      <c r="X287" s="40"/>
      <c r="Y287" s="41"/>
    </row>
    <row r="288" spans="7:25" x14ac:dyDescent="0.2">
      <c r="G288" s="40"/>
      <c r="H288" s="40"/>
      <c r="I288" s="40"/>
      <c r="J288" s="41"/>
      <c r="K288" s="41"/>
      <c r="L288" s="41"/>
      <c r="M288" s="41"/>
      <c r="N288" s="41"/>
      <c r="O288" s="41"/>
      <c r="P288" s="41"/>
      <c r="Q288" s="41"/>
      <c r="R288" s="41"/>
      <c r="S288" s="40"/>
      <c r="T288" s="41"/>
      <c r="U288" s="41"/>
      <c r="V288" s="41"/>
      <c r="W288" s="40"/>
      <c r="X288" s="40"/>
      <c r="Y288" s="41"/>
    </row>
    <row r="289" spans="7:25" x14ac:dyDescent="0.2">
      <c r="G289" s="40"/>
      <c r="H289" s="40"/>
      <c r="I289" s="40"/>
      <c r="J289" s="41"/>
      <c r="K289" s="41"/>
      <c r="L289" s="41"/>
      <c r="M289" s="41"/>
      <c r="N289" s="41"/>
      <c r="O289" s="41"/>
      <c r="P289" s="41"/>
      <c r="Q289" s="41"/>
      <c r="R289" s="41"/>
      <c r="S289" s="40"/>
      <c r="T289" s="41"/>
      <c r="U289" s="41"/>
      <c r="V289" s="41"/>
      <c r="W289" s="40"/>
      <c r="X289" s="40"/>
      <c r="Y289" s="41"/>
    </row>
    <row r="290" spans="7:25" x14ac:dyDescent="0.2">
      <c r="G290" s="40"/>
      <c r="H290" s="40"/>
      <c r="I290" s="40"/>
      <c r="J290" s="41"/>
      <c r="K290" s="41"/>
      <c r="L290" s="41"/>
      <c r="M290" s="41"/>
      <c r="N290" s="41"/>
      <c r="O290" s="41"/>
      <c r="P290" s="41"/>
      <c r="Q290" s="41"/>
      <c r="R290" s="41"/>
      <c r="S290" s="40"/>
      <c r="T290" s="41"/>
      <c r="U290" s="41"/>
      <c r="V290" s="41"/>
      <c r="W290" s="40"/>
      <c r="X290" s="40"/>
      <c r="Y290" s="41"/>
    </row>
    <row r="291" spans="7:25" x14ac:dyDescent="0.2">
      <c r="G291" s="40"/>
      <c r="H291" s="40"/>
      <c r="I291" s="40"/>
      <c r="J291" s="41"/>
      <c r="K291" s="41"/>
      <c r="L291" s="41"/>
      <c r="M291" s="41"/>
      <c r="N291" s="41"/>
      <c r="O291" s="41"/>
      <c r="P291" s="41"/>
      <c r="Q291" s="41"/>
      <c r="R291" s="41"/>
      <c r="S291" s="40"/>
      <c r="T291" s="41"/>
      <c r="U291" s="41"/>
      <c r="V291" s="41"/>
      <c r="W291" s="40"/>
      <c r="X291" s="40"/>
      <c r="Y291" s="41"/>
    </row>
    <row r="292" spans="7:25" x14ac:dyDescent="0.2">
      <c r="G292" s="40"/>
      <c r="H292" s="40"/>
      <c r="I292" s="40"/>
      <c r="J292" s="41"/>
      <c r="K292" s="41"/>
      <c r="L292" s="41"/>
      <c r="M292" s="41"/>
      <c r="N292" s="41"/>
      <c r="O292" s="41"/>
      <c r="P292" s="41"/>
      <c r="Q292" s="41"/>
      <c r="R292" s="41"/>
      <c r="S292" s="40"/>
      <c r="T292" s="41"/>
      <c r="U292" s="41"/>
      <c r="V292" s="41"/>
      <c r="W292" s="40"/>
      <c r="X292" s="40"/>
      <c r="Y292" s="41"/>
    </row>
    <row r="293" spans="7:25" x14ac:dyDescent="0.2">
      <c r="G293" s="40"/>
      <c r="H293" s="40"/>
      <c r="I293" s="40"/>
      <c r="J293" s="41"/>
      <c r="K293" s="41"/>
      <c r="L293" s="41"/>
      <c r="M293" s="41"/>
      <c r="N293" s="41"/>
      <c r="O293" s="41"/>
      <c r="P293" s="41"/>
      <c r="Q293" s="41"/>
      <c r="R293" s="41"/>
      <c r="S293" s="40"/>
      <c r="T293" s="41"/>
      <c r="U293" s="41"/>
      <c r="V293" s="41"/>
      <c r="W293" s="40"/>
      <c r="X293" s="40"/>
      <c r="Y293" s="41"/>
    </row>
    <row r="294" spans="7:25" x14ac:dyDescent="0.2">
      <c r="G294" s="40"/>
      <c r="H294" s="40"/>
      <c r="I294" s="40"/>
      <c r="J294" s="41"/>
      <c r="K294" s="41"/>
      <c r="L294" s="41"/>
      <c r="M294" s="41"/>
      <c r="N294" s="41"/>
      <c r="O294" s="41"/>
      <c r="P294" s="41"/>
      <c r="Q294" s="41"/>
      <c r="R294" s="41"/>
      <c r="S294" s="40"/>
      <c r="T294" s="41"/>
      <c r="U294" s="41"/>
      <c r="V294" s="41"/>
      <c r="W294" s="40"/>
      <c r="X294" s="40"/>
      <c r="Y294" s="41"/>
    </row>
    <row r="295" spans="7:25" x14ac:dyDescent="0.2">
      <c r="G295" s="40"/>
      <c r="H295" s="40"/>
      <c r="I295" s="40"/>
      <c r="J295" s="41"/>
      <c r="K295" s="41"/>
      <c r="L295" s="41"/>
      <c r="M295" s="41"/>
      <c r="N295" s="41"/>
      <c r="O295" s="41"/>
      <c r="P295" s="41"/>
      <c r="Q295" s="41"/>
      <c r="R295" s="41"/>
      <c r="S295" s="40"/>
      <c r="T295" s="41"/>
      <c r="U295" s="41"/>
      <c r="V295" s="41"/>
      <c r="W295" s="40"/>
      <c r="X295" s="40"/>
      <c r="Y295" s="41"/>
    </row>
    <row r="296" spans="7:25" x14ac:dyDescent="0.2">
      <c r="G296" s="40"/>
      <c r="H296" s="40"/>
      <c r="I296" s="40"/>
      <c r="J296" s="41"/>
      <c r="K296" s="41"/>
      <c r="L296" s="41"/>
      <c r="M296" s="41"/>
      <c r="N296" s="41"/>
      <c r="O296" s="41"/>
      <c r="P296" s="41"/>
      <c r="Q296" s="41"/>
      <c r="R296" s="41"/>
      <c r="S296" s="40"/>
      <c r="T296" s="41"/>
      <c r="U296" s="41"/>
      <c r="V296" s="41"/>
      <c r="W296" s="40"/>
      <c r="X296" s="40"/>
      <c r="Y296" s="41"/>
    </row>
    <row r="297" spans="7:25" x14ac:dyDescent="0.2">
      <c r="G297" s="40"/>
      <c r="H297" s="40"/>
      <c r="I297" s="40"/>
      <c r="J297" s="41"/>
      <c r="K297" s="41"/>
      <c r="L297" s="41"/>
      <c r="M297" s="41"/>
      <c r="N297" s="41"/>
      <c r="O297" s="41"/>
      <c r="P297" s="41"/>
      <c r="Q297" s="41"/>
      <c r="R297" s="41"/>
      <c r="S297" s="40"/>
      <c r="T297" s="41"/>
      <c r="U297" s="41"/>
      <c r="V297" s="41"/>
      <c r="W297" s="40"/>
      <c r="X297" s="40"/>
      <c r="Y297" s="41"/>
    </row>
    <row r="298" spans="7:25" x14ac:dyDescent="0.2">
      <c r="G298" s="40"/>
      <c r="H298" s="40"/>
      <c r="I298" s="40"/>
      <c r="J298" s="41"/>
      <c r="K298" s="41"/>
      <c r="L298" s="41"/>
      <c r="M298" s="41"/>
      <c r="N298" s="41"/>
      <c r="O298" s="41"/>
      <c r="P298" s="41"/>
      <c r="Q298" s="41"/>
      <c r="R298" s="41"/>
      <c r="S298" s="40"/>
      <c r="T298" s="41"/>
      <c r="U298" s="41"/>
      <c r="V298" s="41"/>
      <c r="W298" s="40"/>
      <c r="X298" s="40"/>
      <c r="Y298" s="41"/>
    </row>
    <row r="299" spans="7:25" x14ac:dyDescent="0.2">
      <c r="G299" s="40"/>
      <c r="H299" s="40"/>
      <c r="I299" s="40"/>
      <c r="J299" s="41"/>
      <c r="K299" s="41"/>
      <c r="L299" s="41"/>
      <c r="M299" s="41"/>
      <c r="N299" s="41"/>
      <c r="O299" s="41"/>
      <c r="P299" s="41"/>
      <c r="Q299" s="41"/>
      <c r="R299" s="41"/>
      <c r="S299" s="40"/>
      <c r="T299" s="41"/>
      <c r="U299" s="41"/>
      <c r="V299" s="41"/>
      <c r="W299" s="40"/>
      <c r="X299" s="40"/>
      <c r="Y299" s="41"/>
    </row>
    <row r="300" spans="7:25" x14ac:dyDescent="0.2">
      <c r="G300" s="40"/>
      <c r="H300" s="40"/>
      <c r="I300" s="40"/>
      <c r="J300" s="41"/>
      <c r="K300" s="41"/>
      <c r="L300" s="41"/>
      <c r="M300" s="41"/>
      <c r="N300" s="41"/>
      <c r="O300" s="41"/>
      <c r="P300" s="41"/>
      <c r="Q300" s="41"/>
      <c r="R300" s="41"/>
      <c r="S300" s="40"/>
      <c r="T300" s="41"/>
      <c r="U300" s="41"/>
      <c r="V300" s="41"/>
      <c r="W300" s="40"/>
      <c r="X300" s="40"/>
      <c r="Y300" s="41"/>
    </row>
    <row r="301" spans="7:25" x14ac:dyDescent="0.2">
      <c r="G301" s="40"/>
      <c r="H301" s="40"/>
      <c r="I301" s="40"/>
      <c r="J301" s="41"/>
      <c r="K301" s="41"/>
      <c r="L301" s="41"/>
      <c r="M301" s="41"/>
      <c r="N301" s="41"/>
      <c r="O301" s="41"/>
      <c r="P301" s="41"/>
      <c r="Q301" s="41"/>
      <c r="R301" s="41"/>
      <c r="S301" s="40"/>
      <c r="T301" s="41"/>
      <c r="U301" s="41"/>
      <c r="V301" s="41"/>
      <c r="W301" s="40"/>
      <c r="X301" s="40"/>
      <c r="Y301" s="41"/>
    </row>
    <row r="302" spans="7:25" x14ac:dyDescent="0.2">
      <c r="G302" s="40"/>
      <c r="H302" s="40"/>
      <c r="I302" s="40"/>
      <c r="J302" s="41"/>
      <c r="K302" s="41"/>
      <c r="L302" s="41"/>
      <c r="M302" s="41"/>
      <c r="N302" s="41"/>
      <c r="O302" s="41"/>
      <c r="P302" s="41"/>
      <c r="Q302" s="41"/>
      <c r="R302" s="41"/>
      <c r="S302" s="40"/>
      <c r="T302" s="41"/>
      <c r="U302" s="41"/>
      <c r="V302" s="41"/>
      <c r="W302" s="40"/>
      <c r="X302" s="40"/>
      <c r="Y302" s="41"/>
    </row>
    <row r="303" spans="7:25" x14ac:dyDescent="0.2">
      <c r="G303" s="40"/>
      <c r="H303" s="40"/>
      <c r="I303" s="40"/>
      <c r="J303" s="41"/>
      <c r="K303" s="41"/>
      <c r="L303" s="41"/>
      <c r="M303" s="41"/>
      <c r="N303" s="41"/>
      <c r="O303" s="41"/>
      <c r="P303" s="41"/>
      <c r="Q303" s="41"/>
      <c r="R303" s="41"/>
      <c r="S303" s="40"/>
      <c r="T303" s="41"/>
      <c r="U303" s="41"/>
      <c r="V303" s="41"/>
      <c r="W303" s="40"/>
      <c r="X303" s="40"/>
      <c r="Y303" s="41"/>
    </row>
    <row r="304" spans="7:25" x14ac:dyDescent="0.2">
      <c r="G304" s="40"/>
      <c r="H304" s="40"/>
      <c r="I304" s="40"/>
      <c r="J304" s="41"/>
      <c r="K304" s="41"/>
      <c r="L304" s="41"/>
      <c r="M304" s="41"/>
      <c r="N304" s="41"/>
      <c r="O304" s="41"/>
      <c r="P304" s="41"/>
      <c r="Q304" s="41"/>
      <c r="R304" s="41"/>
      <c r="S304" s="40"/>
      <c r="T304" s="41"/>
      <c r="U304" s="41"/>
      <c r="V304" s="41"/>
      <c r="W304" s="40"/>
      <c r="X304" s="40"/>
      <c r="Y304" s="41"/>
    </row>
    <row r="305" spans="7:25" x14ac:dyDescent="0.2">
      <c r="G305" s="40"/>
      <c r="H305" s="40"/>
      <c r="I305" s="40"/>
      <c r="J305" s="41"/>
      <c r="K305" s="41"/>
      <c r="L305" s="41"/>
      <c r="M305" s="41"/>
      <c r="N305" s="41"/>
      <c r="O305" s="41"/>
      <c r="P305" s="41"/>
      <c r="Q305" s="41"/>
      <c r="R305" s="41"/>
      <c r="S305" s="40"/>
      <c r="T305" s="41"/>
      <c r="U305" s="41"/>
      <c r="V305" s="41"/>
      <c r="W305" s="40"/>
      <c r="X305" s="40"/>
      <c r="Y305" s="41"/>
    </row>
    <row r="306" spans="7:25" x14ac:dyDescent="0.2">
      <c r="G306" s="40"/>
      <c r="H306" s="40"/>
      <c r="I306" s="40"/>
      <c r="J306" s="41"/>
      <c r="K306" s="41"/>
      <c r="L306" s="41"/>
      <c r="M306" s="41"/>
      <c r="N306" s="41"/>
      <c r="O306" s="41"/>
      <c r="P306" s="41"/>
      <c r="Q306" s="41"/>
      <c r="R306" s="41"/>
      <c r="S306" s="40"/>
      <c r="T306" s="41"/>
      <c r="U306" s="41"/>
      <c r="V306" s="41"/>
      <c r="W306" s="40"/>
      <c r="X306" s="40"/>
      <c r="Y306" s="41"/>
    </row>
    <row r="307" spans="7:25" x14ac:dyDescent="0.2">
      <c r="G307" s="40"/>
      <c r="H307" s="40"/>
      <c r="I307" s="40"/>
      <c r="J307" s="41"/>
      <c r="K307" s="41"/>
      <c r="L307" s="41"/>
      <c r="M307" s="41"/>
      <c r="N307" s="41"/>
      <c r="O307" s="41"/>
      <c r="P307" s="41"/>
      <c r="Q307" s="41"/>
      <c r="R307" s="41"/>
      <c r="S307" s="40"/>
      <c r="T307" s="41"/>
      <c r="U307" s="41"/>
      <c r="V307" s="41"/>
      <c r="W307" s="40"/>
      <c r="X307" s="40"/>
      <c r="Y307" s="41"/>
    </row>
    <row r="308" spans="7:25" x14ac:dyDescent="0.2">
      <c r="G308" s="40"/>
      <c r="H308" s="40"/>
      <c r="I308" s="40"/>
      <c r="J308" s="41"/>
      <c r="K308" s="41"/>
      <c r="L308" s="41"/>
      <c r="M308" s="41"/>
      <c r="N308" s="41"/>
      <c r="O308" s="41"/>
      <c r="P308" s="41"/>
      <c r="Q308" s="41"/>
      <c r="R308" s="41"/>
      <c r="S308" s="40"/>
      <c r="T308" s="41"/>
      <c r="U308" s="41"/>
      <c r="V308" s="41"/>
      <c r="W308" s="40"/>
      <c r="X308" s="40"/>
      <c r="Y308" s="41"/>
    </row>
    <row r="309" spans="7:25" x14ac:dyDescent="0.2">
      <c r="G309" s="40"/>
      <c r="H309" s="40"/>
      <c r="I309" s="40"/>
      <c r="J309" s="41"/>
      <c r="K309" s="41"/>
      <c r="L309" s="41"/>
      <c r="M309" s="41"/>
      <c r="N309" s="41"/>
      <c r="O309" s="41"/>
      <c r="P309" s="41"/>
      <c r="Q309" s="41"/>
      <c r="R309" s="41"/>
      <c r="S309" s="40"/>
      <c r="T309" s="41"/>
      <c r="U309" s="41"/>
      <c r="V309" s="41"/>
      <c r="W309" s="40"/>
      <c r="X309" s="40"/>
      <c r="Y309" s="41"/>
    </row>
    <row r="310" spans="7:25" x14ac:dyDescent="0.2">
      <c r="G310" s="40"/>
      <c r="H310" s="40"/>
      <c r="I310" s="40"/>
      <c r="J310" s="41"/>
      <c r="K310" s="41"/>
      <c r="L310" s="41"/>
      <c r="M310" s="41"/>
      <c r="N310" s="41"/>
      <c r="O310" s="41"/>
      <c r="P310" s="41"/>
      <c r="Q310" s="41"/>
      <c r="R310" s="41"/>
      <c r="S310" s="40"/>
      <c r="T310" s="41"/>
      <c r="U310" s="41"/>
      <c r="V310" s="41"/>
      <c r="W310" s="40"/>
      <c r="X310" s="40"/>
      <c r="Y310" s="41"/>
    </row>
    <row r="311" spans="7:25" x14ac:dyDescent="0.2">
      <c r="G311" s="40"/>
      <c r="H311" s="40"/>
      <c r="I311" s="40"/>
      <c r="J311" s="41"/>
      <c r="K311" s="41"/>
      <c r="L311" s="41"/>
      <c r="M311" s="41"/>
      <c r="N311" s="41"/>
      <c r="O311" s="41"/>
      <c r="P311" s="41"/>
      <c r="Q311" s="41"/>
      <c r="R311" s="41"/>
      <c r="S311" s="40"/>
      <c r="T311" s="41"/>
      <c r="U311" s="41"/>
      <c r="V311" s="41"/>
      <c r="W311" s="40"/>
      <c r="X311" s="40"/>
      <c r="Y311" s="41"/>
    </row>
    <row r="312" spans="7:25" x14ac:dyDescent="0.2">
      <c r="G312" s="40"/>
      <c r="H312" s="40"/>
      <c r="I312" s="40"/>
      <c r="J312" s="41"/>
      <c r="K312" s="41"/>
      <c r="L312" s="41"/>
      <c r="M312" s="41"/>
      <c r="N312" s="41"/>
      <c r="O312" s="41"/>
      <c r="P312" s="41"/>
      <c r="Q312" s="41"/>
      <c r="R312" s="41"/>
      <c r="S312" s="40"/>
      <c r="T312" s="41"/>
      <c r="U312" s="41"/>
      <c r="V312" s="41"/>
      <c r="W312" s="40"/>
      <c r="X312" s="40"/>
      <c r="Y312" s="41"/>
    </row>
    <row r="313" spans="7:25" x14ac:dyDescent="0.2">
      <c r="G313" s="40"/>
      <c r="H313" s="40"/>
      <c r="I313" s="40"/>
      <c r="J313" s="41"/>
      <c r="K313" s="41"/>
      <c r="L313" s="41"/>
      <c r="M313" s="41"/>
      <c r="N313" s="41"/>
      <c r="O313" s="41"/>
      <c r="P313" s="41"/>
      <c r="Q313" s="41"/>
      <c r="R313" s="41"/>
      <c r="S313" s="40"/>
      <c r="T313" s="41"/>
      <c r="U313" s="41"/>
      <c r="V313" s="41"/>
      <c r="W313" s="40"/>
      <c r="X313" s="40"/>
      <c r="Y313" s="41"/>
    </row>
    <row r="314" spans="7:25" x14ac:dyDescent="0.2">
      <c r="G314" s="40"/>
      <c r="H314" s="40"/>
      <c r="I314" s="40"/>
      <c r="J314" s="41"/>
      <c r="K314" s="41"/>
      <c r="L314" s="41"/>
      <c r="M314" s="41"/>
      <c r="N314" s="41"/>
      <c r="O314" s="41"/>
      <c r="P314" s="41"/>
      <c r="Q314" s="41"/>
      <c r="R314" s="41"/>
      <c r="S314" s="40"/>
      <c r="T314" s="41"/>
      <c r="U314" s="41"/>
      <c r="V314" s="41"/>
      <c r="W314" s="40"/>
      <c r="X314" s="40"/>
      <c r="Y314" s="41"/>
    </row>
    <row r="315" spans="7:25" x14ac:dyDescent="0.2">
      <c r="G315" s="40"/>
      <c r="H315" s="40"/>
      <c r="I315" s="40"/>
      <c r="J315" s="41"/>
      <c r="K315" s="41"/>
      <c r="L315" s="41"/>
      <c r="M315" s="41"/>
      <c r="N315" s="41"/>
      <c r="O315" s="41"/>
      <c r="P315" s="41"/>
      <c r="Q315" s="41"/>
      <c r="R315" s="41"/>
      <c r="S315" s="40"/>
      <c r="T315" s="41"/>
      <c r="U315" s="41"/>
      <c r="V315" s="41"/>
      <c r="W315" s="40"/>
      <c r="X315" s="40"/>
      <c r="Y315" s="41"/>
    </row>
    <row r="316" spans="7:25" x14ac:dyDescent="0.2">
      <c r="G316" s="40"/>
      <c r="H316" s="40"/>
      <c r="I316" s="40"/>
      <c r="J316" s="41"/>
      <c r="K316" s="41"/>
      <c r="L316" s="41"/>
      <c r="M316" s="41"/>
      <c r="N316" s="41"/>
      <c r="O316" s="41"/>
      <c r="P316" s="41"/>
      <c r="Q316" s="41"/>
      <c r="R316" s="41"/>
      <c r="S316" s="40"/>
      <c r="T316" s="41"/>
      <c r="U316" s="41"/>
      <c r="V316" s="41"/>
      <c r="W316" s="40"/>
      <c r="X316" s="40"/>
      <c r="Y316" s="41"/>
    </row>
    <row r="317" spans="7:25" x14ac:dyDescent="0.2">
      <c r="G317" s="40"/>
      <c r="H317" s="40"/>
      <c r="I317" s="40"/>
      <c r="J317" s="41"/>
      <c r="K317" s="41"/>
      <c r="L317" s="41"/>
      <c r="M317" s="41"/>
      <c r="N317" s="41"/>
      <c r="O317" s="41"/>
      <c r="P317" s="41"/>
      <c r="Q317" s="41"/>
      <c r="R317" s="41"/>
      <c r="S317" s="40"/>
      <c r="T317" s="41"/>
      <c r="U317" s="41"/>
      <c r="V317" s="41"/>
      <c r="W317" s="40"/>
      <c r="X317" s="40"/>
      <c r="Y317" s="41"/>
    </row>
    <row r="318" spans="7:25" x14ac:dyDescent="0.2">
      <c r="G318" s="40"/>
      <c r="H318" s="40"/>
      <c r="I318" s="40"/>
      <c r="J318" s="41"/>
      <c r="K318" s="41"/>
      <c r="L318" s="41"/>
      <c r="M318" s="41"/>
      <c r="N318" s="41"/>
      <c r="O318" s="41"/>
      <c r="P318" s="41"/>
      <c r="Q318" s="41"/>
      <c r="R318" s="41"/>
      <c r="S318" s="40"/>
      <c r="T318" s="41"/>
      <c r="U318" s="41"/>
      <c r="V318" s="41"/>
      <c r="W318" s="40"/>
      <c r="X318" s="40"/>
      <c r="Y318" s="41"/>
    </row>
    <row r="319" spans="7:25" x14ac:dyDescent="0.2">
      <c r="G319" s="40"/>
      <c r="H319" s="40"/>
      <c r="I319" s="40"/>
      <c r="J319" s="41"/>
      <c r="K319" s="41"/>
      <c r="L319" s="41"/>
      <c r="M319" s="41"/>
      <c r="N319" s="41"/>
      <c r="O319" s="41"/>
      <c r="P319" s="41"/>
      <c r="Q319" s="41"/>
      <c r="R319" s="41"/>
      <c r="S319" s="40"/>
      <c r="T319" s="41"/>
      <c r="U319" s="41"/>
      <c r="V319" s="41"/>
      <c r="W319" s="40"/>
      <c r="X319" s="40"/>
      <c r="Y319" s="41"/>
    </row>
    <row r="320" spans="7:25" x14ac:dyDescent="0.2">
      <c r="G320" s="40"/>
      <c r="H320" s="40"/>
      <c r="I320" s="40"/>
      <c r="J320" s="41"/>
      <c r="K320" s="41"/>
      <c r="L320" s="41"/>
      <c r="M320" s="41"/>
      <c r="N320" s="41"/>
      <c r="O320" s="41"/>
      <c r="P320" s="41"/>
      <c r="Q320" s="41"/>
      <c r="R320" s="41"/>
      <c r="S320" s="40"/>
      <c r="T320" s="41"/>
      <c r="U320" s="41"/>
      <c r="V320" s="41"/>
      <c r="W320" s="40"/>
      <c r="X320" s="40"/>
      <c r="Y320" s="41"/>
    </row>
    <row r="321" spans="7:25" x14ac:dyDescent="0.2">
      <c r="G321" s="40"/>
      <c r="H321" s="40"/>
      <c r="I321" s="40"/>
      <c r="J321" s="41"/>
      <c r="K321" s="41"/>
      <c r="L321" s="41"/>
      <c r="M321" s="41"/>
      <c r="N321" s="41"/>
      <c r="O321" s="41"/>
      <c r="P321" s="41"/>
      <c r="Q321" s="41"/>
      <c r="R321" s="41"/>
      <c r="S321" s="40"/>
      <c r="T321" s="41"/>
      <c r="U321" s="41"/>
      <c r="V321" s="41"/>
      <c r="W321" s="40"/>
      <c r="X321" s="40"/>
      <c r="Y321" s="41"/>
    </row>
    <row r="322" spans="7:25" x14ac:dyDescent="0.2">
      <c r="G322" s="40"/>
      <c r="H322" s="40"/>
      <c r="I322" s="40"/>
      <c r="J322" s="41"/>
      <c r="K322" s="41"/>
      <c r="L322" s="41"/>
      <c r="M322" s="41"/>
      <c r="N322" s="41"/>
      <c r="O322" s="41"/>
      <c r="P322" s="41"/>
      <c r="Q322" s="41"/>
      <c r="R322" s="41"/>
      <c r="S322" s="40"/>
      <c r="T322" s="41"/>
      <c r="U322" s="41"/>
      <c r="V322" s="41"/>
      <c r="W322" s="40"/>
      <c r="X322" s="40"/>
      <c r="Y322" s="41"/>
    </row>
    <row r="323" spans="7:25" x14ac:dyDescent="0.2">
      <c r="G323" s="40"/>
      <c r="H323" s="40"/>
      <c r="I323" s="40"/>
      <c r="J323" s="41"/>
      <c r="K323" s="41"/>
      <c r="L323" s="41"/>
      <c r="M323" s="41"/>
      <c r="N323" s="41"/>
      <c r="O323" s="41"/>
      <c r="P323" s="41"/>
      <c r="Q323" s="41"/>
      <c r="R323" s="41"/>
      <c r="S323" s="40"/>
      <c r="T323" s="41"/>
      <c r="U323" s="41"/>
      <c r="V323" s="41"/>
      <c r="W323" s="40"/>
      <c r="X323" s="40"/>
      <c r="Y323" s="41"/>
    </row>
    <row r="324" spans="7:25" x14ac:dyDescent="0.2">
      <c r="G324" s="40"/>
      <c r="H324" s="40"/>
      <c r="I324" s="40"/>
      <c r="J324" s="41"/>
      <c r="K324" s="41"/>
      <c r="L324" s="41"/>
      <c r="M324" s="41"/>
      <c r="N324" s="41"/>
      <c r="O324" s="41"/>
      <c r="P324" s="41"/>
      <c r="Q324" s="41"/>
      <c r="R324" s="41"/>
      <c r="S324" s="40"/>
      <c r="T324" s="41"/>
      <c r="U324" s="41"/>
      <c r="V324" s="41"/>
      <c r="W324" s="40"/>
      <c r="X324" s="40"/>
      <c r="Y324" s="41"/>
    </row>
    <row r="325" spans="7:25" x14ac:dyDescent="0.2">
      <c r="G325" s="40"/>
      <c r="H325" s="40"/>
      <c r="I325" s="40"/>
      <c r="J325" s="41"/>
      <c r="K325" s="41"/>
      <c r="L325" s="41"/>
      <c r="M325" s="41"/>
      <c r="N325" s="41"/>
      <c r="O325" s="41"/>
      <c r="P325" s="41"/>
      <c r="Q325" s="41"/>
      <c r="R325" s="41"/>
      <c r="S325" s="40"/>
      <c r="T325" s="41"/>
      <c r="U325" s="41"/>
      <c r="V325" s="41"/>
      <c r="W325" s="40"/>
      <c r="X325" s="40"/>
      <c r="Y325" s="41"/>
    </row>
    <row r="326" spans="7:25" x14ac:dyDescent="0.2">
      <c r="G326" s="40"/>
      <c r="H326" s="40"/>
      <c r="I326" s="40"/>
      <c r="J326" s="41"/>
      <c r="K326" s="41"/>
      <c r="L326" s="41"/>
      <c r="M326" s="41"/>
      <c r="N326" s="41"/>
      <c r="O326" s="41"/>
      <c r="P326" s="41"/>
      <c r="Q326" s="41"/>
      <c r="R326" s="41"/>
      <c r="S326" s="40"/>
      <c r="T326" s="41"/>
      <c r="U326" s="41"/>
      <c r="V326" s="41"/>
      <c r="W326" s="40"/>
      <c r="X326" s="40"/>
      <c r="Y326" s="41"/>
    </row>
    <row r="327" spans="7:25" x14ac:dyDescent="0.2">
      <c r="G327" s="40"/>
      <c r="H327" s="40"/>
      <c r="I327" s="40"/>
      <c r="J327" s="41"/>
      <c r="K327" s="41"/>
      <c r="L327" s="41"/>
      <c r="M327" s="41"/>
      <c r="N327" s="41"/>
      <c r="O327" s="41"/>
      <c r="P327" s="41"/>
      <c r="Q327" s="41"/>
      <c r="R327" s="41"/>
      <c r="S327" s="40"/>
      <c r="T327" s="41"/>
      <c r="U327" s="41"/>
      <c r="V327" s="41"/>
      <c r="W327" s="40"/>
      <c r="X327" s="40"/>
      <c r="Y327" s="41"/>
    </row>
    <row r="328" spans="7:25" x14ac:dyDescent="0.2">
      <c r="G328" s="40"/>
      <c r="H328" s="40"/>
      <c r="I328" s="40"/>
      <c r="J328" s="41"/>
      <c r="K328" s="41"/>
      <c r="L328" s="41"/>
      <c r="M328" s="41"/>
      <c r="N328" s="41"/>
      <c r="O328" s="41"/>
      <c r="P328" s="41"/>
      <c r="Q328" s="41"/>
      <c r="R328" s="41"/>
      <c r="S328" s="40"/>
      <c r="T328" s="41"/>
      <c r="U328" s="41"/>
      <c r="V328" s="41"/>
      <c r="W328" s="40"/>
      <c r="X328" s="40"/>
      <c r="Y328" s="41"/>
    </row>
    <row r="329" spans="7:25" x14ac:dyDescent="0.2">
      <c r="G329" s="40"/>
      <c r="H329" s="40"/>
      <c r="I329" s="40"/>
      <c r="J329" s="41"/>
      <c r="K329" s="41"/>
      <c r="L329" s="41"/>
      <c r="M329" s="41"/>
      <c r="N329" s="41"/>
      <c r="O329" s="41"/>
      <c r="P329" s="41"/>
      <c r="Q329" s="41"/>
      <c r="R329" s="41"/>
      <c r="S329" s="40"/>
      <c r="T329" s="41"/>
      <c r="U329" s="41"/>
      <c r="V329" s="41"/>
      <c r="W329" s="40"/>
      <c r="X329" s="40"/>
      <c r="Y329" s="41"/>
    </row>
    <row r="330" spans="7:25" x14ac:dyDescent="0.2">
      <c r="G330" s="40"/>
      <c r="H330" s="40"/>
      <c r="I330" s="40"/>
      <c r="J330" s="41"/>
      <c r="K330" s="41"/>
      <c r="L330" s="41"/>
      <c r="M330" s="41"/>
      <c r="N330" s="41"/>
      <c r="O330" s="41"/>
      <c r="P330" s="41"/>
      <c r="Q330" s="41"/>
      <c r="R330" s="41"/>
      <c r="S330" s="40"/>
      <c r="T330" s="41"/>
      <c r="U330" s="41"/>
      <c r="V330" s="41"/>
      <c r="W330" s="40"/>
      <c r="X330" s="40"/>
      <c r="Y330" s="41"/>
    </row>
    <row r="331" spans="7:25" x14ac:dyDescent="0.2">
      <c r="G331" s="40"/>
      <c r="H331" s="40"/>
      <c r="I331" s="40"/>
      <c r="J331" s="41"/>
      <c r="K331" s="41"/>
      <c r="L331" s="41"/>
      <c r="M331" s="41"/>
      <c r="N331" s="41"/>
      <c r="O331" s="41"/>
      <c r="P331" s="41"/>
      <c r="Q331" s="41"/>
      <c r="R331" s="41"/>
      <c r="S331" s="40"/>
      <c r="T331" s="41"/>
      <c r="U331" s="41"/>
      <c r="V331" s="41"/>
      <c r="W331" s="40"/>
      <c r="X331" s="40"/>
      <c r="Y331" s="41"/>
    </row>
    <row r="332" spans="7:25" x14ac:dyDescent="0.2">
      <c r="G332" s="40"/>
      <c r="H332" s="40"/>
      <c r="I332" s="40"/>
      <c r="J332" s="41"/>
      <c r="K332" s="41"/>
      <c r="L332" s="41"/>
      <c r="M332" s="41"/>
      <c r="N332" s="41"/>
      <c r="O332" s="41"/>
      <c r="P332" s="41"/>
      <c r="Q332" s="41"/>
      <c r="R332" s="41"/>
      <c r="S332" s="40"/>
      <c r="T332" s="41"/>
      <c r="U332" s="41"/>
      <c r="V332" s="41"/>
      <c r="W332" s="40"/>
      <c r="X332" s="40"/>
      <c r="Y332" s="41"/>
    </row>
    <row r="333" spans="7:25" x14ac:dyDescent="0.2">
      <c r="G333" s="40"/>
      <c r="H333" s="40"/>
      <c r="I333" s="40"/>
      <c r="J333" s="41"/>
      <c r="K333" s="41"/>
      <c r="L333" s="41"/>
      <c r="M333" s="41"/>
      <c r="N333" s="41"/>
      <c r="O333" s="41"/>
      <c r="P333" s="41"/>
      <c r="Q333" s="41"/>
      <c r="R333" s="41"/>
      <c r="S333" s="40"/>
      <c r="T333" s="41"/>
      <c r="U333" s="41"/>
      <c r="V333" s="41"/>
      <c r="W333" s="40"/>
      <c r="X333" s="40"/>
      <c r="Y333" s="41"/>
    </row>
    <row r="334" spans="7:25" x14ac:dyDescent="0.2">
      <c r="G334" s="40"/>
      <c r="H334" s="40"/>
      <c r="O334" s="41"/>
      <c r="P334" s="41"/>
      <c r="Q334" s="41"/>
      <c r="R334" s="41"/>
      <c r="S334" s="40"/>
      <c r="T334" s="41"/>
      <c r="U334" s="41"/>
      <c r="V334" s="41"/>
      <c r="W334" s="40"/>
      <c r="X334" s="40"/>
      <c r="Y334" s="41"/>
    </row>
    <row r="335" spans="7:25" x14ac:dyDescent="0.2">
      <c r="G335" s="40"/>
      <c r="H335" s="40"/>
      <c r="K335" s="39"/>
      <c r="M335" s="39"/>
      <c r="O335" s="41"/>
      <c r="P335" s="41"/>
      <c r="Q335" s="41"/>
      <c r="R335" s="41"/>
      <c r="S335" s="40"/>
      <c r="T335" s="41"/>
      <c r="U335" s="41"/>
      <c r="V335" s="41"/>
      <c r="W335" s="40"/>
      <c r="X335" s="40"/>
      <c r="Y335" s="41"/>
    </row>
    <row r="336" spans="7:25" x14ac:dyDescent="0.2">
      <c r="G336" s="40"/>
      <c r="H336" s="40"/>
      <c r="I336" s="40"/>
      <c r="J336" s="41"/>
      <c r="K336" s="41"/>
      <c r="L336" s="41"/>
      <c r="M336" s="41"/>
      <c r="N336" s="41"/>
      <c r="O336" s="41"/>
      <c r="P336" s="41"/>
      <c r="Q336" s="41"/>
      <c r="R336" s="41"/>
      <c r="S336" s="40"/>
      <c r="T336" s="41"/>
      <c r="U336" s="41"/>
      <c r="V336" s="41"/>
      <c r="W336" s="40"/>
      <c r="X336" s="40"/>
      <c r="Y336" s="41"/>
    </row>
    <row r="337" spans="7:25" x14ac:dyDescent="0.2">
      <c r="G337" s="40"/>
      <c r="H337" s="40"/>
      <c r="I337" s="40"/>
      <c r="J337" s="41"/>
      <c r="K337" s="41"/>
      <c r="L337" s="41"/>
      <c r="M337" s="41"/>
      <c r="N337" s="41"/>
      <c r="O337" s="41"/>
      <c r="P337" s="41"/>
      <c r="Q337" s="41"/>
      <c r="R337" s="41"/>
      <c r="S337" s="40"/>
      <c r="T337" s="41"/>
      <c r="U337" s="41"/>
      <c r="V337" s="41"/>
      <c r="W337" s="40"/>
      <c r="X337" s="40"/>
      <c r="Y337" s="41"/>
    </row>
    <row r="338" spans="7:25" x14ac:dyDescent="0.2">
      <c r="G338" s="40"/>
      <c r="H338" s="40"/>
      <c r="I338" s="40"/>
      <c r="J338" s="41"/>
      <c r="K338" s="41"/>
      <c r="L338" s="41"/>
      <c r="M338" s="41"/>
      <c r="N338" s="41"/>
      <c r="O338" s="41"/>
      <c r="P338" s="41"/>
      <c r="Q338" s="41"/>
      <c r="R338" s="41"/>
      <c r="S338" s="40"/>
      <c r="T338" s="41"/>
      <c r="U338" s="41"/>
      <c r="V338" s="41"/>
      <c r="W338" s="40"/>
      <c r="X338" s="40"/>
      <c r="Y338" s="41"/>
    </row>
    <row r="339" spans="7:25" x14ac:dyDescent="0.2">
      <c r="G339" s="40"/>
      <c r="H339" s="40"/>
      <c r="I339" s="40"/>
      <c r="J339" s="41"/>
      <c r="K339" s="41"/>
      <c r="L339" s="41"/>
      <c r="M339" s="41"/>
      <c r="N339" s="41"/>
      <c r="O339" s="41"/>
      <c r="P339" s="41"/>
      <c r="Q339" s="41"/>
      <c r="R339" s="41"/>
      <c r="S339" s="40"/>
      <c r="T339" s="41"/>
      <c r="U339" s="41"/>
      <c r="V339" s="41"/>
      <c r="W339" s="40"/>
      <c r="X339" s="40"/>
      <c r="Y339" s="41"/>
    </row>
    <row r="340" spans="7:25" x14ac:dyDescent="0.2">
      <c r="G340" s="40"/>
      <c r="H340" s="40"/>
      <c r="I340" s="40"/>
      <c r="J340" s="41"/>
      <c r="K340" s="41"/>
      <c r="L340" s="41"/>
      <c r="M340" s="41"/>
      <c r="N340" s="41"/>
      <c r="O340" s="41"/>
      <c r="P340" s="41"/>
      <c r="Q340" s="41"/>
      <c r="R340" s="41"/>
      <c r="S340" s="40"/>
      <c r="T340" s="41"/>
      <c r="U340" s="41"/>
      <c r="V340" s="41"/>
      <c r="W340" s="40"/>
      <c r="X340" s="40"/>
      <c r="Y340" s="41"/>
    </row>
    <row r="341" spans="7:25" x14ac:dyDescent="0.2">
      <c r="G341" s="40"/>
      <c r="H341" s="40"/>
      <c r="I341" s="40"/>
      <c r="J341" s="41"/>
      <c r="K341" s="41"/>
      <c r="L341" s="41"/>
      <c r="M341" s="41"/>
      <c r="N341" s="41"/>
      <c r="O341" s="41"/>
      <c r="P341" s="41"/>
      <c r="Q341" s="41"/>
      <c r="R341" s="41"/>
      <c r="S341" s="40"/>
      <c r="T341" s="41"/>
      <c r="U341" s="41"/>
      <c r="V341" s="41"/>
      <c r="W341" s="40"/>
      <c r="X341" s="40"/>
      <c r="Y341" s="41"/>
    </row>
    <row r="342" spans="7:25" x14ac:dyDescent="0.2">
      <c r="G342" s="40"/>
      <c r="H342" s="40"/>
      <c r="I342" s="40"/>
      <c r="J342" s="41"/>
      <c r="K342" s="41"/>
      <c r="L342" s="41"/>
      <c r="M342" s="41"/>
      <c r="N342" s="41"/>
      <c r="O342" s="41"/>
      <c r="P342" s="41"/>
      <c r="Q342" s="41"/>
      <c r="R342" s="41"/>
      <c r="S342" s="40"/>
      <c r="T342" s="41"/>
      <c r="U342" s="41"/>
      <c r="V342" s="41"/>
      <c r="W342" s="40"/>
      <c r="X342" s="40"/>
      <c r="Y342" s="41"/>
    </row>
    <row r="343" spans="7:25" x14ac:dyDescent="0.2">
      <c r="G343" s="40"/>
      <c r="H343" s="40"/>
      <c r="I343" s="40"/>
      <c r="J343" s="41"/>
      <c r="K343" s="41"/>
      <c r="L343" s="41"/>
      <c r="M343" s="41"/>
      <c r="N343" s="41"/>
      <c r="O343" s="41"/>
      <c r="P343" s="41"/>
      <c r="Q343" s="41"/>
      <c r="R343" s="41"/>
      <c r="S343" s="40"/>
      <c r="T343" s="41"/>
      <c r="U343" s="41"/>
      <c r="V343" s="41"/>
      <c r="W343" s="40"/>
      <c r="X343" s="40"/>
      <c r="Y343" s="41"/>
    </row>
    <row r="344" spans="7:25" x14ac:dyDescent="0.2">
      <c r="G344" s="40"/>
      <c r="H344" s="40"/>
      <c r="I344" s="40"/>
      <c r="J344" s="41"/>
      <c r="K344" s="41"/>
      <c r="L344" s="41"/>
      <c r="M344" s="41"/>
      <c r="N344" s="41"/>
      <c r="O344" s="41"/>
      <c r="P344" s="41"/>
      <c r="Q344" s="41"/>
      <c r="R344" s="41"/>
      <c r="S344" s="40"/>
      <c r="T344" s="41"/>
      <c r="U344" s="41"/>
      <c r="V344" s="41"/>
      <c r="W344" s="40"/>
      <c r="X344" s="40"/>
      <c r="Y344" s="41"/>
    </row>
    <row r="345" spans="7:25" x14ac:dyDescent="0.2">
      <c r="G345" s="40"/>
      <c r="H345" s="40"/>
      <c r="I345" s="40"/>
      <c r="J345" s="41"/>
      <c r="K345" s="41"/>
      <c r="L345" s="41"/>
      <c r="M345" s="41"/>
      <c r="N345" s="41"/>
      <c r="O345" s="41"/>
      <c r="P345" s="41"/>
      <c r="Q345" s="41"/>
      <c r="R345" s="41"/>
      <c r="S345" s="40"/>
      <c r="T345" s="41"/>
      <c r="U345" s="41"/>
      <c r="V345" s="41"/>
      <c r="W345" s="40"/>
      <c r="X345" s="40"/>
      <c r="Y345" s="41"/>
    </row>
    <row r="346" spans="7:25" x14ac:dyDescent="0.2">
      <c r="G346" s="40"/>
      <c r="H346" s="40"/>
      <c r="I346" s="40"/>
      <c r="J346" s="41"/>
      <c r="K346" s="41"/>
      <c r="L346" s="41"/>
      <c r="M346" s="41"/>
      <c r="N346" s="41"/>
      <c r="O346" s="41"/>
      <c r="P346" s="41"/>
      <c r="Q346" s="41"/>
      <c r="R346" s="41"/>
      <c r="S346" s="40"/>
      <c r="T346" s="41"/>
      <c r="U346" s="41"/>
      <c r="V346" s="41"/>
      <c r="W346" s="40"/>
      <c r="X346" s="40"/>
      <c r="Y346" s="41"/>
    </row>
    <row r="347" spans="7:25" x14ac:dyDescent="0.2">
      <c r="G347" s="40"/>
      <c r="H347" s="40"/>
      <c r="I347" s="40"/>
      <c r="J347" s="41"/>
      <c r="K347" s="41"/>
      <c r="L347" s="41"/>
      <c r="M347" s="41"/>
      <c r="N347" s="41"/>
      <c r="O347" s="41"/>
      <c r="P347" s="41"/>
      <c r="Q347" s="41"/>
      <c r="R347" s="41"/>
      <c r="S347" s="40"/>
      <c r="T347" s="41"/>
      <c r="U347" s="41"/>
      <c r="V347" s="41"/>
      <c r="W347" s="40"/>
      <c r="X347" s="40"/>
      <c r="Y347" s="41"/>
    </row>
    <row r="348" spans="7:25" x14ac:dyDescent="0.2">
      <c r="G348" s="40"/>
      <c r="H348" s="40"/>
      <c r="I348" s="40"/>
      <c r="J348" s="41"/>
      <c r="K348" s="41"/>
      <c r="L348" s="41"/>
      <c r="M348" s="41"/>
      <c r="N348" s="41"/>
      <c r="O348" s="41"/>
      <c r="P348" s="41"/>
      <c r="Q348" s="41"/>
      <c r="R348" s="41"/>
      <c r="S348" s="40"/>
      <c r="T348" s="41"/>
      <c r="U348" s="41"/>
      <c r="V348" s="41"/>
      <c r="W348" s="40"/>
      <c r="X348" s="40"/>
      <c r="Y348" s="41"/>
    </row>
    <row r="349" spans="7:25" x14ac:dyDescent="0.2">
      <c r="G349" s="40"/>
      <c r="H349" s="40"/>
      <c r="I349" s="40"/>
      <c r="J349" s="41"/>
      <c r="K349" s="41"/>
      <c r="L349" s="41"/>
      <c r="M349" s="41"/>
      <c r="N349" s="41"/>
      <c r="O349" s="41"/>
      <c r="P349" s="41"/>
      <c r="Q349" s="41"/>
      <c r="R349" s="41"/>
      <c r="S349" s="40"/>
      <c r="T349" s="41"/>
      <c r="U349" s="41"/>
      <c r="V349" s="41"/>
      <c r="W349" s="40"/>
      <c r="X349" s="40"/>
      <c r="Y349" s="41"/>
    </row>
    <row r="350" spans="7:25" x14ac:dyDescent="0.2">
      <c r="G350" s="40"/>
      <c r="H350" s="40"/>
      <c r="I350" s="40"/>
      <c r="J350" s="41"/>
      <c r="K350" s="41"/>
      <c r="L350" s="41"/>
      <c r="M350" s="41"/>
      <c r="N350" s="41"/>
      <c r="O350" s="41"/>
      <c r="P350" s="41"/>
      <c r="Q350" s="41"/>
      <c r="R350" s="41"/>
      <c r="S350" s="40"/>
      <c r="T350" s="41"/>
      <c r="U350" s="41"/>
      <c r="V350" s="41"/>
      <c r="W350" s="40"/>
      <c r="X350" s="40"/>
      <c r="Y350" s="41"/>
    </row>
    <row r="351" spans="7:25" x14ac:dyDescent="0.2">
      <c r="G351" s="40"/>
      <c r="H351" s="40"/>
      <c r="I351" s="40"/>
      <c r="J351" s="41"/>
      <c r="K351" s="41"/>
      <c r="L351" s="41"/>
      <c r="M351" s="41"/>
      <c r="N351" s="41"/>
      <c r="O351" s="41"/>
      <c r="P351" s="41"/>
      <c r="Q351" s="41"/>
      <c r="R351" s="41"/>
      <c r="S351" s="40"/>
      <c r="T351" s="41"/>
      <c r="U351" s="41"/>
      <c r="V351" s="41"/>
      <c r="W351" s="40"/>
      <c r="X351" s="40"/>
      <c r="Y351" s="41"/>
    </row>
    <row r="352" spans="7:25" x14ac:dyDescent="0.2">
      <c r="G352" s="40"/>
      <c r="H352" s="40"/>
      <c r="I352" s="40"/>
      <c r="J352" s="41"/>
      <c r="K352" s="41"/>
      <c r="L352" s="41"/>
      <c r="M352" s="41"/>
      <c r="N352" s="41"/>
      <c r="O352" s="41"/>
      <c r="P352" s="41"/>
      <c r="Q352" s="41"/>
      <c r="R352" s="41"/>
      <c r="S352" s="40"/>
      <c r="T352" s="41"/>
      <c r="U352" s="41"/>
      <c r="V352" s="41"/>
      <c r="W352" s="40"/>
      <c r="X352" s="40"/>
      <c r="Y352" s="41"/>
    </row>
    <row r="353" spans="7:25" x14ac:dyDescent="0.2">
      <c r="G353" s="40"/>
      <c r="H353" s="40"/>
      <c r="I353" s="40"/>
      <c r="J353" s="41"/>
      <c r="K353" s="41"/>
      <c r="L353" s="41"/>
      <c r="M353" s="41"/>
      <c r="N353" s="41"/>
      <c r="O353" s="41"/>
      <c r="P353" s="41"/>
      <c r="Q353" s="41"/>
      <c r="R353" s="41"/>
      <c r="S353" s="40"/>
      <c r="T353" s="41"/>
      <c r="U353" s="41"/>
      <c r="V353" s="41"/>
      <c r="W353" s="40"/>
      <c r="X353" s="40"/>
      <c r="Y353" s="41"/>
    </row>
    <row r="354" spans="7:25" x14ac:dyDescent="0.2">
      <c r="I354" s="40"/>
      <c r="J354" s="41"/>
      <c r="K354" s="41"/>
      <c r="L354" s="41"/>
      <c r="M354" s="41"/>
      <c r="N354" s="41"/>
    </row>
    <row r="355" spans="7:25" x14ac:dyDescent="0.2">
      <c r="I355" s="40"/>
      <c r="J355" s="41"/>
      <c r="K355" s="41"/>
      <c r="L355" s="41"/>
      <c r="M355" s="41"/>
      <c r="N355" s="41"/>
      <c r="R355" s="39"/>
      <c r="S355" s="22"/>
      <c r="T355" s="39"/>
      <c r="V355" s="39"/>
      <c r="W355" s="22"/>
    </row>
    <row r="356" spans="7:25" x14ac:dyDescent="0.2">
      <c r="G356" s="40"/>
      <c r="H356" s="40"/>
      <c r="I356" s="40"/>
      <c r="J356" s="41"/>
      <c r="K356" s="41"/>
      <c r="L356" s="41"/>
      <c r="M356" s="41"/>
      <c r="N356" s="41"/>
      <c r="O356" s="41"/>
      <c r="P356" s="41"/>
      <c r="Q356" s="41"/>
      <c r="R356" s="41"/>
      <c r="S356" s="40"/>
      <c r="T356" s="41"/>
      <c r="U356" s="41"/>
      <c r="V356" s="41"/>
      <c r="W356" s="40"/>
      <c r="X356" s="40"/>
      <c r="Y356" s="41"/>
    </row>
    <row r="357" spans="7:25" x14ac:dyDescent="0.2">
      <c r="G357" s="40"/>
      <c r="H357" s="40"/>
      <c r="I357" s="40"/>
      <c r="J357" s="41"/>
      <c r="K357" s="41"/>
      <c r="L357" s="41"/>
      <c r="M357" s="41"/>
      <c r="N357" s="41"/>
      <c r="O357" s="41"/>
      <c r="P357" s="41"/>
      <c r="Q357" s="41"/>
      <c r="R357" s="41"/>
      <c r="S357" s="40"/>
      <c r="T357" s="41"/>
      <c r="U357" s="41"/>
      <c r="V357" s="41"/>
      <c r="W357" s="40"/>
      <c r="X357" s="40"/>
      <c r="Y357" s="41"/>
    </row>
    <row r="358" spans="7:25" x14ac:dyDescent="0.2">
      <c r="G358" s="40"/>
      <c r="H358" s="40"/>
      <c r="I358" s="40"/>
      <c r="J358" s="41"/>
      <c r="K358" s="41"/>
      <c r="L358" s="41"/>
      <c r="M358" s="41"/>
      <c r="N358" s="41"/>
      <c r="O358" s="41"/>
      <c r="P358" s="41"/>
      <c r="Q358" s="41"/>
      <c r="R358" s="41"/>
      <c r="S358" s="40"/>
      <c r="T358" s="41"/>
      <c r="U358" s="41"/>
      <c r="V358" s="41"/>
      <c r="W358" s="40"/>
      <c r="X358" s="40"/>
      <c r="Y358" s="41"/>
    </row>
    <row r="359" spans="7:25" x14ac:dyDescent="0.2">
      <c r="G359" s="40"/>
      <c r="H359" s="40"/>
      <c r="I359" s="40"/>
      <c r="J359" s="41"/>
      <c r="K359" s="41"/>
      <c r="L359" s="41"/>
      <c r="M359" s="41"/>
      <c r="N359" s="41"/>
      <c r="O359" s="41"/>
      <c r="P359" s="41"/>
      <c r="Q359" s="41"/>
      <c r="R359" s="41"/>
      <c r="S359" s="40"/>
      <c r="T359" s="41"/>
      <c r="U359" s="41"/>
      <c r="V359" s="41"/>
      <c r="W359" s="40"/>
      <c r="X359" s="40"/>
      <c r="Y359" s="41"/>
    </row>
    <row r="360" spans="7:25" x14ac:dyDescent="0.2">
      <c r="G360" s="40"/>
      <c r="H360" s="40"/>
      <c r="I360" s="40"/>
      <c r="J360" s="41"/>
      <c r="K360" s="41"/>
      <c r="L360" s="41"/>
      <c r="M360" s="41"/>
      <c r="N360" s="41"/>
      <c r="O360" s="41"/>
      <c r="P360" s="41"/>
      <c r="Q360" s="41"/>
      <c r="R360" s="41"/>
      <c r="S360" s="40"/>
      <c r="T360" s="41"/>
      <c r="U360" s="41"/>
      <c r="V360" s="41"/>
      <c r="W360" s="40"/>
      <c r="X360" s="40"/>
      <c r="Y360" s="41"/>
    </row>
    <row r="361" spans="7:25" x14ac:dyDescent="0.2">
      <c r="G361" s="40"/>
      <c r="H361" s="40"/>
      <c r="I361" s="40"/>
      <c r="J361" s="41"/>
      <c r="K361" s="41"/>
      <c r="L361" s="41"/>
      <c r="M361" s="41"/>
      <c r="N361" s="41"/>
      <c r="O361" s="41"/>
      <c r="P361" s="41"/>
      <c r="Q361" s="41"/>
      <c r="R361" s="41"/>
      <c r="S361" s="40"/>
      <c r="T361" s="41"/>
      <c r="U361" s="41"/>
      <c r="V361" s="41"/>
      <c r="W361" s="40"/>
      <c r="X361" s="40"/>
      <c r="Y361" s="41"/>
    </row>
    <row r="362" spans="7:25" x14ac:dyDescent="0.2">
      <c r="G362" s="40"/>
      <c r="H362" s="40"/>
      <c r="I362" s="40"/>
      <c r="J362" s="41"/>
      <c r="K362" s="41"/>
      <c r="L362" s="41"/>
      <c r="M362" s="41"/>
      <c r="N362" s="41"/>
      <c r="O362" s="41"/>
      <c r="P362" s="41"/>
      <c r="Q362" s="41"/>
      <c r="R362" s="41"/>
      <c r="S362" s="40"/>
      <c r="T362" s="41"/>
      <c r="U362" s="41"/>
      <c r="V362" s="41"/>
      <c r="W362" s="40"/>
      <c r="X362" s="40"/>
      <c r="Y362" s="41"/>
    </row>
    <row r="363" spans="7:25" x14ac:dyDescent="0.2">
      <c r="G363" s="40"/>
      <c r="H363" s="40"/>
      <c r="I363" s="40"/>
      <c r="J363" s="41"/>
      <c r="K363" s="41"/>
      <c r="L363" s="41"/>
      <c r="M363" s="41"/>
      <c r="N363" s="41"/>
      <c r="O363" s="41"/>
      <c r="P363" s="41"/>
      <c r="Q363" s="41"/>
      <c r="R363" s="41"/>
      <c r="S363" s="40"/>
      <c r="T363" s="41"/>
      <c r="U363" s="41"/>
      <c r="V363" s="41"/>
      <c r="W363" s="40"/>
      <c r="X363" s="40"/>
      <c r="Y363" s="41"/>
    </row>
    <row r="364" spans="7:25" x14ac:dyDescent="0.2">
      <c r="G364" s="40"/>
      <c r="H364" s="40"/>
      <c r="I364" s="40"/>
      <c r="J364" s="41"/>
      <c r="K364" s="41"/>
      <c r="L364" s="41"/>
      <c r="M364" s="41"/>
      <c r="N364" s="41"/>
      <c r="O364" s="41"/>
      <c r="P364" s="41"/>
      <c r="Q364" s="41"/>
      <c r="R364" s="41"/>
      <c r="S364" s="40"/>
      <c r="T364" s="41"/>
      <c r="U364" s="41"/>
      <c r="V364" s="41"/>
      <c r="W364" s="40"/>
      <c r="X364" s="40"/>
      <c r="Y364" s="41"/>
    </row>
    <row r="365" spans="7:25" x14ac:dyDescent="0.2">
      <c r="G365" s="40"/>
      <c r="H365" s="40"/>
      <c r="I365" s="40"/>
      <c r="J365" s="41"/>
      <c r="K365" s="41"/>
      <c r="L365" s="41"/>
      <c r="M365" s="41"/>
      <c r="N365" s="41"/>
      <c r="O365" s="41"/>
      <c r="P365" s="41"/>
      <c r="Q365" s="41"/>
      <c r="R365" s="41"/>
      <c r="S365" s="40"/>
      <c r="T365" s="41"/>
      <c r="U365" s="41"/>
      <c r="V365" s="41"/>
      <c r="W365" s="40"/>
      <c r="X365" s="40"/>
      <c r="Y365" s="41"/>
    </row>
    <row r="366" spans="7:25" x14ac:dyDescent="0.2">
      <c r="G366" s="40"/>
      <c r="H366" s="40"/>
      <c r="I366" s="40"/>
      <c r="J366" s="41"/>
      <c r="K366" s="41"/>
      <c r="L366" s="41"/>
      <c r="M366" s="41"/>
      <c r="N366" s="41"/>
      <c r="O366" s="41"/>
      <c r="P366" s="41"/>
      <c r="Q366" s="41"/>
      <c r="R366" s="41"/>
      <c r="S366" s="40"/>
      <c r="T366" s="41"/>
      <c r="U366" s="41"/>
      <c r="V366" s="41"/>
      <c r="W366" s="40"/>
      <c r="X366" s="40"/>
      <c r="Y366" s="41"/>
    </row>
    <row r="367" spans="7:25" x14ac:dyDescent="0.2">
      <c r="G367" s="40"/>
      <c r="H367" s="40"/>
      <c r="I367" s="40"/>
      <c r="J367" s="41"/>
      <c r="K367" s="41"/>
      <c r="L367" s="41"/>
      <c r="M367" s="41"/>
      <c r="N367" s="41"/>
      <c r="O367" s="41"/>
      <c r="P367" s="41"/>
      <c r="Q367" s="41"/>
      <c r="R367" s="41"/>
      <c r="S367" s="40"/>
      <c r="T367" s="41"/>
      <c r="U367" s="41"/>
      <c r="V367" s="41"/>
      <c r="W367" s="40"/>
      <c r="X367" s="40"/>
      <c r="Y367" s="41"/>
    </row>
    <row r="368" spans="7:25" x14ac:dyDescent="0.2">
      <c r="G368" s="40"/>
      <c r="H368" s="40"/>
      <c r="I368" s="40"/>
      <c r="J368" s="41"/>
      <c r="K368" s="41"/>
      <c r="L368" s="41"/>
      <c r="M368" s="41"/>
      <c r="N368" s="41"/>
      <c r="O368" s="41"/>
      <c r="P368" s="41"/>
      <c r="Q368" s="41"/>
      <c r="R368" s="41"/>
      <c r="S368" s="40"/>
      <c r="T368" s="41"/>
      <c r="U368" s="41"/>
      <c r="V368" s="41"/>
      <c r="W368" s="40"/>
      <c r="X368" s="40"/>
      <c r="Y368" s="41"/>
    </row>
    <row r="369" spans="7:25" x14ac:dyDescent="0.2">
      <c r="G369" s="40"/>
      <c r="H369" s="40"/>
      <c r="I369" s="40"/>
      <c r="J369" s="41"/>
      <c r="K369" s="41"/>
      <c r="L369" s="41"/>
      <c r="M369" s="41"/>
      <c r="N369" s="41"/>
      <c r="O369" s="41"/>
      <c r="P369" s="41"/>
      <c r="Q369" s="41"/>
      <c r="R369" s="41"/>
      <c r="S369" s="40"/>
      <c r="T369" s="41"/>
      <c r="U369" s="41"/>
      <c r="V369" s="41"/>
      <c r="W369" s="40"/>
      <c r="X369" s="40"/>
      <c r="Y369" s="41"/>
    </row>
    <row r="370" spans="7:25" x14ac:dyDescent="0.2">
      <c r="G370" s="40"/>
      <c r="H370" s="40"/>
      <c r="I370" s="40"/>
      <c r="J370" s="41"/>
      <c r="K370" s="41"/>
      <c r="L370" s="41"/>
      <c r="M370" s="41"/>
      <c r="N370" s="41"/>
      <c r="O370" s="41"/>
      <c r="P370" s="41"/>
      <c r="Q370" s="41"/>
      <c r="R370" s="41"/>
      <c r="S370" s="40"/>
      <c r="T370" s="41"/>
      <c r="U370" s="41"/>
      <c r="V370" s="41"/>
      <c r="W370" s="40"/>
      <c r="X370" s="40"/>
      <c r="Y370" s="41"/>
    </row>
    <row r="371" spans="7:25" x14ac:dyDescent="0.2">
      <c r="G371" s="40"/>
      <c r="H371" s="40"/>
      <c r="I371" s="40"/>
      <c r="J371" s="41"/>
      <c r="K371" s="41"/>
      <c r="L371" s="41"/>
      <c r="M371" s="41"/>
      <c r="N371" s="41"/>
      <c r="O371" s="41"/>
      <c r="P371" s="41"/>
      <c r="Q371" s="41"/>
      <c r="R371" s="41"/>
      <c r="S371" s="40"/>
      <c r="T371" s="41"/>
      <c r="U371" s="41"/>
      <c r="V371" s="41"/>
      <c r="W371" s="40"/>
      <c r="X371" s="40"/>
      <c r="Y371" s="41"/>
    </row>
    <row r="372" spans="7:25" x14ac:dyDescent="0.2">
      <c r="G372" s="40"/>
      <c r="H372" s="40"/>
      <c r="I372" s="40"/>
      <c r="J372" s="41"/>
      <c r="K372" s="41"/>
      <c r="L372" s="41"/>
      <c r="M372" s="41"/>
      <c r="N372" s="41"/>
      <c r="O372" s="41"/>
      <c r="P372" s="41"/>
      <c r="Q372" s="41"/>
      <c r="R372" s="41"/>
      <c r="S372" s="40"/>
      <c r="T372" s="41"/>
      <c r="U372" s="41"/>
      <c r="V372" s="41"/>
      <c r="W372" s="40"/>
      <c r="X372" s="40"/>
      <c r="Y372" s="41"/>
    </row>
    <row r="373" spans="7:25" x14ac:dyDescent="0.2">
      <c r="G373" s="40"/>
      <c r="H373" s="40"/>
      <c r="I373" s="40"/>
      <c r="J373" s="41"/>
      <c r="K373" s="41"/>
      <c r="L373" s="41"/>
      <c r="M373" s="41"/>
      <c r="N373" s="41"/>
      <c r="O373" s="41"/>
      <c r="P373" s="41"/>
      <c r="Q373" s="41"/>
      <c r="R373" s="41"/>
      <c r="S373" s="40"/>
      <c r="T373" s="41"/>
      <c r="U373" s="41"/>
      <c r="V373" s="41"/>
      <c r="W373" s="40"/>
      <c r="X373" s="40"/>
      <c r="Y373" s="41"/>
    </row>
    <row r="374" spans="7:25" x14ac:dyDescent="0.2">
      <c r="G374" s="40"/>
      <c r="H374" s="40"/>
      <c r="I374" s="40"/>
      <c r="J374" s="41"/>
      <c r="K374" s="41"/>
      <c r="L374" s="41"/>
      <c r="M374" s="41"/>
      <c r="N374" s="41"/>
      <c r="O374" s="41"/>
      <c r="P374" s="41"/>
      <c r="Q374" s="41"/>
      <c r="R374" s="41"/>
      <c r="S374" s="40"/>
      <c r="T374" s="41"/>
      <c r="U374" s="41"/>
      <c r="V374" s="41"/>
      <c r="W374" s="40"/>
      <c r="X374" s="40"/>
      <c r="Y374" s="41"/>
    </row>
    <row r="375" spans="7:25" x14ac:dyDescent="0.2">
      <c r="G375" s="40"/>
      <c r="H375" s="40"/>
      <c r="I375" s="40"/>
      <c r="J375" s="41"/>
      <c r="K375" s="41"/>
      <c r="L375" s="41"/>
      <c r="M375" s="41"/>
      <c r="N375" s="41"/>
      <c r="O375" s="41"/>
      <c r="P375" s="41"/>
      <c r="Q375" s="41"/>
      <c r="R375" s="41"/>
      <c r="S375" s="40"/>
      <c r="T375" s="41"/>
      <c r="U375" s="41"/>
      <c r="V375" s="41"/>
      <c r="W375" s="40"/>
      <c r="X375" s="40"/>
      <c r="Y375" s="41"/>
    </row>
    <row r="376" spans="7:25" x14ac:dyDescent="0.2">
      <c r="G376" s="40"/>
      <c r="H376" s="40"/>
      <c r="I376" s="40"/>
      <c r="J376" s="41"/>
      <c r="K376" s="41"/>
      <c r="L376" s="41"/>
      <c r="M376" s="41"/>
      <c r="N376" s="41"/>
      <c r="O376" s="41"/>
      <c r="P376" s="41"/>
      <c r="Q376" s="41"/>
      <c r="R376" s="41"/>
      <c r="S376" s="40"/>
      <c r="T376" s="41"/>
      <c r="U376" s="41"/>
      <c r="V376" s="41"/>
      <c r="W376" s="40"/>
      <c r="X376" s="40"/>
      <c r="Y376" s="41"/>
    </row>
    <row r="377" spans="7:25" x14ac:dyDescent="0.2">
      <c r="G377" s="40"/>
      <c r="H377" s="40"/>
      <c r="I377" s="40"/>
      <c r="J377" s="41"/>
      <c r="K377" s="41"/>
      <c r="L377" s="41"/>
      <c r="M377" s="41"/>
      <c r="N377" s="41"/>
      <c r="O377" s="41"/>
      <c r="P377" s="41"/>
      <c r="Q377" s="41"/>
      <c r="R377" s="41"/>
      <c r="S377" s="40"/>
      <c r="T377" s="41"/>
      <c r="U377" s="41"/>
      <c r="V377" s="41"/>
      <c r="W377" s="40"/>
      <c r="X377" s="40"/>
      <c r="Y377" s="41"/>
    </row>
    <row r="378" spans="7:25" x14ac:dyDescent="0.2">
      <c r="G378" s="40"/>
      <c r="H378" s="40"/>
      <c r="I378" s="40"/>
      <c r="J378" s="41"/>
      <c r="K378" s="41"/>
      <c r="L378" s="41"/>
      <c r="M378" s="41"/>
      <c r="N378" s="41"/>
      <c r="O378" s="41"/>
      <c r="P378" s="41"/>
      <c r="Q378" s="41"/>
      <c r="R378" s="41"/>
      <c r="S378" s="40"/>
      <c r="T378" s="41"/>
      <c r="U378" s="41"/>
      <c r="V378" s="41"/>
      <c r="W378" s="40"/>
      <c r="X378" s="40"/>
      <c r="Y378" s="41"/>
    </row>
    <row r="379" spans="7:25" x14ac:dyDescent="0.2">
      <c r="G379" s="40"/>
      <c r="H379" s="40"/>
      <c r="I379" s="40"/>
      <c r="J379" s="41"/>
      <c r="K379" s="41"/>
      <c r="L379" s="41"/>
      <c r="M379" s="41"/>
      <c r="N379" s="41"/>
      <c r="O379" s="41"/>
      <c r="P379" s="41"/>
      <c r="Q379" s="41"/>
      <c r="R379" s="41"/>
      <c r="S379" s="40"/>
      <c r="T379" s="41"/>
      <c r="U379" s="41"/>
      <c r="V379" s="41"/>
      <c r="W379" s="40"/>
      <c r="X379" s="40"/>
      <c r="Y379" s="41"/>
    </row>
    <row r="380" spans="7:25" x14ac:dyDescent="0.2">
      <c r="G380" s="40"/>
      <c r="H380" s="40"/>
      <c r="I380" s="40"/>
      <c r="J380" s="41"/>
      <c r="K380" s="41"/>
      <c r="L380" s="41"/>
      <c r="M380" s="41"/>
      <c r="N380" s="41"/>
      <c r="O380" s="41"/>
      <c r="P380" s="41"/>
      <c r="Q380" s="41"/>
      <c r="R380" s="41"/>
      <c r="S380" s="40"/>
      <c r="T380" s="41"/>
      <c r="U380" s="41"/>
      <c r="V380" s="41"/>
      <c r="W380" s="40"/>
      <c r="X380" s="40"/>
      <c r="Y380" s="41"/>
    </row>
    <row r="381" spans="7:25" x14ac:dyDescent="0.2">
      <c r="G381" s="40"/>
      <c r="H381" s="40"/>
      <c r="I381" s="40"/>
      <c r="J381" s="41"/>
      <c r="K381" s="41"/>
      <c r="L381" s="41"/>
      <c r="M381" s="41"/>
      <c r="N381" s="41"/>
      <c r="O381" s="41"/>
      <c r="P381" s="41"/>
      <c r="Q381" s="41"/>
      <c r="R381" s="41"/>
      <c r="S381" s="40"/>
      <c r="T381" s="41"/>
      <c r="U381" s="41"/>
      <c r="V381" s="41"/>
      <c r="W381" s="40"/>
      <c r="X381" s="40"/>
      <c r="Y381" s="41"/>
    </row>
    <row r="382" spans="7:25" x14ac:dyDescent="0.2">
      <c r="G382" s="40"/>
      <c r="H382" s="40"/>
      <c r="I382" s="40"/>
      <c r="J382" s="41"/>
      <c r="K382" s="41"/>
      <c r="L382" s="41"/>
      <c r="M382" s="41"/>
      <c r="N382" s="41"/>
      <c r="O382" s="41"/>
      <c r="P382" s="41"/>
      <c r="Q382" s="41"/>
      <c r="R382" s="41"/>
      <c r="S382" s="40"/>
      <c r="T382" s="41"/>
      <c r="U382" s="41"/>
      <c r="V382" s="41"/>
      <c r="W382" s="40"/>
      <c r="X382" s="40"/>
      <c r="Y382" s="41"/>
    </row>
    <row r="383" spans="7:25" x14ac:dyDescent="0.2">
      <c r="G383" s="40"/>
      <c r="H383" s="40"/>
      <c r="I383" s="40"/>
      <c r="J383" s="41"/>
      <c r="K383" s="41"/>
      <c r="L383" s="41"/>
      <c r="M383" s="41"/>
      <c r="N383" s="41"/>
      <c r="O383" s="41"/>
      <c r="P383" s="41"/>
      <c r="Q383" s="41"/>
      <c r="R383" s="41"/>
      <c r="S383" s="40"/>
      <c r="T383" s="41"/>
      <c r="U383" s="41"/>
      <c r="V383" s="41"/>
      <c r="W383" s="40"/>
      <c r="X383" s="40"/>
      <c r="Y383" s="41"/>
    </row>
    <row r="384" spans="7:25" x14ac:dyDescent="0.2">
      <c r="G384" s="40"/>
      <c r="H384" s="40"/>
      <c r="I384" s="40"/>
      <c r="J384" s="41"/>
      <c r="K384" s="41"/>
      <c r="L384" s="41"/>
      <c r="M384" s="41"/>
      <c r="N384" s="41"/>
      <c r="O384" s="41"/>
      <c r="P384" s="41"/>
      <c r="Q384" s="41"/>
      <c r="R384" s="41"/>
      <c r="S384" s="40"/>
      <c r="T384" s="41"/>
      <c r="U384" s="41"/>
      <c r="V384" s="41"/>
      <c r="W384" s="40"/>
      <c r="X384" s="40"/>
      <c r="Y384" s="41"/>
    </row>
    <row r="385" spans="7:25" x14ac:dyDescent="0.2">
      <c r="G385" s="40"/>
      <c r="H385" s="40"/>
      <c r="O385" s="41"/>
      <c r="P385" s="41"/>
      <c r="Q385" s="41"/>
      <c r="R385" s="41"/>
      <c r="S385" s="40"/>
      <c r="T385" s="41"/>
      <c r="U385" s="41"/>
      <c r="V385" s="41"/>
      <c r="W385" s="40"/>
      <c r="X385" s="40"/>
      <c r="Y385" s="41"/>
    </row>
    <row r="386" spans="7:25" x14ac:dyDescent="0.2">
      <c r="G386" s="40"/>
      <c r="H386" s="40"/>
      <c r="O386" s="41"/>
      <c r="P386" s="41"/>
      <c r="Q386" s="41"/>
      <c r="R386" s="41"/>
      <c r="S386" s="40"/>
      <c r="T386" s="41"/>
      <c r="U386" s="41"/>
      <c r="V386" s="41"/>
      <c r="W386" s="40"/>
      <c r="X386" s="40"/>
      <c r="Y386" s="41"/>
    </row>
    <row r="387" spans="7:25" x14ac:dyDescent="0.2">
      <c r="G387" s="40"/>
      <c r="H387" s="40"/>
      <c r="O387" s="41"/>
      <c r="P387" s="41"/>
      <c r="Q387" s="41"/>
      <c r="R387" s="41"/>
      <c r="S387" s="40"/>
      <c r="T387" s="41"/>
      <c r="U387" s="41"/>
      <c r="V387" s="41"/>
      <c r="W387" s="40"/>
      <c r="X387" s="40"/>
      <c r="Y387" s="41"/>
    </row>
    <row r="388" spans="7:25" x14ac:dyDescent="0.2">
      <c r="G388" s="40"/>
      <c r="H388" s="40"/>
      <c r="O388" s="41"/>
      <c r="P388" s="41"/>
      <c r="Q388" s="41"/>
      <c r="R388" s="41"/>
      <c r="S388" s="40"/>
      <c r="T388" s="41"/>
      <c r="U388" s="41"/>
      <c r="V388" s="41"/>
      <c r="W388" s="40"/>
      <c r="X388" s="40"/>
      <c r="Y388" s="41"/>
    </row>
    <row r="389" spans="7:25" x14ac:dyDescent="0.2">
      <c r="G389" s="40"/>
      <c r="H389" s="40"/>
      <c r="O389" s="41"/>
      <c r="P389" s="41"/>
      <c r="Q389" s="41"/>
      <c r="R389" s="41"/>
      <c r="S389" s="40"/>
      <c r="T389" s="41"/>
      <c r="U389" s="41"/>
      <c r="V389" s="41"/>
      <c r="W389" s="40"/>
      <c r="X389" s="40"/>
      <c r="Y389" s="41"/>
    </row>
    <row r="390" spans="7:25" x14ac:dyDescent="0.2">
      <c r="G390" s="40"/>
      <c r="H390" s="40"/>
      <c r="O390" s="41"/>
      <c r="P390" s="41"/>
      <c r="Q390" s="41"/>
      <c r="R390" s="41"/>
      <c r="S390" s="40"/>
      <c r="T390" s="41"/>
      <c r="U390" s="41"/>
      <c r="V390" s="41"/>
      <c r="W390" s="40"/>
      <c r="X390" s="40"/>
      <c r="Y390" s="41"/>
    </row>
    <row r="391" spans="7:25" x14ac:dyDescent="0.2">
      <c r="G391" s="40"/>
      <c r="H391" s="40"/>
      <c r="O391" s="41"/>
      <c r="P391" s="41"/>
      <c r="Q391" s="41"/>
      <c r="R391" s="41"/>
      <c r="S391" s="40"/>
      <c r="T391" s="41"/>
      <c r="U391" s="41"/>
      <c r="V391" s="41"/>
      <c r="W391" s="40"/>
      <c r="X391" s="40"/>
      <c r="Y391" s="41"/>
    </row>
    <row r="392" spans="7:25" x14ac:dyDescent="0.2">
      <c r="G392" s="40"/>
      <c r="H392" s="40"/>
      <c r="O392" s="41"/>
      <c r="P392" s="41"/>
      <c r="Q392" s="41"/>
      <c r="R392" s="41"/>
      <c r="S392" s="40"/>
      <c r="T392" s="41"/>
      <c r="U392" s="41"/>
      <c r="V392" s="41"/>
      <c r="W392" s="40"/>
      <c r="X392" s="40"/>
      <c r="Y392" s="41"/>
    </row>
    <row r="393" spans="7:25" x14ac:dyDescent="0.2">
      <c r="G393" s="40"/>
      <c r="H393" s="40"/>
      <c r="O393" s="41"/>
      <c r="P393" s="41"/>
      <c r="Q393" s="41"/>
      <c r="R393" s="41"/>
      <c r="S393" s="40"/>
      <c r="T393" s="41"/>
      <c r="U393" s="41"/>
      <c r="V393" s="41"/>
      <c r="W393" s="40"/>
      <c r="X393" s="40"/>
      <c r="Y393" s="41"/>
    </row>
    <row r="394" spans="7:25" x14ac:dyDescent="0.2">
      <c r="G394" s="40"/>
      <c r="H394" s="40"/>
      <c r="O394" s="41"/>
      <c r="P394" s="41"/>
      <c r="Q394" s="41"/>
      <c r="R394" s="41"/>
      <c r="S394" s="40"/>
      <c r="T394" s="41"/>
      <c r="U394" s="41"/>
      <c r="V394" s="41"/>
      <c r="W394" s="40"/>
      <c r="X394" s="40"/>
      <c r="Y394" s="41"/>
    </row>
    <row r="395" spans="7:25" x14ac:dyDescent="0.2">
      <c r="G395" s="40"/>
      <c r="H395" s="40"/>
      <c r="O395" s="41"/>
      <c r="P395" s="41"/>
      <c r="Q395" s="41"/>
      <c r="R395" s="41"/>
      <c r="S395" s="40"/>
      <c r="T395" s="41"/>
      <c r="U395" s="41"/>
      <c r="V395" s="41"/>
      <c r="W395" s="40"/>
      <c r="X395" s="40"/>
      <c r="Y395" s="41"/>
    </row>
    <row r="396" spans="7:25" x14ac:dyDescent="0.2">
      <c r="G396" s="40"/>
      <c r="H396" s="40"/>
      <c r="O396" s="41"/>
      <c r="P396" s="41"/>
      <c r="Q396" s="41"/>
      <c r="R396" s="41"/>
      <c r="S396" s="40"/>
      <c r="T396" s="41"/>
      <c r="U396" s="41"/>
      <c r="V396" s="41"/>
      <c r="W396" s="40"/>
      <c r="X396" s="40"/>
      <c r="Y396" s="41"/>
    </row>
    <row r="397" spans="7:25" x14ac:dyDescent="0.2">
      <c r="G397" s="40"/>
      <c r="H397" s="40"/>
      <c r="O397" s="41"/>
      <c r="P397" s="41"/>
      <c r="Q397" s="41"/>
      <c r="R397" s="41"/>
      <c r="S397" s="40"/>
      <c r="T397" s="41"/>
      <c r="U397" s="41"/>
      <c r="V397" s="41"/>
      <c r="W397" s="40"/>
      <c r="X397" s="40"/>
      <c r="Y397" s="41"/>
    </row>
    <row r="398" spans="7:25" x14ac:dyDescent="0.2">
      <c r="G398" s="40"/>
      <c r="H398" s="40"/>
      <c r="O398" s="41"/>
      <c r="P398" s="41"/>
      <c r="Q398" s="41"/>
      <c r="R398" s="41"/>
      <c r="S398" s="40"/>
      <c r="T398" s="41"/>
      <c r="U398" s="41"/>
      <c r="V398" s="41"/>
      <c r="W398" s="40"/>
      <c r="X398" s="40"/>
      <c r="Y398" s="41"/>
    </row>
    <row r="399" spans="7:25" x14ac:dyDescent="0.2">
      <c r="G399" s="40"/>
      <c r="H399" s="40"/>
      <c r="O399" s="41"/>
      <c r="P399" s="41"/>
      <c r="Q399" s="41"/>
      <c r="R399" s="41"/>
      <c r="S399" s="40"/>
      <c r="T399" s="41"/>
      <c r="U399" s="41"/>
      <c r="V399" s="41"/>
      <c r="W399" s="40"/>
      <c r="X399" s="40"/>
      <c r="Y399" s="41"/>
    </row>
    <row r="400" spans="7:25" x14ac:dyDescent="0.2">
      <c r="G400" s="40"/>
      <c r="H400" s="40"/>
      <c r="O400" s="41"/>
      <c r="P400" s="41"/>
      <c r="Q400" s="41"/>
      <c r="R400" s="41"/>
      <c r="S400" s="40"/>
      <c r="T400" s="41"/>
      <c r="U400" s="41"/>
      <c r="V400" s="41"/>
      <c r="W400" s="40"/>
      <c r="X400" s="40"/>
      <c r="Y400" s="41"/>
    </row>
    <row r="401" spans="7:25" x14ac:dyDescent="0.2">
      <c r="G401" s="40"/>
      <c r="H401" s="40"/>
      <c r="O401" s="41"/>
      <c r="P401" s="41"/>
      <c r="Q401" s="41"/>
      <c r="R401" s="41"/>
      <c r="S401" s="40"/>
      <c r="T401" s="41"/>
      <c r="U401" s="41"/>
      <c r="V401" s="41"/>
      <c r="W401" s="40"/>
      <c r="X401" s="40"/>
      <c r="Y401" s="41"/>
    </row>
    <row r="402" spans="7:25" x14ac:dyDescent="0.2">
      <c r="G402" s="40"/>
      <c r="H402" s="40"/>
      <c r="O402" s="41"/>
      <c r="P402" s="41"/>
      <c r="Q402" s="41"/>
      <c r="R402" s="41"/>
      <c r="S402" s="40"/>
      <c r="T402" s="41"/>
      <c r="U402" s="41"/>
      <c r="V402" s="41"/>
      <c r="W402" s="40"/>
      <c r="X402" s="40"/>
      <c r="Y402" s="41"/>
    </row>
    <row r="403" spans="7:25" x14ac:dyDescent="0.2">
      <c r="G403" s="40"/>
      <c r="H403" s="40"/>
      <c r="O403" s="41"/>
      <c r="P403" s="41"/>
      <c r="Q403" s="41"/>
      <c r="R403" s="41"/>
      <c r="S403" s="40"/>
      <c r="T403" s="41"/>
      <c r="U403" s="41"/>
      <c r="V403" s="41"/>
      <c r="W403" s="40"/>
      <c r="X403" s="40"/>
      <c r="Y403" s="41"/>
    </row>
    <row r="404" spans="7:25" x14ac:dyDescent="0.2">
      <c r="G404" s="40"/>
      <c r="H404" s="40"/>
      <c r="O404" s="41"/>
      <c r="P404" s="41"/>
      <c r="Q404" s="41"/>
      <c r="R404" s="41"/>
      <c r="S404" s="40"/>
      <c r="T404" s="41"/>
      <c r="U404" s="41"/>
      <c r="V404" s="41"/>
      <c r="W404" s="40"/>
      <c r="X404" s="40"/>
      <c r="Y404" s="41"/>
    </row>
  </sheetData>
  <mergeCells count="2">
    <mergeCell ref="I3:N3"/>
    <mergeCell ref="S3:U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L37"/>
  <sheetViews>
    <sheetView zoomScaleNormal="100" workbookViewId="0">
      <selection activeCell="B20" sqref="B20"/>
    </sheetView>
  </sheetViews>
  <sheetFormatPr defaultColWidth="8.85546875" defaultRowHeight="12.75" x14ac:dyDescent="0.2"/>
  <cols>
    <col min="1" max="1" width="15.7109375" style="76" customWidth="1"/>
    <col min="2" max="2" width="57.140625" style="76" customWidth="1"/>
    <col min="3" max="16384" width="8.85546875" style="76"/>
  </cols>
  <sheetData>
    <row r="1" spans="1:12" ht="15.75" x14ac:dyDescent="0.25">
      <c r="A1" s="75" t="s">
        <v>866</v>
      </c>
      <c r="B1" s="80"/>
      <c r="C1" s="81"/>
      <c r="D1" s="81"/>
      <c r="E1" s="82"/>
      <c r="F1" s="82"/>
      <c r="G1" s="82"/>
    </row>
    <row r="2" spans="1:12" x14ac:dyDescent="0.2">
      <c r="A2" s="83"/>
      <c r="B2" s="83"/>
      <c r="C2" s="84"/>
      <c r="D2" s="84"/>
      <c r="E2" s="83"/>
      <c r="F2" s="83"/>
      <c r="G2" s="83"/>
      <c r="H2" s="85"/>
      <c r="I2" s="85"/>
      <c r="J2" s="85"/>
      <c r="K2" s="78"/>
      <c r="L2" s="78"/>
    </row>
    <row r="3" spans="1:12" x14ac:dyDescent="0.2">
      <c r="A3" s="83"/>
      <c r="B3" s="83"/>
      <c r="C3" s="84"/>
      <c r="D3" s="84"/>
      <c r="E3" s="83"/>
      <c r="F3" s="83"/>
      <c r="G3" s="83"/>
      <c r="H3" s="85"/>
      <c r="I3" s="85"/>
      <c r="J3" s="85"/>
      <c r="K3" s="78"/>
      <c r="L3" s="78"/>
    </row>
    <row r="4" spans="1:12" x14ac:dyDescent="0.2">
      <c r="A4" s="86" t="s">
        <v>867</v>
      </c>
      <c r="B4" s="86" t="s">
        <v>866</v>
      </c>
      <c r="D4" s="80"/>
      <c r="E4" s="82"/>
      <c r="F4" s="82"/>
      <c r="G4" s="82"/>
    </row>
    <row r="5" spans="1:12" x14ac:dyDescent="0.2">
      <c r="A5" s="86"/>
      <c r="B5" s="86"/>
      <c r="D5" s="80"/>
      <c r="E5" s="82"/>
      <c r="F5" s="82"/>
      <c r="G5" s="82"/>
    </row>
    <row r="6" spans="1:12" x14ac:dyDescent="0.2">
      <c r="A6" s="80" t="s">
        <v>811</v>
      </c>
      <c r="B6" s="80" t="s">
        <v>868</v>
      </c>
      <c r="D6" s="80"/>
      <c r="E6" s="82"/>
      <c r="F6" s="82"/>
      <c r="G6" s="82"/>
    </row>
    <row r="7" spans="1:12" x14ac:dyDescent="0.2">
      <c r="A7" s="80" t="s">
        <v>869</v>
      </c>
      <c r="B7" s="80" t="s">
        <v>870</v>
      </c>
      <c r="D7" s="80"/>
      <c r="E7" s="82"/>
      <c r="F7" s="82"/>
      <c r="G7" s="82"/>
    </row>
    <row r="8" spans="1:12" x14ac:dyDescent="0.2">
      <c r="A8" s="80"/>
      <c r="B8" s="80"/>
      <c r="D8" s="80"/>
      <c r="E8" s="82"/>
      <c r="F8" s="82"/>
      <c r="G8" s="82"/>
    </row>
    <row r="9" spans="1:12" x14ac:dyDescent="0.2">
      <c r="A9" s="87" t="s">
        <v>722</v>
      </c>
      <c r="B9" s="80" t="s">
        <v>737</v>
      </c>
      <c r="D9" s="80"/>
      <c r="E9" s="82"/>
      <c r="F9" s="82"/>
      <c r="G9" s="82"/>
    </row>
    <row r="10" spans="1:12" x14ac:dyDescent="0.2">
      <c r="A10" s="87" t="s">
        <v>805</v>
      </c>
      <c r="B10" s="80" t="s">
        <v>806</v>
      </c>
      <c r="C10" s="80"/>
      <c r="D10" s="80"/>
      <c r="E10" s="82"/>
      <c r="F10" s="82"/>
      <c r="G10" s="82"/>
    </row>
    <row r="11" spans="1:12" x14ac:dyDescent="0.2">
      <c r="A11" s="87" t="s">
        <v>736</v>
      </c>
      <c r="B11" s="80" t="s">
        <v>807</v>
      </c>
      <c r="C11" s="80"/>
      <c r="D11" s="80"/>
      <c r="E11" s="82"/>
      <c r="F11" s="82"/>
      <c r="G11" s="82"/>
    </row>
    <row r="12" spans="1:12" x14ac:dyDescent="0.2">
      <c r="A12" s="87" t="s">
        <v>757</v>
      </c>
      <c r="B12" s="80" t="s">
        <v>759</v>
      </c>
      <c r="C12" s="80"/>
      <c r="D12" s="80"/>
      <c r="E12" s="82"/>
      <c r="F12" s="82"/>
      <c r="G12" s="82"/>
    </row>
    <row r="13" spans="1:12" x14ac:dyDescent="0.2">
      <c r="A13" s="87" t="s">
        <v>768</v>
      </c>
      <c r="B13" s="80" t="s">
        <v>758</v>
      </c>
      <c r="C13" s="80"/>
      <c r="D13" s="80"/>
      <c r="E13" s="82"/>
      <c r="F13" s="82"/>
      <c r="G13" s="82"/>
    </row>
    <row r="14" spans="1:12" x14ac:dyDescent="0.2">
      <c r="A14" s="87" t="s">
        <v>845</v>
      </c>
      <c r="B14" s="80" t="s">
        <v>803</v>
      </c>
      <c r="C14" s="80"/>
      <c r="D14" s="80"/>
      <c r="E14" s="82"/>
      <c r="F14" s="88"/>
      <c r="G14" s="82"/>
    </row>
    <row r="15" spans="1:12" x14ac:dyDescent="0.2">
      <c r="A15" s="87" t="s">
        <v>847</v>
      </c>
      <c r="B15" s="80" t="s">
        <v>848</v>
      </c>
      <c r="C15" s="80"/>
      <c r="D15" s="80"/>
      <c r="E15" s="82"/>
      <c r="F15" s="88"/>
      <c r="G15" s="82"/>
    </row>
    <row r="16" spans="1:12" x14ac:dyDescent="0.2">
      <c r="A16" s="87" t="s">
        <v>951</v>
      </c>
      <c r="B16" s="80" t="s">
        <v>850</v>
      </c>
      <c r="C16" s="80"/>
      <c r="D16" s="80"/>
      <c r="E16" s="82"/>
      <c r="F16" s="88"/>
      <c r="G16" s="82"/>
    </row>
    <row r="17" spans="1:7" x14ac:dyDescent="0.2">
      <c r="A17" s="87" t="s">
        <v>854</v>
      </c>
      <c r="B17" s="80" t="s">
        <v>855</v>
      </c>
      <c r="C17" s="80"/>
      <c r="D17" s="80"/>
      <c r="E17" s="82"/>
      <c r="F17" s="88"/>
      <c r="G17" s="82"/>
    </row>
    <row r="18" spans="1:7" x14ac:dyDescent="0.2">
      <c r="A18" s="87" t="s">
        <v>857</v>
      </c>
      <c r="B18" s="80" t="s">
        <v>859</v>
      </c>
      <c r="C18" s="80"/>
      <c r="D18" s="80"/>
      <c r="E18" s="82"/>
      <c r="F18" s="88"/>
      <c r="G18" s="82"/>
    </row>
    <row r="19" spans="1:7" x14ac:dyDescent="0.2">
      <c r="A19" s="87" t="s">
        <v>966</v>
      </c>
      <c r="B19" s="80" t="s">
        <v>967</v>
      </c>
      <c r="C19" s="80"/>
      <c r="D19" s="80"/>
      <c r="E19" s="82"/>
      <c r="F19" s="88"/>
      <c r="G19" s="82"/>
    </row>
    <row r="20" spans="1:7" x14ac:dyDescent="0.2">
      <c r="A20" s="87" t="s">
        <v>971</v>
      </c>
      <c r="B20" s="80" t="s">
        <v>973</v>
      </c>
      <c r="C20" s="80"/>
      <c r="D20" s="80"/>
      <c r="E20" s="82"/>
      <c r="F20" s="88"/>
      <c r="G20" s="82"/>
    </row>
    <row r="23" spans="1:7" x14ac:dyDescent="0.2">
      <c r="A23" s="145" t="s">
        <v>871</v>
      </c>
      <c r="B23" s="145"/>
    </row>
    <row r="24" spans="1:7" x14ac:dyDescent="0.2">
      <c r="A24" s="144" t="s">
        <v>872</v>
      </c>
      <c r="B24" s="144"/>
    </row>
    <row r="25" spans="1:7" x14ac:dyDescent="0.2">
      <c r="A25" s="144" t="s">
        <v>873</v>
      </c>
      <c r="B25" s="144"/>
    </row>
    <row r="26" spans="1:7" x14ac:dyDescent="0.2">
      <c r="A26" s="89" t="s">
        <v>874</v>
      </c>
      <c r="B26" s="89"/>
    </row>
    <row r="27" spans="1:7" x14ac:dyDescent="0.2">
      <c r="A27" s="144" t="s">
        <v>875</v>
      </c>
      <c r="B27" s="144"/>
    </row>
    <row r="28" spans="1:7" x14ac:dyDescent="0.2">
      <c r="A28" s="144" t="s">
        <v>876</v>
      </c>
      <c r="B28" s="144"/>
    </row>
    <row r="29" spans="1:7" x14ac:dyDescent="0.2">
      <c r="A29" s="144" t="s">
        <v>877</v>
      </c>
      <c r="B29" s="144"/>
    </row>
    <row r="30" spans="1:7" x14ac:dyDescent="0.2">
      <c r="A30" s="144" t="s">
        <v>878</v>
      </c>
      <c r="B30" s="144"/>
    </row>
    <row r="31" spans="1:7" x14ac:dyDescent="0.2">
      <c r="A31" s="144" t="s">
        <v>879</v>
      </c>
      <c r="B31" s="144"/>
    </row>
    <row r="32" spans="1:7" x14ac:dyDescent="0.2">
      <c r="A32" s="144" t="s">
        <v>880</v>
      </c>
      <c r="B32" s="144"/>
    </row>
    <row r="33" spans="1:6" x14ac:dyDescent="0.2">
      <c r="A33" s="89" t="s">
        <v>881</v>
      </c>
      <c r="B33" s="90"/>
    </row>
    <row r="35" spans="1:6" x14ac:dyDescent="0.2">
      <c r="A35" s="91"/>
    </row>
    <row r="36" spans="1:6" x14ac:dyDescent="0.2">
      <c r="A36" s="92" t="s">
        <v>882</v>
      </c>
      <c r="B36" s="93"/>
      <c r="C36" s="93"/>
      <c r="D36" s="93"/>
      <c r="E36" s="93"/>
      <c r="F36" s="93"/>
    </row>
    <row r="37" spans="1:6" x14ac:dyDescent="0.2">
      <c r="A37" s="92" t="s">
        <v>883</v>
      </c>
    </row>
  </sheetData>
  <mergeCells count="9">
    <mergeCell ref="A30:B30"/>
    <mergeCell ref="A31:B31"/>
    <mergeCell ref="A32:B32"/>
    <mergeCell ref="A23:B23"/>
    <mergeCell ref="A24:B24"/>
    <mergeCell ref="A25:B25"/>
    <mergeCell ref="A27:B27"/>
    <mergeCell ref="A28:B28"/>
    <mergeCell ref="A29:B29"/>
  </mergeCells>
  <pageMargins left="0.75" right="0.75" top="1" bottom="1" header="0.5" footer="0.5"/>
  <pageSetup paperSize="9" scale="6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C160"/>
  <sheetViews>
    <sheetView tabSelected="1" topLeftCell="A43" zoomScaleNormal="100" workbookViewId="0">
      <selection activeCell="A54" sqref="A54"/>
    </sheetView>
  </sheetViews>
  <sheetFormatPr defaultRowHeight="12.75" x14ac:dyDescent="0.2"/>
  <cols>
    <col min="1" max="1" width="99" style="97" customWidth="1"/>
    <col min="2" max="2" width="9.140625" style="76" customWidth="1"/>
    <col min="3" max="16384" width="9.140625" style="76"/>
  </cols>
  <sheetData>
    <row r="1" spans="1:2" ht="15.75" x14ac:dyDescent="0.2">
      <c r="A1" s="94" t="s">
        <v>868</v>
      </c>
    </row>
    <row r="3" spans="1:2" ht="14.25" x14ac:dyDescent="0.2">
      <c r="A3" s="95" t="s">
        <v>884</v>
      </c>
    </row>
    <row r="4" spans="1:2" ht="4.5" customHeight="1" x14ac:dyDescent="0.2">
      <c r="A4" s="95"/>
    </row>
    <row r="5" spans="1:2" ht="140.25" x14ac:dyDescent="0.2">
      <c r="A5" s="96" t="s">
        <v>885</v>
      </c>
      <c r="B5" s="96"/>
    </row>
    <row r="7" spans="1:2" ht="14.25" x14ac:dyDescent="0.2">
      <c r="A7" s="95" t="s">
        <v>886</v>
      </c>
    </row>
    <row r="8" spans="1:2" ht="14.25" x14ac:dyDescent="0.2">
      <c r="A8" s="95"/>
    </row>
    <row r="9" spans="1:2" ht="25.5" x14ac:dyDescent="0.2">
      <c r="A9" s="142" t="s">
        <v>964</v>
      </c>
      <c r="B9" s="96"/>
    </row>
    <row r="10" spans="1:2" x14ac:dyDescent="0.2">
      <c r="A10" s="96" t="s">
        <v>957</v>
      </c>
      <c r="B10" s="96"/>
    </row>
    <row r="11" spans="1:2" ht="51" x14ac:dyDescent="0.2">
      <c r="A11" s="96" t="s">
        <v>976</v>
      </c>
      <c r="B11" s="96"/>
    </row>
    <row r="12" spans="1:2" ht="25.5" x14ac:dyDescent="0.2">
      <c r="A12" s="97" t="s">
        <v>977</v>
      </c>
    </row>
    <row r="14" spans="1:2" ht="14.25" customHeight="1" x14ac:dyDescent="0.2">
      <c r="A14" s="98" t="s">
        <v>722</v>
      </c>
    </row>
    <row r="15" spans="1:2" x14ac:dyDescent="0.2">
      <c r="A15" s="99" t="s">
        <v>887</v>
      </c>
    </row>
    <row r="16" spans="1:2" ht="14.25" customHeight="1" x14ac:dyDescent="0.2"/>
    <row r="17" spans="1:1" ht="16.5" customHeight="1" x14ac:dyDescent="0.2">
      <c r="A17" s="98" t="s">
        <v>805</v>
      </c>
    </row>
    <row r="18" spans="1:1" ht="38.25" x14ac:dyDescent="0.2">
      <c r="A18" s="100" t="s">
        <v>888</v>
      </c>
    </row>
    <row r="19" spans="1:1" x14ac:dyDescent="0.2">
      <c r="A19" s="101"/>
    </row>
    <row r="20" spans="1:1" x14ac:dyDescent="0.2">
      <c r="A20" s="101"/>
    </row>
    <row r="21" spans="1:1" x14ac:dyDescent="0.2">
      <c r="A21" s="102" t="s">
        <v>736</v>
      </c>
    </row>
    <row r="22" spans="1:1" ht="25.5" x14ac:dyDescent="0.2">
      <c r="A22" s="100" t="s">
        <v>889</v>
      </c>
    </row>
    <row r="23" spans="1:1" x14ac:dyDescent="0.2">
      <c r="A23" s="103"/>
    </row>
    <row r="24" spans="1:1" x14ac:dyDescent="0.2">
      <c r="A24" s="103"/>
    </row>
    <row r="25" spans="1:1" x14ac:dyDescent="0.2">
      <c r="A25" s="104" t="s">
        <v>757</v>
      </c>
    </row>
    <row r="26" spans="1:1" ht="51" x14ac:dyDescent="0.2">
      <c r="A26" s="100" t="s">
        <v>890</v>
      </c>
    </row>
    <row r="27" spans="1:1" x14ac:dyDescent="0.2">
      <c r="A27" s="101"/>
    </row>
    <row r="28" spans="1:1" x14ac:dyDescent="0.2">
      <c r="A28" s="101"/>
    </row>
    <row r="29" spans="1:1" x14ac:dyDescent="0.2">
      <c r="A29" s="102" t="s">
        <v>768</v>
      </c>
    </row>
    <row r="30" spans="1:1" ht="51" x14ac:dyDescent="0.2">
      <c r="A30" s="100" t="s">
        <v>891</v>
      </c>
    </row>
    <row r="31" spans="1:1" x14ac:dyDescent="0.2">
      <c r="A31" s="101"/>
    </row>
    <row r="32" spans="1:1" x14ac:dyDescent="0.2">
      <c r="A32" s="101"/>
    </row>
    <row r="33" spans="1:1" x14ac:dyDescent="0.2">
      <c r="A33" s="102" t="s">
        <v>845</v>
      </c>
    </row>
    <row r="34" spans="1:1" ht="51" x14ac:dyDescent="0.2">
      <c r="A34" s="100" t="s">
        <v>892</v>
      </c>
    </row>
    <row r="35" spans="1:1" x14ac:dyDescent="0.2">
      <c r="A35" s="100"/>
    </row>
    <row r="36" spans="1:1" x14ac:dyDescent="0.2">
      <c r="A36" s="102" t="s">
        <v>847</v>
      </c>
    </row>
    <row r="37" spans="1:1" ht="38.25" x14ac:dyDescent="0.2">
      <c r="A37" s="100" t="s">
        <v>952</v>
      </c>
    </row>
    <row r="38" spans="1:1" x14ac:dyDescent="0.2">
      <c r="A38" s="100"/>
    </row>
    <row r="39" spans="1:1" x14ac:dyDescent="0.2">
      <c r="A39" s="102" t="s">
        <v>951</v>
      </c>
    </row>
    <row r="40" spans="1:1" ht="25.5" x14ac:dyDescent="0.2">
      <c r="A40" s="100" t="s">
        <v>953</v>
      </c>
    </row>
    <row r="41" spans="1:1" ht="51" x14ac:dyDescent="0.2">
      <c r="A41" s="100" t="s">
        <v>978</v>
      </c>
    </row>
    <row r="42" spans="1:1" x14ac:dyDescent="0.2">
      <c r="A42" s="100"/>
    </row>
    <row r="43" spans="1:1" x14ac:dyDescent="0.2">
      <c r="A43" s="102" t="s">
        <v>854</v>
      </c>
    </row>
    <row r="44" spans="1:1" ht="51" x14ac:dyDescent="0.2">
      <c r="A44" s="100" t="s">
        <v>954</v>
      </c>
    </row>
    <row r="45" spans="1:1" x14ac:dyDescent="0.2">
      <c r="A45" s="100"/>
    </row>
    <row r="46" spans="1:1" x14ac:dyDescent="0.2">
      <c r="A46" s="102" t="s">
        <v>857</v>
      </c>
    </row>
    <row r="47" spans="1:1" ht="38.25" x14ac:dyDescent="0.2">
      <c r="A47" s="100" t="s">
        <v>960</v>
      </c>
    </row>
    <row r="48" spans="1:1" x14ac:dyDescent="0.2">
      <c r="A48" s="100"/>
    </row>
    <row r="49" spans="1:1" x14ac:dyDescent="0.2">
      <c r="A49" s="102" t="s">
        <v>966</v>
      </c>
    </row>
    <row r="50" spans="1:1" ht="38.25" x14ac:dyDescent="0.2">
      <c r="A50" s="100" t="s">
        <v>974</v>
      </c>
    </row>
    <row r="51" spans="1:1" ht="25.5" x14ac:dyDescent="0.2">
      <c r="A51" s="100" t="s">
        <v>979</v>
      </c>
    </row>
    <row r="52" spans="1:1" x14ac:dyDescent="0.2">
      <c r="A52" s="100"/>
    </row>
    <row r="53" spans="1:1" x14ac:dyDescent="0.2">
      <c r="A53" s="102" t="s">
        <v>971</v>
      </c>
    </row>
    <row r="54" spans="1:1" ht="25.5" x14ac:dyDescent="0.2">
      <c r="A54" s="100" t="s">
        <v>975</v>
      </c>
    </row>
    <row r="55" spans="1:1" ht="25.5" x14ac:dyDescent="0.2">
      <c r="A55" s="100" t="s">
        <v>979</v>
      </c>
    </row>
    <row r="56" spans="1:1" x14ac:dyDescent="0.2">
      <c r="A56" s="103"/>
    </row>
    <row r="58" spans="1:1" ht="14.25" x14ac:dyDescent="0.2">
      <c r="A58" s="95" t="s">
        <v>893</v>
      </c>
    </row>
    <row r="59" spans="1:1" ht="3.75" customHeight="1" x14ac:dyDescent="0.2">
      <c r="A59" s="95"/>
    </row>
    <row r="60" spans="1:1" ht="38.25" x14ac:dyDescent="0.2">
      <c r="A60" s="99" t="s">
        <v>894</v>
      </c>
    </row>
    <row r="61" spans="1:1" ht="12.75" customHeight="1" x14ac:dyDescent="0.2">
      <c r="A61" s="105"/>
    </row>
    <row r="62" spans="1:1" ht="15.75" customHeight="1" x14ac:dyDescent="0.2">
      <c r="A62" s="95" t="s">
        <v>895</v>
      </c>
    </row>
    <row r="63" spans="1:1" ht="4.5" customHeight="1" x14ac:dyDescent="0.2">
      <c r="A63" s="95"/>
    </row>
    <row r="64" spans="1:1" ht="14.25" customHeight="1" x14ac:dyDescent="0.2">
      <c r="A64" s="98" t="s">
        <v>896</v>
      </c>
    </row>
    <row r="65" spans="1:3" x14ac:dyDescent="0.2">
      <c r="A65" s="99" t="s">
        <v>897</v>
      </c>
      <c r="B65" s="106"/>
    </row>
    <row r="66" spans="1:3" ht="25.5" x14ac:dyDescent="0.2">
      <c r="A66" s="107" t="s">
        <v>898</v>
      </c>
      <c r="B66" s="106"/>
    </row>
    <row r="67" spans="1:3" x14ac:dyDescent="0.2">
      <c r="A67" s="107"/>
      <c r="B67" s="106"/>
    </row>
    <row r="68" spans="1:3" x14ac:dyDescent="0.2">
      <c r="A68" s="107"/>
      <c r="B68" s="106"/>
    </row>
    <row r="69" spans="1:3" x14ac:dyDescent="0.2">
      <c r="A69" s="108" t="s">
        <v>812</v>
      </c>
      <c r="B69" s="106"/>
    </row>
    <row r="70" spans="1:3" x14ac:dyDescent="0.2">
      <c r="A70" s="109" t="s">
        <v>899</v>
      </c>
      <c r="C70" s="110"/>
    </row>
    <row r="71" spans="1:3" ht="25.5" x14ac:dyDescent="0.2">
      <c r="A71" s="111" t="s">
        <v>900</v>
      </c>
      <c r="C71" s="110"/>
    </row>
    <row r="72" spans="1:3" x14ac:dyDescent="0.2">
      <c r="A72" s="111" t="s">
        <v>901</v>
      </c>
      <c r="C72" s="110"/>
    </row>
    <row r="73" spans="1:3" ht="25.5" x14ac:dyDescent="0.2">
      <c r="A73" s="111" t="s">
        <v>902</v>
      </c>
      <c r="C73" s="110"/>
    </row>
    <row r="74" spans="1:3" ht="25.5" x14ac:dyDescent="0.2">
      <c r="A74" s="111" t="s">
        <v>903</v>
      </c>
      <c r="C74" s="110"/>
    </row>
    <row r="75" spans="1:3" ht="25.5" x14ac:dyDescent="0.2">
      <c r="A75" s="111" t="s">
        <v>904</v>
      </c>
      <c r="C75" s="110"/>
    </row>
    <row r="76" spans="1:3" ht="13.5" customHeight="1" x14ac:dyDescent="0.2">
      <c r="A76" s="111" t="s">
        <v>905</v>
      </c>
    </row>
    <row r="77" spans="1:3" ht="25.5" x14ac:dyDescent="0.2">
      <c r="A77" s="111" t="s">
        <v>906</v>
      </c>
    </row>
    <row r="78" spans="1:3" x14ac:dyDescent="0.2">
      <c r="A78" s="111" t="s">
        <v>907</v>
      </c>
    </row>
    <row r="79" spans="1:3" ht="25.5" x14ac:dyDescent="0.2">
      <c r="A79" s="111" t="s">
        <v>908</v>
      </c>
    </row>
    <row r="80" spans="1:3" ht="25.5" x14ac:dyDescent="0.2">
      <c r="A80" s="111" t="s">
        <v>909</v>
      </c>
    </row>
    <row r="81" spans="1:3" ht="25.5" x14ac:dyDescent="0.2">
      <c r="A81" s="111" t="s">
        <v>910</v>
      </c>
    </row>
    <row r="82" spans="1:3" ht="25.5" x14ac:dyDescent="0.2">
      <c r="A82" s="111" t="s">
        <v>911</v>
      </c>
      <c r="B82" s="93"/>
    </row>
    <row r="83" spans="1:3" x14ac:dyDescent="0.2">
      <c r="A83" s="112" t="s">
        <v>813</v>
      </c>
      <c r="B83" s="93"/>
    </row>
    <row r="84" spans="1:3" x14ac:dyDescent="0.2">
      <c r="A84" s="109" t="s">
        <v>814</v>
      </c>
      <c r="B84" s="113"/>
    </row>
    <row r="85" spans="1:3" ht="25.5" x14ac:dyDescent="0.2">
      <c r="A85" s="109" t="s">
        <v>815</v>
      </c>
    </row>
    <row r="86" spans="1:3" x14ac:dyDescent="0.2">
      <c r="A86" s="109" t="s">
        <v>816</v>
      </c>
    </row>
    <row r="87" spans="1:3" x14ac:dyDescent="0.2">
      <c r="A87" s="111" t="s">
        <v>817</v>
      </c>
    </row>
    <row r="88" spans="1:3" x14ac:dyDescent="0.2">
      <c r="A88" s="109"/>
    </row>
    <row r="89" spans="1:3" x14ac:dyDescent="0.2">
      <c r="A89" s="108" t="s">
        <v>818</v>
      </c>
    </row>
    <row r="90" spans="1:3" ht="25.5" x14ac:dyDescent="0.2">
      <c r="A90" s="109" t="s">
        <v>819</v>
      </c>
    </row>
    <row r="91" spans="1:3" ht="25.5" x14ac:dyDescent="0.2">
      <c r="A91" s="109" t="s">
        <v>820</v>
      </c>
    </row>
    <row r="92" spans="1:3" ht="25.5" x14ac:dyDescent="0.2">
      <c r="A92" s="109" t="s">
        <v>912</v>
      </c>
    </row>
    <row r="93" spans="1:3" ht="15.75" customHeight="1" x14ac:dyDescent="0.2">
      <c r="A93" s="109" t="s">
        <v>821</v>
      </c>
      <c r="C93" s="110"/>
    </row>
    <row r="94" spans="1:3" x14ac:dyDescent="0.2">
      <c r="A94" s="112" t="s">
        <v>813</v>
      </c>
    </row>
    <row r="95" spans="1:3" s="93" customFormat="1" x14ac:dyDescent="0.2">
      <c r="A95" s="109" t="s">
        <v>822</v>
      </c>
    </row>
    <row r="96" spans="1:3" x14ac:dyDescent="0.2">
      <c r="A96" s="109" t="s">
        <v>823</v>
      </c>
    </row>
    <row r="97" spans="1:2" x14ac:dyDescent="0.2">
      <c r="A97" s="109"/>
      <c r="B97" s="114"/>
    </row>
    <row r="98" spans="1:2" x14ac:dyDescent="0.2">
      <c r="A98" s="108" t="s">
        <v>824</v>
      </c>
    </row>
    <row r="99" spans="1:2" x14ac:dyDescent="0.2">
      <c r="A99" s="109" t="s">
        <v>825</v>
      </c>
    </row>
    <row r="100" spans="1:2" ht="25.5" x14ac:dyDescent="0.2">
      <c r="A100" s="109" t="s">
        <v>826</v>
      </c>
    </row>
    <row r="101" spans="1:2" ht="25.5" x14ac:dyDescent="0.2">
      <c r="A101" s="109" t="s">
        <v>827</v>
      </c>
    </row>
    <row r="102" spans="1:2" x14ac:dyDescent="0.2">
      <c r="A102" s="109" t="s">
        <v>828</v>
      </c>
    </row>
    <row r="103" spans="1:2" ht="25.5" x14ac:dyDescent="0.2">
      <c r="A103" s="109" t="s">
        <v>913</v>
      </c>
    </row>
    <row r="104" spans="1:2" x14ac:dyDescent="0.2">
      <c r="A104" s="109"/>
    </row>
    <row r="105" spans="1:2" x14ac:dyDescent="0.2">
      <c r="A105" s="108" t="s">
        <v>829</v>
      </c>
    </row>
    <row r="106" spans="1:2" x14ac:dyDescent="0.2">
      <c r="A106" s="109" t="s">
        <v>830</v>
      </c>
    </row>
    <row r="107" spans="1:2" x14ac:dyDescent="0.2">
      <c r="A107" s="109" t="s">
        <v>914</v>
      </c>
    </row>
    <row r="108" spans="1:2" x14ac:dyDescent="0.2">
      <c r="A108" s="109" t="s">
        <v>831</v>
      </c>
    </row>
    <row r="109" spans="1:2" x14ac:dyDescent="0.2">
      <c r="A109" s="111" t="s">
        <v>832</v>
      </c>
    </row>
    <row r="110" spans="1:2" x14ac:dyDescent="0.2">
      <c r="A110" s="111" t="s">
        <v>833</v>
      </c>
    </row>
    <row r="111" spans="1:2" x14ac:dyDescent="0.2">
      <c r="A111" s="111"/>
    </row>
    <row r="112" spans="1:2" x14ac:dyDescent="0.2">
      <c r="A112" s="115" t="s">
        <v>834</v>
      </c>
    </row>
    <row r="113" spans="1:1" x14ac:dyDescent="0.2">
      <c r="A113" s="113"/>
    </row>
    <row r="114" spans="1:1" x14ac:dyDescent="0.2">
      <c r="A114" s="116" t="s">
        <v>835</v>
      </c>
    </row>
    <row r="115" spans="1:1" ht="25.5" x14ac:dyDescent="0.2">
      <c r="A115" s="117" t="s">
        <v>915</v>
      </c>
    </row>
    <row r="116" spans="1:1" ht="38.25" x14ac:dyDescent="0.2">
      <c r="A116" s="117" t="s">
        <v>916</v>
      </c>
    </row>
    <row r="117" spans="1:1" ht="25.5" x14ac:dyDescent="0.2">
      <c r="A117" s="117" t="s">
        <v>917</v>
      </c>
    </row>
    <row r="118" spans="1:1" x14ac:dyDescent="0.2">
      <c r="A118" s="117" t="s">
        <v>918</v>
      </c>
    </row>
    <row r="119" spans="1:1" x14ac:dyDescent="0.2">
      <c r="A119" s="117" t="s">
        <v>919</v>
      </c>
    </row>
    <row r="120" spans="1:1" x14ac:dyDescent="0.2">
      <c r="A120" s="96"/>
    </row>
    <row r="121" spans="1:1" x14ac:dyDescent="0.2">
      <c r="A121" s="116" t="s">
        <v>836</v>
      </c>
    </row>
    <row r="122" spans="1:1" x14ac:dyDescent="0.2">
      <c r="A122" s="96" t="s">
        <v>837</v>
      </c>
    </row>
    <row r="123" spans="1:1" ht="25.5" x14ac:dyDescent="0.2">
      <c r="A123" s="117" t="s">
        <v>920</v>
      </c>
    </row>
    <row r="124" spans="1:1" x14ac:dyDescent="0.2">
      <c r="A124" s="117" t="s">
        <v>921</v>
      </c>
    </row>
    <row r="125" spans="1:1" x14ac:dyDescent="0.2">
      <c r="A125" s="117"/>
    </row>
    <row r="126" spans="1:1" x14ac:dyDescent="0.2">
      <c r="A126" s="96" t="s">
        <v>838</v>
      </c>
    </row>
    <row r="127" spans="1:1" x14ac:dyDescent="0.2">
      <c r="A127" s="96" t="s">
        <v>839</v>
      </c>
    </row>
    <row r="128" spans="1:1" x14ac:dyDescent="0.2">
      <c r="A128" s="116"/>
    </row>
    <row r="129" spans="1:1" x14ac:dyDescent="0.2">
      <c r="A129" s="116" t="s">
        <v>840</v>
      </c>
    </row>
    <row r="130" spans="1:1" x14ac:dyDescent="0.2">
      <c r="A130" s="109" t="s">
        <v>841</v>
      </c>
    </row>
    <row r="131" spans="1:1" x14ac:dyDescent="0.2">
      <c r="A131" s="107"/>
    </row>
    <row r="132" spans="1:1" x14ac:dyDescent="0.2">
      <c r="A132" s="98" t="s">
        <v>922</v>
      </c>
    </row>
    <row r="133" spans="1:1" x14ac:dyDescent="0.2">
      <c r="A133" s="118" t="s">
        <v>923</v>
      </c>
    </row>
    <row r="134" spans="1:1" x14ac:dyDescent="0.2">
      <c r="A134" s="118" t="s">
        <v>924</v>
      </c>
    </row>
    <row r="135" spans="1:1" x14ac:dyDescent="0.2">
      <c r="A135" s="118" t="s">
        <v>925</v>
      </c>
    </row>
    <row r="136" spans="1:1" x14ac:dyDescent="0.2">
      <c r="A136" s="118" t="s">
        <v>926</v>
      </c>
    </row>
    <row r="137" spans="1:1" x14ac:dyDescent="0.2">
      <c r="A137" s="118" t="s">
        <v>927</v>
      </c>
    </row>
    <row r="138" spans="1:1" x14ac:dyDescent="0.2">
      <c r="A138" s="118" t="s">
        <v>928</v>
      </c>
    </row>
    <row r="139" spans="1:1" x14ac:dyDescent="0.2">
      <c r="A139" s="118"/>
    </row>
    <row r="140" spans="1:1" ht="14.25" x14ac:dyDescent="0.2">
      <c r="A140" s="95" t="s">
        <v>929</v>
      </c>
    </row>
    <row r="141" spans="1:1" ht="14.25" x14ac:dyDescent="0.2">
      <c r="A141" s="95"/>
    </row>
    <row r="142" spans="1:1" x14ac:dyDescent="0.2">
      <c r="A142" s="98" t="s">
        <v>930</v>
      </c>
    </row>
    <row r="143" spans="1:1" x14ac:dyDescent="0.2">
      <c r="A143" s="99"/>
    </row>
    <row r="144" spans="1:1" ht="14.25" x14ac:dyDescent="0.2">
      <c r="A144" s="95"/>
    </row>
    <row r="145" spans="1:1" x14ac:dyDescent="0.2">
      <c r="A145" s="98" t="s">
        <v>931</v>
      </c>
    </row>
    <row r="146" spans="1:1" ht="51" x14ac:dyDescent="0.2">
      <c r="A146" s="99" t="s">
        <v>932</v>
      </c>
    </row>
    <row r="147" spans="1:1" x14ac:dyDescent="0.2">
      <c r="A147" s="99"/>
    </row>
    <row r="148" spans="1:1" x14ac:dyDescent="0.2">
      <c r="A148" s="99"/>
    </row>
    <row r="149" spans="1:1" x14ac:dyDescent="0.2">
      <c r="A149" s="99"/>
    </row>
    <row r="150" spans="1:1" x14ac:dyDescent="0.2">
      <c r="A150" s="99"/>
    </row>
    <row r="151" spans="1:1" x14ac:dyDescent="0.2">
      <c r="A151" s="98" t="s">
        <v>933</v>
      </c>
    </row>
    <row r="152" spans="1:1" x14ac:dyDescent="0.2">
      <c r="A152" s="99" t="s">
        <v>1</v>
      </c>
    </row>
    <row r="154" spans="1:1" x14ac:dyDescent="0.2">
      <c r="A154" s="105"/>
    </row>
    <row r="155" spans="1:1" ht="14.25" x14ac:dyDescent="0.2">
      <c r="A155" s="95" t="s">
        <v>934</v>
      </c>
    </row>
    <row r="156" spans="1:1" ht="14.25" x14ac:dyDescent="0.2">
      <c r="A156" s="95"/>
    </row>
    <row r="157" spans="1:1" x14ac:dyDescent="0.2">
      <c r="A157" s="99"/>
    </row>
    <row r="158" spans="1:1" ht="14.25" x14ac:dyDescent="0.2">
      <c r="A158" s="95"/>
    </row>
    <row r="159" spans="1:1" x14ac:dyDescent="0.2">
      <c r="A159" s="98"/>
    </row>
    <row r="160" spans="1:1" ht="14.25" x14ac:dyDescent="0.2">
      <c r="A160" s="95"/>
    </row>
  </sheetData>
  <hyperlinks>
    <hyperlink ref="A66" r:id="rId1"/>
  </hyperlinks>
  <pageMargins left="0.75" right="0.75" top="1" bottom="1" header="0.5" footer="0.5"/>
  <pageSetup paperSize="9" scale="73" orientation="portrait" r:id="rId2"/>
  <headerFooter alignWithMargins="0"/>
  <rowBreaks count="1" manualBreakCount="1">
    <brk id="6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pageSetUpPr fitToPage="1"/>
  </sheetPr>
  <dimension ref="A1:J22"/>
  <sheetViews>
    <sheetView zoomScaleNormal="100" workbookViewId="0"/>
  </sheetViews>
  <sheetFormatPr defaultColWidth="19.140625" defaultRowHeight="12.75" x14ac:dyDescent="0.2"/>
  <cols>
    <col min="1" max="1" width="27.7109375" style="132" customWidth="1"/>
    <col min="2" max="2" width="99" style="120" customWidth="1"/>
    <col min="3" max="16384" width="19.140625" style="121"/>
  </cols>
  <sheetData>
    <row r="1" spans="1:10" ht="15.75" x14ac:dyDescent="0.2">
      <c r="A1" s="119" t="s">
        <v>869</v>
      </c>
    </row>
    <row r="2" spans="1:10" ht="15.75" x14ac:dyDescent="0.2">
      <c r="A2" s="119"/>
    </row>
    <row r="3" spans="1:10" x14ac:dyDescent="0.2">
      <c r="A3" s="122" t="s">
        <v>935</v>
      </c>
      <c r="B3" s="123" t="s">
        <v>936</v>
      </c>
    </row>
    <row r="4" spans="1:10" x14ac:dyDescent="0.2">
      <c r="A4" s="124" t="s">
        <v>937</v>
      </c>
      <c r="B4" s="125" t="s">
        <v>938</v>
      </c>
    </row>
    <row r="5" spans="1:10" x14ac:dyDescent="0.2">
      <c r="A5" s="124" t="s">
        <v>939</v>
      </c>
      <c r="B5" s="125" t="s">
        <v>863</v>
      </c>
    </row>
    <row r="6" spans="1:10" x14ac:dyDescent="0.2">
      <c r="A6" s="124" t="s">
        <v>940</v>
      </c>
      <c r="B6" s="125" t="s">
        <v>941</v>
      </c>
    </row>
    <row r="7" spans="1:10" x14ac:dyDescent="0.2">
      <c r="A7" s="126" t="s">
        <v>942</v>
      </c>
      <c r="B7" s="125" t="s">
        <v>943</v>
      </c>
    </row>
    <row r="8" spans="1:10" x14ac:dyDescent="0.2">
      <c r="A8" s="127" t="s">
        <v>944</v>
      </c>
      <c r="B8" s="128" t="s">
        <v>1</v>
      </c>
    </row>
    <row r="9" spans="1:10" ht="14.25" x14ac:dyDescent="0.2">
      <c r="A9" s="129"/>
    </row>
    <row r="10" spans="1:10" x14ac:dyDescent="0.2">
      <c r="A10" s="122" t="s">
        <v>935</v>
      </c>
      <c r="B10" s="123" t="s">
        <v>945</v>
      </c>
    </row>
    <row r="11" spans="1:10" ht="55.5" customHeight="1" x14ac:dyDescent="0.2">
      <c r="A11" s="124" t="s">
        <v>937</v>
      </c>
      <c r="B11" s="125" t="s">
        <v>946</v>
      </c>
    </row>
    <row r="12" spans="1:10" x14ac:dyDescent="0.2">
      <c r="A12" s="124" t="s">
        <v>939</v>
      </c>
      <c r="B12" s="125" t="s">
        <v>947</v>
      </c>
    </row>
    <row r="13" spans="1:10" x14ac:dyDescent="0.2">
      <c r="A13" s="124" t="s">
        <v>940</v>
      </c>
      <c r="B13" s="125" t="s">
        <v>941</v>
      </c>
    </row>
    <row r="14" spans="1:10" x14ac:dyDescent="0.2">
      <c r="A14" s="126" t="s">
        <v>942</v>
      </c>
      <c r="B14" s="125" t="s">
        <v>948</v>
      </c>
    </row>
    <row r="15" spans="1:10" x14ac:dyDescent="0.2">
      <c r="A15" s="127" t="s">
        <v>944</v>
      </c>
      <c r="B15" s="128" t="s">
        <v>1</v>
      </c>
    </row>
    <row r="16" spans="1:10" x14ac:dyDescent="0.2">
      <c r="A16" s="126"/>
      <c r="B16" s="130"/>
      <c r="C16" s="131"/>
      <c r="D16" s="131"/>
      <c r="E16" s="131"/>
      <c r="F16" s="131"/>
      <c r="G16" s="131"/>
      <c r="H16" s="131"/>
      <c r="I16" s="131"/>
      <c r="J16" s="131"/>
    </row>
    <row r="17" spans="1:2" x14ac:dyDescent="0.2">
      <c r="A17" s="122" t="s">
        <v>935</v>
      </c>
      <c r="B17" s="123" t="s">
        <v>949</v>
      </c>
    </row>
    <row r="18" spans="1:2" ht="55.5" customHeight="1" x14ac:dyDescent="0.2">
      <c r="A18" s="124" t="s">
        <v>937</v>
      </c>
      <c r="B18" s="125" t="s">
        <v>946</v>
      </c>
    </row>
    <row r="19" spans="1:2" x14ac:dyDescent="0.2">
      <c r="A19" s="124" t="s">
        <v>939</v>
      </c>
      <c r="B19" s="125" t="s">
        <v>947</v>
      </c>
    </row>
    <row r="20" spans="1:2" x14ac:dyDescent="0.2">
      <c r="A20" s="124" t="s">
        <v>940</v>
      </c>
      <c r="B20" s="125" t="s">
        <v>941</v>
      </c>
    </row>
    <row r="21" spans="1:2" x14ac:dyDescent="0.2">
      <c r="A21" s="126" t="s">
        <v>942</v>
      </c>
      <c r="B21" s="125" t="s">
        <v>950</v>
      </c>
    </row>
    <row r="22" spans="1:2" x14ac:dyDescent="0.2">
      <c r="A22" s="127" t="s">
        <v>944</v>
      </c>
      <c r="B22" s="128" t="s">
        <v>1</v>
      </c>
    </row>
  </sheetData>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F65"/>
  <sheetViews>
    <sheetView zoomScaleNormal="100" workbookViewId="0"/>
  </sheetViews>
  <sheetFormatPr defaultRowHeight="11.25" x14ac:dyDescent="0.2"/>
  <cols>
    <col min="1" max="1" width="27.85546875" style="9" customWidth="1"/>
    <col min="2" max="2" width="9.140625" style="9" customWidth="1"/>
    <col min="3" max="3" width="1.85546875" style="9" customWidth="1"/>
    <col min="4" max="4" width="7.7109375" style="2" customWidth="1"/>
    <col min="5" max="5" width="3.7109375" style="2" customWidth="1"/>
    <col min="6" max="16384" width="9.140625" style="2"/>
  </cols>
  <sheetData>
    <row r="1" spans="1:6" x14ac:dyDescent="0.2">
      <c r="A1" s="1" t="s">
        <v>722</v>
      </c>
      <c r="B1" s="2"/>
      <c r="C1" s="2"/>
    </row>
    <row r="2" spans="1:6" x14ac:dyDescent="0.2">
      <c r="A2" s="25" t="s">
        <v>737</v>
      </c>
      <c r="B2" s="6"/>
      <c r="C2" s="6"/>
      <c r="D2" s="6"/>
      <c r="E2" s="6"/>
      <c r="F2" s="6"/>
    </row>
    <row r="3" spans="1:6" x14ac:dyDescent="0.2">
      <c r="A3" s="23" t="s">
        <v>726</v>
      </c>
      <c r="B3" s="23"/>
      <c r="C3" s="23"/>
      <c r="D3" s="23"/>
      <c r="E3" s="23"/>
      <c r="F3" s="23"/>
    </row>
    <row r="4" spans="1:6" x14ac:dyDescent="0.2">
      <c r="A4" s="2"/>
      <c r="B4" s="24" t="s">
        <v>723</v>
      </c>
      <c r="C4" s="6"/>
      <c r="D4" s="5" t="s">
        <v>702</v>
      </c>
      <c r="E4" s="5"/>
      <c r="F4" s="5"/>
    </row>
    <row r="5" spans="1:6" x14ac:dyDescent="0.2">
      <c r="A5" s="2"/>
      <c r="B5" s="2"/>
      <c r="C5" s="2"/>
      <c r="D5" s="7"/>
      <c r="F5" s="7"/>
    </row>
    <row r="6" spans="1:6" x14ac:dyDescent="0.2">
      <c r="A6" s="2"/>
      <c r="B6" s="8" t="s">
        <v>703</v>
      </c>
      <c r="C6" s="8"/>
      <c r="D6" s="5"/>
      <c r="F6" s="8" t="s">
        <v>724</v>
      </c>
    </row>
    <row r="7" spans="1:6" s="1" customFormat="1" x14ac:dyDescent="0.2">
      <c r="A7" s="2"/>
      <c r="B7" s="2"/>
      <c r="C7" s="2"/>
      <c r="D7" s="9"/>
      <c r="E7" s="2"/>
      <c r="F7" s="2"/>
    </row>
    <row r="8" spans="1:6" x14ac:dyDescent="0.2">
      <c r="A8" s="10" t="s">
        <v>756</v>
      </c>
      <c r="B8" s="11">
        <f>SUM(B10:C21)</f>
        <v>355</v>
      </c>
      <c r="C8" s="11"/>
      <c r="D8" s="11">
        <f>SUM(D10:D21)</f>
        <v>318</v>
      </c>
      <c r="E8" s="1"/>
      <c r="F8" s="18">
        <f>+D8/B8</f>
        <v>0.89577464788732397</v>
      </c>
    </row>
    <row r="9" spans="1:6" x14ac:dyDescent="0.2">
      <c r="A9" s="10"/>
      <c r="B9" s="11"/>
      <c r="C9" s="11"/>
      <c r="D9" s="11"/>
      <c r="E9" s="1"/>
      <c r="F9" s="18"/>
    </row>
    <row r="10" spans="1:6" x14ac:dyDescent="0.2">
      <c r="A10" s="12" t="s">
        <v>324</v>
      </c>
      <c r="B10" s="13">
        <v>12</v>
      </c>
      <c r="C10" s="13"/>
      <c r="D10" s="13">
        <v>10</v>
      </c>
      <c r="F10" s="18">
        <f t="shared" ref="F10:F23" si="0">+D10/B10</f>
        <v>0.83333333333333337</v>
      </c>
    </row>
    <row r="11" spans="1:6" x14ac:dyDescent="0.2">
      <c r="A11" s="12" t="s">
        <v>328</v>
      </c>
      <c r="B11" s="13">
        <v>6</v>
      </c>
      <c r="C11" s="13"/>
      <c r="D11" s="13">
        <v>6</v>
      </c>
      <c r="F11" s="18">
        <f t="shared" si="0"/>
        <v>1</v>
      </c>
    </row>
    <row r="12" spans="1:6" x14ac:dyDescent="0.2">
      <c r="A12" s="12" t="s">
        <v>333</v>
      </c>
      <c r="B12" s="13">
        <v>18</v>
      </c>
      <c r="C12" s="13"/>
      <c r="D12" s="13">
        <v>17</v>
      </c>
      <c r="F12" s="18">
        <f t="shared" si="0"/>
        <v>0.94444444444444442</v>
      </c>
    </row>
    <row r="13" spans="1:6" x14ac:dyDescent="0.2">
      <c r="A13" s="12" t="s">
        <v>346</v>
      </c>
      <c r="B13" s="13">
        <v>12</v>
      </c>
      <c r="C13" s="13"/>
      <c r="D13" s="13">
        <v>11</v>
      </c>
      <c r="F13" s="18">
        <f t="shared" si="0"/>
        <v>0.91666666666666663</v>
      </c>
    </row>
    <row r="14" spans="1:6" x14ac:dyDescent="0.2">
      <c r="A14" s="12" t="s">
        <v>352</v>
      </c>
      <c r="B14" s="13">
        <v>25</v>
      </c>
      <c r="C14" s="13"/>
      <c r="D14" s="13">
        <v>21</v>
      </c>
      <c r="F14" s="18">
        <f t="shared" si="0"/>
        <v>0.84</v>
      </c>
    </row>
    <row r="15" spans="1:6" x14ac:dyDescent="0.2">
      <c r="A15" s="12" t="s">
        <v>375</v>
      </c>
      <c r="B15" s="13">
        <v>51</v>
      </c>
      <c r="C15" s="13"/>
      <c r="D15" s="13">
        <v>47</v>
      </c>
      <c r="F15" s="18">
        <f t="shared" si="0"/>
        <v>0.92156862745098034</v>
      </c>
    </row>
    <row r="16" spans="1:6" x14ac:dyDescent="0.2">
      <c r="A16" s="12" t="s">
        <v>419</v>
      </c>
      <c r="B16" s="13">
        <v>26</v>
      </c>
      <c r="C16" s="13"/>
      <c r="D16" s="13">
        <v>20</v>
      </c>
      <c r="F16" s="18">
        <f t="shared" si="0"/>
        <v>0.76923076923076927</v>
      </c>
    </row>
    <row r="17" spans="1:6" x14ac:dyDescent="0.2">
      <c r="A17" s="12" t="s">
        <v>440</v>
      </c>
      <c r="B17" s="13">
        <v>47</v>
      </c>
      <c r="C17" s="13"/>
      <c r="D17" s="13">
        <v>42</v>
      </c>
      <c r="F17" s="18">
        <f t="shared" si="0"/>
        <v>0.8936170212765957</v>
      </c>
    </row>
    <row r="18" spans="1:6" x14ac:dyDescent="0.2">
      <c r="A18" s="12" t="s">
        <v>477</v>
      </c>
      <c r="B18" s="13">
        <v>52</v>
      </c>
      <c r="C18" s="13"/>
      <c r="D18" s="13">
        <v>49</v>
      </c>
      <c r="F18" s="18">
        <f t="shared" si="0"/>
        <v>0.94230769230769229</v>
      </c>
    </row>
    <row r="19" spans="1:6" x14ac:dyDescent="0.2">
      <c r="A19" s="12" t="s">
        <v>519</v>
      </c>
      <c r="B19" s="13">
        <v>13</v>
      </c>
      <c r="C19" s="13"/>
      <c r="D19" s="13">
        <v>11</v>
      </c>
      <c r="F19" s="18">
        <f t="shared" si="0"/>
        <v>0.84615384615384615</v>
      </c>
    </row>
    <row r="20" spans="1:6" x14ac:dyDescent="0.2">
      <c r="A20" s="12" t="s">
        <v>534</v>
      </c>
      <c r="B20" s="13">
        <v>62</v>
      </c>
      <c r="C20" s="13"/>
      <c r="D20" s="13">
        <v>56</v>
      </c>
      <c r="F20" s="18">
        <f t="shared" si="0"/>
        <v>0.90322580645161288</v>
      </c>
    </row>
    <row r="21" spans="1:6" x14ac:dyDescent="0.2">
      <c r="A21" s="12" t="s">
        <v>582</v>
      </c>
      <c r="B21" s="13">
        <v>31</v>
      </c>
      <c r="C21" s="13"/>
      <c r="D21" s="13">
        <v>28</v>
      </c>
      <c r="F21" s="18">
        <f t="shared" si="0"/>
        <v>0.90322580645161288</v>
      </c>
    </row>
    <row r="22" spans="1:6" x14ac:dyDescent="0.2">
      <c r="A22" s="12"/>
      <c r="B22" s="13"/>
      <c r="C22" s="13"/>
      <c r="D22" s="13"/>
      <c r="F22" s="18"/>
    </row>
    <row r="23" spans="1:6" x14ac:dyDescent="0.2">
      <c r="A23" s="29" t="s">
        <v>738</v>
      </c>
      <c r="B23" s="14">
        <v>12</v>
      </c>
      <c r="C23" s="14"/>
      <c r="D23" s="14">
        <v>12</v>
      </c>
      <c r="E23" s="1"/>
      <c r="F23" s="17">
        <f t="shared" si="0"/>
        <v>1</v>
      </c>
    </row>
    <row r="24" spans="1:6" x14ac:dyDescent="0.2">
      <c r="A24" s="12"/>
      <c r="B24" s="13"/>
      <c r="C24" s="13"/>
      <c r="D24" s="13"/>
      <c r="F24" s="18"/>
    </row>
    <row r="25" spans="1:6" x14ac:dyDescent="0.2">
      <c r="A25" s="23" t="s">
        <v>727</v>
      </c>
      <c r="B25" s="23"/>
      <c r="C25" s="23"/>
      <c r="D25" s="23"/>
      <c r="E25" s="23"/>
      <c r="F25" s="23"/>
    </row>
    <row r="26" spans="1:6" x14ac:dyDescent="0.2">
      <c r="A26" s="2"/>
      <c r="B26" s="24" t="s">
        <v>723</v>
      </c>
      <c r="C26" s="6"/>
      <c r="D26" s="5" t="s">
        <v>702</v>
      </c>
      <c r="E26" s="5"/>
      <c r="F26" s="5"/>
    </row>
    <row r="27" spans="1:6" x14ac:dyDescent="0.2">
      <c r="A27" s="2"/>
      <c r="B27" s="2"/>
      <c r="C27" s="2"/>
      <c r="D27" s="7"/>
      <c r="F27" s="7"/>
    </row>
    <row r="28" spans="1:6" x14ac:dyDescent="0.2">
      <c r="A28" s="2"/>
      <c r="B28" s="8" t="s">
        <v>703</v>
      </c>
      <c r="C28" s="8"/>
      <c r="D28" s="5"/>
      <c r="F28" s="8" t="s">
        <v>724</v>
      </c>
    </row>
    <row r="29" spans="1:6" x14ac:dyDescent="0.2">
      <c r="A29" s="2"/>
      <c r="B29" s="2"/>
      <c r="C29" s="2"/>
      <c r="D29" s="9"/>
    </row>
    <row r="30" spans="1:6" x14ac:dyDescent="0.2">
      <c r="A30" s="10" t="s">
        <v>756</v>
      </c>
      <c r="B30" s="11">
        <f>SUM(B32:C39)</f>
        <v>355</v>
      </c>
      <c r="C30" s="11"/>
      <c r="D30" s="11">
        <f>SUM(D32:D39)</f>
        <v>318</v>
      </c>
      <c r="E30" s="1"/>
      <c r="F30" s="18">
        <f>+D30/B30</f>
        <v>0.89577464788732397</v>
      </c>
    </row>
    <row r="31" spans="1:6" x14ac:dyDescent="0.2">
      <c r="A31" s="10"/>
      <c r="B31" s="11"/>
      <c r="C31" s="11"/>
      <c r="D31" s="11"/>
      <c r="E31" s="1"/>
      <c r="F31" s="18"/>
    </row>
    <row r="32" spans="1:6" x14ac:dyDescent="0.2">
      <c r="A32" s="12" t="s">
        <v>728</v>
      </c>
      <c r="B32" s="13">
        <v>4</v>
      </c>
      <c r="C32" s="13"/>
      <c r="D32" s="13">
        <v>4</v>
      </c>
      <c r="F32" s="18">
        <f t="shared" ref="F32:F39" si="1">+D32/B32</f>
        <v>1</v>
      </c>
    </row>
    <row r="33" spans="1:6" x14ac:dyDescent="0.2">
      <c r="A33" s="12" t="s">
        <v>729</v>
      </c>
      <c r="B33" s="13">
        <v>14</v>
      </c>
      <c r="C33" s="13"/>
      <c r="D33" s="13">
        <v>13</v>
      </c>
      <c r="F33" s="18">
        <f t="shared" si="1"/>
        <v>0.9285714285714286</v>
      </c>
    </row>
    <row r="34" spans="1:6" x14ac:dyDescent="0.2">
      <c r="A34" s="12" t="s">
        <v>730</v>
      </c>
      <c r="B34" s="13">
        <v>13</v>
      </c>
      <c r="C34" s="13"/>
      <c r="D34" s="13">
        <v>13</v>
      </c>
      <c r="F34" s="18">
        <f t="shared" si="1"/>
        <v>1</v>
      </c>
    </row>
    <row r="35" spans="1:6" x14ac:dyDescent="0.2">
      <c r="A35" s="12" t="s">
        <v>731</v>
      </c>
      <c r="B35" s="13">
        <v>54</v>
      </c>
      <c r="C35" s="13"/>
      <c r="D35" s="13">
        <v>43</v>
      </c>
      <c r="F35" s="18">
        <f t="shared" si="1"/>
        <v>0.79629629629629628</v>
      </c>
    </row>
    <row r="36" spans="1:6" x14ac:dyDescent="0.2">
      <c r="A36" s="12" t="s">
        <v>732</v>
      </c>
      <c r="B36" s="13">
        <v>189</v>
      </c>
      <c r="C36" s="13"/>
      <c r="D36" s="13">
        <v>174</v>
      </c>
      <c r="F36" s="18">
        <f t="shared" si="1"/>
        <v>0.92063492063492058</v>
      </c>
    </row>
    <row r="37" spans="1:6" x14ac:dyDescent="0.2">
      <c r="A37" s="12" t="s">
        <v>733</v>
      </c>
      <c r="B37" s="13">
        <v>66</v>
      </c>
      <c r="C37" s="13"/>
      <c r="D37" s="13">
        <v>58</v>
      </c>
      <c r="F37" s="18">
        <f t="shared" si="1"/>
        <v>0.87878787878787878</v>
      </c>
    </row>
    <row r="38" spans="1:6" x14ac:dyDescent="0.2">
      <c r="A38" s="12" t="s">
        <v>734</v>
      </c>
      <c r="B38" s="13">
        <v>10</v>
      </c>
      <c r="C38" s="13"/>
      <c r="D38" s="13">
        <v>8</v>
      </c>
      <c r="F38" s="18">
        <f t="shared" si="1"/>
        <v>0.8</v>
      </c>
    </row>
    <row r="39" spans="1:6" x14ac:dyDescent="0.2">
      <c r="A39" s="12" t="s">
        <v>735</v>
      </c>
      <c r="B39" s="13">
        <v>5</v>
      </c>
      <c r="C39" s="13"/>
      <c r="D39" s="13">
        <v>5</v>
      </c>
      <c r="F39" s="18">
        <f t="shared" si="1"/>
        <v>1</v>
      </c>
    </row>
    <row r="40" spans="1:6" x14ac:dyDescent="0.2">
      <c r="A40" s="15"/>
      <c r="B40" s="16"/>
      <c r="C40" s="19"/>
      <c r="D40" s="6"/>
      <c r="E40" s="6"/>
      <c r="F40" s="6"/>
    </row>
    <row r="41" spans="1:6" x14ac:dyDescent="0.2">
      <c r="A41" s="3" t="s">
        <v>725</v>
      </c>
      <c r="B41" s="3"/>
      <c r="C41" s="16"/>
    </row>
    <row r="42" spans="1:6" x14ac:dyDescent="0.2">
      <c r="A42" s="20"/>
      <c r="C42" s="16"/>
    </row>
    <row r="43" spans="1:6" x14ac:dyDescent="0.2">
      <c r="A43" s="21"/>
      <c r="B43" s="2"/>
      <c r="C43" s="16"/>
    </row>
    <row r="44" spans="1:6" x14ac:dyDescent="0.2">
      <c r="A44" s="2"/>
      <c r="B44" s="2"/>
      <c r="C44" s="16"/>
    </row>
    <row r="45" spans="1:6" x14ac:dyDescent="0.2">
      <c r="A45" s="2"/>
      <c r="B45" s="2"/>
      <c r="C45" s="16"/>
    </row>
    <row r="46" spans="1:6" x14ac:dyDescent="0.2">
      <c r="A46" s="2"/>
      <c r="B46" s="2"/>
      <c r="C46" s="16"/>
    </row>
    <row r="47" spans="1:6" x14ac:dyDescent="0.2">
      <c r="C47" s="16"/>
    </row>
    <row r="48" spans="1:6" x14ac:dyDescent="0.2">
      <c r="C48" s="16"/>
    </row>
    <row r="49" spans="3:4" x14ac:dyDescent="0.2">
      <c r="C49" s="16"/>
    </row>
    <row r="50" spans="3:4" x14ac:dyDescent="0.2">
      <c r="C50" s="16"/>
    </row>
    <row r="51" spans="3:4" x14ac:dyDescent="0.2">
      <c r="C51" s="16"/>
    </row>
    <row r="52" spans="3:4" x14ac:dyDescent="0.2">
      <c r="C52" s="16"/>
    </row>
    <row r="53" spans="3:4" x14ac:dyDescent="0.2">
      <c r="C53" s="16"/>
    </row>
    <row r="54" spans="3:4" x14ac:dyDescent="0.2">
      <c r="C54" s="2"/>
      <c r="D54" s="9"/>
    </row>
    <row r="55" spans="3:4" x14ac:dyDescent="0.2">
      <c r="D55" s="9"/>
    </row>
    <row r="56" spans="3:4" x14ac:dyDescent="0.2">
      <c r="C56" s="2"/>
    </row>
    <row r="57" spans="3:4" x14ac:dyDescent="0.2">
      <c r="C57" s="2"/>
    </row>
    <row r="58" spans="3:4" x14ac:dyDescent="0.2">
      <c r="C58" s="2"/>
    </row>
    <row r="59" spans="3:4" x14ac:dyDescent="0.2">
      <c r="C59" s="2"/>
    </row>
    <row r="60" spans="3:4" x14ac:dyDescent="0.2">
      <c r="D60" s="9"/>
    </row>
    <row r="61" spans="3:4" x14ac:dyDescent="0.2">
      <c r="D61" s="9"/>
    </row>
    <row r="62" spans="3:4" x14ac:dyDescent="0.2">
      <c r="D62" s="9"/>
    </row>
    <row r="63" spans="3:4" x14ac:dyDescent="0.2">
      <c r="D63" s="9"/>
    </row>
    <row r="64" spans="3:4" x14ac:dyDescent="0.2">
      <c r="D64" s="9"/>
    </row>
    <row r="65" spans="4:4" x14ac:dyDescent="0.2">
      <c r="D65" s="9"/>
    </row>
  </sheetData>
  <conditionalFormatting sqref="B6:C6">
    <cfRule type="cellIs" dxfId="7" priority="9" stopIfTrue="1" operator="equal">
      <formula>"   "</formula>
    </cfRule>
    <cfRule type="cellIs" dxfId="6" priority="10" stopIfTrue="1" operator="equal">
      <formula>"    "</formula>
    </cfRule>
  </conditionalFormatting>
  <conditionalFormatting sqref="F6">
    <cfRule type="cellIs" dxfId="5" priority="5" stopIfTrue="1" operator="equal">
      <formula>"   "</formula>
    </cfRule>
    <cfRule type="cellIs" dxfId="4" priority="6" stopIfTrue="1" operator="equal">
      <formula>"    "</formula>
    </cfRule>
  </conditionalFormatting>
  <conditionalFormatting sqref="B28:C28">
    <cfRule type="cellIs" dxfId="3" priority="3" stopIfTrue="1" operator="equal">
      <formula>"   "</formula>
    </cfRule>
    <cfRule type="cellIs" dxfId="2" priority="4" stopIfTrue="1" operator="equal">
      <formula>"    "</formula>
    </cfRule>
  </conditionalFormatting>
  <conditionalFormatting sqref="F28">
    <cfRule type="cellIs" dxfId="1" priority="1" stopIfTrue="1" operator="equal">
      <formula>"   "</formula>
    </cfRule>
    <cfRule type="cellIs" dxfId="0" priority="2" stopIfTrue="1" operator="equal">
      <formula>"    "</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pageSetUpPr fitToPage="1"/>
  </sheetPr>
  <dimension ref="A1:AB147"/>
  <sheetViews>
    <sheetView zoomScaleNormal="100" workbookViewId="0"/>
  </sheetViews>
  <sheetFormatPr defaultRowHeight="11.25" x14ac:dyDescent="0.2"/>
  <cols>
    <col min="1" max="1" width="9.140625" style="22"/>
    <col min="2" max="2" width="18.28515625" style="22" customWidth="1"/>
    <col min="3" max="3" width="2.28515625" style="22" customWidth="1"/>
    <col min="4" max="4" width="11.42578125" style="22" customWidth="1"/>
    <col min="5" max="5" width="2.140625" style="22" customWidth="1"/>
    <col min="6" max="6" width="10.42578125" style="22" customWidth="1"/>
    <col min="7" max="11" width="9.28515625" style="22" customWidth="1"/>
    <col min="12" max="12" width="2.140625" style="22" customWidth="1"/>
    <col min="13" max="15" width="9.28515625" style="22" customWidth="1"/>
    <col min="16" max="16" width="2.140625" style="22" customWidth="1"/>
    <col min="17" max="17" width="9.28515625" style="22" customWidth="1"/>
    <col min="18" max="18" width="2.140625" style="22" customWidth="1"/>
    <col min="19" max="22" width="9.28515625" style="22" customWidth="1"/>
    <col min="23" max="23" width="2.140625" style="22" customWidth="1"/>
    <col min="24" max="24" width="9.28515625" style="22" customWidth="1"/>
    <col min="25" max="25" width="3.42578125" style="22" customWidth="1"/>
    <col min="26" max="26" width="9.5703125" style="22" customWidth="1"/>
    <col min="27" max="27" width="2.140625" style="22" customWidth="1"/>
    <col min="28" max="16384" width="9.140625" style="22"/>
  </cols>
  <sheetData>
    <row r="1" spans="1:28" x14ac:dyDescent="0.2">
      <c r="A1" s="1" t="s">
        <v>805</v>
      </c>
      <c r="B1" s="2"/>
      <c r="C1" s="2"/>
      <c r="D1" s="2"/>
      <c r="E1" s="2"/>
      <c r="F1" s="2"/>
      <c r="G1" s="2"/>
      <c r="H1" s="2"/>
      <c r="I1" s="2"/>
      <c r="J1" s="2"/>
      <c r="K1" s="2"/>
      <c r="L1" s="2"/>
      <c r="M1" s="2"/>
      <c r="N1" s="2"/>
      <c r="O1" s="2"/>
      <c r="P1" s="2"/>
      <c r="Q1" s="2"/>
      <c r="R1" s="2"/>
      <c r="S1" s="2"/>
      <c r="T1" s="2"/>
      <c r="U1" s="2"/>
      <c r="V1" s="2"/>
      <c r="W1" s="2"/>
      <c r="X1" s="2"/>
      <c r="Y1" s="2"/>
      <c r="Z1" s="2"/>
      <c r="AA1" s="2"/>
      <c r="AB1" s="2"/>
    </row>
    <row r="2" spans="1:28" x14ac:dyDescent="0.2">
      <c r="A2" s="25" t="s">
        <v>806</v>
      </c>
      <c r="B2" s="6"/>
      <c r="C2" s="6"/>
      <c r="D2" s="6"/>
      <c r="E2" s="6"/>
      <c r="F2" s="6"/>
      <c r="G2" s="6"/>
      <c r="H2" s="63"/>
      <c r="I2" s="31"/>
      <c r="J2" s="31"/>
      <c r="K2" s="31"/>
      <c r="L2" s="31"/>
      <c r="M2" s="31"/>
      <c r="N2" s="31"/>
      <c r="O2" s="31"/>
      <c r="P2" s="31"/>
      <c r="Q2" s="31"/>
      <c r="R2" s="31"/>
      <c r="S2" s="31"/>
      <c r="T2" s="31"/>
      <c r="U2" s="31"/>
      <c r="V2" s="31"/>
      <c r="W2" s="31"/>
      <c r="X2" s="31"/>
      <c r="Y2" s="31"/>
      <c r="Z2" s="31"/>
      <c r="AA2" s="31"/>
    </row>
    <row r="3" spans="1:28" x14ac:dyDescent="0.2">
      <c r="A3" s="6"/>
      <c r="B3" s="25"/>
      <c r="C3" s="25"/>
      <c r="D3" s="25"/>
      <c r="E3" s="25"/>
      <c r="F3" s="25"/>
      <c r="G3" s="25"/>
      <c r="H3" s="25"/>
      <c r="I3" s="25"/>
      <c r="J3" s="25"/>
      <c r="K3" s="25"/>
      <c r="L3" s="25"/>
      <c r="M3" s="25"/>
      <c r="N3" s="25"/>
      <c r="O3" s="25"/>
      <c r="P3" s="25"/>
      <c r="Q3" s="25"/>
      <c r="R3" s="25"/>
      <c r="S3" s="25"/>
      <c r="T3" s="25"/>
      <c r="U3" s="25"/>
      <c r="V3" s="25"/>
      <c r="W3" s="25"/>
      <c r="X3" s="25"/>
      <c r="Y3" s="25"/>
      <c r="Z3" s="25"/>
      <c r="AA3" s="25"/>
    </row>
    <row r="4" spans="1:28" ht="27" customHeight="1" x14ac:dyDescent="0.2">
      <c r="A4" s="54"/>
      <c r="B4" s="54"/>
      <c r="C4" s="54"/>
      <c r="D4" s="49" t="s">
        <v>959</v>
      </c>
      <c r="E4" s="30"/>
      <c r="F4" s="146" t="s">
        <v>718</v>
      </c>
      <c r="G4" s="146"/>
      <c r="H4" s="146"/>
      <c r="I4" s="146"/>
      <c r="J4" s="146"/>
      <c r="K4" s="146"/>
      <c r="L4" s="37"/>
      <c r="M4" s="146" t="s">
        <v>719</v>
      </c>
      <c r="N4" s="146"/>
      <c r="O4" s="146"/>
      <c r="P4" s="30"/>
      <c r="Q4" s="32" t="s">
        <v>720</v>
      </c>
      <c r="R4" s="33"/>
      <c r="S4" s="32" t="s">
        <v>721</v>
      </c>
      <c r="T4" s="32"/>
      <c r="U4" s="32"/>
      <c r="V4" s="32"/>
      <c r="W4" s="33"/>
      <c r="X4" s="32" t="s">
        <v>739</v>
      </c>
      <c r="Z4" s="146" t="s">
        <v>958</v>
      </c>
      <c r="AA4" s="146"/>
    </row>
    <row r="5" spans="1:28" ht="45" customHeight="1" x14ac:dyDescent="0.2">
      <c r="A5" s="38" t="s">
        <v>701</v>
      </c>
      <c r="B5" s="38" t="s">
        <v>320</v>
      </c>
      <c r="C5" s="5"/>
      <c r="D5" s="45" t="s">
        <v>0</v>
      </c>
      <c r="E5" s="45"/>
      <c r="F5" s="45" t="s">
        <v>748</v>
      </c>
      <c r="G5" s="45" t="s">
        <v>740</v>
      </c>
      <c r="H5" s="45" t="s">
        <v>741</v>
      </c>
      <c r="I5" s="45" t="s">
        <v>742</v>
      </c>
      <c r="J5" s="45" t="s">
        <v>743</v>
      </c>
      <c r="K5" s="45" t="s">
        <v>744</v>
      </c>
      <c r="L5" s="45"/>
      <c r="M5" s="45" t="s">
        <v>747</v>
      </c>
      <c r="N5" s="45" t="s">
        <v>745</v>
      </c>
      <c r="O5" s="45" t="s">
        <v>746</v>
      </c>
      <c r="P5" s="45"/>
      <c r="Q5" s="45" t="s">
        <v>749</v>
      </c>
      <c r="R5" s="45"/>
      <c r="S5" s="45" t="s">
        <v>750</v>
      </c>
      <c r="T5" s="32" t="s">
        <v>751</v>
      </c>
      <c r="U5" s="32" t="s">
        <v>752</v>
      </c>
      <c r="V5" s="32" t="s">
        <v>753</v>
      </c>
      <c r="W5" s="32"/>
      <c r="X5" s="32" t="s">
        <v>0</v>
      </c>
      <c r="Y5" s="31"/>
      <c r="Z5" s="45" t="s">
        <v>800</v>
      </c>
      <c r="AA5" s="45"/>
    </row>
    <row r="7" spans="1:28" x14ac:dyDescent="0.2">
      <c r="A7" s="42"/>
      <c r="B7" s="42" t="s">
        <v>809</v>
      </c>
      <c r="C7" s="31"/>
      <c r="D7" s="42"/>
      <c r="E7" s="31"/>
      <c r="F7" s="31"/>
      <c r="G7" s="31"/>
      <c r="H7" s="31"/>
      <c r="I7" s="31"/>
      <c r="J7" s="31"/>
      <c r="K7" s="31"/>
      <c r="L7" s="31"/>
      <c r="M7" s="31"/>
      <c r="N7" s="31"/>
      <c r="O7" s="31"/>
      <c r="P7" s="31"/>
      <c r="Q7" s="31"/>
      <c r="R7" s="31"/>
      <c r="S7" s="31"/>
      <c r="T7" s="31"/>
      <c r="U7" s="31"/>
      <c r="V7" s="31"/>
      <c r="W7" s="31"/>
      <c r="X7" s="31"/>
      <c r="Y7" s="31"/>
      <c r="Z7" s="43"/>
      <c r="AA7" s="31"/>
    </row>
    <row r="8" spans="1:28" x14ac:dyDescent="0.2">
      <c r="A8" s="46">
        <v>2019</v>
      </c>
      <c r="B8" s="22" t="s">
        <v>716</v>
      </c>
      <c r="D8" s="41">
        <f>SUM(D12,D45)</f>
        <v>2269373.2593299998</v>
      </c>
      <c r="E8" s="41"/>
      <c r="F8" s="41">
        <f>SUM(F12,F45)</f>
        <v>1121953.4309</v>
      </c>
      <c r="G8" s="41">
        <f t="shared" ref="G8:K8" si="0">SUM(G12,G45)</f>
        <v>563753.02984345681</v>
      </c>
      <c r="H8" s="41">
        <f t="shared" si="0"/>
        <v>87713.606927515124</v>
      </c>
      <c r="I8" s="41">
        <f t="shared" si="0"/>
        <v>217580.58044861068</v>
      </c>
      <c r="J8" s="41">
        <f t="shared" si="0"/>
        <v>23351.921979522871</v>
      </c>
      <c r="K8" s="41">
        <f t="shared" si="0"/>
        <v>229554.29170089445</v>
      </c>
      <c r="L8" s="41"/>
      <c r="M8" s="41">
        <f t="shared" ref="M8:O8" si="1">SUM(M12,M45)</f>
        <v>371520.09765000001</v>
      </c>
      <c r="N8" s="41">
        <f t="shared" si="1"/>
        <v>284585.37301264377</v>
      </c>
      <c r="O8" s="41">
        <f t="shared" si="1"/>
        <v>86934.724637356238</v>
      </c>
      <c r="P8" s="41"/>
      <c r="Q8" s="41">
        <f>SUM(Q12,Q45)</f>
        <v>243195.69250999999</v>
      </c>
      <c r="R8" s="41"/>
      <c r="S8" s="41">
        <f t="shared" ref="S8:V8" si="2">SUM(S12,S45)</f>
        <v>532704.03827000002</v>
      </c>
      <c r="T8" s="41">
        <f t="shared" si="2"/>
        <v>466823.95620929636</v>
      </c>
      <c r="U8" s="41">
        <f t="shared" si="2"/>
        <v>22021.481896553043</v>
      </c>
      <c r="V8" s="41">
        <f t="shared" si="2"/>
        <v>43858.600164150623</v>
      </c>
      <c r="W8" s="41"/>
      <c r="X8" s="41">
        <f>SUM(X12,X45)</f>
        <v>9823.1820200000002</v>
      </c>
      <c r="Y8" s="35"/>
      <c r="Z8" s="41">
        <f>SUM(Z12,Z45)</f>
        <v>267832.91709999996</v>
      </c>
    </row>
    <row r="9" spans="1:28" x14ac:dyDescent="0.2">
      <c r="A9" s="46">
        <v>2017</v>
      </c>
      <c r="B9" s="22" t="s">
        <v>716</v>
      </c>
      <c r="D9" s="41">
        <f>SUM(D27,D60)</f>
        <v>2146095.04574</v>
      </c>
      <c r="E9" s="41"/>
      <c r="F9" s="41">
        <f t="shared" ref="F9:K9" si="3">SUM(F27,F60)</f>
        <v>1051868.19808</v>
      </c>
      <c r="G9" s="41">
        <f t="shared" si="3"/>
        <v>542876.51708999998</v>
      </c>
      <c r="H9" s="41">
        <f t="shared" si="3"/>
        <v>61279.337019999999</v>
      </c>
      <c r="I9" s="41">
        <f t="shared" si="3"/>
        <v>221187.27179999999</v>
      </c>
      <c r="J9" s="41">
        <f t="shared" si="3"/>
        <v>27447.072169999999</v>
      </c>
      <c r="K9" s="41">
        <f t="shared" si="3"/>
        <v>199078</v>
      </c>
      <c r="L9" s="41"/>
      <c r="M9" s="41">
        <f t="shared" ref="M9:O9" si="4">SUM(M27,M60)</f>
        <v>369701.81964</v>
      </c>
      <c r="N9" s="41">
        <f t="shared" si="4"/>
        <v>297683.72496000002</v>
      </c>
      <c r="O9" s="41">
        <f t="shared" si="4"/>
        <v>72018.094679999995</v>
      </c>
      <c r="P9" s="41"/>
      <c r="Q9" s="41">
        <f>SUM(Q27,Q60)</f>
        <v>212231.63507999998</v>
      </c>
      <c r="R9" s="41"/>
      <c r="S9" s="41">
        <f>SUM(S27,S60)</f>
        <v>512293.39293999999</v>
      </c>
      <c r="T9" s="41">
        <f t="shared" ref="T9:V9" si="5">SUM(T27,T60)</f>
        <v>444166.19923999999</v>
      </c>
      <c r="U9" s="41">
        <f t="shared" si="5"/>
        <v>20562.053749999999</v>
      </c>
      <c r="V9" s="41">
        <f t="shared" si="5"/>
        <v>47565.139950000004</v>
      </c>
      <c r="W9" s="41"/>
      <c r="X9" s="41">
        <f>SUM(X27,X60)</f>
        <v>8163.7</v>
      </c>
      <c r="Y9" s="35"/>
      <c r="Z9" s="41">
        <f>SUM(Z27,Z60)</f>
        <v>256811.86639999997</v>
      </c>
    </row>
    <row r="10" spans="1:28" x14ac:dyDescent="0.2">
      <c r="A10" s="46"/>
      <c r="D10" s="41"/>
      <c r="E10" s="41"/>
      <c r="F10" s="41"/>
      <c r="G10" s="41"/>
      <c r="H10" s="41"/>
      <c r="I10" s="41"/>
      <c r="J10" s="41"/>
      <c r="K10" s="41"/>
      <c r="L10" s="41"/>
      <c r="M10" s="41"/>
      <c r="N10" s="41"/>
      <c r="O10" s="41"/>
      <c r="P10" s="41"/>
      <c r="Q10" s="41"/>
      <c r="R10" s="41"/>
      <c r="S10" s="41"/>
      <c r="T10" s="41"/>
      <c r="U10" s="41"/>
      <c r="V10" s="41"/>
      <c r="W10" s="41"/>
      <c r="X10" s="41"/>
      <c r="Y10" s="35"/>
      <c r="Z10" s="41"/>
    </row>
    <row r="11" spans="1:28" x14ac:dyDescent="0.2">
      <c r="A11" s="31" t="s">
        <v>808</v>
      </c>
      <c r="B11" s="31"/>
      <c r="C11" s="31"/>
      <c r="D11" s="50"/>
      <c r="E11" s="50"/>
      <c r="F11" s="50"/>
      <c r="G11" s="50"/>
      <c r="H11" s="50"/>
      <c r="I11" s="50"/>
      <c r="J11" s="50"/>
      <c r="K11" s="50"/>
      <c r="L11" s="50"/>
      <c r="M11" s="50"/>
      <c r="N11" s="50"/>
      <c r="O11" s="50"/>
      <c r="P11" s="50"/>
      <c r="Q11" s="50"/>
      <c r="R11" s="50"/>
      <c r="S11" s="50"/>
      <c r="T11" s="50"/>
      <c r="U11" s="50"/>
      <c r="V11" s="50"/>
      <c r="W11" s="50"/>
      <c r="X11" s="50"/>
      <c r="Y11" s="31"/>
      <c r="Z11" s="50"/>
      <c r="AA11" s="31"/>
    </row>
    <row r="12" spans="1:28" x14ac:dyDescent="0.2">
      <c r="A12" s="46">
        <v>2019</v>
      </c>
      <c r="B12" s="22" t="s">
        <v>756</v>
      </c>
      <c r="D12" s="41">
        <f>SUM(D14:D25)</f>
        <v>1921112</v>
      </c>
      <c r="E12" s="41">
        <f t="shared" ref="E12:Z12" si="6">SUM(E14:E25)</f>
        <v>0</v>
      </c>
      <c r="F12" s="41">
        <f t="shared" si="6"/>
        <v>1057841</v>
      </c>
      <c r="G12" s="41">
        <f t="shared" si="6"/>
        <v>525664.10155345686</v>
      </c>
      <c r="H12" s="41">
        <f t="shared" si="6"/>
        <v>81251.13065251513</v>
      </c>
      <c r="I12" s="41">
        <f t="shared" si="6"/>
        <v>202797.08428861067</v>
      </c>
      <c r="J12" s="41">
        <f t="shared" si="6"/>
        <v>18574.391804522871</v>
      </c>
      <c r="K12" s="41">
        <f t="shared" si="6"/>
        <v>229554.29170089445</v>
      </c>
      <c r="L12" s="41">
        <f t="shared" si="6"/>
        <v>0</v>
      </c>
      <c r="M12" s="41">
        <f t="shared" si="6"/>
        <v>312139</v>
      </c>
      <c r="N12" s="41">
        <f t="shared" si="6"/>
        <v>237743.01636264377</v>
      </c>
      <c r="O12" s="41">
        <f t="shared" si="6"/>
        <v>74395.983637356243</v>
      </c>
      <c r="P12" s="41">
        <f t="shared" si="6"/>
        <v>0</v>
      </c>
      <c r="Q12" s="41">
        <f t="shared" si="6"/>
        <v>101929</v>
      </c>
      <c r="R12" s="41">
        <f t="shared" si="6"/>
        <v>0</v>
      </c>
      <c r="S12" s="41">
        <f t="shared" si="6"/>
        <v>449203</v>
      </c>
      <c r="T12" s="41">
        <f t="shared" si="6"/>
        <v>422077.80920929636</v>
      </c>
      <c r="U12" s="41">
        <f t="shared" si="6"/>
        <v>19869.481896553043</v>
      </c>
      <c r="V12" s="41">
        <f t="shared" si="6"/>
        <v>7255.7088941506208</v>
      </c>
      <c r="W12" s="41">
        <f t="shared" si="6"/>
        <v>0</v>
      </c>
      <c r="X12" s="41">
        <f t="shared" si="6"/>
        <v>9823.1820200000002</v>
      </c>
      <c r="Y12" s="35"/>
      <c r="Z12" s="41">
        <f t="shared" si="6"/>
        <v>251432.82029999999</v>
      </c>
    </row>
    <row r="13" spans="1:28" x14ac:dyDescent="0.2">
      <c r="D13" s="41"/>
      <c r="E13" s="41"/>
      <c r="F13" s="41"/>
      <c r="G13" s="41"/>
      <c r="H13" s="41"/>
      <c r="I13" s="41"/>
      <c r="J13" s="41"/>
      <c r="K13" s="41"/>
      <c r="L13" s="41"/>
      <c r="M13" s="41"/>
      <c r="N13" s="41"/>
      <c r="O13" s="41"/>
      <c r="P13" s="41"/>
      <c r="Q13" s="41"/>
      <c r="R13" s="41"/>
      <c r="S13" s="41"/>
      <c r="T13" s="41"/>
      <c r="U13" s="41"/>
      <c r="V13" s="41"/>
      <c r="W13" s="41"/>
      <c r="X13" s="41"/>
      <c r="Y13" s="35"/>
      <c r="Z13" s="41"/>
    </row>
    <row r="14" spans="1:28" x14ac:dyDescent="0.2">
      <c r="A14" s="46">
        <v>2019</v>
      </c>
      <c r="B14" s="22" t="s">
        <v>324</v>
      </c>
      <c r="D14" s="41">
        <f>SUM(F14,M14,Q14,S14)</f>
        <v>74073</v>
      </c>
      <c r="E14" s="41"/>
      <c r="F14" s="41">
        <f>SUM(G14:K14)</f>
        <v>41383.999999999993</v>
      </c>
      <c r="G14" s="41">
        <v>26366.988794926005</v>
      </c>
      <c r="H14" s="41">
        <v>1837.3446088794926</v>
      </c>
      <c r="I14" s="41">
        <v>7291.4145877378432</v>
      </c>
      <c r="J14" s="41">
        <v>1782.6617336152219</v>
      </c>
      <c r="K14" s="41">
        <v>4105.5902748414373</v>
      </c>
      <c r="L14" s="41"/>
      <c r="M14" s="41">
        <f t="shared" ref="M14" si="7">SUM(N14:O14)</f>
        <v>21055</v>
      </c>
      <c r="N14" s="41">
        <v>9778.8127963220159</v>
      </c>
      <c r="O14" s="41">
        <v>11276.187203677984</v>
      </c>
      <c r="P14" s="41"/>
      <c r="Q14" s="41">
        <v>3339</v>
      </c>
      <c r="R14" s="41"/>
      <c r="S14" s="41">
        <f t="shared" ref="S14" si="8">SUM(T14:V14)</f>
        <v>8295</v>
      </c>
      <c r="T14" s="41">
        <v>7817.5711589872626</v>
      </c>
      <c r="U14" s="41">
        <v>203.49426010378991</v>
      </c>
      <c r="V14" s="41">
        <v>273.93458090894796</v>
      </c>
      <c r="W14" s="41"/>
      <c r="X14" s="41">
        <v>2900</v>
      </c>
      <c r="Y14" s="35"/>
      <c r="Z14" s="41">
        <v>15068</v>
      </c>
    </row>
    <row r="15" spans="1:28" x14ac:dyDescent="0.2">
      <c r="A15" s="46">
        <v>2019</v>
      </c>
      <c r="B15" s="22" t="s">
        <v>797</v>
      </c>
      <c r="D15" s="41">
        <f t="shared" ref="D15:D24" si="9">SUM(F15,M15,Q15,S15)</f>
        <v>52513</v>
      </c>
      <c r="E15" s="41"/>
      <c r="F15" s="41">
        <f t="shared" ref="F15:F25" si="10">SUM(G15:K15)</f>
        <v>25969</v>
      </c>
      <c r="G15" s="41">
        <v>15968.783454199247</v>
      </c>
      <c r="H15" s="41">
        <v>435.56966333103753</v>
      </c>
      <c r="I15" s="41">
        <v>5603.4879876838313</v>
      </c>
      <c r="J15" s="41">
        <v>169.38820240651461</v>
      </c>
      <c r="K15" s="41">
        <v>3791.7706923793703</v>
      </c>
      <c r="L15" s="41"/>
      <c r="M15" s="41">
        <f t="shared" ref="M15:M25" si="11">SUM(N15:O15)</f>
        <v>8295</v>
      </c>
      <c r="N15" s="41">
        <v>7695.4382929642443</v>
      </c>
      <c r="O15" s="41">
        <v>599.56170703575549</v>
      </c>
      <c r="P15" s="41"/>
      <c r="Q15" s="41">
        <v>2812</v>
      </c>
      <c r="R15" s="41"/>
      <c r="S15" s="41">
        <f t="shared" ref="S15:S25" si="12">SUM(T15:V15)</f>
        <v>15437</v>
      </c>
      <c r="T15" s="41">
        <v>14974.807979532568</v>
      </c>
      <c r="U15" s="41">
        <v>389.60759231088372</v>
      </c>
      <c r="V15" s="41">
        <v>72.584428156548199</v>
      </c>
      <c r="W15" s="41"/>
      <c r="X15" s="41">
        <v>102</v>
      </c>
      <c r="Y15" s="35"/>
      <c r="Z15" s="41">
        <v>3751</v>
      </c>
    </row>
    <row r="16" spans="1:28" x14ac:dyDescent="0.2">
      <c r="A16" s="46">
        <v>2019</v>
      </c>
      <c r="B16" s="22" t="s">
        <v>346</v>
      </c>
      <c r="D16" s="41">
        <f t="shared" si="9"/>
        <v>41236</v>
      </c>
      <c r="E16" s="41"/>
      <c r="F16" s="41">
        <f t="shared" si="10"/>
        <v>24789.999999999996</v>
      </c>
      <c r="G16" s="41">
        <v>15905.371029069054</v>
      </c>
      <c r="H16" s="41">
        <v>2233.8264033689029</v>
      </c>
      <c r="I16" s="41">
        <v>4425.0844270002863</v>
      </c>
      <c r="J16" s="41">
        <v>1338.8768960300911</v>
      </c>
      <c r="K16" s="41">
        <v>886.84124453166521</v>
      </c>
      <c r="L16" s="41"/>
      <c r="M16" s="41">
        <f t="shared" si="11"/>
        <v>2168</v>
      </c>
      <c r="N16" s="41">
        <v>1908.003777148253</v>
      </c>
      <c r="O16" s="41">
        <v>259.99622285174695</v>
      </c>
      <c r="P16" s="41"/>
      <c r="Q16" s="41">
        <v>942</v>
      </c>
      <c r="R16" s="41"/>
      <c r="S16" s="41">
        <f t="shared" si="12"/>
        <v>13336</v>
      </c>
      <c r="T16" s="41">
        <v>12806.00342199409</v>
      </c>
      <c r="U16" s="41">
        <v>233.36444237050864</v>
      </c>
      <c r="V16" s="41">
        <v>296.63213563540211</v>
      </c>
      <c r="W16" s="41"/>
      <c r="X16" s="41">
        <v>101</v>
      </c>
      <c r="Y16" s="35"/>
      <c r="Z16" s="41">
        <v>7893.1451000000006</v>
      </c>
    </row>
    <row r="17" spans="1:26" x14ac:dyDescent="0.2">
      <c r="A17" s="46">
        <v>2019</v>
      </c>
      <c r="B17" s="22" t="s">
        <v>352</v>
      </c>
      <c r="D17" s="41">
        <f t="shared" si="9"/>
        <v>116951</v>
      </c>
      <c r="E17" s="41"/>
      <c r="F17" s="41">
        <f t="shared" si="10"/>
        <v>62197</v>
      </c>
      <c r="G17" s="41">
        <v>38613.918255900455</v>
      </c>
      <c r="H17" s="41">
        <v>3788.7298133495638</v>
      </c>
      <c r="I17" s="41">
        <v>13551.307550551159</v>
      </c>
      <c r="J17" s="41">
        <v>438.49579022114017</v>
      </c>
      <c r="K17" s="41">
        <v>5804.5485899776832</v>
      </c>
      <c r="L17" s="41"/>
      <c r="M17" s="41">
        <f t="shared" si="11"/>
        <v>12650</v>
      </c>
      <c r="N17" s="41">
        <v>11195.709834624909</v>
      </c>
      <c r="O17" s="41">
        <v>1454.2901653750898</v>
      </c>
      <c r="P17" s="41"/>
      <c r="Q17" s="41">
        <v>7875</v>
      </c>
      <c r="R17" s="41"/>
      <c r="S17" s="41">
        <f t="shared" si="12"/>
        <v>34229</v>
      </c>
      <c r="T17" s="41">
        <v>31639.468344285942</v>
      </c>
      <c r="U17" s="41">
        <v>630.92402628626382</v>
      </c>
      <c r="V17" s="41">
        <v>1958.607629427793</v>
      </c>
      <c r="W17" s="41"/>
      <c r="X17" s="41">
        <v>312</v>
      </c>
      <c r="Y17" s="35"/>
      <c r="Z17" s="41">
        <v>11655</v>
      </c>
    </row>
    <row r="18" spans="1:26" x14ac:dyDescent="0.2">
      <c r="A18" s="46">
        <v>2019</v>
      </c>
      <c r="B18" s="22" t="s">
        <v>375</v>
      </c>
      <c r="D18" s="41">
        <f t="shared" si="9"/>
        <v>176854</v>
      </c>
      <c r="E18" s="41"/>
      <c r="F18" s="41">
        <f t="shared" si="10"/>
        <v>91591.000000000015</v>
      </c>
      <c r="G18" s="41">
        <v>47880.409066922526</v>
      </c>
      <c r="H18" s="41">
        <v>6655.6712520988249</v>
      </c>
      <c r="I18" s="41">
        <v>20679.925233869035</v>
      </c>
      <c r="J18" s="41">
        <v>4348.8698608779086</v>
      </c>
      <c r="K18" s="41">
        <v>12026.12458623171</v>
      </c>
      <c r="L18" s="41"/>
      <c r="M18" s="41">
        <f t="shared" si="11"/>
        <v>19531</v>
      </c>
      <c r="N18" s="41">
        <v>13238.203401959705</v>
      </c>
      <c r="O18" s="41">
        <v>6292.7965980402951</v>
      </c>
      <c r="P18" s="41"/>
      <c r="Q18" s="41">
        <v>17372</v>
      </c>
      <c r="R18" s="41"/>
      <c r="S18" s="41">
        <f t="shared" si="12"/>
        <v>48359.999999999993</v>
      </c>
      <c r="T18" s="41">
        <v>46201.177867915649</v>
      </c>
      <c r="U18" s="41">
        <v>1672.2201555251777</v>
      </c>
      <c r="V18" s="41">
        <v>486.60197655917352</v>
      </c>
      <c r="W18" s="41"/>
      <c r="X18" s="41">
        <v>818.38202000000001</v>
      </c>
      <c r="Y18" s="35"/>
      <c r="Z18" s="41">
        <v>25318.365399999999</v>
      </c>
    </row>
    <row r="19" spans="1:26" x14ac:dyDescent="0.2">
      <c r="A19" s="46">
        <v>2019</v>
      </c>
      <c r="B19" s="22" t="s">
        <v>419</v>
      </c>
      <c r="D19" s="41">
        <f t="shared" si="9"/>
        <v>152065</v>
      </c>
      <c r="E19" s="41"/>
      <c r="F19" s="41">
        <f t="shared" si="10"/>
        <v>82875</v>
      </c>
      <c r="G19" s="41">
        <v>43946.584896738575</v>
      </c>
      <c r="H19" s="41">
        <v>4919.6704708107554</v>
      </c>
      <c r="I19" s="41">
        <v>12118.594085471834</v>
      </c>
      <c r="J19" s="41">
        <v>1167.1640169716798</v>
      </c>
      <c r="K19" s="41">
        <v>20722.986530007158</v>
      </c>
      <c r="L19" s="41"/>
      <c r="M19" s="41">
        <f t="shared" si="11"/>
        <v>20304</v>
      </c>
      <c r="N19" s="41">
        <v>14686.288306136281</v>
      </c>
      <c r="O19" s="41">
        <v>5617.7116938637191</v>
      </c>
      <c r="P19" s="41"/>
      <c r="Q19" s="41">
        <v>8052</v>
      </c>
      <c r="R19" s="41"/>
      <c r="S19" s="41">
        <f t="shared" si="12"/>
        <v>40834</v>
      </c>
      <c r="T19" s="41">
        <v>38828.824861586399</v>
      </c>
      <c r="U19" s="41">
        <v>1813.17819881479</v>
      </c>
      <c r="V19" s="41">
        <v>191.99693959880923</v>
      </c>
      <c r="W19" s="41"/>
      <c r="X19" s="41">
        <v>380</v>
      </c>
      <c r="Y19" s="35"/>
      <c r="Z19" s="41">
        <v>13198.151399999999</v>
      </c>
    </row>
    <row r="20" spans="1:26" x14ac:dyDescent="0.2">
      <c r="A20" s="46">
        <v>2019</v>
      </c>
      <c r="B20" s="22" t="s">
        <v>440</v>
      </c>
      <c r="D20" s="41">
        <f t="shared" si="9"/>
        <v>382421</v>
      </c>
      <c r="E20" s="41"/>
      <c r="F20" s="41">
        <f t="shared" si="10"/>
        <v>216292.00000000003</v>
      </c>
      <c r="G20" s="41">
        <v>100560.61741148007</v>
      </c>
      <c r="H20" s="41">
        <v>9310.1461967025643</v>
      </c>
      <c r="I20" s="41">
        <v>32543.09527972441</v>
      </c>
      <c r="J20" s="41">
        <v>1583.2052320443815</v>
      </c>
      <c r="K20" s="41">
        <v>72294.935880048579</v>
      </c>
      <c r="L20" s="41"/>
      <c r="M20" s="41">
        <f t="shared" si="11"/>
        <v>72461</v>
      </c>
      <c r="N20" s="41">
        <v>54565.913422224723</v>
      </c>
      <c r="O20" s="41">
        <v>17895.086577775281</v>
      </c>
      <c r="P20" s="41"/>
      <c r="Q20" s="41">
        <v>12224</v>
      </c>
      <c r="R20" s="41"/>
      <c r="S20" s="41">
        <f t="shared" si="12"/>
        <v>81444</v>
      </c>
      <c r="T20" s="41">
        <v>74134.56229124275</v>
      </c>
      <c r="U20" s="41">
        <v>5680.3701002034786</v>
      </c>
      <c r="V20" s="41">
        <v>1629.0676085537682</v>
      </c>
      <c r="W20" s="41"/>
      <c r="X20" s="41">
        <v>700</v>
      </c>
      <c r="Y20" s="35"/>
      <c r="Z20" s="41">
        <v>59617.684399999998</v>
      </c>
    </row>
    <row r="21" spans="1:26" x14ac:dyDescent="0.2">
      <c r="A21" s="46">
        <v>2019</v>
      </c>
      <c r="B21" s="22" t="s">
        <v>477</v>
      </c>
      <c r="D21" s="41">
        <f t="shared" si="9"/>
        <v>468476</v>
      </c>
      <c r="E21" s="41"/>
      <c r="F21" s="41">
        <f t="shared" si="10"/>
        <v>242443</v>
      </c>
      <c r="G21" s="41">
        <v>103522.65107655402</v>
      </c>
      <c r="H21" s="41">
        <v>27128.336903545154</v>
      </c>
      <c r="I21" s="41">
        <v>46730.695236808097</v>
      </c>
      <c r="J21" s="41">
        <v>2979.6731482341811</v>
      </c>
      <c r="K21" s="41">
        <v>62081.643634858556</v>
      </c>
      <c r="L21" s="41"/>
      <c r="M21" s="41">
        <f t="shared" si="11"/>
        <v>101222</v>
      </c>
      <c r="N21" s="41">
        <v>88853.885908914774</v>
      </c>
      <c r="O21" s="41">
        <v>12368.114091085232</v>
      </c>
      <c r="P21" s="41"/>
      <c r="Q21" s="41">
        <v>18159</v>
      </c>
      <c r="R21" s="41"/>
      <c r="S21" s="41">
        <f t="shared" si="12"/>
        <v>106652.00000000001</v>
      </c>
      <c r="T21" s="41">
        <v>100644.6578015214</v>
      </c>
      <c r="U21" s="41">
        <v>4698.5260631399651</v>
      </c>
      <c r="V21" s="41">
        <v>1308.816135338637</v>
      </c>
      <c r="W21" s="41"/>
      <c r="X21" s="41">
        <v>2235.8000000000002</v>
      </c>
      <c r="Y21" s="35"/>
      <c r="Z21" s="41">
        <v>48076.356500000002</v>
      </c>
    </row>
    <row r="22" spans="1:26" x14ac:dyDescent="0.2">
      <c r="A22" s="46">
        <v>2019</v>
      </c>
      <c r="B22" s="22" t="s">
        <v>519</v>
      </c>
      <c r="D22" s="41">
        <f t="shared" si="9"/>
        <v>33854</v>
      </c>
      <c r="E22" s="41"/>
      <c r="F22" s="41">
        <f t="shared" si="10"/>
        <v>13391.000000000002</v>
      </c>
      <c r="G22" s="41">
        <v>5835.669360568384</v>
      </c>
      <c r="H22" s="41">
        <v>1437.8080817051509</v>
      </c>
      <c r="I22" s="41">
        <v>4137.4146536412081</v>
      </c>
      <c r="J22" s="41">
        <v>368.66873889875666</v>
      </c>
      <c r="K22" s="41">
        <v>1611.4391651865008</v>
      </c>
      <c r="L22" s="41"/>
      <c r="M22" s="41">
        <f t="shared" si="11"/>
        <v>6505</v>
      </c>
      <c r="N22" s="41">
        <v>4679.0535512053066</v>
      </c>
      <c r="O22" s="41">
        <v>1825.9464487946934</v>
      </c>
      <c r="P22" s="41"/>
      <c r="Q22" s="41">
        <v>4594</v>
      </c>
      <c r="R22" s="41"/>
      <c r="S22" s="41">
        <f t="shared" si="12"/>
        <v>9364</v>
      </c>
      <c r="T22" s="41">
        <v>8977.3617325083287</v>
      </c>
      <c r="U22" s="41">
        <v>304.18514992860543</v>
      </c>
      <c r="V22" s="41">
        <v>82.453117563065206</v>
      </c>
      <c r="W22" s="41"/>
      <c r="X22" s="41">
        <v>20</v>
      </c>
      <c r="Y22" s="35"/>
      <c r="Z22" s="41">
        <v>4022</v>
      </c>
    </row>
    <row r="23" spans="1:26" x14ac:dyDescent="0.2">
      <c r="A23" s="46">
        <v>2019</v>
      </c>
      <c r="B23" s="22" t="s">
        <v>534</v>
      </c>
      <c r="D23" s="41">
        <f t="shared" si="9"/>
        <v>256789</v>
      </c>
      <c r="E23" s="41"/>
      <c r="F23" s="41">
        <f t="shared" si="10"/>
        <v>156360</v>
      </c>
      <c r="G23" s="41">
        <v>70005.337886323701</v>
      </c>
      <c r="H23" s="41">
        <v>19552.899314576993</v>
      </c>
      <c r="I23" s="41">
        <v>35949.941850394673</v>
      </c>
      <c r="J23" s="41">
        <v>2033.8316878232251</v>
      </c>
      <c r="K23" s="41">
        <v>28817.989260881397</v>
      </c>
      <c r="L23" s="41"/>
      <c r="M23" s="41">
        <f t="shared" si="11"/>
        <v>38101</v>
      </c>
      <c r="N23" s="41">
        <v>24805.064827586204</v>
      </c>
      <c r="O23" s="41">
        <v>13295.935172413792</v>
      </c>
      <c r="P23" s="41"/>
      <c r="Q23" s="41">
        <v>12441</v>
      </c>
      <c r="R23" s="41"/>
      <c r="S23" s="41">
        <f t="shared" si="12"/>
        <v>49887</v>
      </c>
      <c r="T23" s="41">
        <v>46387.079990274739</v>
      </c>
      <c r="U23" s="41">
        <v>2626.6246049112569</v>
      </c>
      <c r="V23" s="41">
        <v>873.29540481400443</v>
      </c>
      <c r="W23" s="41"/>
      <c r="X23" s="41">
        <v>1433</v>
      </c>
      <c r="Y23" s="35"/>
      <c r="Z23" s="41">
        <v>37589.1175</v>
      </c>
    </row>
    <row r="24" spans="1:26" x14ac:dyDescent="0.2">
      <c r="A24" s="46">
        <v>2019</v>
      </c>
      <c r="B24" s="22" t="s">
        <v>582</v>
      </c>
      <c r="D24" s="41">
        <f t="shared" si="9"/>
        <v>124049</v>
      </c>
      <c r="E24" s="41"/>
      <c r="F24" s="41">
        <f t="shared" si="10"/>
        <v>77856</v>
      </c>
      <c r="G24" s="41">
        <v>42869.77032077482</v>
      </c>
      <c r="H24" s="41">
        <v>3629.1279441466945</v>
      </c>
      <c r="I24" s="41">
        <v>15055.123395728304</v>
      </c>
      <c r="J24" s="41">
        <v>2352.556497399768</v>
      </c>
      <c r="K24" s="41">
        <v>13949.421841950412</v>
      </c>
      <c r="L24" s="41"/>
      <c r="M24" s="41">
        <f t="shared" si="11"/>
        <v>8434</v>
      </c>
      <c r="N24" s="41">
        <v>5855.6422435573522</v>
      </c>
      <c r="O24" s="41">
        <v>2578.3577564426478</v>
      </c>
      <c r="P24" s="41"/>
      <c r="Q24" s="41">
        <v>13500</v>
      </c>
      <c r="R24" s="41"/>
      <c r="S24" s="41">
        <f t="shared" si="12"/>
        <v>24259</v>
      </c>
      <c r="T24" s="41">
        <v>22727.293759447202</v>
      </c>
      <c r="U24" s="41">
        <v>1449.9873029583243</v>
      </c>
      <c r="V24" s="41">
        <v>81.718937594472038</v>
      </c>
      <c r="W24" s="41"/>
      <c r="X24" s="41">
        <v>631</v>
      </c>
      <c r="Y24" s="35"/>
      <c r="Z24" s="41">
        <v>16571</v>
      </c>
    </row>
    <row r="25" spans="1:26" x14ac:dyDescent="0.2">
      <c r="A25" s="46">
        <v>2019</v>
      </c>
      <c r="B25" s="22" t="s">
        <v>328</v>
      </c>
      <c r="D25" s="41">
        <f>SUM(F25,M25,Q25,S25)</f>
        <v>41831</v>
      </c>
      <c r="E25" s="41"/>
      <c r="F25" s="41">
        <f t="shared" si="10"/>
        <v>22693</v>
      </c>
      <c r="G25" s="41">
        <v>14188</v>
      </c>
      <c r="H25" s="41">
        <v>322</v>
      </c>
      <c r="I25" s="41">
        <v>4711</v>
      </c>
      <c r="J25" s="41">
        <v>11</v>
      </c>
      <c r="K25" s="41">
        <v>3461</v>
      </c>
      <c r="L25" s="41"/>
      <c r="M25" s="41">
        <f t="shared" si="11"/>
        <v>1413</v>
      </c>
      <c r="N25" s="41">
        <v>481</v>
      </c>
      <c r="O25" s="41">
        <v>932</v>
      </c>
      <c r="P25" s="41"/>
      <c r="Q25" s="41">
        <v>619</v>
      </c>
      <c r="R25" s="41"/>
      <c r="S25" s="41">
        <f t="shared" si="12"/>
        <v>17106</v>
      </c>
      <c r="T25" s="41">
        <v>16939</v>
      </c>
      <c r="U25" s="41">
        <v>167</v>
      </c>
      <c r="V25" s="41">
        <v>0</v>
      </c>
      <c r="W25" s="41"/>
      <c r="X25" s="41">
        <v>190</v>
      </c>
      <c r="Y25" s="35"/>
      <c r="Z25" s="41">
        <v>8673</v>
      </c>
    </row>
    <row r="26" spans="1:26" x14ac:dyDescent="0.2">
      <c r="A26" s="46"/>
      <c r="D26" s="41"/>
      <c r="E26" s="41"/>
      <c r="F26" s="41"/>
      <c r="G26" s="41"/>
      <c r="H26" s="41"/>
      <c r="I26" s="41"/>
      <c r="J26" s="41"/>
      <c r="K26" s="41"/>
      <c r="L26" s="41"/>
      <c r="M26" s="41"/>
      <c r="N26" s="41"/>
      <c r="O26" s="41"/>
      <c r="P26" s="41"/>
      <c r="Q26" s="41"/>
      <c r="R26" s="41"/>
      <c r="S26" s="41"/>
      <c r="T26" s="41"/>
      <c r="U26" s="41"/>
      <c r="V26" s="41"/>
      <c r="W26" s="41"/>
      <c r="X26" s="41"/>
      <c r="Y26" s="35"/>
      <c r="Z26" s="41"/>
    </row>
    <row r="27" spans="1:26" x14ac:dyDescent="0.2">
      <c r="A27" s="46">
        <v>2017</v>
      </c>
      <c r="B27" s="22" t="s">
        <v>756</v>
      </c>
      <c r="D27" s="41">
        <f>SUM(D29:D40)</f>
        <v>1844593</v>
      </c>
      <c r="E27" s="41">
        <f t="shared" ref="E27:Z27" si="13">SUM(E29:E40)</f>
        <v>0</v>
      </c>
      <c r="F27" s="41">
        <f t="shared" si="13"/>
        <v>1000295</v>
      </c>
      <c r="G27" s="41">
        <f t="shared" si="13"/>
        <v>516517</v>
      </c>
      <c r="H27" s="41">
        <f t="shared" si="13"/>
        <v>56425</v>
      </c>
      <c r="I27" s="41">
        <f t="shared" si="13"/>
        <v>204079</v>
      </c>
      <c r="J27" s="41">
        <f t="shared" si="13"/>
        <v>24196</v>
      </c>
      <c r="K27" s="41">
        <f t="shared" si="13"/>
        <v>199078</v>
      </c>
      <c r="L27" s="41">
        <f t="shared" si="13"/>
        <v>0</v>
      </c>
      <c r="M27" s="41">
        <f t="shared" si="13"/>
        <v>306945</v>
      </c>
      <c r="N27" s="41">
        <f t="shared" si="13"/>
        <v>250889</v>
      </c>
      <c r="O27" s="41">
        <f t="shared" si="13"/>
        <v>56056</v>
      </c>
      <c r="P27" s="41">
        <f t="shared" si="13"/>
        <v>0</v>
      </c>
      <c r="Q27" s="41">
        <f t="shared" si="13"/>
        <v>109830</v>
      </c>
      <c r="R27" s="41">
        <f t="shared" si="13"/>
        <v>0</v>
      </c>
      <c r="S27" s="41">
        <f t="shared" si="13"/>
        <v>427523</v>
      </c>
      <c r="T27" s="41">
        <f t="shared" si="13"/>
        <v>400141</v>
      </c>
      <c r="U27" s="41">
        <f t="shared" si="13"/>
        <v>18559</v>
      </c>
      <c r="V27" s="41">
        <f t="shared" si="13"/>
        <v>8823</v>
      </c>
      <c r="W27" s="41">
        <f t="shared" si="13"/>
        <v>0</v>
      </c>
      <c r="X27" s="41">
        <f t="shared" si="13"/>
        <v>8163.7</v>
      </c>
      <c r="Y27" s="35"/>
      <c r="Z27" s="41">
        <f t="shared" si="13"/>
        <v>239977.73719999997</v>
      </c>
    </row>
    <row r="28" spans="1:26" x14ac:dyDescent="0.2">
      <c r="D28" s="41"/>
      <c r="E28" s="41"/>
      <c r="F28" s="41"/>
      <c r="G28" s="41"/>
      <c r="H28" s="41"/>
      <c r="I28" s="41"/>
      <c r="J28" s="41"/>
      <c r="K28" s="41"/>
      <c r="L28" s="41"/>
      <c r="M28" s="41"/>
      <c r="N28" s="41"/>
      <c r="O28" s="41"/>
      <c r="P28" s="41"/>
      <c r="Q28" s="41"/>
      <c r="R28" s="41"/>
      <c r="S28" s="41"/>
      <c r="T28" s="41"/>
      <c r="U28" s="41"/>
      <c r="V28" s="41"/>
      <c r="W28" s="41"/>
      <c r="X28" s="41"/>
      <c r="Y28" s="35"/>
      <c r="Z28" s="41"/>
    </row>
    <row r="29" spans="1:26" x14ac:dyDescent="0.2">
      <c r="A29" s="46">
        <v>2017</v>
      </c>
      <c r="B29" s="22" t="s">
        <v>324</v>
      </c>
      <c r="D29" s="41">
        <f>SUM(F29,M29,Q29,S29)</f>
        <v>70641</v>
      </c>
      <c r="E29" s="41"/>
      <c r="F29" s="41">
        <f>SUM(G29:K29)</f>
        <v>40884</v>
      </c>
      <c r="G29" s="41">
        <v>26721</v>
      </c>
      <c r="H29" s="41">
        <v>3739</v>
      </c>
      <c r="I29" s="41">
        <v>2702</v>
      </c>
      <c r="J29" s="41">
        <v>6243</v>
      </c>
      <c r="K29" s="41">
        <v>1479</v>
      </c>
      <c r="L29" s="41"/>
      <c r="M29" s="41">
        <f t="shared" ref="M29:M40" si="14">SUM(N29:O29)</f>
        <v>18070</v>
      </c>
      <c r="N29" s="41">
        <v>15669</v>
      </c>
      <c r="O29" s="41">
        <v>2401</v>
      </c>
      <c r="P29" s="41"/>
      <c r="Q29" s="41">
        <v>2052</v>
      </c>
      <c r="R29" s="41"/>
      <c r="S29" s="41">
        <f t="shared" ref="S29:S40" si="15">SUM(T29:V29)</f>
        <v>9635</v>
      </c>
      <c r="T29" s="41">
        <v>9327</v>
      </c>
      <c r="U29" s="41">
        <v>158</v>
      </c>
      <c r="V29" s="41">
        <v>150</v>
      </c>
      <c r="W29" s="41"/>
      <c r="X29" s="41">
        <v>0</v>
      </c>
      <c r="Y29" s="35"/>
      <c r="Z29" s="41">
        <v>14610</v>
      </c>
    </row>
    <row r="30" spans="1:26" x14ac:dyDescent="0.2">
      <c r="A30" s="46">
        <v>2017</v>
      </c>
      <c r="B30" s="22" t="s">
        <v>797</v>
      </c>
      <c r="D30" s="41">
        <f t="shared" ref="D30:D40" si="16">SUM(F30,M30,Q30,S30)</f>
        <v>53223</v>
      </c>
      <c r="E30" s="41"/>
      <c r="F30" s="41">
        <f t="shared" ref="F30:F40" si="17">SUM(G30:K30)</f>
        <v>30827</v>
      </c>
      <c r="G30" s="41">
        <v>22563</v>
      </c>
      <c r="H30" s="41">
        <v>856</v>
      </c>
      <c r="I30" s="41">
        <v>2908</v>
      </c>
      <c r="J30" s="41">
        <v>257</v>
      </c>
      <c r="K30" s="41">
        <v>4243</v>
      </c>
      <c r="L30" s="41"/>
      <c r="M30" s="41">
        <f t="shared" si="14"/>
        <v>5852</v>
      </c>
      <c r="N30" s="41">
        <v>4787</v>
      </c>
      <c r="O30" s="41">
        <v>1065</v>
      </c>
      <c r="P30" s="41"/>
      <c r="Q30" s="41">
        <v>2930</v>
      </c>
      <c r="R30" s="41"/>
      <c r="S30" s="41">
        <f t="shared" si="15"/>
        <v>13614</v>
      </c>
      <c r="T30" s="41">
        <v>12879</v>
      </c>
      <c r="U30" s="41">
        <v>452</v>
      </c>
      <c r="V30" s="41">
        <v>283</v>
      </c>
      <c r="W30" s="41"/>
      <c r="X30" s="41">
        <v>66</v>
      </c>
      <c r="Y30" s="35"/>
      <c r="Z30" s="41">
        <v>3866</v>
      </c>
    </row>
    <row r="31" spans="1:26" x14ac:dyDescent="0.2">
      <c r="A31" s="46">
        <v>2017</v>
      </c>
      <c r="B31" s="22" t="s">
        <v>346</v>
      </c>
      <c r="D31" s="41">
        <f t="shared" si="16"/>
        <v>39662</v>
      </c>
      <c r="E31" s="41"/>
      <c r="F31" s="41">
        <f t="shared" si="17"/>
        <v>24464</v>
      </c>
      <c r="G31" s="41">
        <v>16420</v>
      </c>
      <c r="H31" s="41">
        <v>1972</v>
      </c>
      <c r="I31" s="41">
        <v>4608</v>
      </c>
      <c r="J31" s="41">
        <v>39</v>
      </c>
      <c r="K31" s="41">
        <v>1425</v>
      </c>
      <c r="L31" s="41"/>
      <c r="M31" s="41">
        <f t="shared" si="14"/>
        <v>1954</v>
      </c>
      <c r="N31" s="41">
        <v>1954</v>
      </c>
      <c r="O31" s="41">
        <v>0</v>
      </c>
      <c r="P31" s="41"/>
      <c r="Q31" s="41">
        <v>843</v>
      </c>
      <c r="R31" s="41"/>
      <c r="S31" s="41">
        <f t="shared" si="15"/>
        <v>12401</v>
      </c>
      <c r="T31" s="41">
        <v>11733</v>
      </c>
      <c r="U31" s="41">
        <v>645</v>
      </c>
      <c r="V31" s="41">
        <v>23</v>
      </c>
      <c r="W31" s="41"/>
      <c r="X31" s="41">
        <v>120</v>
      </c>
      <c r="Y31" s="35"/>
      <c r="Z31" s="41">
        <v>7068.2631000000001</v>
      </c>
    </row>
    <row r="32" spans="1:26" x14ac:dyDescent="0.2">
      <c r="A32" s="46">
        <v>2017</v>
      </c>
      <c r="B32" s="22" t="s">
        <v>352</v>
      </c>
      <c r="D32" s="41">
        <f t="shared" si="16"/>
        <v>105668</v>
      </c>
      <c r="E32" s="41"/>
      <c r="F32" s="41">
        <f t="shared" si="17"/>
        <v>57049</v>
      </c>
      <c r="G32" s="41">
        <v>31182</v>
      </c>
      <c r="H32" s="41">
        <v>2759</v>
      </c>
      <c r="I32" s="41">
        <v>15666</v>
      </c>
      <c r="J32" s="41">
        <v>1475</v>
      </c>
      <c r="K32" s="41">
        <v>5967</v>
      </c>
      <c r="L32" s="41"/>
      <c r="M32" s="41">
        <f t="shared" si="14"/>
        <v>10574</v>
      </c>
      <c r="N32" s="41">
        <v>9057</v>
      </c>
      <c r="O32" s="41">
        <v>1517</v>
      </c>
      <c r="P32" s="41"/>
      <c r="Q32" s="41">
        <v>6165</v>
      </c>
      <c r="R32" s="41"/>
      <c r="S32" s="41">
        <f t="shared" si="15"/>
        <v>31880</v>
      </c>
      <c r="T32" s="41">
        <v>28265</v>
      </c>
      <c r="U32" s="41">
        <v>526</v>
      </c>
      <c r="V32" s="41">
        <v>3089</v>
      </c>
      <c r="W32" s="41"/>
      <c r="X32" s="41">
        <v>720</v>
      </c>
      <c r="Y32" s="35"/>
      <c r="Z32" s="41">
        <v>10791</v>
      </c>
    </row>
    <row r="33" spans="1:27" x14ac:dyDescent="0.2">
      <c r="A33" s="46">
        <v>2017</v>
      </c>
      <c r="B33" s="22" t="s">
        <v>375</v>
      </c>
      <c r="D33" s="41">
        <f t="shared" si="16"/>
        <v>169544</v>
      </c>
      <c r="E33" s="41"/>
      <c r="F33" s="41">
        <f t="shared" si="17"/>
        <v>79952</v>
      </c>
      <c r="G33" s="41">
        <v>51368</v>
      </c>
      <c r="H33" s="41">
        <v>3501</v>
      </c>
      <c r="I33" s="41">
        <v>14480</v>
      </c>
      <c r="J33" s="41">
        <v>3144</v>
      </c>
      <c r="K33" s="41">
        <v>7459</v>
      </c>
      <c r="L33" s="41"/>
      <c r="M33" s="41">
        <f t="shared" si="14"/>
        <v>25000</v>
      </c>
      <c r="N33" s="41">
        <v>18975</v>
      </c>
      <c r="O33" s="41">
        <v>6025</v>
      </c>
      <c r="P33" s="41"/>
      <c r="Q33" s="41">
        <v>17145</v>
      </c>
      <c r="R33" s="41"/>
      <c r="S33" s="41">
        <f t="shared" si="15"/>
        <v>47447</v>
      </c>
      <c r="T33" s="41">
        <v>45523</v>
      </c>
      <c r="U33" s="41">
        <v>1072</v>
      </c>
      <c r="V33" s="41">
        <v>852</v>
      </c>
      <c r="W33" s="41"/>
      <c r="X33" s="41">
        <v>394</v>
      </c>
      <c r="Y33" s="35"/>
      <c r="Z33" s="41">
        <v>28940</v>
      </c>
    </row>
    <row r="34" spans="1:27" x14ac:dyDescent="0.2">
      <c r="A34" s="46">
        <v>2017</v>
      </c>
      <c r="B34" s="22" t="s">
        <v>419</v>
      </c>
      <c r="D34" s="41">
        <f t="shared" si="16"/>
        <v>142732</v>
      </c>
      <c r="E34" s="41"/>
      <c r="F34" s="41">
        <f t="shared" si="17"/>
        <v>79239</v>
      </c>
      <c r="G34" s="41">
        <v>45299</v>
      </c>
      <c r="H34" s="41">
        <v>4443</v>
      </c>
      <c r="I34" s="41">
        <v>12357</v>
      </c>
      <c r="J34" s="41">
        <v>1512</v>
      </c>
      <c r="K34" s="41">
        <v>15628</v>
      </c>
      <c r="L34" s="41"/>
      <c r="M34" s="41">
        <f t="shared" si="14"/>
        <v>18565</v>
      </c>
      <c r="N34" s="41">
        <v>13479</v>
      </c>
      <c r="O34" s="41">
        <v>5086</v>
      </c>
      <c r="P34" s="41"/>
      <c r="Q34" s="41">
        <v>11273</v>
      </c>
      <c r="R34" s="41"/>
      <c r="S34" s="41">
        <f t="shared" si="15"/>
        <v>33655</v>
      </c>
      <c r="T34" s="41">
        <v>31952</v>
      </c>
      <c r="U34" s="41">
        <v>1320</v>
      </c>
      <c r="V34" s="41">
        <v>383</v>
      </c>
      <c r="W34" s="41"/>
      <c r="X34" s="41">
        <v>22</v>
      </c>
      <c r="Y34" s="35"/>
      <c r="Z34" s="41">
        <v>11849.413199999999</v>
      </c>
    </row>
    <row r="35" spans="1:27" x14ac:dyDescent="0.2">
      <c r="A35" s="46">
        <v>2017</v>
      </c>
      <c r="B35" s="22" t="s">
        <v>440</v>
      </c>
      <c r="D35" s="41">
        <f t="shared" si="16"/>
        <v>356836</v>
      </c>
      <c r="E35" s="41"/>
      <c r="F35" s="41">
        <f t="shared" si="17"/>
        <v>204603</v>
      </c>
      <c r="G35" s="41">
        <v>96060</v>
      </c>
      <c r="H35" s="41">
        <v>4380</v>
      </c>
      <c r="I35" s="41">
        <v>32946</v>
      </c>
      <c r="J35" s="41">
        <v>2822</v>
      </c>
      <c r="K35" s="41">
        <v>68395</v>
      </c>
      <c r="L35" s="41"/>
      <c r="M35" s="41">
        <f t="shared" si="14"/>
        <v>58428</v>
      </c>
      <c r="N35" s="41">
        <v>44661</v>
      </c>
      <c r="O35" s="41">
        <v>13767</v>
      </c>
      <c r="P35" s="41"/>
      <c r="Q35" s="41">
        <v>14593</v>
      </c>
      <c r="R35" s="41"/>
      <c r="S35" s="41">
        <f t="shared" si="15"/>
        <v>79212</v>
      </c>
      <c r="T35" s="41">
        <v>72050</v>
      </c>
      <c r="U35" s="41">
        <v>6708</v>
      </c>
      <c r="V35" s="41">
        <v>454</v>
      </c>
      <c r="W35" s="41"/>
      <c r="X35" s="41">
        <v>127</v>
      </c>
      <c r="Y35" s="35"/>
      <c r="Z35" s="41">
        <v>23927.1793</v>
      </c>
    </row>
    <row r="36" spans="1:27" x14ac:dyDescent="0.2">
      <c r="A36" s="46">
        <v>2017</v>
      </c>
      <c r="B36" s="22" t="s">
        <v>477</v>
      </c>
      <c r="D36" s="41">
        <f t="shared" si="16"/>
        <v>454544</v>
      </c>
      <c r="E36" s="41"/>
      <c r="F36" s="41">
        <f t="shared" si="17"/>
        <v>218077</v>
      </c>
      <c r="G36" s="41">
        <v>114017</v>
      </c>
      <c r="H36" s="41">
        <v>10481</v>
      </c>
      <c r="I36" s="41">
        <v>47890</v>
      </c>
      <c r="J36" s="41">
        <v>3452</v>
      </c>
      <c r="K36" s="41">
        <v>42237</v>
      </c>
      <c r="L36" s="41"/>
      <c r="M36" s="41">
        <f t="shared" si="14"/>
        <v>115537</v>
      </c>
      <c r="N36" s="41">
        <v>103204</v>
      </c>
      <c r="O36" s="41">
        <v>12333</v>
      </c>
      <c r="P36" s="41"/>
      <c r="Q36" s="41">
        <v>21072</v>
      </c>
      <c r="R36" s="41"/>
      <c r="S36" s="41">
        <f t="shared" si="15"/>
        <v>99858</v>
      </c>
      <c r="T36" s="41">
        <v>94563</v>
      </c>
      <c r="U36" s="41">
        <v>4087</v>
      </c>
      <c r="V36" s="41">
        <v>1208</v>
      </c>
      <c r="W36" s="41"/>
      <c r="X36" s="41">
        <v>4287</v>
      </c>
      <c r="Y36" s="35"/>
      <c r="Z36" s="41">
        <v>68704.904799999989</v>
      </c>
    </row>
    <row r="37" spans="1:27" x14ac:dyDescent="0.2">
      <c r="A37" s="46">
        <v>2017</v>
      </c>
      <c r="B37" s="22" t="s">
        <v>519</v>
      </c>
      <c r="D37" s="41">
        <f t="shared" si="16"/>
        <v>35590</v>
      </c>
      <c r="E37" s="41"/>
      <c r="F37" s="41">
        <f t="shared" si="17"/>
        <v>12429</v>
      </c>
      <c r="G37" s="41">
        <v>5278</v>
      </c>
      <c r="H37" s="41">
        <v>1095</v>
      </c>
      <c r="I37" s="41">
        <v>3946</v>
      </c>
      <c r="J37" s="41">
        <v>155</v>
      </c>
      <c r="K37" s="41">
        <v>1955</v>
      </c>
      <c r="L37" s="41"/>
      <c r="M37" s="41">
        <f t="shared" si="14"/>
        <v>6949</v>
      </c>
      <c r="N37" s="41">
        <v>5051</v>
      </c>
      <c r="O37" s="41">
        <v>1898</v>
      </c>
      <c r="P37" s="41"/>
      <c r="Q37" s="41">
        <v>4162</v>
      </c>
      <c r="R37" s="41"/>
      <c r="S37" s="41">
        <f t="shared" si="15"/>
        <v>12050</v>
      </c>
      <c r="T37" s="41">
        <v>11385</v>
      </c>
      <c r="U37" s="41">
        <v>302</v>
      </c>
      <c r="V37" s="41">
        <v>363</v>
      </c>
      <c r="W37" s="41"/>
      <c r="X37" s="41">
        <v>264</v>
      </c>
      <c r="Y37" s="35"/>
      <c r="Z37" s="41">
        <v>4669</v>
      </c>
    </row>
    <row r="38" spans="1:27" x14ac:dyDescent="0.2">
      <c r="A38" s="46">
        <v>2017</v>
      </c>
      <c r="B38" s="22" t="s">
        <v>534</v>
      </c>
      <c r="D38" s="41">
        <f t="shared" si="16"/>
        <v>254115</v>
      </c>
      <c r="E38" s="41"/>
      <c r="F38" s="41">
        <f t="shared" si="17"/>
        <v>154236</v>
      </c>
      <c r="G38" s="41">
        <v>67569</v>
      </c>
      <c r="H38" s="41">
        <v>16793</v>
      </c>
      <c r="I38" s="41">
        <v>41026</v>
      </c>
      <c r="J38" s="41">
        <v>2607</v>
      </c>
      <c r="K38" s="41">
        <v>26241</v>
      </c>
      <c r="L38" s="41"/>
      <c r="M38" s="41">
        <f t="shared" si="14"/>
        <v>37641</v>
      </c>
      <c r="N38" s="41">
        <v>28155</v>
      </c>
      <c r="O38" s="41">
        <v>9486</v>
      </c>
      <c r="P38" s="41"/>
      <c r="Q38" s="41">
        <v>13186</v>
      </c>
      <c r="R38" s="41"/>
      <c r="S38" s="41">
        <f t="shared" si="15"/>
        <v>49052</v>
      </c>
      <c r="T38" s="41">
        <v>45452</v>
      </c>
      <c r="U38" s="41">
        <v>2034</v>
      </c>
      <c r="V38" s="41">
        <v>1566</v>
      </c>
      <c r="W38" s="41"/>
      <c r="X38" s="41">
        <v>1055.7</v>
      </c>
      <c r="Y38" s="35"/>
      <c r="Z38" s="41">
        <v>39031.976799999997</v>
      </c>
    </row>
    <row r="39" spans="1:27" x14ac:dyDescent="0.2">
      <c r="A39" s="46">
        <v>2017</v>
      </c>
      <c r="B39" s="22" t="s">
        <v>582</v>
      </c>
      <c r="D39" s="41">
        <f t="shared" si="16"/>
        <v>118316</v>
      </c>
      <c r="E39" s="41"/>
      <c r="F39" s="41">
        <f t="shared" si="17"/>
        <v>75107</v>
      </c>
      <c r="G39" s="41">
        <v>29726</v>
      </c>
      <c r="H39" s="41">
        <v>5081</v>
      </c>
      <c r="I39" s="41">
        <v>19988</v>
      </c>
      <c r="J39" s="41">
        <v>1316</v>
      </c>
      <c r="K39" s="41">
        <v>18996</v>
      </c>
      <c r="L39" s="41"/>
      <c r="M39" s="41">
        <f t="shared" si="14"/>
        <v>7399</v>
      </c>
      <c r="N39" s="41">
        <v>5381</v>
      </c>
      <c r="O39" s="41">
        <v>2018</v>
      </c>
      <c r="P39" s="41"/>
      <c r="Q39" s="41">
        <v>12989</v>
      </c>
      <c r="R39" s="41"/>
      <c r="S39" s="41">
        <f t="shared" si="15"/>
        <v>22821</v>
      </c>
      <c r="T39" s="41">
        <v>21396</v>
      </c>
      <c r="U39" s="41">
        <v>1089</v>
      </c>
      <c r="V39" s="41">
        <v>336</v>
      </c>
      <c r="W39" s="41"/>
      <c r="X39" s="41">
        <v>1097</v>
      </c>
      <c r="Y39" s="35"/>
      <c r="Z39" s="41">
        <v>16964</v>
      </c>
    </row>
    <row r="40" spans="1:27" x14ac:dyDescent="0.2">
      <c r="A40" s="46">
        <v>2017</v>
      </c>
      <c r="B40" s="22" t="s">
        <v>328</v>
      </c>
      <c r="D40" s="41">
        <f t="shared" si="16"/>
        <v>43722</v>
      </c>
      <c r="E40" s="41"/>
      <c r="F40" s="41">
        <f t="shared" si="17"/>
        <v>23428</v>
      </c>
      <c r="G40" s="41">
        <v>10314</v>
      </c>
      <c r="H40" s="41">
        <v>1325</v>
      </c>
      <c r="I40" s="41">
        <v>5562</v>
      </c>
      <c r="J40" s="41">
        <v>1174</v>
      </c>
      <c r="K40" s="41">
        <v>5053</v>
      </c>
      <c r="L40" s="41"/>
      <c r="M40" s="41">
        <f t="shared" si="14"/>
        <v>976</v>
      </c>
      <c r="N40" s="41">
        <v>516</v>
      </c>
      <c r="O40" s="41">
        <v>460</v>
      </c>
      <c r="P40" s="41"/>
      <c r="Q40" s="41">
        <v>3420</v>
      </c>
      <c r="R40" s="41"/>
      <c r="S40" s="41">
        <f t="shared" si="15"/>
        <v>15898</v>
      </c>
      <c r="T40" s="41">
        <v>15616</v>
      </c>
      <c r="U40" s="41">
        <v>166</v>
      </c>
      <c r="V40" s="41">
        <v>116</v>
      </c>
      <c r="W40" s="41"/>
      <c r="X40" s="41">
        <v>11</v>
      </c>
      <c r="Y40" s="35"/>
      <c r="Z40" s="41">
        <v>9556</v>
      </c>
    </row>
    <row r="41" spans="1:27" x14ac:dyDescent="0.2">
      <c r="A41" s="46"/>
      <c r="D41" s="41"/>
      <c r="E41" s="41"/>
      <c r="F41" s="41"/>
      <c r="G41" s="41"/>
      <c r="H41" s="41"/>
      <c r="I41" s="41"/>
      <c r="J41" s="41"/>
      <c r="K41" s="41"/>
      <c r="L41" s="41"/>
      <c r="M41" s="41"/>
      <c r="N41" s="41"/>
      <c r="O41" s="41"/>
      <c r="P41" s="41"/>
      <c r="Q41" s="41"/>
      <c r="R41" s="41"/>
      <c r="S41" s="41"/>
      <c r="T41" s="41"/>
      <c r="U41" s="41"/>
      <c r="V41" s="41"/>
      <c r="W41" s="41"/>
      <c r="X41" s="41"/>
      <c r="Y41" s="35"/>
      <c r="Z41" s="41"/>
    </row>
    <row r="42" spans="1:27" x14ac:dyDescent="0.2">
      <c r="A42" s="46"/>
      <c r="C42" s="31"/>
      <c r="D42" s="50"/>
      <c r="E42" s="50"/>
      <c r="F42" s="50"/>
      <c r="G42" s="50"/>
      <c r="H42" s="50"/>
      <c r="I42" s="50"/>
      <c r="J42" s="50"/>
      <c r="K42" s="50"/>
      <c r="L42" s="50"/>
      <c r="M42" s="50"/>
      <c r="N42" s="50"/>
      <c r="O42" s="50"/>
      <c r="P42" s="50"/>
      <c r="Q42" s="50"/>
      <c r="R42" s="50"/>
      <c r="S42" s="50"/>
      <c r="T42" s="50"/>
      <c r="U42" s="50"/>
      <c r="V42" s="50"/>
      <c r="W42" s="50"/>
      <c r="X42" s="50"/>
      <c r="Y42" s="31"/>
      <c r="Z42" s="50"/>
      <c r="AA42" s="31"/>
    </row>
    <row r="43" spans="1:27" ht="27.75" customHeight="1" x14ac:dyDescent="0.2">
      <c r="A43" s="28"/>
      <c r="B43" s="28"/>
      <c r="C43" s="54"/>
      <c r="D43" s="45" t="s">
        <v>959</v>
      </c>
      <c r="E43" s="30"/>
      <c r="F43" s="146" t="s">
        <v>718</v>
      </c>
      <c r="G43" s="146"/>
      <c r="H43" s="146"/>
      <c r="I43" s="146"/>
      <c r="J43" s="146"/>
      <c r="K43" s="146"/>
      <c r="L43" s="37"/>
      <c r="M43" s="146" t="s">
        <v>719</v>
      </c>
      <c r="N43" s="146"/>
      <c r="O43" s="146"/>
      <c r="P43" s="30"/>
      <c r="Q43" s="32" t="s">
        <v>720</v>
      </c>
      <c r="R43" s="33"/>
      <c r="S43" s="32" t="s">
        <v>721</v>
      </c>
      <c r="T43" s="32"/>
      <c r="U43" s="32"/>
      <c r="V43" s="32"/>
      <c r="W43" s="33"/>
      <c r="X43" s="32" t="s">
        <v>739</v>
      </c>
      <c r="Z43" s="147" t="s">
        <v>958</v>
      </c>
      <c r="AA43" s="147"/>
    </row>
    <row r="44" spans="1:27" ht="48" customHeight="1" x14ac:dyDescent="0.2">
      <c r="A44" s="31" t="s">
        <v>810</v>
      </c>
      <c r="B44" s="31"/>
      <c r="C44" s="31"/>
      <c r="D44" s="53" t="s">
        <v>0</v>
      </c>
      <c r="E44" s="50"/>
      <c r="F44" s="53" t="s">
        <v>0</v>
      </c>
      <c r="G44" s="52" t="s">
        <v>786</v>
      </c>
      <c r="H44" s="52" t="s">
        <v>787</v>
      </c>
      <c r="I44" s="52" t="s">
        <v>788</v>
      </c>
      <c r="J44" s="52" t="s">
        <v>789</v>
      </c>
      <c r="K44" s="52"/>
      <c r="L44" s="50"/>
      <c r="M44" s="52" t="s">
        <v>0</v>
      </c>
      <c r="N44" s="52" t="s">
        <v>790</v>
      </c>
      <c r="O44" s="52" t="s">
        <v>791</v>
      </c>
      <c r="P44" s="52"/>
      <c r="Q44" s="52" t="s">
        <v>792</v>
      </c>
      <c r="R44" s="52"/>
      <c r="S44" s="52" t="s">
        <v>0</v>
      </c>
      <c r="T44" s="52" t="s">
        <v>795</v>
      </c>
      <c r="U44" s="52" t="s">
        <v>796</v>
      </c>
      <c r="V44" s="52" t="s">
        <v>799</v>
      </c>
      <c r="W44" s="50"/>
      <c r="X44" s="52" t="s">
        <v>0</v>
      </c>
      <c r="Y44" s="31"/>
      <c r="Z44" s="53" t="s">
        <v>785</v>
      </c>
      <c r="AA44" s="31"/>
    </row>
    <row r="45" spans="1:27" x14ac:dyDescent="0.2">
      <c r="A45" s="62">
        <v>2019</v>
      </c>
      <c r="B45" s="51" t="s">
        <v>738</v>
      </c>
      <c r="D45" s="41">
        <f>SUM(D47:D58)</f>
        <v>348261.25933000003</v>
      </c>
      <c r="E45" s="41"/>
      <c r="F45" s="41">
        <f>SUM(F47:F58)</f>
        <v>64112.430900000007</v>
      </c>
      <c r="G45" s="41">
        <f>SUM(G47:G58)</f>
        <v>38088.928290000003</v>
      </c>
      <c r="H45" s="41">
        <f>SUM(H47:H58)</f>
        <v>6462.476275</v>
      </c>
      <c r="I45" s="41">
        <f>SUM(I47:I58)</f>
        <v>14783.496160000001</v>
      </c>
      <c r="J45" s="41">
        <f>SUM(J47:J58)</f>
        <v>4777.5301749999999</v>
      </c>
      <c r="K45" s="41"/>
      <c r="L45" s="41"/>
      <c r="M45" s="41">
        <f>SUM(M47:M58)</f>
        <v>59381.097649999996</v>
      </c>
      <c r="N45" s="41">
        <f>SUM(N47:N58)</f>
        <v>46842.356650000002</v>
      </c>
      <c r="O45" s="41">
        <f>SUM(O47:O58)</f>
        <v>12538.741</v>
      </c>
      <c r="P45" s="41"/>
      <c r="Q45" s="41">
        <f>SUM(Q47:Q58)</f>
        <v>141266.69250999999</v>
      </c>
      <c r="R45" s="41"/>
      <c r="S45" s="41">
        <f>SUM(S47:S58)</f>
        <v>83501.03826999999</v>
      </c>
      <c r="T45" s="41">
        <f>SUM(T47:T58)</f>
        <v>44746.147000000004</v>
      </c>
      <c r="U45" s="41">
        <f>SUM(U47:U58)</f>
        <v>2152</v>
      </c>
      <c r="V45" s="41">
        <f>SUM(V47:V58)</f>
        <v>36602.89127</v>
      </c>
      <c r="W45" s="41"/>
      <c r="X45" s="41">
        <f>SUM(X47:X58)</f>
        <v>0</v>
      </c>
      <c r="Y45" s="35"/>
      <c r="Z45" s="41">
        <f>SUM(Z47:Z58)</f>
        <v>16400.096799999999</v>
      </c>
    </row>
    <row r="46" spans="1:27" x14ac:dyDescent="0.2">
      <c r="D46" s="41"/>
      <c r="E46" s="41"/>
      <c r="F46" s="41"/>
      <c r="G46" s="41"/>
      <c r="H46" s="41"/>
      <c r="I46" s="41"/>
      <c r="J46" s="41"/>
      <c r="K46" s="41"/>
      <c r="L46" s="41"/>
      <c r="M46" s="41"/>
      <c r="N46" s="41"/>
      <c r="O46" s="41"/>
      <c r="P46" s="41"/>
      <c r="Q46" s="41"/>
      <c r="R46" s="41"/>
      <c r="S46" s="41"/>
      <c r="T46" s="41"/>
      <c r="U46" s="41"/>
      <c r="V46" s="41"/>
      <c r="W46" s="41"/>
      <c r="X46" s="41"/>
      <c r="Y46" s="35"/>
      <c r="Z46" s="41"/>
    </row>
    <row r="47" spans="1:27" x14ac:dyDescent="0.2">
      <c r="A47" s="46">
        <v>2019</v>
      </c>
      <c r="B47" s="22" t="s">
        <v>324</v>
      </c>
      <c r="D47" s="41">
        <f>SUM(F47,M47,Q47,S47)</f>
        <v>24214</v>
      </c>
      <c r="E47" s="41"/>
      <c r="F47" s="41">
        <f>SUM(G47:J47)</f>
        <v>2146</v>
      </c>
      <c r="G47" s="41">
        <v>1048</v>
      </c>
      <c r="H47" s="41">
        <v>14</v>
      </c>
      <c r="I47" s="41">
        <v>911</v>
      </c>
      <c r="J47" s="41">
        <v>173</v>
      </c>
      <c r="K47" s="41"/>
      <c r="L47" s="41"/>
      <c r="M47" s="41">
        <f>SUM(N47:P47)</f>
        <v>2351</v>
      </c>
      <c r="N47" s="41">
        <v>1451</v>
      </c>
      <c r="O47" s="41">
        <v>900</v>
      </c>
      <c r="P47" s="41"/>
      <c r="Q47" s="41">
        <v>13656</v>
      </c>
      <c r="R47" s="41"/>
      <c r="S47" s="41">
        <f>SUM(T47:V47)</f>
        <v>6061</v>
      </c>
      <c r="T47" s="41">
        <v>2133</v>
      </c>
      <c r="U47" s="41">
        <v>94</v>
      </c>
      <c r="V47" s="41">
        <v>3834</v>
      </c>
      <c r="W47" s="41"/>
      <c r="X47" s="41">
        <v>0</v>
      </c>
      <c r="Y47" s="35"/>
      <c r="Z47" s="41">
        <v>2509</v>
      </c>
    </row>
    <row r="48" spans="1:27" x14ac:dyDescent="0.2">
      <c r="A48" s="46">
        <v>2019</v>
      </c>
      <c r="B48" s="22" t="s">
        <v>797</v>
      </c>
      <c r="D48" s="41">
        <f t="shared" ref="D48:D58" si="18">SUM(F48,M48,Q48,S48)</f>
        <v>38351</v>
      </c>
      <c r="E48" s="41"/>
      <c r="F48" s="41">
        <f t="shared" ref="F48:F58" si="19">SUM(G48:J48)</f>
        <v>3581</v>
      </c>
      <c r="G48" s="41">
        <v>2341</v>
      </c>
      <c r="H48" s="41">
        <v>151</v>
      </c>
      <c r="I48" s="41">
        <v>442</v>
      </c>
      <c r="J48" s="41">
        <v>647</v>
      </c>
      <c r="K48" s="41"/>
      <c r="L48" s="41"/>
      <c r="M48" s="41">
        <f t="shared" ref="M48:M58" si="20">SUM(N48:P48)</f>
        <v>9422</v>
      </c>
      <c r="N48" s="41">
        <v>5120</v>
      </c>
      <c r="O48" s="41">
        <v>4302</v>
      </c>
      <c r="P48" s="41"/>
      <c r="Q48" s="41">
        <v>11949</v>
      </c>
      <c r="R48" s="41"/>
      <c r="S48" s="41">
        <f t="shared" ref="S48:S58" si="21">SUM(T48:V48)</f>
        <v>13399</v>
      </c>
      <c r="T48" s="41">
        <v>3212</v>
      </c>
      <c r="U48" s="41">
        <v>666</v>
      </c>
      <c r="V48" s="41">
        <v>9521</v>
      </c>
      <c r="W48" s="41"/>
      <c r="X48" s="41">
        <v>0</v>
      </c>
      <c r="Y48" s="35"/>
      <c r="Z48" s="41">
        <v>2567</v>
      </c>
    </row>
    <row r="49" spans="1:26" x14ac:dyDescent="0.2">
      <c r="A49" s="46">
        <v>2019</v>
      </c>
      <c r="B49" s="22" t="s">
        <v>346</v>
      </c>
      <c r="D49" s="41">
        <f t="shared" si="18"/>
        <v>20930</v>
      </c>
      <c r="E49" s="41"/>
      <c r="F49" s="41">
        <f t="shared" si="19"/>
        <v>4158</v>
      </c>
      <c r="G49" s="41">
        <v>2005</v>
      </c>
      <c r="H49" s="41">
        <v>255</v>
      </c>
      <c r="I49" s="41">
        <v>1898</v>
      </c>
      <c r="J49" s="41">
        <v>0</v>
      </c>
      <c r="K49" s="41"/>
      <c r="L49" s="41"/>
      <c r="M49" s="41">
        <f t="shared" si="20"/>
        <v>7107</v>
      </c>
      <c r="N49" s="41">
        <v>6622</v>
      </c>
      <c r="O49" s="41">
        <v>485</v>
      </c>
      <c r="P49" s="41"/>
      <c r="Q49" s="41">
        <v>3217</v>
      </c>
      <c r="R49" s="41"/>
      <c r="S49" s="41">
        <f t="shared" si="21"/>
        <v>6448</v>
      </c>
      <c r="T49" s="41">
        <v>3532</v>
      </c>
      <c r="U49" s="41">
        <v>67</v>
      </c>
      <c r="V49" s="41">
        <v>2849</v>
      </c>
      <c r="W49" s="41"/>
      <c r="X49" s="41">
        <v>0</v>
      </c>
      <c r="Y49" s="35"/>
      <c r="Z49" s="41">
        <v>1440</v>
      </c>
    </row>
    <row r="50" spans="1:26" x14ac:dyDescent="0.2">
      <c r="A50" s="46">
        <v>2019</v>
      </c>
      <c r="B50" s="22" t="s">
        <v>352</v>
      </c>
      <c r="D50" s="41">
        <f t="shared" si="18"/>
        <v>19079</v>
      </c>
      <c r="E50" s="41"/>
      <c r="F50" s="41">
        <f t="shared" si="19"/>
        <v>6336</v>
      </c>
      <c r="G50" s="41">
        <v>4393</v>
      </c>
      <c r="H50" s="41">
        <v>654</v>
      </c>
      <c r="I50" s="41">
        <v>1228</v>
      </c>
      <c r="J50" s="41">
        <v>61</v>
      </c>
      <c r="K50" s="41"/>
      <c r="L50" s="41"/>
      <c r="M50" s="41">
        <f t="shared" si="20"/>
        <v>4235</v>
      </c>
      <c r="N50" s="41">
        <v>1740</v>
      </c>
      <c r="O50" s="41">
        <v>2495</v>
      </c>
      <c r="P50" s="41"/>
      <c r="Q50" s="41">
        <v>4634</v>
      </c>
      <c r="R50" s="41"/>
      <c r="S50" s="41">
        <f t="shared" si="21"/>
        <v>3874</v>
      </c>
      <c r="T50" s="41">
        <v>3396</v>
      </c>
      <c r="U50" s="41">
        <v>0</v>
      </c>
      <c r="V50" s="41">
        <v>478</v>
      </c>
      <c r="W50" s="41"/>
      <c r="X50" s="41">
        <v>0</v>
      </c>
      <c r="Y50" s="35"/>
      <c r="Z50" s="41">
        <v>12</v>
      </c>
    </row>
    <row r="51" spans="1:26" x14ac:dyDescent="0.2">
      <c r="A51" s="46">
        <v>2019</v>
      </c>
      <c r="B51" s="22" t="s">
        <v>375</v>
      </c>
      <c r="D51" s="41">
        <f t="shared" si="18"/>
        <v>54506</v>
      </c>
      <c r="E51" s="41"/>
      <c r="F51" s="41">
        <f t="shared" si="19"/>
        <v>6322</v>
      </c>
      <c r="G51" s="41">
        <v>4456</v>
      </c>
      <c r="H51" s="41">
        <v>712</v>
      </c>
      <c r="I51" s="41">
        <v>1154</v>
      </c>
      <c r="J51" s="41">
        <v>0</v>
      </c>
      <c r="K51" s="41"/>
      <c r="L51" s="41"/>
      <c r="M51" s="41">
        <f t="shared" si="20"/>
        <v>2552</v>
      </c>
      <c r="N51" s="41">
        <v>2396</v>
      </c>
      <c r="O51" s="41">
        <v>156</v>
      </c>
      <c r="P51" s="41"/>
      <c r="Q51" s="41">
        <v>31272</v>
      </c>
      <c r="R51" s="41"/>
      <c r="S51" s="41">
        <f t="shared" si="21"/>
        <v>14360</v>
      </c>
      <c r="T51" s="41">
        <v>7178</v>
      </c>
      <c r="U51" s="41">
        <v>1250</v>
      </c>
      <c r="V51" s="41">
        <v>5932</v>
      </c>
      <c r="W51" s="41"/>
      <c r="X51" s="41">
        <v>0</v>
      </c>
      <c r="Y51" s="35"/>
      <c r="Z51" s="41">
        <v>89</v>
      </c>
    </row>
    <row r="52" spans="1:26" x14ac:dyDescent="0.2">
      <c r="A52" s="46">
        <v>2019</v>
      </c>
      <c r="B52" s="22" t="s">
        <v>419</v>
      </c>
      <c r="D52" s="41">
        <f t="shared" si="18"/>
        <v>27526</v>
      </c>
      <c r="E52" s="41"/>
      <c r="F52" s="41">
        <f t="shared" si="19"/>
        <v>2499</v>
      </c>
      <c r="G52" s="41">
        <v>849</v>
      </c>
      <c r="H52" s="41">
        <v>0</v>
      </c>
      <c r="I52" s="41">
        <v>1604</v>
      </c>
      <c r="J52" s="41">
        <v>46</v>
      </c>
      <c r="K52" s="41"/>
      <c r="L52" s="41"/>
      <c r="M52" s="41">
        <f t="shared" si="20"/>
        <v>713</v>
      </c>
      <c r="N52" s="41">
        <v>0</v>
      </c>
      <c r="O52" s="41">
        <v>713</v>
      </c>
      <c r="P52" s="41"/>
      <c r="Q52" s="41">
        <v>16605</v>
      </c>
      <c r="R52" s="41"/>
      <c r="S52" s="41">
        <f t="shared" si="21"/>
        <v>7709</v>
      </c>
      <c r="T52" s="41">
        <v>2572</v>
      </c>
      <c r="U52" s="41">
        <v>0</v>
      </c>
      <c r="V52" s="41">
        <v>5137</v>
      </c>
      <c r="W52" s="41"/>
      <c r="X52" s="41">
        <v>0</v>
      </c>
      <c r="Y52" s="35"/>
      <c r="Z52" s="41">
        <v>2944</v>
      </c>
    </row>
    <row r="53" spans="1:26" x14ac:dyDescent="0.2">
      <c r="A53" s="46">
        <v>2019</v>
      </c>
      <c r="B53" s="22" t="s">
        <v>440</v>
      </c>
      <c r="D53" s="41">
        <f t="shared" si="18"/>
        <v>13561</v>
      </c>
      <c r="E53" s="41"/>
      <c r="F53" s="41">
        <f t="shared" si="19"/>
        <v>0</v>
      </c>
      <c r="G53" s="41">
        <v>0</v>
      </c>
      <c r="H53" s="41">
        <v>0</v>
      </c>
      <c r="I53" s="41">
        <v>0</v>
      </c>
      <c r="J53" s="41">
        <v>0</v>
      </c>
      <c r="K53" s="41"/>
      <c r="L53" s="41"/>
      <c r="M53" s="41">
        <f t="shared" si="20"/>
        <v>1344</v>
      </c>
      <c r="N53" s="41">
        <v>0</v>
      </c>
      <c r="O53" s="41">
        <v>1344</v>
      </c>
      <c r="P53" s="41"/>
      <c r="Q53" s="41">
        <v>7500</v>
      </c>
      <c r="R53" s="41"/>
      <c r="S53" s="41">
        <f t="shared" si="21"/>
        <v>4717</v>
      </c>
      <c r="T53" s="41">
        <v>2715</v>
      </c>
      <c r="U53" s="41">
        <v>0</v>
      </c>
      <c r="V53" s="41">
        <v>2002</v>
      </c>
      <c r="W53" s="41"/>
      <c r="X53" s="41">
        <v>0</v>
      </c>
      <c r="Y53" s="35"/>
      <c r="Z53" s="41">
        <v>30</v>
      </c>
    </row>
    <row r="54" spans="1:26" x14ac:dyDescent="0.2">
      <c r="A54" s="46">
        <v>2019</v>
      </c>
      <c r="B54" s="22" t="s">
        <v>477</v>
      </c>
      <c r="D54" s="41">
        <f t="shared" si="18"/>
        <v>16976</v>
      </c>
      <c r="E54" s="41"/>
      <c r="F54" s="41">
        <f t="shared" si="19"/>
        <v>1595</v>
      </c>
      <c r="G54" s="41">
        <v>31</v>
      </c>
      <c r="H54" s="41">
        <v>0</v>
      </c>
      <c r="I54" s="41">
        <v>1564</v>
      </c>
      <c r="J54" s="41">
        <v>0</v>
      </c>
      <c r="K54" s="41"/>
      <c r="L54" s="41"/>
      <c r="M54" s="41">
        <f t="shared" si="20"/>
        <v>328</v>
      </c>
      <c r="N54" s="41">
        <v>328</v>
      </c>
      <c r="O54" s="41">
        <v>0</v>
      </c>
      <c r="P54" s="41"/>
      <c r="Q54" s="41">
        <v>9883</v>
      </c>
      <c r="R54" s="41"/>
      <c r="S54" s="41">
        <f t="shared" si="21"/>
        <v>5170</v>
      </c>
      <c r="T54" s="41">
        <v>5008</v>
      </c>
      <c r="U54" s="41">
        <v>0</v>
      </c>
      <c r="V54" s="41">
        <v>162</v>
      </c>
      <c r="W54" s="41"/>
      <c r="X54" s="41">
        <v>0</v>
      </c>
      <c r="Y54" s="35"/>
      <c r="Z54" s="41">
        <v>122.48429999999999</v>
      </c>
    </row>
    <row r="55" spans="1:26" x14ac:dyDescent="0.2">
      <c r="A55" s="46">
        <v>2019</v>
      </c>
      <c r="B55" s="22" t="s">
        <v>519</v>
      </c>
      <c r="D55" s="41">
        <f t="shared" si="18"/>
        <v>19636</v>
      </c>
      <c r="E55" s="41"/>
      <c r="F55" s="41">
        <f t="shared" si="19"/>
        <v>1268</v>
      </c>
      <c r="G55" s="41">
        <v>391</v>
      </c>
      <c r="H55" s="41">
        <v>316</v>
      </c>
      <c r="I55" s="41">
        <v>511</v>
      </c>
      <c r="J55" s="41">
        <v>50</v>
      </c>
      <c r="K55" s="41"/>
      <c r="L55" s="41"/>
      <c r="M55" s="41">
        <f t="shared" si="20"/>
        <v>4355</v>
      </c>
      <c r="N55" s="41">
        <v>3652</v>
      </c>
      <c r="O55" s="41">
        <v>703</v>
      </c>
      <c r="P55" s="41"/>
      <c r="Q55" s="41">
        <v>5249</v>
      </c>
      <c r="R55" s="41"/>
      <c r="S55" s="41">
        <f t="shared" si="21"/>
        <v>8764</v>
      </c>
      <c r="T55" s="41">
        <v>7208</v>
      </c>
      <c r="U55" s="41">
        <v>0</v>
      </c>
      <c r="V55" s="41">
        <v>1556</v>
      </c>
      <c r="W55" s="41"/>
      <c r="X55" s="41">
        <v>0</v>
      </c>
      <c r="Y55" s="35"/>
      <c r="Z55" s="41">
        <v>2050.4874</v>
      </c>
    </row>
    <row r="56" spans="1:26" x14ac:dyDescent="0.2">
      <c r="A56" s="46">
        <v>2019</v>
      </c>
      <c r="B56" s="22" t="s">
        <v>534</v>
      </c>
      <c r="D56" s="41">
        <f t="shared" si="18"/>
        <v>60055.083769999997</v>
      </c>
      <c r="E56" s="41"/>
      <c r="F56" s="41">
        <f t="shared" si="19"/>
        <v>21898.583400000003</v>
      </c>
      <c r="G56" s="41">
        <v>17183.618340000001</v>
      </c>
      <c r="H56" s="41">
        <v>1492.3040249999999</v>
      </c>
      <c r="I56" s="41">
        <v>1668.09401</v>
      </c>
      <c r="J56" s="41">
        <v>1554.5670249999998</v>
      </c>
      <c r="K56" s="41"/>
      <c r="L56" s="41"/>
      <c r="M56" s="41">
        <f t="shared" si="20"/>
        <v>5808.19625</v>
      </c>
      <c r="N56" s="41">
        <v>5088.3982500000002</v>
      </c>
      <c r="O56" s="41">
        <v>719.798</v>
      </c>
      <c r="P56" s="41"/>
      <c r="Q56" s="41">
        <v>26733.62385</v>
      </c>
      <c r="R56" s="41"/>
      <c r="S56" s="41">
        <f t="shared" si="21"/>
        <v>5614.6802700000007</v>
      </c>
      <c r="T56" s="41">
        <v>4781.2560000000003</v>
      </c>
      <c r="U56" s="41">
        <v>75</v>
      </c>
      <c r="V56" s="41">
        <v>758.42426999999998</v>
      </c>
      <c r="W56" s="41"/>
      <c r="X56" s="41">
        <v>0</v>
      </c>
      <c r="Y56" s="35"/>
      <c r="Z56" s="41">
        <v>874.12509999999997</v>
      </c>
    </row>
    <row r="57" spans="1:26" x14ac:dyDescent="0.2">
      <c r="A57" s="46">
        <v>2019</v>
      </c>
      <c r="B57" s="22" t="s">
        <v>582</v>
      </c>
      <c r="D57" s="41">
        <f t="shared" si="18"/>
        <v>47662.175559999996</v>
      </c>
      <c r="E57" s="41"/>
      <c r="F57" s="41">
        <f t="shared" si="19"/>
        <v>11891.8475</v>
      </c>
      <c r="G57" s="41">
        <v>4754.3099499999998</v>
      </c>
      <c r="H57" s="41">
        <v>2383.1722500000001</v>
      </c>
      <c r="I57" s="41">
        <v>2508.4021499999999</v>
      </c>
      <c r="J57" s="41">
        <v>2245.96315</v>
      </c>
      <c r="K57" s="41"/>
      <c r="L57" s="41"/>
      <c r="M57" s="41">
        <f t="shared" si="20"/>
        <v>19229.901399999999</v>
      </c>
      <c r="N57" s="41">
        <v>18758.9584</v>
      </c>
      <c r="O57" s="41">
        <v>470.94299999999998</v>
      </c>
      <c r="P57" s="41"/>
      <c r="Q57" s="41">
        <v>10109.068660000001</v>
      </c>
      <c r="R57" s="41"/>
      <c r="S57" s="41">
        <f t="shared" si="21"/>
        <v>6431.3580000000002</v>
      </c>
      <c r="T57" s="41">
        <v>2040.8910000000001</v>
      </c>
      <c r="U57" s="41">
        <v>0</v>
      </c>
      <c r="V57" s="41">
        <v>4390.4669999999996</v>
      </c>
      <c r="W57" s="41"/>
      <c r="X57" s="41">
        <v>0</v>
      </c>
      <c r="Y57" s="35"/>
      <c r="Z57" s="41">
        <v>3762</v>
      </c>
    </row>
    <row r="58" spans="1:26" x14ac:dyDescent="0.2">
      <c r="A58" s="46">
        <v>2019</v>
      </c>
      <c r="B58" s="22" t="s">
        <v>328</v>
      </c>
      <c r="D58" s="41">
        <f t="shared" si="18"/>
        <v>5765</v>
      </c>
      <c r="E58" s="41"/>
      <c r="F58" s="41">
        <f t="shared" si="19"/>
        <v>2417</v>
      </c>
      <c r="G58" s="41">
        <v>637</v>
      </c>
      <c r="H58" s="41">
        <v>485</v>
      </c>
      <c r="I58" s="41">
        <v>1295</v>
      </c>
      <c r="J58" s="41">
        <v>0</v>
      </c>
      <c r="K58" s="41"/>
      <c r="L58" s="41"/>
      <c r="M58" s="41">
        <f t="shared" si="20"/>
        <v>1936</v>
      </c>
      <c r="N58" s="41">
        <v>1686</v>
      </c>
      <c r="O58" s="41">
        <v>250</v>
      </c>
      <c r="P58" s="41"/>
      <c r="Q58" s="41">
        <v>459</v>
      </c>
      <c r="R58" s="41"/>
      <c r="S58" s="41">
        <f t="shared" si="21"/>
        <v>953</v>
      </c>
      <c r="T58" s="41">
        <v>970</v>
      </c>
      <c r="U58" s="41">
        <v>0</v>
      </c>
      <c r="V58" s="41">
        <v>-17</v>
      </c>
      <c r="W58" s="41"/>
      <c r="X58" s="41">
        <v>0</v>
      </c>
      <c r="Y58" s="35"/>
      <c r="Z58" s="41">
        <v>0</v>
      </c>
    </row>
    <row r="59" spans="1:26" x14ac:dyDescent="0.2">
      <c r="A59" s="37"/>
      <c r="B59" s="35"/>
      <c r="D59" s="41"/>
      <c r="E59" s="41"/>
      <c r="F59" s="41"/>
      <c r="G59" s="41"/>
      <c r="H59" s="41"/>
      <c r="I59" s="41"/>
      <c r="J59" s="41"/>
      <c r="K59" s="41"/>
      <c r="L59" s="41"/>
      <c r="M59" s="41"/>
      <c r="N59" s="41"/>
      <c r="O59" s="41"/>
      <c r="P59" s="41"/>
      <c r="Q59" s="41"/>
      <c r="R59" s="41"/>
      <c r="S59" s="41"/>
      <c r="T59" s="41"/>
      <c r="U59" s="41"/>
      <c r="V59" s="41"/>
      <c r="W59" s="41"/>
      <c r="X59" s="41"/>
      <c r="Y59" s="35"/>
      <c r="Z59" s="41"/>
    </row>
    <row r="60" spans="1:26" x14ac:dyDescent="0.2">
      <c r="A60" s="37">
        <v>2017</v>
      </c>
      <c r="B60" s="35" t="s">
        <v>738</v>
      </c>
      <c r="D60" s="41">
        <f>SUM(D62:D73)</f>
        <v>301502.04573999997</v>
      </c>
      <c r="E60" s="41"/>
      <c r="F60" s="41">
        <f>SUM(F62:F73)</f>
        <v>51573.198080000002</v>
      </c>
      <c r="G60" s="41">
        <f>SUM(G62:G73)</f>
        <v>26359.517089999998</v>
      </c>
      <c r="H60" s="41">
        <f>SUM(H62:H73)</f>
        <v>4854.3370199999999</v>
      </c>
      <c r="I60" s="41">
        <f>SUM(I62:I73)</f>
        <v>17108.271799999999</v>
      </c>
      <c r="J60" s="41">
        <f>SUM(J62:J73)</f>
        <v>3251.0721700000004</v>
      </c>
      <c r="K60" s="41"/>
      <c r="L60" s="41"/>
      <c r="M60" s="41">
        <f>SUM(M62:M73)</f>
        <v>62756.819640000002</v>
      </c>
      <c r="N60" s="41">
        <f>SUM(N62:N73)</f>
        <v>46794.72496</v>
      </c>
      <c r="O60" s="41">
        <f>SUM(O62:O73)</f>
        <v>15962.09468</v>
      </c>
      <c r="P60" s="41"/>
      <c r="Q60" s="41">
        <f>SUM(Q62:Q73)</f>
        <v>102401.63507999999</v>
      </c>
      <c r="R60" s="41"/>
      <c r="S60" s="41">
        <f>SUM(S62:S73)</f>
        <v>84770.392940000005</v>
      </c>
      <c r="T60" s="41">
        <f>SUM(T62:T73)</f>
        <v>44025.199239999994</v>
      </c>
      <c r="U60" s="41">
        <f>SUM(U62:U73)</f>
        <v>2003.05375</v>
      </c>
      <c r="V60" s="41">
        <f>SUM(V62:V73)</f>
        <v>38742.139950000004</v>
      </c>
      <c r="W60" s="41"/>
      <c r="X60" s="41">
        <f>SUM(X62:X73)</f>
        <v>0</v>
      </c>
      <c r="Y60" s="35"/>
      <c r="Z60" s="41">
        <f>SUM(Z62:Z73)</f>
        <v>16834.129199999999</v>
      </c>
    </row>
    <row r="61" spans="1:26" x14ac:dyDescent="0.2">
      <c r="D61" s="41"/>
      <c r="E61" s="41"/>
      <c r="F61" s="41"/>
      <c r="G61" s="41"/>
      <c r="H61" s="41"/>
      <c r="I61" s="41"/>
      <c r="J61" s="41"/>
      <c r="K61" s="41"/>
      <c r="L61" s="41"/>
      <c r="M61" s="41"/>
      <c r="N61" s="41"/>
      <c r="O61" s="41"/>
      <c r="P61" s="41"/>
      <c r="Q61" s="41"/>
      <c r="R61" s="41"/>
      <c r="S61" s="41"/>
      <c r="T61" s="41"/>
      <c r="U61" s="41"/>
      <c r="V61" s="41"/>
      <c r="W61" s="41"/>
      <c r="X61" s="41"/>
      <c r="Y61" s="35"/>
      <c r="Z61" s="41"/>
    </row>
    <row r="62" spans="1:26" x14ac:dyDescent="0.2">
      <c r="A62" s="46">
        <v>2017</v>
      </c>
      <c r="B62" s="22" t="s">
        <v>324</v>
      </c>
      <c r="D62" s="41">
        <f>SUM(F62,M62,Q62,S62)</f>
        <v>14938.637790000001</v>
      </c>
      <c r="E62" s="41"/>
      <c r="F62" s="41">
        <f>SUM(G62:J62)</f>
        <v>3052.4228300000004</v>
      </c>
      <c r="G62" s="41">
        <v>1773.7933600000001</v>
      </c>
      <c r="H62" s="41">
        <v>20.837</v>
      </c>
      <c r="I62" s="41">
        <v>974.7668000000001</v>
      </c>
      <c r="J62" s="41">
        <v>283.02566999999999</v>
      </c>
      <c r="K62" s="41"/>
      <c r="L62" s="41"/>
      <c r="M62" s="41">
        <f>SUM(N62:P62)</f>
        <v>2567.1620000000003</v>
      </c>
      <c r="N62" s="41">
        <v>2265.0650000000001</v>
      </c>
      <c r="O62" s="41">
        <v>302.09699999999998</v>
      </c>
      <c r="P62" s="41"/>
      <c r="Q62" s="41">
        <v>5590.31736</v>
      </c>
      <c r="R62" s="41"/>
      <c r="S62" s="41">
        <f>SUM(T62:V62)</f>
        <v>3728.7356</v>
      </c>
      <c r="T62" s="41">
        <v>2244.0814</v>
      </c>
      <c r="U62" s="41">
        <v>30.25375</v>
      </c>
      <c r="V62" s="41">
        <v>1454.4004499999999</v>
      </c>
      <c r="W62" s="41"/>
      <c r="X62" s="41">
        <v>0</v>
      </c>
      <c r="Y62" s="35"/>
      <c r="Z62" s="41">
        <v>723.97340000000008</v>
      </c>
    </row>
    <row r="63" spans="1:26" x14ac:dyDescent="0.2">
      <c r="A63" s="46">
        <v>2017</v>
      </c>
      <c r="B63" s="22" t="s">
        <v>797</v>
      </c>
      <c r="D63" s="41">
        <f t="shared" ref="D63:D73" si="22">SUM(F63,M63,Q63,S63)</f>
        <v>38047.498789999983</v>
      </c>
      <c r="E63" s="41"/>
      <c r="F63" s="41">
        <f t="shared" ref="F63:F73" si="23">SUM(G63:J63)</f>
        <v>2865.559249999998</v>
      </c>
      <c r="G63" s="41">
        <v>2053.1187299999979</v>
      </c>
      <c r="H63" s="41">
        <v>151.50001999999972</v>
      </c>
      <c r="I63" s="41">
        <v>468.39400000000001</v>
      </c>
      <c r="J63" s="41">
        <v>192.54650000000009</v>
      </c>
      <c r="K63" s="41"/>
      <c r="L63" s="41"/>
      <c r="M63" s="41">
        <f t="shared" ref="M63:M73" si="24">SUM(N63:P63)</f>
        <v>8276.6765599999999</v>
      </c>
      <c r="N63" s="41">
        <v>4600.3871700000009</v>
      </c>
      <c r="O63" s="41">
        <v>3676.2893899999999</v>
      </c>
      <c r="P63" s="41"/>
      <c r="Q63" s="41">
        <v>19811.265979999982</v>
      </c>
      <c r="R63" s="41"/>
      <c r="S63" s="41">
        <f t="shared" ref="S63:S73" si="25">SUM(T63:V63)</f>
        <v>7093.9970000000003</v>
      </c>
      <c r="T63" s="41">
        <v>3062.37</v>
      </c>
      <c r="U63" s="41">
        <v>655.8</v>
      </c>
      <c r="V63" s="41">
        <v>3375.8270000000002</v>
      </c>
      <c r="W63" s="41"/>
      <c r="X63" s="41">
        <v>0</v>
      </c>
      <c r="Y63" s="35"/>
      <c r="Z63" s="41">
        <v>2139</v>
      </c>
    </row>
    <row r="64" spans="1:26" x14ac:dyDescent="0.2">
      <c r="A64" s="46">
        <v>2017</v>
      </c>
      <c r="B64" s="22" t="s">
        <v>346</v>
      </c>
      <c r="D64" s="41">
        <f t="shared" si="22"/>
        <v>19708</v>
      </c>
      <c r="E64" s="41"/>
      <c r="F64" s="41">
        <f t="shared" si="23"/>
        <v>4270</v>
      </c>
      <c r="G64" s="41">
        <v>2230</v>
      </c>
      <c r="H64" s="41">
        <v>225</v>
      </c>
      <c r="I64" s="41">
        <v>1815</v>
      </c>
      <c r="J64" s="41">
        <v>0</v>
      </c>
      <c r="K64" s="41"/>
      <c r="L64" s="41"/>
      <c r="M64" s="41">
        <f t="shared" si="24"/>
        <v>7384</v>
      </c>
      <c r="N64" s="41">
        <v>6758</v>
      </c>
      <c r="O64" s="41">
        <v>626</v>
      </c>
      <c r="P64" s="41"/>
      <c r="Q64" s="41">
        <v>3270</v>
      </c>
      <c r="R64" s="41"/>
      <c r="S64" s="41">
        <f t="shared" si="25"/>
        <v>4784</v>
      </c>
      <c r="T64" s="41">
        <v>3742</v>
      </c>
      <c r="U64" s="41">
        <v>67</v>
      </c>
      <c r="V64" s="41">
        <v>975</v>
      </c>
      <c r="W64" s="41"/>
      <c r="X64" s="41">
        <v>0</v>
      </c>
      <c r="Y64" s="35"/>
      <c r="Z64" s="41">
        <v>1341</v>
      </c>
    </row>
    <row r="65" spans="1:27" x14ac:dyDescent="0.2">
      <c r="A65" s="46">
        <v>2017</v>
      </c>
      <c r="B65" s="22" t="s">
        <v>352</v>
      </c>
      <c r="D65" s="41">
        <f t="shared" si="22"/>
        <v>16315</v>
      </c>
      <c r="E65" s="41"/>
      <c r="F65" s="41">
        <f t="shared" si="23"/>
        <v>4858</v>
      </c>
      <c r="G65" s="41">
        <v>3300</v>
      </c>
      <c r="H65" s="41">
        <v>421</v>
      </c>
      <c r="I65" s="41">
        <v>1087</v>
      </c>
      <c r="J65" s="41">
        <v>50</v>
      </c>
      <c r="K65" s="41"/>
      <c r="L65" s="41"/>
      <c r="M65" s="41">
        <f t="shared" si="24"/>
        <v>2531</v>
      </c>
      <c r="N65" s="41">
        <v>1631</v>
      </c>
      <c r="O65" s="41">
        <v>900</v>
      </c>
      <c r="P65" s="41"/>
      <c r="Q65" s="41">
        <v>4588</v>
      </c>
      <c r="R65" s="41"/>
      <c r="S65" s="41">
        <f t="shared" si="25"/>
        <v>4338</v>
      </c>
      <c r="T65" s="41">
        <v>3363</v>
      </c>
      <c r="U65" s="41">
        <v>0</v>
      </c>
      <c r="V65" s="41">
        <v>975</v>
      </c>
      <c r="W65" s="41"/>
      <c r="X65" s="41">
        <v>0</v>
      </c>
      <c r="Y65" s="35"/>
      <c r="Z65" s="41">
        <v>0</v>
      </c>
    </row>
    <row r="66" spans="1:27" x14ac:dyDescent="0.2">
      <c r="A66" s="46">
        <v>2017</v>
      </c>
      <c r="B66" s="22" t="s">
        <v>375</v>
      </c>
      <c r="D66" s="41">
        <f t="shared" si="22"/>
        <v>43280</v>
      </c>
      <c r="E66" s="41"/>
      <c r="F66" s="41">
        <f t="shared" si="23"/>
        <v>5915</v>
      </c>
      <c r="G66" s="41">
        <v>4232</v>
      </c>
      <c r="H66" s="41">
        <v>460</v>
      </c>
      <c r="I66" s="41">
        <v>1223</v>
      </c>
      <c r="J66" s="41">
        <v>0</v>
      </c>
      <c r="K66" s="41"/>
      <c r="L66" s="41"/>
      <c r="M66" s="41">
        <f t="shared" si="24"/>
        <v>2335</v>
      </c>
      <c r="N66" s="41">
        <v>2233</v>
      </c>
      <c r="O66" s="41">
        <v>102</v>
      </c>
      <c r="P66" s="41"/>
      <c r="Q66" s="41">
        <v>21804</v>
      </c>
      <c r="R66" s="41"/>
      <c r="S66" s="41">
        <f t="shared" si="25"/>
        <v>13226</v>
      </c>
      <c r="T66" s="41">
        <v>6825</v>
      </c>
      <c r="U66" s="41">
        <v>1250</v>
      </c>
      <c r="V66" s="41">
        <v>5151</v>
      </c>
      <c r="W66" s="41"/>
      <c r="X66" s="41">
        <v>0</v>
      </c>
      <c r="Y66" s="35"/>
      <c r="Z66" s="41">
        <v>0</v>
      </c>
    </row>
    <row r="67" spans="1:27" x14ac:dyDescent="0.2">
      <c r="A67" s="46">
        <v>2017</v>
      </c>
      <c r="B67" s="22" t="s">
        <v>419</v>
      </c>
      <c r="D67" s="41">
        <f t="shared" si="22"/>
        <v>16337.98213</v>
      </c>
      <c r="E67" s="41"/>
      <c r="F67" s="41">
        <f t="shared" si="23"/>
        <v>27.5</v>
      </c>
      <c r="G67" s="41">
        <v>0</v>
      </c>
      <c r="H67" s="41">
        <v>0</v>
      </c>
      <c r="I67" s="41">
        <v>0</v>
      </c>
      <c r="J67" s="41">
        <v>27.5</v>
      </c>
      <c r="K67" s="41"/>
      <c r="L67" s="41"/>
      <c r="M67" s="41">
        <f t="shared" si="24"/>
        <v>2690.9060799999997</v>
      </c>
      <c r="N67" s="41">
        <v>1863.1977899999999</v>
      </c>
      <c r="O67" s="41">
        <v>827.70829000000003</v>
      </c>
      <c r="P67" s="41"/>
      <c r="Q67" s="41">
        <v>6739.9903800000011</v>
      </c>
      <c r="R67" s="41"/>
      <c r="S67" s="41">
        <f t="shared" si="25"/>
        <v>6879.5856700000004</v>
      </c>
      <c r="T67" s="41">
        <v>2255.806</v>
      </c>
      <c r="U67" s="41">
        <v>0</v>
      </c>
      <c r="V67" s="41">
        <v>4623.7796699999999</v>
      </c>
      <c r="W67" s="41"/>
      <c r="X67" s="41">
        <v>0</v>
      </c>
      <c r="Y67" s="35"/>
      <c r="Z67" s="41">
        <v>6378</v>
      </c>
    </row>
    <row r="68" spans="1:27" x14ac:dyDescent="0.2">
      <c r="A68" s="46">
        <v>2017</v>
      </c>
      <c r="B68" s="22" t="s">
        <v>440</v>
      </c>
      <c r="D68" s="41">
        <f t="shared" si="22"/>
        <v>9001</v>
      </c>
      <c r="E68" s="41"/>
      <c r="F68" s="41">
        <f t="shared" si="23"/>
        <v>250</v>
      </c>
      <c r="G68" s="41">
        <v>0</v>
      </c>
      <c r="H68" s="41">
        <v>0</v>
      </c>
      <c r="I68" s="41">
        <v>250</v>
      </c>
      <c r="J68" s="41">
        <v>0</v>
      </c>
      <c r="K68" s="41"/>
      <c r="L68" s="41"/>
      <c r="M68" s="41">
        <f t="shared" si="24"/>
        <v>0</v>
      </c>
      <c r="N68" s="41">
        <v>0</v>
      </c>
      <c r="O68" s="41">
        <v>0</v>
      </c>
      <c r="P68" s="41"/>
      <c r="Q68" s="41">
        <v>638</v>
      </c>
      <c r="R68" s="41"/>
      <c r="S68" s="41">
        <f t="shared" si="25"/>
        <v>8113</v>
      </c>
      <c r="T68" s="41">
        <v>2827</v>
      </c>
      <c r="U68" s="41">
        <v>0</v>
      </c>
      <c r="V68" s="41">
        <v>5286</v>
      </c>
      <c r="W68" s="41"/>
      <c r="X68" s="41">
        <v>0</v>
      </c>
      <c r="Y68" s="35"/>
      <c r="Z68" s="41">
        <v>-1</v>
      </c>
    </row>
    <row r="69" spans="1:27" x14ac:dyDescent="0.2">
      <c r="A69" s="46">
        <v>2017</v>
      </c>
      <c r="B69" s="22" t="s">
        <v>477</v>
      </c>
      <c r="D69" s="41">
        <f t="shared" si="22"/>
        <v>17091.30719</v>
      </c>
      <c r="E69" s="41"/>
      <c r="F69" s="41">
        <f t="shared" si="23"/>
        <v>1583.768</v>
      </c>
      <c r="G69" s="41">
        <v>30.555</v>
      </c>
      <c r="H69" s="41">
        <v>0</v>
      </c>
      <c r="I69" s="41">
        <v>1553.213</v>
      </c>
      <c r="J69" s="41">
        <v>0</v>
      </c>
      <c r="K69" s="41"/>
      <c r="L69" s="41"/>
      <c r="M69" s="41">
        <f t="shared" si="24"/>
        <v>85.4</v>
      </c>
      <c r="N69" s="41">
        <v>85.4</v>
      </c>
      <c r="O69" s="41">
        <v>0</v>
      </c>
      <c r="P69" s="41"/>
      <c r="Q69" s="41">
        <v>8133.0573599999998</v>
      </c>
      <c r="R69" s="41"/>
      <c r="S69" s="41">
        <f t="shared" si="25"/>
        <v>7289.0818299999992</v>
      </c>
      <c r="T69" s="41">
        <v>5045.6899999999996</v>
      </c>
      <c r="U69" s="41">
        <v>0</v>
      </c>
      <c r="V69" s="41">
        <v>2243.39183</v>
      </c>
      <c r="W69" s="41"/>
      <c r="X69" s="41">
        <v>0</v>
      </c>
      <c r="Y69" s="35"/>
      <c r="Z69" s="41">
        <v>6.75</v>
      </c>
    </row>
    <row r="70" spans="1:27" x14ac:dyDescent="0.2">
      <c r="A70" s="46">
        <v>2017</v>
      </c>
      <c r="B70" s="22" t="s">
        <v>519</v>
      </c>
      <c r="D70" s="41">
        <f t="shared" si="22"/>
        <v>18209.841840000001</v>
      </c>
      <c r="E70" s="41"/>
      <c r="F70" s="41">
        <f t="shared" si="23"/>
        <v>1393</v>
      </c>
      <c r="G70" s="41">
        <v>1088</v>
      </c>
      <c r="H70" s="41">
        <v>305</v>
      </c>
      <c r="I70" s="41">
        <v>0</v>
      </c>
      <c r="J70" s="41">
        <v>0</v>
      </c>
      <c r="K70" s="41"/>
      <c r="L70" s="41"/>
      <c r="M70" s="41">
        <f t="shared" si="24"/>
        <v>8004</v>
      </c>
      <c r="N70" s="41">
        <v>3866</v>
      </c>
      <c r="O70" s="41">
        <v>4138</v>
      </c>
      <c r="P70" s="41"/>
      <c r="Q70" s="41">
        <v>20</v>
      </c>
      <c r="R70" s="41"/>
      <c r="S70" s="41">
        <f t="shared" si="25"/>
        <v>8792.8418399999991</v>
      </c>
      <c r="T70" s="41">
        <v>7543.2518399999999</v>
      </c>
      <c r="U70" s="41">
        <v>0</v>
      </c>
      <c r="V70" s="41">
        <v>1249.5899999999999</v>
      </c>
      <c r="W70" s="41"/>
      <c r="X70" s="41">
        <v>0</v>
      </c>
      <c r="Y70" s="35"/>
      <c r="Z70" s="41">
        <v>1286.7467999999999</v>
      </c>
    </row>
    <row r="71" spans="1:27" x14ac:dyDescent="0.2">
      <c r="A71" s="46">
        <v>2017</v>
      </c>
      <c r="B71" s="22" t="s">
        <v>534</v>
      </c>
      <c r="D71" s="41">
        <f t="shared" si="22"/>
        <v>42270.777999999998</v>
      </c>
      <c r="E71" s="41"/>
      <c r="F71" s="41">
        <f t="shared" si="23"/>
        <v>12232.948</v>
      </c>
      <c r="G71" s="41">
        <v>6032.05</v>
      </c>
      <c r="H71" s="41">
        <v>0</v>
      </c>
      <c r="I71" s="41">
        <v>6200.8980000000001</v>
      </c>
      <c r="J71" s="41">
        <v>0</v>
      </c>
      <c r="K71" s="41"/>
      <c r="L71" s="41"/>
      <c r="M71" s="41">
        <f t="shared" si="24"/>
        <v>6684.6750000000002</v>
      </c>
      <c r="N71" s="41">
        <v>6684.6750000000002</v>
      </c>
      <c r="O71" s="41">
        <v>0</v>
      </c>
      <c r="P71" s="41"/>
      <c r="Q71" s="41">
        <v>12292.004000000001</v>
      </c>
      <c r="R71" s="41"/>
      <c r="S71" s="41">
        <f t="shared" si="25"/>
        <v>11061.151</v>
      </c>
      <c r="T71" s="41">
        <v>4367</v>
      </c>
      <c r="U71" s="41">
        <v>0</v>
      </c>
      <c r="V71" s="41">
        <v>6694.1509999999998</v>
      </c>
      <c r="W71" s="41"/>
      <c r="X71" s="41">
        <v>0</v>
      </c>
      <c r="Y71" s="35"/>
      <c r="Z71" s="41">
        <v>852.65899999999999</v>
      </c>
    </row>
    <row r="72" spans="1:27" x14ac:dyDescent="0.2">
      <c r="A72" s="46">
        <v>2017</v>
      </c>
      <c r="B72" s="22" t="s">
        <v>582</v>
      </c>
      <c r="D72" s="41">
        <f t="shared" si="22"/>
        <v>56481</v>
      </c>
      <c r="E72" s="41"/>
      <c r="F72" s="41">
        <f t="shared" si="23"/>
        <v>13695</v>
      </c>
      <c r="G72" s="41">
        <v>4986</v>
      </c>
      <c r="H72" s="41">
        <v>3226</v>
      </c>
      <c r="I72" s="41">
        <v>2785</v>
      </c>
      <c r="J72" s="41">
        <v>2698</v>
      </c>
      <c r="K72" s="41"/>
      <c r="L72" s="41"/>
      <c r="M72" s="41">
        <f t="shared" si="24"/>
        <v>16205</v>
      </c>
      <c r="N72" s="41">
        <v>15349</v>
      </c>
      <c r="O72" s="41">
        <v>856</v>
      </c>
      <c r="P72" s="41"/>
      <c r="Q72" s="41">
        <v>19105</v>
      </c>
      <c r="R72" s="41"/>
      <c r="S72" s="41">
        <f t="shared" si="25"/>
        <v>7476</v>
      </c>
      <c r="T72" s="41">
        <v>1512</v>
      </c>
      <c r="U72" s="41">
        <v>0</v>
      </c>
      <c r="V72" s="41">
        <v>5964</v>
      </c>
      <c r="W72" s="41"/>
      <c r="X72" s="41">
        <v>0</v>
      </c>
      <c r="Y72" s="35"/>
      <c r="Z72" s="41">
        <v>4107</v>
      </c>
    </row>
    <row r="73" spans="1:27" x14ac:dyDescent="0.2">
      <c r="A73" s="46">
        <v>2017</v>
      </c>
      <c r="B73" s="22" t="s">
        <v>328</v>
      </c>
      <c r="D73" s="41">
        <f t="shared" si="22"/>
        <v>9821</v>
      </c>
      <c r="E73" s="41"/>
      <c r="F73" s="41">
        <f t="shared" si="23"/>
        <v>1430</v>
      </c>
      <c r="G73" s="41">
        <v>634</v>
      </c>
      <c r="H73" s="41">
        <v>45</v>
      </c>
      <c r="I73" s="41">
        <v>751</v>
      </c>
      <c r="J73" s="41">
        <v>0</v>
      </c>
      <c r="K73" s="41"/>
      <c r="L73" s="41"/>
      <c r="M73" s="41">
        <f t="shared" si="24"/>
        <v>5993</v>
      </c>
      <c r="N73" s="41">
        <v>1459</v>
      </c>
      <c r="O73" s="41">
        <v>4534</v>
      </c>
      <c r="P73" s="41"/>
      <c r="Q73" s="41">
        <v>410</v>
      </c>
      <c r="R73" s="41"/>
      <c r="S73" s="41">
        <f t="shared" si="25"/>
        <v>1988</v>
      </c>
      <c r="T73" s="41">
        <v>1238</v>
      </c>
      <c r="U73" s="41">
        <v>0</v>
      </c>
      <c r="V73" s="41">
        <v>750</v>
      </c>
      <c r="W73" s="41"/>
      <c r="X73" s="41">
        <v>0</v>
      </c>
      <c r="Y73" s="35"/>
      <c r="Z73" s="41">
        <v>0</v>
      </c>
      <c r="AA73" s="35"/>
    </row>
    <row r="74" spans="1:27"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row>
    <row r="75" spans="1:27" x14ac:dyDescent="0.2">
      <c r="A75" s="6"/>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row>
    <row r="76" spans="1:27" ht="22.5" x14ac:dyDescent="0.2">
      <c r="A76" s="54"/>
      <c r="B76" s="54"/>
      <c r="C76" s="54"/>
      <c r="D76" s="49" t="s">
        <v>959</v>
      </c>
      <c r="E76" s="30"/>
      <c r="F76" s="146" t="s">
        <v>718</v>
      </c>
      <c r="G76" s="146"/>
      <c r="H76" s="146"/>
      <c r="I76" s="146"/>
      <c r="J76" s="146"/>
      <c r="K76" s="146"/>
      <c r="L76" s="37"/>
      <c r="M76" s="146" t="s">
        <v>719</v>
      </c>
      <c r="N76" s="146"/>
      <c r="O76" s="146"/>
      <c r="P76" s="30"/>
      <c r="Q76" s="32" t="s">
        <v>720</v>
      </c>
      <c r="R76" s="33"/>
      <c r="S76" s="32" t="s">
        <v>721</v>
      </c>
      <c r="T76" s="32"/>
      <c r="U76" s="32"/>
      <c r="V76" s="32"/>
      <c r="W76" s="33"/>
      <c r="X76" s="32" t="s">
        <v>739</v>
      </c>
      <c r="Z76" s="146" t="s">
        <v>958</v>
      </c>
      <c r="AA76" s="146"/>
    </row>
    <row r="77" spans="1:27" ht="45" x14ac:dyDescent="0.2">
      <c r="A77" s="38" t="s">
        <v>701</v>
      </c>
      <c r="B77" s="38" t="s">
        <v>320</v>
      </c>
      <c r="C77" s="5"/>
      <c r="D77" s="49" t="s">
        <v>0</v>
      </c>
      <c r="E77" s="49"/>
      <c r="F77" s="49" t="s">
        <v>748</v>
      </c>
      <c r="G77" s="49" t="s">
        <v>740</v>
      </c>
      <c r="H77" s="49" t="s">
        <v>741</v>
      </c>
      <c r="I77" s="49" t="s">
        <v>742</v>
      </c>
      <c r="J77" s="49" t="s">
        <v>743</v>
      </c>
      <c r="K77" s="49" t="s">
        <v>744</v>
      </c>
      <c r="L77" s="49"/>
      <c r="M77" s="49" t="s">
        <v>747</v>
      </c>
      <c r="N77" s="49" t="s">
        <v>745</v>
      </c>
      <c r="O77" s="49" t="s">
        <v>746</v>
      </c>
      <c r="P77" s="49"/>
      <c r="Q77" s="49" t="s">
        <v>749</v>
      </c>
      <c r="R77" s="49"/>
      <c r="S77" s="49" t="s">
        <v>750</v>
      </c>
      <c r="T77" s="32" t="s">
        <v>751</v>
      </c>
      <c r="U77" s="32" t="s">
        <v>752</v>
      </c>
      <c r="V77" s="32" t="s">
        <v>753</v>
      </c>
      <c r="W77" s="32"/>
      <c r="X77" s="32" t="s">
        <v>0</v>
      </c>
      <c r="Y77" s="31"/>
      <c r="Z77" s="49" t="s">
        <v>800</v>
      </c>
      <c r="AA77" s="49"/>
    </row>
    <row r="79" spans="1:27" x14ac:dyDescent="0.2">
      <c r="A79" s="42"/>
      <c r="B79" s="42" t="s">
        <v>843</v>
      </c>
      <c r="C79" s="31"/>
      <c r="D79" s="42"/>
      <c r="E79" s="31"/>
      <c r="F79" s="31"/>
      <c r="G79" s="31"/>
      <c r="H79" s="31"/>
      <c r="I79" s="31"/>
      <c r="J79" s="31"/>
      <c r="K79" s="31"/>
      <c r="L79" s="31"/>
      <c r="M79" s="31"/>
      <c r="N79" s="31"/>
      <c r="O79" s="31"/>
      <c r="P79" s="31"/>
      <c r="Q79" s="31"/>
      <c r="R79" s="31"/>
      <c r="S79" s="31"/>
      <c r="T79" s="31"/>
      <c r="U79" s="31"/>
      <c r="V79" s="31"/>
      <c r="W79" s="31"/>
      <c r="X79" s="31"/>
      <c r="Y79" s="31"/>
      <c r="Z79" s="43"/>
      <c r="AA79" s="31"/>
    </row>
    <row r="80" spans="1:27" x14ac:dyDescent="0.2">
      <c r="A80" s="46">
        <v>2019</v>
      </c>
      <c r="B80" s="22" t="s">
        <v>716</v>
      </c>
      <c r="D80" s="41"/>
      <c r="E80" s="41"/>
      <c r="F80" s="64">
        <f t="shared" ref="F80:K81" si="26">+F8/$D8</f>
        <v>0.49438911218652537</v>
      </c>
      <c r="G80" s="64">
        <f t="shared" si="26"/>
        <v>0.24841793985441465</v>
      </c>
      <c r="H80" s="64">
        <f t="shared" si="26"/>
        <v>3.865102691542744E-2</v>
      </c>
      <c r="I80" s="64">
        <f t="shared" si="26"/>
        <v>9.5876947326350465E-2</v>
      </c>
      <c r="J80" s="64">
        <f t="shared" si="26"/>
        <v>1.0290031348310323E-2</v>
      </c>
      <c r="K80" s="64">
        <f t="shared" si="26"/>
        <v>0.10115316674202246</v>
      </c>
      <c r="L80" s="64"/>
      <c r="M80" s="64">
        <f t="shared" ref="M80:O81" si="27">+M8/$D8</f>
        <v>0.16371044125182213</v>
      </c>
      <c r="N80" s="64">
        <f t="shared" si="27"/>
        <v>0.1254026290486315</v>
      </c>
      <c r="O80" s="64">
        <f t="shared" si="27"/>
        <v>3.8307812203190621E-2</v>
      </c>
      <c r="P80" s="64"/>
      <c r="Q80" s="64">
        <f>+Q8/$D8</f>
        <v>0.10716425405567706</v>
      </c>
      <c r="R80" s="64"/>
      <c r="S80" s="64">
        <f t="shared" ref="S80:V81" si="28">+S8/$D8</f>
        <v>0.23473619250597555</v>
      </c>
      <c r="T80" s="64">
        <f t="shared" si="28"/>
        <v>0.20570611480066506</v>
      </c>
      <c r="U80" s="64">
        <f t="shared" si="28"/>
        <v>9.7037725310355396E-3</v>
      </c>
      <c r="V80" s="64">
        <f t="shared" si="28"/>
        <v>1.9326305174274968E-2</v>
      </c>
      <c r="W80" s="64"/>
      <c r="X80" s="64">
        <f>+X8/$D8</f>
        <v>4.3285880714484821E-3</v>
      </c>
      <c r="Y80" s="65"/>
      <c r="Z80" s="64">
        <f>+Z8/$D8</f>
        <v>0.11802065438061689</v>
      </c>
    </row>
    <row r="81" spans="1:27" x14ac:dyDescent="0.2">
      <c r="A81" s="46">
        <v>2017</v>
      </c>
      <c r="B81" s="22" t="s">
        <v>716</v>
      </c>
      <c r="D81" s="41"/>
      <c r="E81" s="41"/>
      <c r="F81" s="64">
        <f t="shared" si="26"/>
        <v>0.49013122702461803</v>
      </c>
      <c r="G81" s="64">
        <f t="shared" si="26"/>
        <v>0.25296014646117848</v>
      </c>
      <c r="H81" s="64">
        <f t="shared" si="26"/>
        <v>2.8553878422877644E-2</v>
      </c>
      <c r="I81" s="64">
        <f t="shared" si="26"/>
        <v>0.10306499343496313</v>
      </c>
      <c r="J81" s="64">
        <f t="shared" si="26"/>
        <v>1.2789308760803701E-2</v>
      </c>
      <c r="K81" s="64">
        <f t="shared" si="26"/>
        <v>9.2762899944795058E-2</v>
      </c>
      <c r="L81" s="64"/>
      <c r="M81" s="64">
        <f t="shared" si="27"/>
        <v>0.17226721639093215</v>
      </c>
      <c r="N81" s="64">
        <f t="shared" si="27"/>
        <v>0.13870947866493724</v>
      </c>
      <c r="O81" s="64">
        <f t="shared" si="27"/>
        <v>3.3557737725994921E-2</v>
      </c>
      <c r="P81" s="64"/>
      <c r="Q81" s="64">
        <f>+Q9/$D9</f>
        <v>9.8892001778430036E-2</v>
      </c>
      <c r="R81" s="64"/>
      <c r="S81" s="64">
        <f t="shared" si="28"/>
        <v>0.23870955480601974</v>
      </c>
      <c r="T81" s="64">
        <f t="shared" si="28"/>
        <v>0.20696483136740387</v>
      </c>
      <c r="U81" s="64">
        <f t="shared" si="28"/>
        <v>9.5811477645483083E-3</v>
      </c>
      <c r="V81" s="64">
        <f t="shared" si="28"/>
        <v>2.2163575674067574E-2</v>
      </c>
      <c r="W81" s="64"/>
      <c r="X81" s="64">
        <f>+X9/$D9</f>
        <v>3.8039787735426487E-3</v>
      </c>
      <c r="Y81" s="65"/>
      <c r="Z81" s="64">
        <f>+Z9/$D9</f>
        <v>0.11966472170455436</v>
      </c>
    </row>
    <row r="82" spans="1:27" x14ac:dyDescent="0.2">
      <c r="A82" s="46"/>
      <c r="D82" s="41"/>
      <c r="E82" s="41"/>
      <c r="F82" s="41"/>
      <c r="G82" s="41"/>
      <c r="H82" s="41"/>
      <c r="I82" s="41"/>
      <c r="J82" s="41"/>
      <c r="K82" s="41"/>
      <c r="L82" s="41"/>
      <c r="M82" s="41"/>
      <c r="N82" s="41"/>
      <c r="O82" s="41"/>
      <c r="P82" s="41"/>
      <c r="Q82" s="41"/>
      <c r="R82" s="41"/>
      <c r="S82" s="41"/>
      <c r="T82" s="41"/>
      <c r="U82" s="41"/>
      <c r="V82" s="41"/>
      <c r="W82" s="41"/>
      <c r="X82" s="41"/>
      <c r="Y82" s="35"/>
      <c r="Z82" s="41"/>
    </row>
    <row r="83" spans="1:27" x14ac:dyDescent="0.2">
      <c r="A83" s="31" t="s">
        <v>842</v>
      </c>
      <c r="B83" s="31"/>
      <c r="C83" s="31"/>
      <c r="D83" s="50"/>
      <c r="E83" s="50"/>
      <c r="F83" s="50"/>
      <c r="G83" s="50"/>
      <c r="H83" s="50"/>
      <c r="I83" s="50"/>
      <c r="J83" s="50"/>
      <c r="K83" s="50"/>
      <c r="L83" s="50"/>
      <c r="M83" s="50"/>
      <c r="N83" s="50"/>
      <c r="O83" s="50"/>
      <c r="P83" s="50"/>
      <c r="Q83" s="50"/>
      <c r="R83" s="50"/>
      <c r="S83" s="50"/>
      <c r="T83" s="50"/>
      <c r="U83" s="50"/>
      <c r="V83" s="50"/>
      <c r="W83" s="50"/>
      <c r="X83" s="50"/>
      <c r="Y83" s="31"/>
      <c r="Z83" s="50"/>
      <c r="AA83" s="31"/>
    </row>
    <row r="84" spans="1:27" x14ac:dyDescent="0.2">
      <c r="A84" s="46">
        <v>2019</v>
      </c>
      <c r="B84" s="22" t="s">
        <v>756</v>
      </c>
      <c r="D84" s="41"/>
      <c r="E84" s="41">
        <f t="shared" ref="E84" si="29">SUM(E86:E97)</f>
        <v>0</v>
      </c>
      <c r="F84" s="64">
        <f t="shared" ref="F84:K84" si="30">+F12/$D12</f>
        <v>0.55063994186700205</v>
      </c>
      <c r="G84" s="64">
        <f t="shared" si="30"/>
        <v>0.27362491179767595</v>
      </c>
      <c r="H84" s="64">
        <f t="shared" si="30"/>
        <v>4.2293802054495067E-2</v>
      </c>
      <c r="I84" s="64">
        <f t="shared" si="30"/>
        <v>0.10556234320987568</v>
      </c>
      <c r="J84" s="64">
        <f t="shared" si="30"/>
        <v>9.6685626889649705E-3</v>
      </c>
      <c r="K84" s="64">
        <f t="shared" si="30"/>
        <v>0.11949032211599035</v>
      </c>
      <c r="L84" s="64"/>
      <c r="M84" s="64">
        <f>+M12/$D12</f>
        <v>0.16247829382149506</v>
      </c>
      <c r="N84" s="64">
        <f>+N12/$D12</f>
        <v>0.1237528141839954</v>
      </c>
      <c r="O84" s="64">
        <f>+O12/$D12</f>
        <v>3.8725479637499657E-2</v>
      </c>
      <c r="P84" s="64"/>
      <c r="Q84" s="64">
        <f>+Q12/$D12</f>
        <v>5.3057291818488457E-2</v>
      </c>
      <c r="R84" s="64"/>
      <c r="S84" s="64">
        <f>+S12/$D12</f>
        <v>0.23382447249301447</v>
      </c>
      <c r="T84" s="64">
        <f>+T12/$D12</f>
        <v>0.21970494651498526</v>
      </c>
      <c r="U84" s="64">
        <f>+U12/$D12</f>
        <v>1.0342698341665162E-2</v>
      </c>
      <c r="V84" s="64">
        <f>+V12/$D12</f>
        <v>3.7768276363640543E-3</v>
      </c>
      <c r="W84" s="64"/>
      <c r="X84" s="64">
        <f>+X12/$D12</f>
        <v>5.1132791945498234E-3</v>
      </c>
      <c r="Y84" s="65"/>
      <c r="Z84" s="64">
        <f>+Z12/$D12</f>
        <v>0.1308787932718134</v>
      </c>
    </row>
    <row r="85" spans="1:27" x14ac:dyDescent="0.2">
      <c r="D85" s="41"/>
      <c r="E85" s="41"/>
      <c r="F85" s="41"/>
      <c r="G85" s="41"/>
      <c r="H85" s="41"/>
      <c r="I85" s="41"/>
      <c r="J85" s="41"/>
      <c r="K85" s="41"/>
      <c r="L85" s="41"/>
      <c r="M85" s="41"/>
      <c r="N85" s="41"/>
      <c r="O85" s="41"/>
      <c r="P85" s="41"/>
      <c r="Q85" s="41"/>
      <c r="R85" s="41"/>
      <c r="S85" s="41"/>
      <c r="T85" s="41"/>
      <c r="U85" s="41"/>
      <c r="V85" s="41"/>
      <c r="W85" s="41"/>
      <c r="X85" s="41"/>
      <c r="Y85" s="35"/>
      <c r="Z85" s="41"/>
    </row>
    <row r="86" spans="1:27" x14ac:dyDescent="0.2">
      <c r="A86" s="46">
        <v>2019</v>
      </c>
      <c r="B86" s="22" t="s">
        <v>324</v>
      </c>
      <c r="D86" s="41"/>
      <c r="E86" s="41"/>
      <c r="F86" s="64">
        <f t="shared" ref="F86:K86" si="31">+F14/$D14</f>
        <v>0.55869210103546496</v>
      </c>
      <c r="G86" s="64">
        <f t="shared" si="31"/>
        <v>0.35595951014439814</v>
      </c>
      <c r="H86" s="64">
        <f t="shared" si="31"/>
        <v>2.4804511885295488E-2</v>
      </c>
      <c r="I86" s="64">
        <f t="shared" si="31"/>
        <v>9.8435524249562506E-2</v>
      </c>
      <c r="J86" s="64">
        <f t="shared" si="31"/>
        <v>2.4066282364899785E-2</v>
      </c>
      <c r="K86" s="64">
        <f t="shared" si="31"/>
        <v>5.5426272391309081E-2</v>
      </c>
      <c r="L86" s="64"/>
      <c r="M86" s="64">
        <f t="shared" ref="M86:O86" si="32">+M14/$D14</f>
        <v>0.28424662157601283</v>
      </c>
      <c r="N86" s="64">
        <f t="shared" si="32"/>
        <v>0.13201588698070843</v>
      </c>
      <c r="O86" s="64">
        <f t="shared" si="32"/>
        <v>0.15223073459530442</v>
      </c>
      <c r="P86" s="64"/>
      <c r="Q86" s="64">
        <f t="shared" ref="Q86:Q112" si="33">+Q14/$D14</f>
        <v>4.5077153618727474E-2</v>
      </c>
      <c r="R86" s="64"/>
      <c r="S86" s="64">
        <f t="shared" ref="S86:V86" si="34">+S14/$D14</f>
        <v>0.11198412376979466</v>
      </c>
      <c r="T86" s="64">
        <f t="shared" si="34"/>
        <v>0.10553874095807193</v>
      </c>
      <c r="U86" s="64">
        <f t="shared" si="34"/>
        <v>2.7472123459801804E-3</v>
      </c>
      <c r="V86" s="64">
        <f t="shared" si="34"/>
        <v>3.6981704657425506E-3</v>
      </c>
      <c r="W86" s="64"/>
      <c r="X86" s="64">
        <f t="shared" ref="X86:X112" si="35">+X14/$D14</f>
        <v>3.9150567683231406E-2</v>
      </c>
      <c r="Y86" s="65"/>
      <c r="Z86" s="64">
        <f t="shared" ref="Z86:Z112" si="36">+Z14/$D14</f>
        <v>0.20342094960376925</v>
      </c>
    </row>
    <row r="87" spans="1:27" x14ac:dyDescent="0.2">
      <c r="A87" s="46">
        <v>2019</v>
      </c>
      <c r="B87" s="22" t="s">
        <v>797</v>
      </c>
      <c r="D87" s="41"/>
      <c r="E87" s="41"/>
      <c r="F87" s="64">
        <f t="shared" ref="F87:K87" si="37">+F15/$D15</f>
        <v>0.49452516519718925</v>
      </c>
      <c r="G87" s="64">
        <f t="shared" si="37"/>
        <v>0.30409200491686339</v>
      </c>
      <c r="H87" s="64">
        <f t="shared" si="37"/>
        <v>8.2945111368811063E-3</v>
      </c>
      <c r="I87" s="64">
        <f t="shared" si="37"/>
        <v>0.10670668192035937</v>
      </c>
      <c r="J87" s="64">
        <f t="shared" si="37"/>
        <v>3.2256432198982084E-3</v>
      </c>
      <c r="K87" s="64">
        <f t="shared" si="37"/>
        <v>7.2206324003187217E-2</v>
      </c>
      <c r="L87" s="64"/>
      <c r="M87" s="64">
        <f t="shared" ref="M87:O87" si="38">+M15/$D15</f>
        <v>0.15796088587587837</v>
      </c>
      <c r="N87" s="64">
        <f t="shared" si="38"/>
        <v>0.14654349004940195</v>
      </c>
      <c r="O87" s="64">
        <f t="shared" si="38"/>
        <v>1.1417395826476405E-2</v>
      </c>
      <c r="P87" s="64"/>
      <c r="Q87" s="64">
        <f t="shared" si="33"/>
        <v>5.3548645097404451E-2</v>
      </c>
      <c r="R87" s="64"/>
      <c r="S87" s="64">
        <f t="shared" ref="S87:V87" si="39">+S15/$D15</f>
        <v>0.2939653038295279</v>
      </c>
      <c r="T87" s="64">
        <f t="shared" si="39"/>
        <v>0.28516382571044441</v>
      </c>
      <c r="U87" s="64">
        <f t="shared" si="39"/>
        <v>7.4192598463405958E-3</v>
      </c>
      <c r="V87" s="64">
        <f t="shared" si="39"/>
        <v>1.3822182727429055E-3</v>
      </c>
      <c r="W87" s="64"/>
      <c r="X87" s="64">
        <f t="shared" si="35"/>
        <v>1.9423761735189381E-3</v>
      </c>
      <c r="Y87" s="65"/>
      <c r="Z87" s="64">
        <f t="shared" si="36"/>
        <v>7.1429931635975857E-2</v>
      </c>
    </row>
    <row r="88" spans="1:27" x14ac:dyDescent="0.2">
      <c r="A88" s="46">
        <v>2019</v>
      </c>
      <c r="B88" s="22" t="s">
        <v>346</v>
      </c>
      <c r="D88" s="41"/>
      <c r="E88" s="41"/>
      <c r="F88" s="64">
        <f t="shared" ref="F88:K88" si="40">+F16/$D16</f>
        <v>0.60117373169075561</v>
      </c>
      <c r="G88" s="64">
        <f t="shared" si="40"/>
        <v>0.38571566177779254</v>
      </c>
      <c r="H88" s="64">
        <f t="shared" si="40"/>
        <v>5.4171752919024707E-2</v>
      </c>
      <c r="I88" s="64">
        <f t="shared" si="40"/>
        <v>0.10731119475701538</v>
      </c>
      <c r="J88" s="64">
        <f t="shared" si="40"/>
        <v>3.2468641382047025E-2</v>
      </c>
      <c r="K88" s="64">
        <f t="shared" si="40"/>
        <v>2.1506480854875963E-2</v>
      </c>
      <c r="L88" s="64"/>
      <c r="M88" s="64">
        <f t="shared" ref="M88:O88" si="41">+M16/$D16</f>
        <v>5.2575419536327481E-2</v>
      </c>
      <c r="N88" s="64">
        <f t="shared" si="41"/>
        <v>4.6270340895049299E-2</v>
      </c>
      <c r="O88" s="64">
        <f t="shared" si="41"/>
        <v>6.3050786412781777E-3</v>
      </c>
      <c r="P88" s="64"/>
      <c r="Q88" s="64">
        <f t="shared" si="33"/>
        <v>2.2844116791153363E-2</v>
      </c>
      <c r="R88" s="64"/>
      <c r="S88" s="64">
        <f t="shared" ref="S88:V88" si="42">+S16/$D16</f>
        <v>0.32340673198176351</v>
      </c>
      <c r="T88" s="64">
        <f t="shared" si="42"/>
        <v>0.31055396794049106</v>
      </c>
      <c r="U88" s="64">
        <f t="shared" si="42"/>
        <v>5.6592405269790631E-3</v>
      </c>
      <c r="V88" s="64">
        <f t="shared" si="42"/>
        <v>7.1935235142933868E-3</v>
      </c>
      <c r="W88" s="64"/>
      <c r="X88" s="64">
        <f t="shared" si="35"/>
        <v>2.4493161315355515E-3</v>
      </c>
      <c r="Y88" s="65"/>
      <c r="Z88" s="64">
        <f t="shared" si="36"/>
        <v>0.19141393685129501</v>
      </c>
    </row>
    <row r="89" spans="1:27" x14ac:dyDescent="0.2">
      <c r="A89" s="46">
        <v>2019</v>
      </c>
      <c r="B89" s="22" t="s">
        <v>352</v>
      </c>
      <c r="D89" s="41"/>
      <c r="E89" s="41"/>
      <c r="F89" s="64">
        <f t="shared" ref="F89:K89" si="43">+F17/$D17</f>
        <v>0.53182101905926416</v>
      </c>
      <c r="G89" s="64">
        <f t="shared" si="43"/>
        <v>0.3301717664312443</v>
      </c>
      <c r="H89" s="64">
        <f t="shared" si="43"/>
        <v>3.2395873599623468E-2</v>
      </c>
      <c r="I89" s="64">
        <f t="shared" si="43"/>
        <v>0.11587166890878367</v>
      </c>
      <c r="J89" s="64">
        <f t="shared" si="43"/>
        <v>3.7493975273502592E-3</v>
      </c>
      <c r="K89" s="64">
        <f t="shared" si="43"/>
        <v>4.9632312592262424E-2</v>
      </c>
      <c r="L89" s="64"/>
      <c r="M89" s="64">
        <f t="shared" ref="M89:O89" si="44">+M17/$D17</f>
        <v>0.1081649579738523</v>
      </c>
      <c r="N89" s="64">
        <f t="shared" si="44"/>
        <v>9.5729919664003807E-2</v>
      </c>
      <c r="O89" s="64">
        <f t="shared" si="44"/>
        <v>1.2435038309848483E-2</v>
      </c>
      <c r="P89" s="64"/>
      <c r="Q89" s="64">
        <f t="shared" si="33"/>
        <v>6.7335892809809242E-2</v>
      </c>
      <c r="R89" s="64"/>
      <c r="S89" s="64">
        <f t="shared" ref="S89:V89" si="45">+S17/$D17</f>
        <v>0.29267813015707433</v>
      </c>
      <c r="T89" s="64">
        <f t="shared" si="45"/>
        <v>0.27053610780827819</v>
      </c>
      <c r="U89" s="64">
        <f t="shared" si="45"/>
        <v>5.3947723943041431E-3</v>
      </c>
      <c r="V89" s="64">
        <f t="shared" si="45"/>
        <v>1.6747249954491991E-2</v>
      </c>
      <c r="W89" s="64"/>
      <c r="X89" s="64">
        <f t="shared" si="35"/>
        <v>2.6677839437029183E-3</v>
      </c>
      <c r="Y89" s="65"/>
      <c r="Z89" s="64">
        <f t="shared" si="36"/>
        <v>9.9657121358517675E-2</v>
      </c>
    </row>
    <row r="90" spans="1:27" x14ac:dyDescent="0.2">
      <c r="A90" s="46">
        <v>2019</v>
      </c>
      <c r="B90" s="22" t="s">
        <v>375</v>
      </c>
      <c r="D90" s="41"/>
      <c r="E90" s="41"/>
      <c r="F90" s="64">
        <f t="shared" ref="F90:K90" si="46">+F18/$D18</f>
        <v>0.51789046332002675</v>
      </c>
      <c r="G90" s="64">
        <f t="shared" si="46"/>
        <v>0.2707341030845925</v>
      </c>
      <c r="H90" s="64">
        <f t="shared" si="46"/>
        <v>3.7633704932310406E-2</v>
      </c>
      <c r="I90" s="64">
        <f t="shared" si="46"/>
        <v>0.11693218832409238</v>
      </c>
      <c r="J90" s="64">
        <f t="shared" si="46"/>
        <v>2.4590169636411439E-2</v>
      </c>
      <c r="K90" s="64">
        <f t="shared" si="46"/>
        <v>6.8000297342619961E-2</v>
      </c>
      <c r="L90" s="64"/>
      <c r="M90" s="64">
        <f t="shared" ref="M90:O90" si="47">+M18/$D18</f>
        <v>0.11043572664457688</v>
      </c>
      <c r="N90" s="64">
        <f t="shared" si="47"/>
        <v>7.485385347212789E-2</v>
      </c>
      <c r="O90" s="64">
        <f t="shared" si="47"/>
        <v>3.5581873172448999E-2</v>
      </c>
      <c r="P90" s="64"/>
      <c r="Q90" s="64">
        <f t="shared" si="33"/>
        <v>9.8227916812738195E-2</v>
      </c>
      <c r="R90" s="64"/>
      <c r="S90" s="64">
        <f t="shared" ref="S90:V90" si="48">+S18/$D18</f>
        <v>0.27344589322265822</v>
      </c>
      <c r="T90" s="64">
        <f t="shared" si="48"/>
        <v>0.26123908912388549</v>
      </c>
      <c r="U90" s="64">
        <f t="shared" si="48"/>
        <v>9.4553708455854986E-3</v>
      </c>
      <c r="V90" s="64">
        <f t="shared" si="48"/>
        <v>2.7514332531872253E-3</v>
      </c>
      <c r="W90" s="64"/>
      <c r="X90" s="64">
        <f t="shared" si="35"/>
        <v>4.6274442195257106E-3</v>
      </c>
      <c r="Y90" s="65"/>
      <c r="Z90" s="64">
        <f t="shared" si="36"/>
        <v>0.14315969896072467</v>
      </c>
    </row>
    <row r="91" spans="1:27" x14ac:dyDescent="0.2">
      <c r="A91" s="46">
        <v>2019</v>
      </c>
      <c r="B91" s="22" t="s">
        <v>419</v>
      </c>
      <c r="D91" s="41"/>
      <c r="E91" s="41"/>
      <c r="F91" s="64">
        <f t="shared" ref="F91:K91" si="49">+F19/$D19</f>
        <v>0.54499720514253769</v>
      </c>
      <c r="G91" s="64">
        <f t="shared" si="49"/>
        <v>0.28899868409389784</v>
      </c>
      <c r="H91" s="64">
        <f t="shared" si="49"/>
        <v>3.2352418181769343E-2</v>
      </c>
      <c r="I91" s="64">
        <f t="shared" si="49"/>
        <v>7.9693513204694269E-2</v>
      </c>
      <c r="J91" s="64">
        <f t="shared" si="49"/>
        <v>7.6754283824133082E-3</v>
      </c>
      <c r="K91" s="64">
        <f t="shared" si="49"/>
        <v>0.13627716127976297</v>
      </c>
      <c r="L91" s="64"/>
      <c r="M91" s="64">
        <f t="shared" ref="M91:O91" si="50">+M19/$D19</f>
        <v>0.13352184920921975</v>
      </c>
      <c r="N91" s="64">
        <f t="shared" si="50"/>
        <v>9.6579017565753336E-2</v>
      </c>
      <c r="O91" s="64">
        <f t="shared" si="50"/>
        <v>3.6942831643466408E-2</v>
      </c>
      <c r="P91" s="64"/>
      <c r="Q91" s="64">
        <f t="shared" si="33"/>
        <v>5.2951040673396246E-2</v>
      </c>
      <c r="R91" s="64"/>
      <c r="S91" s="64">
        <f t="shared" ref="S91:V91" si="51">+S19/$D19</f>
        <v>0.2685299049748463</v>
      </c>
      <c r="T91" s="64">
        <f t="shared" si="51"/>
        <v>0.25534360215425245</v>
      </c>
      <c r="U91" s="64">
        <f t="shared" si="51"/>
        <v>1.1923704986780588E-2</v>
      </c>
      <c r="V91" s="64">
        <f t="shared" si="51"/>
        <v>1.2625978338132327E-3</v>
      </c>
      <c r="W91" s="64"/>
      <c r="X91" s="64">
        <f t="shared" si="35"/>
        <v>2.4989313780291321E-3</v>
      </c>
      <c r="Y91" s="65"/>
      <c r="Z91" s="64">
        <f t="shared" si="36"/>
        <v>8.6792828066945049E-2</v>
      </c>
    </row>
    <row r="92" spans="1:27" x14ac:dyDescent="0.2">
      <c r="A92" s="46">
        <v>2019</v>
      </c>
      <c r="B92" s="22" t="s">
        <v>440</v>
      </c>
      <c r="D92" s="41"/>
      <c r="E92" s="41"/>
      <c r="F92" s="64">
        <f t="shared" ref="F92:K92" si="52">+F20/$D20</f>
        <v>0.56558609490587608</v>
      </c>
      <c r="G92" s="64">
        <f t="shared" si="52"/>
        <v>0.26295788518799978</v>
      </c>
      <c r="H92" s="64">
        <f t="shared" si="52"/>
        <v>2.4345279670056206E-2</v>
      </c>
      <c r="I92" s="64">
        <f t="shared" si="52"/>
        <v>8.5097563365307896E-2</v>
      </c>
      <c r="J92" s="64">
        <f t="shared" si="52"/>
        <v>4.1399536951275727E-3</v>
      </c>
      <c r="K92" s="64">
        <f t="shared" si="52"/>
        <v>0.18904541298738453</v>
      </c>
      <c r="L92" s="64"/>
      <c r="M92" s="64">
        <f t="shared" ref="M92:O92" si="53">+M20/$D20</f>
        <v>0.18947965723639654</v>
      </c>
      <c r="N92" s="64">
        <f t="shared" si="53"/>
        <v>0.14268545247835429</v>
      </c>
      <c r="O92" s="64">
        <f t="shared" si="53"/>
        <v>4.6794204758042267E-2</v>
      </c>
      <c r="P92" s="64"/>
      <c r="Q92" s="64">
        <f t="shared" si="33"/>
        <v>3.1964771809079522E-2</v>
      </c>
      <c r="R92" s="64"/>
      <c r="S92" s="64">
        <f t="shared" ref="S92:V92" si="54">+S20/$D20</f>
        <v>0.21296947604864797</v>
      </c>
      <c r="T92" s="64">
        <f t="shared" si="54"/>
        <v>0.19385588733684278</v>
      </c>
      <c r="U92" s="64">
        <f t="shared" si="54"/>
        <v>1.485370860963043E-2</v>
      </c>
      <c r="V92" s="64">
        <f t="shared" si="54"/>
        <v>4.259880102174745E-3</v>
      </c>
      <c r="W92" s="64"/>
      <c r="X92" s="64">
        <f t="shared" si="35"/>
        <v>1.8304434118419229E-3</v>
      </c>
      <c r="Y92" s="65"/>
      <c r="Z92" s="64">
        <f t="shared" si="36"/>
        <v>0.15589542519892996</v>
      </c>
    </row>
    <row r="93" spans="1:27" x14ac:dyDescent="0.2">
      <c r="A93" s="46">
        <v>2019</v>
      </c>
      <c r="B93" s="22" t="s">
        <v>477</v>
      </c>
      <c r="D93" s="41"/>
      <c r="E93" s="41"/>
      <c r="F93" s="64">
        <f t="shared" ref="F93:K93" si="55">+F21/$D21</f>
        <v>0.51751423765571769</v>
      </c>
      <c r="G93" s="64">
        <f t="shared" si="55"/>
        <v>0.22097749100605799</v>
      </c>
      <c r="H93" s="64">
        <f t="shared" si="55"/>
        <v>5.7907634336753971E-2</v>
      </c>
      <c r="I93" s="64">
        <f t="shared" si="55"/>
        <v>9.9750457305834442E-2</v>
      </c>
      <c r="J93" s="64">
        <f t="shared" si="55"/>
        <v>6.3603538884258338E-3</v>
      </c>
      <c r="K93" s="64">
        <f t="shared" si="55"/>
        <v>0.13251830111864546</v>
      </c>
      <c r="L93" s="64"/>
      <c r="M93" s="64">
        <f t="shared" ref="M93:O93" si="56">+M21/$D21</f>
        <v>0.21606656477599706</v>
      </c>
      <c r="N93" s="64">
        <f t="shared" si="56"/>
        <v>0.18966582260118933</v>
      </c>
      <c r="O93" s="64">
        <f t="shared" si="56"/>
        <v>2.6400742174807743E-2</v>
      </c>
      <c r="P93" s="64"/>
      <c r="Q93" s="64">
        <f t="shared" si="33"/>
        <v>3.8761857597827853E-2</v>
      </c>
      <c r="R93" s="64"/>
      <c r="S93" s="64">
        <f t="shared" ref="S93:V93" si="57">+S21/$D21</f>
        <v>0.22765733997045742</v>
      </c>
      <c r="T93" s="64">
        <f t="shared" si="57"/>
        <v>0.21483418104987534</v>
      </c>
      <c r="U93" s="64">
        <f t="shared" si="57"/>
        <v>1.0029384777747345E-2</v>
      </c>
      <c r="V93" s="64">
        <f t="shared" si="57"/>
        <v>2.7937741428347173E-3</v>
      </c>
      <c r="W93" s="64"/>
      <c r="X93" s="64">
        <f t="shared" si="35"/>
        <v>4.7724963498663757E-3</v>
      </c>
      <c r="Y93" s="65"/>
      <c r="Z93" s="64">
        <f t="shared" si="36"/>
        <v>0.10262288036100035</v>
      </c>
    </row>
    <row r="94" spans="1:27" x14ac:dyDescent="0.2">
      <c r="A94" s="46">
        <v>2019</v>
      </c>
      <c r="B94" s="22" t="s">
        <v>519</v>
      </c>
      <c r="D94" s="41"/>
      <c r="E94" s="41"/>
      <c r="F94" s="64">
        <f t="shared" ref="F94:K94" si="58">+F22/$D22</f>
        <v>0.39555148579193011</v>
      </c>
      <c r="G94" s="64">
        <f t="shared" si="58"/>
        <v>0.17237754358623453</v>
      </c>
      <c r="H94" s="64">
        <f t="shared" si="58"/>
        <v>4.2470847808387516E-2</v>
      </c>
      <c r="I94" s="64">
        <f t="shared" si="58"/>
        <v>0.12221346528153861</v>
      </c>
      <c r="J94" s="64">
        <f t="shared" si="58"/>
        <v>1.088996097650962E-2</v>
      </c>
      <c r="K94" s="64">
        <f t="shared" si="58"/>
        <v>4.7599668139259782E-2</v>
      </c>
      <c r="L94" s="64"/>
      <c r="M94" s="64">
        <f t="shared" ref="M94:O94" si="59">+M22/$D22</f>
        <v>0.19214863827021916</v>
      </c>
      <c r="N94" s="64">
        <f t="shared" si="59"/>
        <v>0.1382127237905508</v>
      </c>
      <c r="O94" s="64">
        <f t="shared" si="59"/>
        <v>5.3935914479668383E-2</v>
      </c>
      <c r="P94" s="64"/>
      <c r="Q94" s="64">
        <f t="shared" si="33"/>
        <v>0.13570036037100491</v>
      </c>
      <c r="R94" s="64"/>
      <c r="S94" s="64">
        <f t="shared" ref="S94:V94" si="60">+S22/$D22</f>
        <v>0.27659951556684587</v>
      </c>
      <c r="T94" s="64">
        <f t="shared" si="60"/>
        <v>0.26517875974798633</v>
      </c>
      <c r="U94" s="64">
        <f t="shared" si="60"/>
        <v>8.9852055865955408E-3</v>
      </c>
      <c r="V94" s="64">
        <f t="shared" si="60"/>
        <v>2.4355502322639926E-3</v>
      </c>
      <c r="W94" s="64"/>
      <c r="X94" s="64">
        <f t="shared" si="35"/>
        <v>5.9077213918591598E-4</v>
      </c>
      <c r="Y94" s="65"/>
      <c r="Z94" s="64">
        <f t="shared" si="36"/>
        <v>0.1188042771902877</v>
      </c>
    </row>
    <row r="95" spans="1:27" x14ac:dyDescent="0.2">
      <c r="A95" s="46">
        <v>2019</v>
      </c>
      <c r="B95" s="22" t="s">
        <v>534</v>
      </c>
      <c r="D95" s="41"/>
      <c r="E95" s="41"/>
      <c r="F95" s="64">
        <f t="shared" ref="F95:K95" si="61">+F23/$D23</f>
        <v>0.60890458703449135</v>
      </c>
      <c r="G95" s="64">
        <f t="shared" si="61"/>
        <v>0.27261813351165237</v>
      </c>
      <c r="H95" s="64">
        <f t="shared" si="61"/>
        <v>7.6143835267776239E-2</v>
      </c>
      <c r="I95" s="64">
        <f t="shared" si="61"/>
        <v>0.13999798219703599</v>
      </c>
      <c r="J95" s="64">
        <f t="shared" si="61"/>
        <v>7.9202445892278296E-3</v>
      </c>
      <c r="K95" s="64">
        <f t="shared" si="61"/>
        <v>0.11222439146879888</v>
      </c>
      <c r="L95" s="64"/>
      <c r="M95" s="64">
        <f t="shared" ref="M95:O95" si="62">+M23/$D23</f>
        <v>0.14837473567793014</v>
      </c>
      <c r="N95" s="64">
        <f t="shared" si="62"/>
        <v>9.6597069296528296E-2</v>
      </c>
      <c r="O95" s="64">
        <f t="shared" si="62"/>
        <v>5.177766638140182E-2</v>
      </c>
      <c r="P95" s="64"/>
      <c r="Q95" s="64">
        <f t="shared" si="33"/>
        <v>4.8448336961474207E-2</v>
      </c>
      <c r="R95" s="64"/>
      <c r="S95" s="64">
        <f t="shared" ref="S95:V95" si="63">+S23/$D23</f>
        <v>0.1942723403261043</v>
      </c>
      <c r="T95" s="64">
        <f t="shared" si="63"/>
        <v>0.18064278450507903</v>
      </c>
      <c r="U95" s="64">
        <f t="shared" si="63"/>
        <v>1.022872710634512E-2</v>
      </c>
      <c r="V95" s="64">
        <f t="shared" si="63"/>
        <v>3.4008287146801634E-3</v>
      </c>
      <c r="W95" s="64"/>
      <c r="X95" s="64">
        <f t="shared" si="35"/>
        <v>5.5804571068075346E-3</v>
      </c>
      <c r="Y95" s="65"/>
      <c r="Z95" s="64">
        <f t="shared" si="36"/>
        <v>0.14638133837508616</v>
      </c>
    </row>
    <row r="96" spans="1:27" x14ac:dyDescent="0.2">
      <c r="A96" s="46">
        <v>2019</v>
      </c>
      <c r="B96" s="22" t="s">
        <v>582</v>
      </c>
      <c r="D96" s="41"/>
      <c r="E96" s="41"/>
      <c r="F96" s="64">
        <f t="shared" ref="F96:K96" si="64">+F24/$D24</f>
        <v>0.62762295544502578</v>
      </c>
      <c r="G96" s="64">
        <f t="shared" si="64"/>
        <v>0.34558739144027617</v>
      </c>
      <c r="H96" s="64">
        <f t="shared" si="64"/>
        <v>2.9255600159184634E-2</v>
      </c>
      <c r="I96" s="64">
        <f t="shared" si="64"/>
        <v>0.12136432696537904</v>
      </c>
      <c r="J96" s="64">
        <f t="shared" si="64"/>
        <v>1.8964735688314843E-2</v>
      </c>
      <c r="K96" s="64">
        <f t="shared" si="64"/>
        <v>0.11245090119187105</v>
      </c>
      <c r="L96" s="64"/>
      <c r="M96" s="64">
        <f t="shared" ref="M96:O96" si="65">+M24/$D24</f>
        <v>6.7989262307636494E-2</v>
      </c>
      <c r="N96" s="64">
        <f t="shared" si="65"/>
        <v>4.7204268019551569E-2</v>
      </c>
      <c r="O96" s="64">
        <f t="shared" si="65"/>
        <v>2.0784994288084932E-2</v>
      </c>
      <c r="P96" s="64"/>
      <c r="Q96" s="64">
        <f t="shared" si="33"/>
        <v>0.10882796314359648</v>
      </c>
      <c r="R96" s="64"/>
      <c r="S96" s="64">
        <f t="shared" ref="S96:V96" si="66">+S24/$D24</f>
        <v>0.19555981910374126</v>
      </c>
      <c r="T96" s="64">
        <f t="shared" si="66"/>
        <v>0.18321222871161558</v>
      </c>
      <c r="U96" s="64">
        <f t="shared" si="66"/>
        <v>1.1688827019631955E-2</v>
      </c>
      <c r="V96" s="64">
        <f t="shared" si="66"/>
        <v>6.5876337249370844E-4</v>
      </c>
      <c r="W96" s="64"/>
      <c r="X96" s="64">
        <f t="shared" si="35"/>
        <v>5.0866996106377314E-3</v>
      </c>
      <c r="Y96" s="65"/>
      <c r="Z96" s="64">
        <f t="shared" si="36"/>
        <v>0.13358430942611388</v>
      </c>
    </row>
    <row r="97" spans="1:26" x14ac:dyDescent="0.2">
      <c r="A97" s="46">
        <v>2019</v>
      </c>
      <c r="B97" s="22" t="s">
        <v>328</v>
      </c>
      <c r="D97" s="41"/>
      <c r="E97" s="41"/>
      <c r="F97" s="64">
        <f t="shared" ref="F97:K99" si="67">+F25/$D25</f>
        <v>0.54249240993521552</v>
      </c>
      <c r="G97" s="64">
        <f t="shared" si="67"/>
        <v>0.33917429657431092</v>
      </c>
      <c r="H97" s="64">
        <f t="shared" si="67"/>
        <v>7.6976405058449479E-3</v>
      </c>
      <c r="I97" s="64">
        <f t="shared" si="67"/>
        <v>0.11261982740073151</v>
      </c>
      <c r="J97" s="64">
        <f t="shared" si="67"/>
        <v>2.6296287442327461E-4</v>
      </c>
      <c r="K97" s="64">
        <f t="shared" si="67"/>
        <v>8.2737682579904853E-2</v>
      </c>
      <c r="L97" s="64"/>
      <c r="M97" s="64">
        <f t="shared" ref="M97:O99" si="68">+M25/$D25</f>
        <v>3.3778776505462453E-2</v>
      </c>
      <c r="N97" s="64">
        <f t="shared" si="68"/>
        <v>1.1498649327054099E-2</v>
      </c>
      <c r="O97" s="64">
        <f t="shared" si="68"/>
        <v>2.2280127178408358E-2</v>
      </c>
      <c r="P97" s="64"/>
      <c r="Q97" s="64">
        <f t="shared" si="33"/>
        <v>1.4797638115273362E-2</v>
      </c>
      <c r="R97" s="64"/>
      <c r="S97" s="64">
        <f t="shared" ref="S97:V99" si="69">+S25/$D25</f>
        <v>0.40893117544404867</v>
      </c>
      <c r="T97" s="64">
        <f t="shared" si="69"/>
        <v>0.40493892089598621</v>
      </c>
      <c r="U97" s="64">
        <f t="shared" si="69"/>
        <v>3.9922545480624416E-3</v>
      </c>
      <c r="V97" s="64">
        <f t="shared" si="69"/>
        <v>0</v>
      </c>
      <c r="W97" s="64"/>
      <c r="X97" s="64">
        <f t="shared" si="35"/>
        <v>4.5420860127656521E-3</v>
      </c>
      <c r="Y97" s="65"/>
      <c r="Z97" s="64">
        <f t="shared" si="36"/>
        <v>0.20733427362482371</v>
      </c>
    </row>
    <row r="98" spans="1:26" x14ac:dyDescent="0.2">
      <c r="A98" s="46"/>
      <c r="D98" s="41"/>
      <c r="E98" s="41"/>
      <c r="F98" s="41"/>
      <c r="G98" s="41"/>
      <c r="H98" s="41"/>
      <c r="I98" s="41"/>
      <c r="J98" s="41"/>
      <c r="K98" s="41"/>
      <c r="L98" s="41"/>
      <c r="M98" s="41"/>
      <c r="N98" s="41"/>
      <c r="O98" s="41"/>
      <c r="P98" s="41"/>
      <c r="Q98" s="41"/>
      <c r="R98" s="41"/>
      <c r="S98" s="41"/>
      <c r="T98" s="41"/>
      <c r="U98" s="41"/>
      <c r="V98" s="41"/>
      <c r="W98" s="41"/>
      <c r="X98" s="41"/>
      <c r="Y98" s="35"/>
      <c r="Z98" s="41"/>
    </row>
    <row r="99" spans="1:26" x14ac:dyDescent="0.2">
      <c r="A99" s="46">
        <v>2017</v>
      </c>
      <c r="B99" s="22" t="s">
        <v>756</v>
      </c>
      <c r="D99" s="41"/>
      <c r="E99" s="41">
        <f t="shared" ref="E99" si="70">SUM(E101:E112)</f>
        <v>0</v>
      </c>
      <c r="F99" s="64">
        <f t="shared" si="67"/>
        <v>0.54228493765291319</v>
      </c>
      <c r="G99" s="64">
        <f t="shared" si="67"/>
        <v>0.2800167841903336</v>
      </c>
      <c r="H99" s="64">
        <f t="shared" si="67"/>
        <v>3.0589403732964399E-2</v>
      </c>
      <c r="I99" s="64">
        <f t="shared" si="67"/>
        <v>0.11063633007389706</v>
      </c>
      <c r="J99" s="64">
        <f t="shared" si="67"/>
        <v>1.3117256760705479E-2</v>
      </c>
      <c r="K99" s="64">
        <f t="shared" si="67"/>
        <v>0.10792516289501261</v>
      </c>
      <c r="L99" s="64"/>
      <c r="M99" s="64">
        <f t="shared" si="68"/>
        <v>0.16640256143225091</v>
      </c>
      <c r="N99" s="64">
        <f t="shared" si="68"/>
        <v>0.13601320182826238</v>
      </c>
      <c r="O99" s="64">
        <f t="shared" si="68"/>
        <v>3.0389359603988524E-2</v>
      </c>
      <c r="P99" s="64"/>
      <c r="Q99" s="64">
        <f t="shared" si="33"/>
        <v>5.9541589933389101E-2</v>
      </c>
      <c r="R99" s="64"/>
      <c r="S99" s="64">
        <f t="shared" si="69"/>
        <v>0.23177091098144686</v>
      </c>
      <c r="T99" s="64">
        <f t="shared" si="69"/>
        <v>0.21692644393641308</v>
      </c>
      <c r="U99" s="64">
        <f t="shared" si="69"/>
        <v>1.0061298074968299E-2</v>
      </c>
      <c r="V99" s="64">
        <f t="shared" si="69"/>
        <v>4.7831689700654836E-3</v>
      </c>
      <c r="W99" s="64"/>
      <c r="X99" s="64">
        <f t="shared" si="35"/>
        <v>4.4257459504617007E-3</v>
      </c>
      <c r="Y99" s="65"/>
      <c r="Z99" s="64">
        <f t="shared" si="36"/>
        <v>0.13009793336524642</v>
      </c>
    </row>
    <row r="100" spans="1:26" x14ac:dyDescent="0.2">
      <c r="D100" s="41"/>
      <c r="E100" s="41"/>
      <c r="F100" s="41"/>
      <c r="G100" s="41"/>
      <c r="H100" s="41"/>
      <c r="I100" s="41"/>
      <c r="J100" s="41"/>
      <c r="K100" s="41"/>
      <c r="L100" s="41"/>
      <c r="M100" s="41"/>
      <c r="N100" s="41"/>
      <c r="O100" s="41"/>
      <c r="P100" s="41"/>
      <c r="Q100" s="41"/>
      <c r="R100" s="41"/>
      <c r="S100" s="41"/>
      <c r="T100" s="41"/>
      <c r="U100" s="41"/>
      <c r="V100" s="41"/>
      <c r="W100" s="41"/>
      <c r="X100" s="41"/>
      <c r="Y100" s="35"/>
      <c r="Z100" s="41"/>
    </row>
    <row r="101" spans="1:26" x14ac:dyDescent="0.2">
      <c r="A101" s="46">
        <v>2017</v>
      </c>
      <c r="B101" s="22" t="s">
        <v>324</v>
      </c>
      <c r="D101" s="41"/>
      <c r="E101" s="41"/>
      <c r="F101" s="64">
        <f t="shared" ref="F101:K101" si="71">+F29/$D29</f>
        <v>0.57875737885930267</v>
      </c>
      <c r="G101" s="64">
        <f t="shared" si="71"/>
        <v>0.37826474710154162</v>
      </c>
      <c r="H101" s="64">
        <f t="shared" si="71"/>
        <v>5.2929601789329143E-2</v>
      </c>
      <c r="I101" s="64">
        <f t="shared" si="71"/>
        <v>3.8249741651448878E-2</v>
      </c>
      <c r="J101" s="64">
        <f t="shared" si="71"/>
        <v>8.8376438612137426E-2</v>
      </c>
      <c r="K101" s="64">
        <f t="shared" si="71"/>
        <v>2.0936849704845627E-2</v>
      </c>
      <c r="L101" s="64"/>
      <c r="M101" s="64">
        <f t="shared" ref="M101:O101" si="72">+M29/$D29</f>
        <v>0.2558004558259368</v>
      </c>
      <c r="N101" s="64">
        <f t="shared" si="72"/>
        <v>0.22181169575742132</v>
      </c>
      <c r="O101" s="64">
        <f t="shared" si="72"/>
        <v>3.398876006851545E-2</v>
      </c>
      <c r="P101" s="64"/>
      <c r="Q101" s="64">
        <f t="shared" si="33"/>
        <v>2.9048286405911582E-2</v>
      </c>
      <c r="R101" s="64"/>
      <c r="S101" s="64">
        <f t="shared" ref="S101:V101" si="73">+S29/$D29</f>
        <v>0.13639387890884896</v>
      </c>
      <c r="T101" s="64">
        <f t="shared" si="73"/>
        <v>0.1320338047309636</v>
      </c>
      <c r="U101" s="64">
        <f t="shared" si="73"/>
        <v>2.2366614289152193E-3</v>
      </c>
      <c r="V101" s="64">
        <f t="shared" si="73"/>
        <v>2.1234127489701449E-3</v>
      </c>
      <c r="W101" s="64"/>
      <c r="X101" s="64">
        <f t="shared" si="35"/>
        <v>0</v>
      </c>
      <c r="Y101" s="65"/>
      <c r="Z101" s="64">
        <f t="shared" si="36"/>
        <v>0.2068204017496921</v>
      </c>
    </row>
    <row r="102" spans="1:26" x14ac:dyDescent="0.2">
      <c r="A102" s="46">
        <v>2017</v>
      </c>
      <c r="B102" s="22" t="s">
        <v>797</v>
      </c>
      <c r="D102" s="41"/>
      <c r="E102" s="41"/>
      <c r="F102" s="64">
        <f t="shared" ref="F102:K102" si="74">+F30/$D30</f>
        <v>0.57920447926648255</v>
      </c>
      <c r="G102" s="64">
        <f t="shared" si="74"/>
        <v>0.42393326193562936</v>
      </c>
      <c r="H102" s="64">
        <f t="shared" si="74"/>
        <v>1.6083272269507544E-2</v>
      </c>
      <c r="I102" s="64">
        <f t="shared" si="74"/>
        <v>5.4638032429588715E-2</v>
      </c>
      <c r="J102" s="64">
        <f t="shared" si="74"/>
        <v>4.8287394547470077E-3</v>
      </c>
      <c r="K102" s="64">
        <f t="shared" si="74"/>
        <v>7.9721173177009941E-2</v>
      </c>
      <c r="L102" s="64"/>
      <c r="M102" s="64">
        <f t="shared" ref="M102:O102" si="75">+M30/$D30</f>
        <v>0.10995246416023148</v>
      </c>
      <c r="N102" s="64">
        <f t="shared" si="75"/>
        <v>8.9942318170715671E-2</v>
      </c>
      <c r="O102" s="64">
        <f t="shared" si="75"/>
        <v>2.001014598951581E-2</v>
      </c>
      <c r="P102" s="64"/>
      <c r="Q102" s="64">
        <f t="shared" si="33"/>
        <v>5.5051387558010638E-2</v>
      </c>
      <c r="R102" s="64"/>
      <c r="S102" s="64">
        <f t="shared" ref="S102:V102" si="76">+S30/$D30</f>
        <v>0.25579166901527534</v>
      </c>
      <c r="T102" s="64">
        <f t="shared" si="76"/>
        <v>0.24198184995208838</v>
      </c>
      <c r="U102" s="64">
        <f t="shared" si="76"/>
        <v>8.4925690021231421E-3</v>
      </c>
      <c r="V102" s="64">
        <f t="shared" si="76"/>
        <v>5.3172500610638258E-3</v>
      </c>
      <c r="W102" s="64"/>
      <c r="X102" s="64">
        <f t="shared" si="35"/>
        <v>1.2400653852657686E-3</v>
      </c>
      <c r="Y102" s="65"/>
      <c r="Z102" s="64">
        <f t="shared" si="36"/>
        <v>7.2637769385416079E-2</v>
      </c>
    </row>
    <row r="103" spans="1:26" x14ac:dyDescent="0.2">
      <c r="A103" s="46">
        <v>2017</v>
      </c>
      <c r="B103" s="22" t="s">
        <v>346</v>
      </c>
      <c r="D103" s="41"/>
      <c r="E103" s="41"/>
      <c r="F103" s="64">
        <f t="shared" ref="F103:K103" si="77">+F31/$D31</f>
        <v>0.61681206192325144</v>
      </c>
      <c r="G103" s="64">
        <f t="shared" si="77"/>
        <v>0.41399828551258133</v>
      </c>
      <c r="H103" s="64">
        <f t="shared" si="77"/>
        <v>4.9720135141949472E-2</v>
      </c>
      <c r="I103" s="64">
        <f t="shared" si="77"/>
        <v>0.11618173566638092</v>
      </c>
      <c r="J103" s="64">
        <f t="shared" si="77"/>
        <v>9.8330896071806761E-4</v>
      </c>
      <c r="K103" s="64">
        <f t="shared" si="77"/>
        <v>3.59285966416217E-2</v>
      </c>
      <c r="L103" s="64"/>
      <c r="M103" s="64">
        <f t="shared" ref="M103:O103" si="78">+M31/$D31</f>
        <v>4.9266300237002673E-2</v>
      </c>
      <c r="N103" s="64">
        <f t="shared" si="78"/>
        <v>4.9266300237002673E-2</v>
      </c>
      <c r="O103" s="64">
        <f t="shared" si="78"/>
        <v>0</v>
      </c>
      <c r="P103" s="64"/>
      <c r="Q103" s="64">
        <f t="shared" si="33"/>
        <v>2.1254601381675155E-2</v>
      </c>
      <c r="R103" s="64"/>
      <c r="S103" s="64">
        <f t="shared" ref="S103:V103" si="79">+S31/$D31</f>
        <v>0.3126670364580707</v>
      </c>
      <c r="T103" s="64">
        <f t="shared" si="79"/>
        <v>0.29582471887448941</v>
      </c>
      <c r="U103" s="64">
        <f t="shared" si="79"/>
        <v>1.626241742726035E-2</v>
      </c>
      <c r="V103" s="64">
        <f t="shared" si="79"/>
        <v>5.7990015632091167E-4</v>
      </c>
      <c r="W103" s="64"/>
      <c r="X103" s="64">
        <f t="shared" si="35"/>
        <v>3.0255660329786696E-3</v>
      </c>
      <c r="Y103" s="65"/>
      <c r="Z103" s="64">
        <f t="shared" si="36"/>
        <v>0.17821247289597095</v>
      </c>
    </row>
    <row r="104" spans="1:26" x14ac:dyDescent="0.2">
      <c r="A104" s="46">
        <v>2017</v>
      </c>
      <c r="B104" s="22" t="s">
        <v>352</v>
      </c>
      <c r="D104" s="41"/>
      <c r="E104" s="41"/>
      <c r="F104" s="64">
        <f t="shared" ref="F104:K104" si="80">+F32/$D32</f>
        <v>0.53988908657304013</v>
      </c>
      <c r="G104" s="64">
        <f t="shared" si="80"/>
        <v>0.29509406821365031</v>
      </c>
      <c r="H104" s="64">
        <f t="shared" si="80"/>
        <v>2.6110080629897416E-2</v>
      </c>
      <c r="I104" s="64">
        <f t="shared" si="80"/>
        <v>0.14825680433054472</v>
      </c>
      <c r="J104" s="64">
        <f t="shared" si="80"/>
        <v>1.3958814399818298E-2</v>
      </c>
      <c r="K104" s="64">
        <f t="shared" si="80"/>
        <v>5.6469318999129346E-2</v>
      </c>
      <c r="L104" s="64"/>
      <c r="M104" s="64">
        <f t="shared" ref="M104:O104" si="81">+M32/$D32</f>
        <v>0.10006813794147708</v>
      </c>
      <c r="N104" s="64">
        <f t="shared" si="81"/>
        <v>8.5711852216375825E-2</v>
      </c>
      <c r="O104" s="64">
        <f t="shared" si="81"/>
        <v>1.435628572510126E-2</v>
      </c>
      <c r="P104" s="64"/>
      <c r="Q104" s="64">
        <f t="shared" si="33"/>
        <v>5.8343112389749027E-2</v>
      </c>
      <c r="R104" s="64"/>
      <c r="S104" s="64">
        <f t="shared" ref="S104:V104" si="82">+S32/$D32</f>
        <v>0.30169966309573382</v>
      </c>
      <c r="T104" s="64">
        <f t="shared" si="82"/>
        <v>0.26748873831245029</v>
      </c>
      <c r="U104" s="64">
        <f t="shared" si="82"/>
        <v>4.9778551690199489E-3</v>
      </c>
      <c r="V104" s="64">
        <f t="shared" si="82"/>
        <v>2.9233069614263543E-2</v>
      </c>
      <c r="W104" s="64"/>
      <c r="X104" s="64">
        <f t="shared" si="35"/>
        <v>6.8137941477079151E-3</v>
      </c>
      <c r="Y104" s="65"/>
      <c r="Z104" s="64">
        <f t="shared" si="36"/>
        <v>0.10212173978877238</v>
      </c>
    </row>
    <row r="105" spans="1:26" x14ac:dyDescent="0.2">
      <c r="A105" s="46">
        <v>2017</v>
      </c>
      <c r="B105" s="22" t="s">
        <v>375</v>
      </c>
      <c r="D105" s="41"/>
      <c r="E105" s="41"/>
      <c r="F105" s="64">
        <f t="shared" ref="F105:K105" si="83">+F33/$D33</f>
        <v>0.47157080167979992</v>
      </c>
      <c r="G105" s="64">
        <f t="shared" si="83"/>
        <v>0.30297739819751807</v>
      </c>
      <c r="H105" s="64">
        <f t="shared" si="83"/>
        <v>2.0649506912659842E-2</v>
      </c>
      <c r="I105" s="64">
        <f t="shared" si="83"/>
        <v>8.5405558439107257E-2</v>
      </c>
      <c r="J105" s="64">
        <f t="shared" si="83"/>
        <v>1.8543858821308924E-2</v>
      </c>
      <c r="K105" s="64">
        <f t="shared" si="83"/>
        <v>4.3994479309205872E-2</v>
      </c>
      <c r="L105" s="64"/>
      <c r="M105" s="64">
        <f t="shared" ref="M105:O105" si="84">+M33/$D33</f>
        <v>0.14745434813381778</v>
      </c>
      <c r="N105" s="64">
        <f t="shared" si="84"/>
        <v>0.11191785023356769</v>
      </c>
      <c r="O105" s="64">
        <f t="shared" si="84"/>
        <v>3.5536497900250083E-2</v>
      </c>
      <c r="P105" s="64"/>
      <c r="Q105" s="64">
        <f t="shared" si="33"/>
        <v>0.10112419195017222</v>
      </c>
      <c r="R105" s="64"/>
      <c r="S105" s="64">
        <f t="shared" ref="S105:V105" si="85">+S33/$D33</f>
        <v>0.27985065823621008</v>
      </c>
      <c r="T105" s="64">
        <f t="shared" si="85"/>
        <v>0.26850257160383145</v>
      </c>
      <c r="U105" s="64">
        <f t="shared" si="85"/>
        <v>6.3228424479781064E-3</v>
      </c>
      <c r="V105" s="64">
        <f t="shared" si="85"/>
        <v>5.0252441844005095E-3</v>
      </c>
      <c r="W105" s="64"/>
      <c r="X105" s="64">
        <f t="shared" si="35"/>
        <v>2.3238805265889681E-3</v>
      </c>
      <c r="Y105" s="65"/>
      <c r="Z105" s="64">
        <f t="shared" si="36"/>
        <v>0.17069315339970745</v>
      </c>
    </row>
    <row r="106" spans="1:26" x14ac:dyDescent="0.2">
      <c r="A106" s="46">
        <v>2017</v>
      </c>
      <c r="B106" s="22" t="s">
        <v>419</v>
      </c>
      <c r="D106" s="41"/>
      <c r="E106" s="41"/>
      <c r="F106" s="64">
        <f t="shared" ref="F106:K106" si="86">+F34/$D34</f>
        <v>0.55515931956393805</v>
      </c>
      <c r="G106" s="64">
        <f t="shared" si="86"/>
        <v>0.31737101701090153</v>
      </c>
      <c r="H106" s="64">
        <f t="shared" si="86"/>
        <v>3.1128268363086062E-2</v>
      </c>
      <c r="I106" s="64">
        <f t="shared" si="86"/>
        <v>8.6574839559454081E-2</v>
      </c>
      <c r="J106" s="64">
        <f t="shared" si="86"/>
        <v>1.0593279713028612E-2</v>
      </c>
      <c r="K106" s="64">
        <f t="shared" si="86"/>
        <v>0.10949191491746769</v>
      </c>
      <c r="L106" s="64"/>
      <c r="M106" s="64">
        <f t="shared" ref="M106:O106" si="87">+M34/$D34</f>
        <v>0.13006894039178321</v>
      </c>
      <c r="N106" s="64">
        <f t="shared" si="87"/>
        <v>9.4435725695709447E-2</v>
      </c>
      <c r="O106" s="64">
        <f t="shared" si="87"/>
        <v>3.5633214696073758E-2</v>
      </c>
      <c r="P106" s="64"/>
      <c r="Q106" s="64">
        <f t="shared" si="33"/>
        <v>7.8980186643499706E-2</v>
      </c>
      <c r="R106" s="64"/>
      <c r="S106" s="64">
        <f t="shared" ref="S106:V106" si="88">+S34/$D34</f>
        <v>0.23579155340077909</v>
      </c>
      <c r="T106" s="64">
        <f t="shared" si="88"/>
        <v>0.2238601014488692</v>
      </c>
      <c r="U106" s="64">
        <f t="shared" si="88"/>
        <v>9.248101336771012E-3</v>
      </c>
      <c r="V106" s="64">
        <f t="shared" si="88"/>
        <v>2.6833506151388614E-3</v>
      </c>
      <c r="W106" s="64"/>
      <c r="X106" s="64">
        <f t="shared" si="35"/>
        <v>1.5413502227951687E-4</v>
      </c>
      <c r="Y106" s="65"/>
      <c r="Z106" s="64">
        <f t="shared" si="36"/>
        <v>8.3018616708236403E-2</v>
      </c>
    </row>
    <row r="107" spans="1:26" x14ac:dyDescent="0.2">
      <c r="A107" s="46">
        <v>2017</v>
      </c>
      <c r="B107" s="22" t="s">
        <v>440</v>
      </c>
      <c r="D107" s="41"/>
      <c r="E107" s="41"/>
      <c r="F107" s="64">
        <f t="shared" ref="F107:K107" si="89">+F35/$D35</f>
        <v>0.57338104899729847</v>
      </c>
      <c r="G107" s="64">
        <f t="shared" si="89"/>
        <v>0.26919929603515341</v>
      </c>
      <c r="H107" s="64">
        <f t="shared" si="89"/>
        <v>1.2274546290172517E-2</v>
      </c>
      <c r="I107" s="64">
        <f t="shared" si="89"/>
        <v>9.2328128327859291E-2</v>
      </c>
      <c r="J107" s="64">
        <f t="shared" si="89"/>
        <v>7.908394892891973E-3</v>
      </c>
      <c r="K107" s="64">
        <f t="shared" si="89"/>
        <v>0.19167068345122129</v>
      </c>
      <c r="L107" s="64"/>
      <c r="M107" s="64">
        <f t="shared" ref="M107:O107" si="90">+M35/$D35</f>
        <v>0.1637390846215068</v>
      </c>
      <c r="N107" s="64">
        <f t="shared" si="90"/>
        <v>0.12515833604232757</v>
      </c>
      <c r="O107" s="64">
        <f t="shared" si="90"/>
        <v>3.858074857917923E-2</v>
      </c>
      <c r="P107" s="64"/>
      <c r="Q107" s="64">
        <f t="shared" si="33"/>
        <v>4.0895537445773407E-2</v>
      </c>
      <c r="R107" s="64"/>
      <c r="S107" s="64">
        <f t="shared" ref="S107:V107" si="91">+S35/$D35</f>
        <v>0.2219843289354213</v>
      </c>
      <c r="T107" s="64">
        <f t="shared" si="91"/>
        <v>0.20191348406550907</v>
      </c>
      <c r="U107" s="64">
        <f t="shared" si="91"/>
        <v>1.8798551715634073E-2</v>
      </c>
      <c r="V107" s="64">
        <f t="shared" si="91"/>
        <v>1.2722931542781559E-3</v>
      </c>
      <c r="W107" s="64"/>
      <c r="X107" s="64">
        <f t="shared" si="35"/>
        <v>3.5590579425842683E-4</v>
      </c>
      <c r="Y107" s="65"/>
      <c r="Z107" s="64">
        <f t="shared" si="36"/>
        <v>6.7053714591577079E-2</v>
      </c>
    </row>
    <row r="108" spans="1:26" x14ac:dyDescent="0.2">
      <c r="A108" s="46">
        <v>2017</v>
      </c>
      <c r="B108" s="22" t="s">
        <v>477</v>
      </c>
      <c r="D108" s="41"/>
      <c r="E108" s="41"/>
      <c r="F108" s="64">
        <f t="shared" ref="F108:K108" si="92">+F36/$D36</f>
        <v>0.47977093526699288</v>
      </c>
      <c r="G108" s="64">
        <f t="shared" si="92"/>
        <v>0.2508382026822486</v>
      </c>
      <c r="H108" s="64">
        <f t="shared" si="92"/>
        <v>2.3058273786476118E-2</v>
      </c>
      <c r="I108" s="64">
        <f t="shared" si="92"/>
        <v>0.10535833714667887</v>
      </c>
      <c r="J108" s="64">
        <f t="shared" si="92"/>
        <v>7.5944243021577665E-3</v>
      </c>
      <c r="K108" s="64">
        <f t="shared" si="92"/>
        <v>9.2921697349431523E-2</v>
      </c>
      <c r="L108" s="64"/>
      <c r="M108" s="64">
        <f t="shared" ref="M108:O108" si="93">+M36/$D36</f>
        <v>0.25418221338308283</v>
      </c>
      <c r="N108" s="64">
        <f t="shared" si="93"/>
        <v>0.22704952655848498</v>
      </c>
      <c r="O108" s="64">
        <f t="shared" si="93"/>
        <v>2.7132686824597838E-2</v>
      </c>
      <c r="P108" s="64"/>
      <c r="Q108" s="64">
        <f t="shared" si="33"/>
        <v>4.6358548347354714E-2</v>
      </c>
      <c r="R108" s="64"/>
      <c r="S108" s="64">
        <f t="shared" ref="S108:V108" si="94">+S36/$D36</f>
        <v>0.21968830300256961</v>
      </c>
      <c r="T108" s="64">
        <f t="shared" si="94"/>
        <v>0.20803926572565032</v>
      </c>
      <c r="U108" s="64">
        <f t="shared" si="94"/>
        <v>8.9914287725720715E-3</v>
      </c>
      <c r="V108" s="64">
        <f t="shared" si="94"/>
        <v>2.6576085043472138E-3</v>
      </c>
      <c r="W108" s="64"/>
      <c r="X108" s="64">
        <f t="shared" si="35"/>
        <v>9.4314301805765773E-3</v>
      </c>
      <c r="Y108" s="65"/>
      <c r="Z108" s="64">
        <f t="shared" si="36"/>
        <v>0.15115127424407757</v>
      </c>
    </row>
    <row r="109" spans="1:26" x14ac:dyDescent="0.2">
      <c r="A109" s="46">
        <v>2017</v>
      </c>
      <c r="B109" s="22" t="s">
        <v>519</v>
      </c>
      <c r="D109" s="41"/>
      <c r="E109" s="41"/>
      <c r="F109" s="64">
        <f t="shared" ref="F109:K109" si="95">+F37/$D37</f>
        <v>0.34922731104242766</v>
      </c>
      <c r="G109" s="64">
        <f t="shared" si="95"/>
        <v>0.14830008429334082</v>
      </c>
      <c r="H109" s="64">
        <f t="shared" si="95"/>
        <v>3.0767069401517279E-2</v>
      </c>
      <c r="I109" s="64">
        <f t="shared" si="95"/>
        <v>0.11087384096656364</v>
      </c>
      <c r="J109" s="64">
        <f t="shared" si="95"/>
        <v>4.3551559426805286E-3</v>
      </c>
      <c r="K109" s="64">
        <f t="shared" si="95"/>
        <v>5.4931160438325376E-2</v>
      </c>
      <c r="L109" s="64"/>
      <c r="M109" s="64">
        <f t="shared" ref="M109:O109" si="96">+M37/$D37</f>
        <v>0.19525147513346447</v>
      </c>
      <c r="N109" s="64">
        <f t="shared" si="96"/>
        <v>0.14192188817083451</v>
      </c>
      <c r="O109" s="64">
        <f t="shared" si="96"/>
        <v>5.3329586962629953E-2</v>
      </c>
      <c r="P109" s="64"/>
      <c r="Q109" s="64">
        <f t="shared" si="33"/>
        <v>0.11694296150604103</v>
      </c>
      <c r="R109" s="64"/>
      <c r="S109" s="64">
        <f t="shared" ref="S109:V109" si="97">+S37/$D37</f>
        <v>0.33857825231806687</v>
      </c>
      <c r="T109" s="64">
        <f t="shared" si="97"/>
        <v>0.31989322843495366</v>
      </c>
      <c r="U109" s="64">
        <f t="shared" si="97"/>
        <v>8.4855296431581902E-3</v>
      </c>
      <c r="V109" s="64">
        <f t="shared" si="97"/>
        <v>1.0199494239955044E-2</v>
      </c>
      <c r="W109" s="64"/>
      <c r="X109" s="64">
        <f t="shared" si="35"/>
        <v>7.4178139926945772E-3</v>
      </c>
      <c r="Y109" s="65"/>
      <c r="Z109" s="64">
        <f t="shared" si="36"/>
        <v>0.13118853610564765</v>
      </c>
    </row>
    <row r="110" spans="1:26" x14ac:dyDescent="0.2">
      <c r="A110" s="46">
        <v>2017</v>
      </c>
      <c r="B110" s="22" t="s">
        <v>534</v>
      </c>
      <c r="D110" s="41"/>
      <c r="E110" s="41"/>
      <c r="F110" s="64">
        <f t="shared" ref="F110:K110" si="98">+F38/$D38</f>
        <v>0.60695354465497908</v>
      </c>
      <c r="G110" s="64">
        <f t="shared" si="98"/>
        <v>0.26589929756212738</v>
      </c>
      <c r="H110" s="64">
        <f t="shared" si="98"/>
        <v>6.608425319245223E-2</v>
      </c>
      <c r="I110" s="64">
        <f t="shared" si="98"/>
        <v>0.16144658914271098</v>
      </c>
      <c r="J110" s="64">
        <f t="shared" si="98"/>
        <v>1.025913464376365E-2</v>
      </c>
      <c r="K110" s="64">
        <f t="shared" si="98"/>
        <v>0.10326427011392479</v>
      </c>
      <c r="L110" s="64"/>
      <c r="M110" s="64">
        <f t="shared" ref="M110:O110" si="99">+M38/$D38</f>
        <v>0.14812584853314445</v>
      </c>
      <c r="N110" s="64">
        <f t="shared" si="99"/>
        <v>0.11079629301694115</v>
      </c>
      <c r="O110" s="64">
        <f t="shared" si="99"/>
        <v>3.7329555516203296E-2</v>
      </c>
      <c r="P110" s="64"/>
      <c r="Q110" s="64">
        <f t="shared" si="33"/>
        <v>5.1889892371564057E-2</v>
      </c>
      <c r="R110" s="64"/>
      <c r="S110" s="64">
        <f t="shared" ref="S110:V110" si="100">+S38/$D38</f>
        <v>0.19303071444031245</v>
      </c>
      <c r="T110" s="64">
        <f t="shared" si="100"/>
        <v>0.17886390020266416</v>
      </c>
      <c r="U110" s="64">
        <f t="shared" si="100"/>
        <v>8.0042500442712942E-3</v>
      </c>
      <c r="V110" s="64">
        <f t="shared" si="100"/>
        <v>6.1625641933770146E-3</v>
      </c>
      <c r="W110" s="64"/>
      <c r="X110" s="64">
        <f t="shared" si="35"/>
        <v>4.154418275190367E-3</v>
      </c>
      <c r="Y110" s="65"/>
      <c r="Z110" s="64">
        <f t="shared" si="36"/>
        <v>0.15359965684827734</v>
      </c>
    </row>
    <row r="111" spans="1:26" x14ac:dyDescent="0.2">
      <c r="A111" s="46">
        <v>2017</v>
      </c>
      <c r="B111" s="22" t="s">
        <v>582</v>
      </c>
      <c r="D111" s="41"/>
      <c r="E111" s="41"/>
      <c r="F111" s="64">
        <f t="shared" ref="F111:K111" si="101">+F39/$D39</f>
        <v>0.63480002704621519</v>
      </c>
      <c r="G111" s="64">
        <f t="shared" si="101"/>
        <v>0.25124243551168057</v>
      </c>
      <c r="H111" s="64">
        <f t="shared" si="101"/>
        <v>4.2944318604415298E-2</v>
      </c>
      <c r="I111" s="64">
        <f t="shared" si="101"/>
        <v>0.16893742181953414</v>
      </c>
      <c r="J111" s="64">
        <f t="shared" si="101"/>
        <v>1.1122756009330945E-2</v>
      </c>
      <c r="K111" s="64">
        <f t="shared" si="101"/>
        <v>0.16055309510125426</v>
      </c>
      <c r="L111" s="64"/>
      <c r="M111" s="64">
        <f t="shared" ref="M111:O111" si="102">+M39/$D39</f>
        <v>6.25359207545894E-2</v>
      </c>
      <c r="N111" s="64">
        <f t="shared" si="102"/>
        <v>4.5479901281314447E-2</v>
      </c>
      <c r="O111" s="64">
        <f t="shared" si="102"/>
        <v>1.705601947327496E-2</v>
      </c>
      <c r="P111" s="64"/>
      <c r="Q111" s="64">
        <f t="shared" si="33"/>
        <v>0.10978227796747693</v>
      </c>
      <c r="R111" s="64"/>
      <c r="S111" s="64">
        <f t="shared" ref="S111:V111" si="103">+S39/$D39</f>
        <v>0.19288177423171846</v>
      </c>
      <c r="T111" s="64">
        <f t="shared" si="103"/>
        <v>0.18083775651644748</v>
      </c>
      <c r="U111" s="64">
        <f t="shared" si="103"/>
        <v>9.2041651171439198E-3</v>
      </c>
      <c r="V111" s="64">
        <f t="shared" si="103"/>
        <v>2.8398525981270495E-3</v>
      </c>
      <c r="W111" s="64"/>
      <c r="X111" s="64">
        <f t="shared" si="35"/>
        <v>9.2717806551945638E-3</v>
      </c>
      <c r="Y111" s="65"/>
      <c r="Z111" s="64">
        <f t="shared" si="36"/>
        <v>0.14337874843639067</v>
      </c>
    </row>
    <row r="112" spans="1:26" x14ac:dyDescent="0.2">
      <c r="A112" s="46">
        <v>2017</v>
      </c>
      <c r="B112" s="22" t="s">
        <v>328</v>
      </c>
      <c r="D112" s="41"/>
      <c r="E112" s="41"/>
      <c r="F112" s="64">
        <f t="shared" ref="F112:K112" si="104">+F40/$D40</f>
        <v>0.53584008050866838</v>
      </c>
      <c r="G112" s="64">
        <f t="shared" si="104"/>
        <v>0.23589954713874023</v>
      </c>
      <c r="H112" s="64">
        <f t="shared" si="104"/>
        <v>3.0305109555830018E-2</v>
      </c>
      <c r="I112" s="64">
        <f t="shared" si="104"/>
        <v>0.12721284479209552</v>
      </c>
      <c r="J112" s="64">
        <f t="shared" si="104"/>
        <v>2.6851470655505239E-2</v>
      </c>
      <c r="K112" s="64">
        <f t="shared" si="104"/>
        <v>0.11557110836649742</v>
      </c>
      <c r="L112" s="64"/>
      <c r="M112" s="64">
        <f t="shared" ref="M112:O112" si="105">+M40/$D40</f>
        <v>2.2322858057728375E-2</v>
      </c>
      <c r="N112" s="64">
        <f t="shared" si="105"/>
        <v>1.1801838891176067E-2</v>
      </c>
      <c r="O112" s="64">
        <f t="shared" si="105"/>
        <v>1.0521019166552308E-2</v>
      </c>
      <c r="P112" s="64"/>
      <c r="Q112" s="64">
        <f t="shared" si="33"/>
        <v>7.8221490325236717E-2</v>
      </c>
      <c r="R112" s="64"/>
      <c r="S112" s="64">
        <f t="shared" ref="S112:V112" si="106">+S40/$D40</f>
        <v>0.36361557110836651</v>
      </c>
      <c r="T112" s="64">
        <f t="shared" si="106"/>
        <v>0.357165728923654</v>
      </c>
      <c r="U112" s="64">
        <f t="shared" si="106"/>
        <v>3.7967156122775719E-3</v>
      </c>
      <c r="V112" s="64">
        <f t="shared" si="106"/>
        <v>2.6531265724349298E-3</v>
      </c>
      <c r="W112" s="64"/>
      <c r="X112" s="64">
        <f t="shared" si="35"/>
        <v>2.5158958876538126E-4</v>
      </c>
      <c r="Y112" s="65"/>
      <c r="Z112" s="64">
        <f t="shared" si="36"/>
        <v>0.21856273729472578</v>
      </c>
    </row>
    <row r="113" spans="1:27" x14ac:dyDescent="0.2">
      <c r="A113" s="46"/>
      <c r="D113" s="41"/>
      <c r="E113" s="41"/>
      <c r="F113" s="41"/>
      <c r="G113" s="41"/>
      <c r="H113" s="41"/>
      <c r="I113" s="41"/>
      <c r="J113" s="41"/>
      <c r="K113" s="41"/>
      <c r="L113" s="41"/>
      <c r="M113" s="41"/>
      <c r="N113" s="41"/>
      <c r="O113" s="41"/>
      <c r="P113" s="41"/>
      <c r="Q113" s="41"/>
      <c r="R113" s="41"/>
      <c r="S113" s="41"/>
      <c r="T113" s="41"/>
      <c r="U113" s="41"/>
      <c r="V113" s="41"/>
      <c r="W113" s="41"/>
      <c r="X113" s="41"/>
      <c r="Y113" s="35"/>
      <c r="Z113" s="41"/>
    </row>
    <row r="114" spans="1:27" x14ac:dyDescent="0.2">
      <c r="A114" s="46"/>
      <c r="C114" s="31"/>
      <c r="D114" s="50"/>
      <c r="E114" s="50"/>
      <c r="F114" s="50"/>
      <c r="G114" s="50"/>
      <c r="H114" s="50"/>
      <c r="I114" s="50"/>
      <c r="J114" s="50"/>
      <c r="K114" s="50"/>
      <c r="L114" s="50"/>
      <c r="M114" s="50"/>
      <c r="N114" s="50"/>
      <c r="O114" s="50"/>
      <c r="P114" s="50"/>
      <c r="Q114" s="50"/>
      <c r="R114" s="50"/>
      <c r="S114" s="50"/>
      <c r="T114" s="50"/>
      <c r="U114" s="50"/>
      <c r="V114" s="50"/>
      <c r="W114" s="50"/>
      <c r="X114" s="50"/>
      <c r="Y114" s="31"/>
      <c r="Z114" s="50"/>
      <c r="AA114" s="31"/>
    </row>
    <row r="115" spans="1:27" ht="22.5" x14ac:dyDescent="0.2">
      <c r="A115" s="28"/>
      <c r="B115" s="28"/>
      <c r="C115" s="54"/>
      <c r="D115" s="49" t="s">
        <v>959</v>
      </c>
      <c r="E115" s="30"/>
      <c r="F115" s="146" t="s">
        <v>718</v>
      </c>
      <c r="G115" s="146"/>
      <c r="H115" s="146"/>
      <c r="I115" s="146"/>
      <c r="J115" s="146"/>
      <c r="K115" s="146"/>
      <c r="L115" s="37"/>
      <c r="M115" s="146" t="s">
        <v>719</v>
      </c>
      <c r="N115" s="146"/>
      <c r="O115" s="146"/>
      <c r="P115" s="30"/>
      <c r="Q115" s="32" t="s">
        <v>720</v>
      </c>
      <c r="R115" s="33"/>
      <c r="S115" s="32" t="s">
        <v>721</v>
      </c>
      <c r="T115" s="32"/>
      <c r="U115" s="32"/>
      <c r="V115" s="32"/>
      <c r="W115" s="33"/>
      <c r="X115" s="32" t="s">
        <v>739</v>
      </c>
      <c r="Z115" s="147" t="s">
        <v>958</v>
      </c>
      <c r="AA115" s="147"/>
    </row>
    <row r="116" spans="1:27" ht="45" x14ac:dyDescent="0.2">
      <c r="A116" s="31" t="s">
        <v>844</v>
      </c>
      <c r="B116" s="31"/>
      <c r="C116" s="31"/>
      <c r="D116" s="53" t="s">
        <v>0</v>
      </c>
      <c r="E116" s="50"/>
      <c r="F116" s="53" t="s">
        <v>0</v>
      </c>
      <c r="G116" s="52" t="s">
        <v>786</v>
      </c>
      <c r="H116" s="52" t="s">
        <v>787</v>
      </c>
      <c r="I116" s="52" t="s">
        <v>788</v>
      </c>
      <c r="J116" s="52" t="s">
        <v>789</v>
      </c>
      <c r="K116" s="52"/>
      <c r="L116" s="50"/>
      <c r="M116" s="52" t="s">
        <v>0</v>
      </c>
      <c r="N116" s="52" t="s">
        <v>790</v>
      </c>
      <c r="O116" s="52" t="s">
        <v>791</v>
      </c>
      <c r="P116" s="52"/>
      <c r="Q116" s="52" t="s">
        <v>792</v>
      </c>
      <c r="R116" s="52"/>
      <c r="S116" s="52" t="s">
        <v>0</v>
      </c>
      <c r="T116" s="52" t="s">
        <v>795</v>
      </c>
      <c r="U116" s="52" t="s">
        <v>796</v>
      </c>
      <c r="V116" s="52" t="s">
        <v>799</v>
      </c>
      <c r="W116" s="50"/>
      <c r="X116" s="52" t="s">
        <v>0</v>
      </c>
      <c r="Y116" s="31"/>
      <c r="Z116" s="53" t="s">
        <v>801</v>
      </c>
      <c r="AA116" s="31"/>
    </row>
    <row r="117" spans="1:27" x14ac:dyDescent="0.2">
      <c r="A117" s="62">
        <v>2019</v>
      </c>
      <c r="B117" s="51" t="s">
        <v>738</v>
      </c>
      <c r="D117" s="41"/>
      <c r="E117" s="41"/>
      <c r="F117" s="137">
        <f t="shared" ref="F117:K117" si="107">+F45/$D45</f>
        <v>0.18409291640230743</v>
      </c>
      <c r="G117" s="137">
        <f t="shared" si="107"/>
        <v>0.10936883523386184</v>
      </c>
      <c r="H117" s="137">
        <f t="shared" si="107"/>
        <v>1.8556402993065577E-2</v>
      </c>
      <c r="I117" s="137">
        <f t="shared" si="107"/>
        <v>4.2449442089657417E-2</v>
      </c>
      <c r="J117" s="137">
        <f t="shared" si="107"/>
        <v>1.371823608572259E-2</v>
      </c>
      <c r="K117" s="137">
        <f t="shared" si="107"/>
        <v>0</v>
      </c>
      <c r="L117" s="137"/>
      <c r="M117" s="137">
        <f t="shared" ref="M117:O117" si="108">+M45/$D45</f>
        <v>0.17050733051456801</v>
      </c>
      <c r="N117" s="137">
        <f t="shared" si="108"/>
        <v>0.1345034952785657</v>
      </c>
      <c r="O117" s="137">
        <f t="shared" si="108"/>
        <v>3.6003835236002327E-2</v>
      </c>
      <c r="P117" s="137"/>
      <c r="Q117" s="137">
        <f t="shared" ref="Q117" si="109">+Q45/$D45</f>
        <v>0.40563424361864114</v>
      </c>
      <c r="R117" s="137"/>
      <c r="S117" s="137">
        <f t="shared" ref="S117:V117" si="110">+S45/$D45</f>
        <v>0.23976550946448327</v>
      </c>
      <c r="T117" s="137">
        <f t="shared" si="110"/>
        <v>0.12848442311982838</v>
      </c>
      <c r="U117" s="137">
        <f t="shared" si="110"/>
        <v>6.1792689894365803E-3</v>
      </c>
      <c r="V117" s="137">
        <f t="shared" si="110"/>
        <v>0.10510181735521837</v>
      </c>
      <c r="W117" s="137"/>
      <c r="X117" s="137">
        <f t="shared" ref="X117" si="111">+X45/$D45</f>
        <v>0</v>
      </c>
      <c r="Y117" s="138"/>
      <c r="Z117" s="137">
        <f t="shared" ref="Z117" si="112">+Z45/$D45</f>
        <v>4.7091361328995392E-2</v>
      </c>
    </row>
    <row r="118" spans="1:27" x14ac:dyDescent="0.2">
      <c r="D118" s="41"/>
      <c r="E118" s="41"/>
      <c r="F118" s="41"/>
      <c r="G118" s="41"/>
      <c r="H118" s="41"/>
      <c r="I118" s="41"/>
      <c r="J118" s="41"/>
      <c r="K118" s="41"/>
      <c r="L118" s="41"/>
      <c r="M118" s="41"/>
      <c r="N118" s="41"/>
      <c r="O118" s="41"/>
      <c r="P118" s="41"/>
      <c r="Q118" s="41"/>
      <c r="R118" s="41"/>
      <c r="S118" s="41"/>
      <c r="T118" s="41"/>
      <c r="U118" s="41"/>
      <c r="V118" s="41"/>
      <c r="W118" s="41"/>
      <c r="X118" s="41"/>
      <c r="Y118" s="35"/>
      <c r="Z118" s="41"/>
    </row>
    <row r="119" spans="1:27" x14ac:dyDescent="0.2">
      <c r="A119" s="46">
        <v>2019</v>
      </c>
      <c r="B119" s="22" t="s">
        <v>324</v>
      </c>
      <c r="D119" s="41"/>
      <c r="E119" s="41"/>
      <c r="F119" s="64">
        <f t="shared" ref="F119:K119" si="113">+F47/$D47</f>
        <v>8.862641447096721E-2</v>
      </c>
      <c r="G119" s="64">
        <f t="shared" si="113"/>
        <v>4.3280746675476996E-2</v>
      </c>
      <c r="H119" s="64">
        <f t="shared" si="113"/>
        <v>5.7817791360370032E-4</v>
      </c>
      <c r="I119" s="64">
        <f t="shared" si="113"/>
        <v>3.7622862806640789E-2</v>
      </c>
      <c r="J119" s="64">
        <f t="shared" si="113"/>
        <v>7.1446270752457252E-3</v>
      </c>
      <c r="K119" s="64">
        <f t="shared" si="113"/>
        <v>0</v>
      </c>
      <c r="L119" s="64"/>
      <c r="M119" s="64">
        <f t="shared" ref="M119:O119" si="114">+M47/$D47</f>
        <v>9.7092591063021386E-2</v>
      </c>
      <c r="N119" s="64">
        <f t="shared" si="114"/>
        <v>5.9924010902783514E-2</v>
      </c>
      <c r="O119" s="64">
        <f t="shared" si="114"/>
        <v>3.7168580160237878E-2</v>
      </c>
      <c r="P119" s="64"/>
      <c r="Q119" s="64">
        <f t="shared" ref="Q119:Q130" si="115">+Q47/$D47</f>
        <v>0.56397125629800937</v>
      </c>
      <c r="R119" s="64"/>
      <c r="S119" s="64">
        <f t="shared" ref="S119:V119" si="116">+S47/$D47</f>
        <v>0.25030973816800201</v>
      </c>
      <c r="T119" s="64">
        <f t="shared" si="116"/>
        <v>8.8089534979763767E-2</v>
      </c>
      <c r="U119" s="64">
        <f t="shared" si="116"/>
        <v>3.8820517056248451E-3</v>
      </c>
      <c r="V119" s="64">
        <f t="shared" si="116"/>
        <v>0.15833815148261338</v>
      </c>
      <c r="W119" s="64"/>
      <c r="X119" s="64">
        <f t="shared" ref="X119:X130" si="117">+X47/$D47</f>
        <v>0</v>
      </c>
      <c r="Y119" s="65"/>
      <c r="Z119" s="64">
        <f t="shared" ref="Z119:Z130" si="118">+Z47/$D47</f>
        <v>0.10361774180226316</v>
      </c>
    </row>
    <row r="120" spans="1:27" x14ac:dyDescent="0.2">
      <c r="A120" s="46">
        <v>2019</v>
      </c>
      <c r="B120" s="22" t="s">
        <v>797</v>
      </c>
      <c r="D120" s="41"/>
      <c r="E120" s="41"/>
      <c r="F120" s="64">
        <f t="shared" ref="F120:K120" si="119">+F48/$D48</f>
        <v>9.3374357904617872E-2</v>
      </c>
      <c r="G120" s="64">
        <f t="shared" si="119"/>
        <v>6.1041433078668092E-2</v>
      </c>
      <c r="H120" s="64">
        <f t="shared" si="119"/>
        <v>3.9373158457406583E-3</v>
      </c>
      <c r="I120" s="64">
        <f t="shared" si="119"/>
        <v>1.152512320408855E-2</v>
      </c>
      <c r="J120" s="64">
        <f t="shared" si="119"/>
        <v>1.6870485776120572E-2</v>
      </c>
      <c r="K120" s="64">
        <f t="shared" si="119"/>
        <v>0</v>
      </c>
      <c r="L120" s="64"/>
      <c r="M120" s="64">
        <f t="shared" ref="M120:O120" si="120">+M48/$D48</f>
        <v>0.24567807879846679</v>
      </c>
      <c r="N120" s="64">
        <f t="shared" si="120"/>
        <v>0.13350368960392167</v>
      </c>
      <c r="O120" s="64">
        <f t="shared" si="120"/>
        <v>0.11217438919454513</v>
      </c>
      <c r="P120" s="64"/>
      <c r="Q120" s="64">
        <f t="shared" si="115"/>
        <v>0.31156945060102736</v>
      </c>
      <c r="R120" s="64"/>
      <c r="S120" s="64">
        <f t="shared" ref="S120:V120" si="121">+S48/$D48</f>
        <v>0.34937811269588798</v>
      </c>
      <c r="T120" s="64">
        <f t="shared" si="121"/>
        <v>8.3752705274960232E-2</v>
      </c>
      <c r="U120" s="64">
        <f t="shared" si="121"/>
        <v>1.7365909624260125E-2</v>
      </c>
      <c r="V120" s="64">
        <f t="shared" si="121"/>
        <v>0.24825949779666762</v>
      </c>
      <c r="W120" s="64"/>
      <c r="X120" s="64">
        <f t="shared" si="117"/>
        <v>0</v>
      </c>
      <c r="Y120" s="65"/>
      <c r="Z120" s="64">
        <f t="shared" si="118"/>
        <v>6.6934369377591202E-2</v>
      </c>
    </row>
    <row r="121" spans="1:27" x14ac:dyDescent="0.2">
      <c r="A121" s="46">
        <v>2019</v>
      </c>
      <c r="B121" s="22" t="s">
        <v>346</v>
      </c>
      <c r="D121" s="41"/>
      <c r="E121" s="41"/>
      <c r="F121" s="64">
        <f t="shared" ref="F121:K121" si="122">+F49/$D49</f>
        <v>0.19866220735785953</v>
      </c>
      <c r="G121" s="64">
        <f t="shared" si="122"/>
        <v>9.5795508838987103E-2</v>
      </c>
      <c r="H121" s="64">
        <f t="shared" si="122"/>
        <v>1.2183468705207836E-2</v>
      </c>
      <c r="I121" s="64">
        <f t="shared" si="122"/>
        <v>9.0683229813664598E-2</v>
      </c>
      <c r="J121" s="64">
        <f t="shared" si="122"/>
        <v>0</v>
      </c>
      <c r="K121" s="64">
        <f t="shared" si="122"/>
        <v>0</v>
      </c>
      <c r="L121" s="64"/>
      <c r="M121" s="64">
        <f t="shared" ref="M121:O121" si="123">+M49/$D49</f>
        <v>0.33956043956043958</v>
      </c>
      <c r="N121" s="64">
        <f t="shared" si="123"/>
        <v>0.31638795986622076</v>
      </c>
      <c r="O121" s="64">
        <f t="shared" si="123"/>
        <v>2.3172479694218824E-2</v>
      </c>
      <c r="P121" s="64"/>
      <c r="Q121" s="64">
        <f t="shared" si="115"/>
        <v>0.15370281892021023</v>
      </c>
      <c r="R121" s="64"/>
      <c r="S121" s="64">
        <f t="shared" ref="S121:V121" si="124">+S49/$D49</f>
        <v>0.30807453416149067</v>
      </c>
      <c r="T121" s="64">
        <f t="shared" si="124"/>
        <v>0.16875298614429049</v>
      </c>
      <c r="U121" s="64">
        <f t="shared" si="124"/>
        <v>3.2011466794075491E-3</v>
      </c>
      <c r="V121" s="64">
        <f t="shared" si="124"/>
        <v>0.13612040133779263</v>
      </c>
      <c r="W121" s="64"/>
      <c r="X121" s="64">
        <f t="shared" si="117"/>
        <v>0</v>
      </c>
      <c r="Y121" s="65"/>
      <c r="Z121" s="64">
        <f t="shared" si="118"/>
        <v>6.8800764452938368E-2</v>
      </c>
    </row>
    <row r="122" spans="1:27" x14ac:dyDescent="0.2">
      <c r="A122" s="46">
        <v>2019</v>
      </c>
      <c r="B122" s="22" t="s">
        <v>352</v>
      </c>
      <c r="D122" s="41"/>
      <c r="E122" s="41"/>
      <c r="F122" s="64">
        <f t="shared" ref="F122:K122" si="125">+F50/$D50</f>
        <v>0.33209287698516693</v>
      </c>
      <c r="G122" s="64">
        <f t="shared" si="125"/>
        <v>0.23025315792232298</v>
      </c>
      <c r="H122" s="64">
        <f t="shared" si="125"/>
        <v>3.4278526128203785E-2</v>
      </c>
      <c r="I122" s="64">
        <f t="shared" si="125"/>
        <v>6.436396037528172E-2</v>
      </c>
      <c r="J122" s="64">
        <f t="shared" si="125"/>
        <v>3.1972325593584571E-3</v>
      </c>
      <c r="K122" s="64">
        <f t="shared" si="125"/>
        <v>0</v>
      </c>
      <c r="L122" s="64"/>
      <c r="M122" s="64">
        <f t="shared" ref="M122:O122" si="126">+M50/$D50</f>
        <v>0.22197180145709944</v>
      </c>
      <c r="N122" s="64">
        <f t="shared" si="126"/>
        <v>9.1199748414487136E-2</v>
      </c>
      <c r="O122" s="64">
        <f t="shared" si="126"/>
        <v>0.1307720530426123</v>
      </c>
      <c r="P122" s="64"/>
      <c r="Q122" s="64">
        <f t="shared" si="115"/>
        <v>0.24288484721421458</v>
      </c>
      <c r="R122" s="64"/>
      <c r="S122" s="64">
        <f t="shared" ref="S122:V122" si="127">+S50/$D50</f>
        <v>0.20305047434351906</v>
      </c>
      <c r="T122" s="64">
        <f t="shared" si="127"/>
        <v>0.17799675035379212</v>
      </c>
      <c r="U122" s="64">
        <f t="shared" si="127"/>
        <v>0</v>
      </c>
      <c r="V122" s="64">
        <f t="shared" si="127"/>
        <v>2.5053723989726925E-2</v>
      </c>
      <c r="W122" s="64"/>
      <c r="X122" s="64">
        <f t="shared" si="117"/>
        <v>0</v>
      </c>
      <c r="Y122" s="65"/>
      <c r="Z122" s="64">
        <f t="shared" si="118"/>
        <v>6.2896378216887683E-4</v>
      </c>
    </row>
    <row r="123" spans="1:27" x14ac:dyDescent="0.2">
      <c r="A123" s="46">
        <v>2019</v>
      </c>
      <c r="B123" s="22" t="s">
        <v>375</v>
      </c>
      <c r="D123" s="41"/>
      <c r="E123" s="41"/>
      <c r="F123" s="64">
        <f t="shared" ref="F123:K123" si="128">+F51/$D51</f>
        <v>0.11598723076358566</v>
      </c>
      <c r="G123" s="64">
        <f t="shared" si="128"/>
        <v>8.1752467618243868E-2</v>
      </c>
      <c r="H123" s="64">
        <f t="shared" si="128"/>
        <v>1.3062782079037169E-2</v>
      </c>
      <c r="I123" s="64">
        <f t="shared" si="128"/>
        <v>2.1171981066304628E-2</v>
      </c>
      <c r="J123" s="64">
        <f t="shared" si="128"/>
        <v>0</v>
      </c>
      <c r="K123" s="64">
        <f t="shared" si="128"/>
        <v>0</v>
      </c>
      <c r="L123" s="64"/>
      <c r="M123" s="64">
        <f t="shared" ref="M123:O123" si="129">+M51/$D51</f>
        <v>4.6820533519245588E-2</v>
      </c>
      <c r="N123" s="64">
        <f t="shared" si="129"/>
        <v>4.3958463288445306E-2</v>
      </c>
      <c r="O123" s="64">
        <f t="shared" si="129"/>
        <v>2.862070230800279E-3</v>
      </c>
      <c r="P123" s="64"/>
      <c r="Q123" s="64">
        <f t="shared" si="115"/>
        <v>0.5737350016511944</v>
      </c>
      <c r="R123" s="64"/>
      <c r="S123" s="64">
        <f t="shared" ref="S123:V123" si="130">+S51/$D51</f>
        <v>0.26345723406597438</v>
      </c>
      <c r="T123" s="64">
        <f t="shared" si="130"/>
        <v>0.1316919238249</v>
      </c>
      <c r="U123" s="64">
        <f t="shared" si="130"/>
        <v>2.2933255054489413E-2</v>
      </c>
      <c r="V123" s="64">
        <f t="shared" si="130"/>
        <v>0.10883205518658497</v>
      </c>
      <c r="W123" s="64"/>
      <c r="X123" s="64">
        <f t="shared" si="117"/>
        <v>0</v>
      </c>
      <c r="Y123" s="65"/>
      <c r="Z123" s="64">
        <f t="shared" si="118"/>
        <v>1.6328477598796462E-3</v>
      </c>
    </row>
    <row r="124" spans="1:27" x14ac:dyDescent="0.2">
      <c r="A124" s="46">
        <v>2019</v>
      </c>
      <c r="B124" s="22" t="s">
        <v>419</v>
      </c>
      <c r="D124" s="41"/>
      <c r="E124" s="41"/>
      <c r="F124" s="64">
        <f t="shared" ref="F124:K124" si="131">+F52/$D52</f>
        <v>9.0786892392646951E-2</v>
      </c>
      <c r="G124" s="64">
        <f t="shared" si="131"/>
        <v>3.0843566082976094E-2</v>
      </c>
      <c r="H124" s="64">
        <f t="shared" si="131"/>
        <v>0</v>
      </c>
      <c r="I124" s="64">
        <f t="shared" si="131"/>
        <v>5.8272179030734575E-2</v>
      </c>
      <c r="J124" s="64">
        <f t="shared" si="131"/>
        <v>1.6711472789362784E-3</v>
      </c>
      <c r="K124" s="64">
        <f t="shared" si="131"/>
        <v>0</v>
      </c>
      <c r="L124" s="64"/>
      <c r="M124" s="64">
        <f t="shared" ref="M124:O124" si="132">+M52/$D52</f>
        <v>2.5902782823512317E-2</v>
      </c>
      <c r="N124" s="64">
        <f t="shared" si="132"/>
        <v>0</v>
      </c>
      <c r="O124" s="64">
        <f t="shared" si="132"/>
        <v>2.5902782823512317E-2</v>
      </c>
      <c r="P124" s="64"/>
      <c r="Q124" s="64">
        <f t="shared" si="115"/>
        <v>0.60324783840732399</v>
      </c>
      <c r="R124" s="64"/>
      <c r="S124" s="64">
        <f t="shared" ref="S124:V124" si="133">+S52/$D52</f>
        <v>0.28006248637651676</v>
      </c>
      <c r="T124" s="64">
        <f t="shared" si="133"/>
        <v>9.3438930465741477E-2</v>
      </c>
      <c r="U124" s="64">
        <f t="shared" si="133"/>
        <v>0</v>
      </c>
      <c r="V124" s="64">
        <f t="shared" si="133"/>
        <v>0.18662355591077526</v>
      </c>
      <c r="W124" s="64"/>
      <c r="X124" s="64">
        <f t="shared" si="117"/>
        <v>0</v>
      </c>
      <c r="Y124" s="65"/>
      <c r="Z124" s="64">
        <f t="shared" si="118"/>
        <v>0.10695342585192182</v>
      </c>
    </row>
    <row r="125" spans="1:27" x14ac:dyDescent="0.2">
      <c r="A125" s="46">
        <v>2019</v>
      </c>
      <c r="B125" s="22" t="s">
        <v>440</v>
      </c>
      <c r="D125" s="41"/>
      <c r="E125" s="41"/>
      <c r="F125" s="64">
        <f t="shared" ref="F125:K125" si="134">+F53/$D53</f>
        <v>0</v>
      </c>
      <c r="G125" s="64">
        <f t="shared" si="134"/>
        <v>0</v>
      </c>
      <c r="H125" s="64">
        <f t="shared" si="134"/>
        <v>0</v>
      </c>
      <c r="I125" s="64">
        <f t="shared" si="134"/>
        <v>0</v>
      </c>
      <c r="J125" s="64">
        <f t="shared" si="134"/>
        <v>0</v>
      </c>
      <c r="K125" s="64">
        <f t="shared" si="134"/>
        <v>0</v>
      </c>
      <c r="L125" s="64"/>
      <c r="M125" s="64">
        <f t="shared" ref="M125:O125" si="135">+M53/$D53</f>
        <v>9.9107735417742052E-2</v>
      </c>
      <c r="N125" s="64">
        <f t="shared" si="135"/>
        <v>0</v>
      </c>
      <c r="O125" s="64">
        <f t="shared" si="135"/>
        <v>9.9107735417742052E-2</v>
      </c>
      <c r="P125" s="64"/>
      <c r="Q125" s="64">
        <f t="shared" si="115"/>
        <v>0.55305655925079267</v>
      </c>
      <c r="R125" s="64"/>
      <c r="S125" s="64">
        <f t="shared" ref="S125:V125" si="136">+S53/$D53</f>
        <v>0.34783570533146524</v>
      </c>
      <c r="T125" s="64">
        <f t="shared" si="136"/>
        <v>0.20020647444878698</v>
      </c>
      <c r="U125" s="64">
        <f t="shared" si="136"/>
        <v>0</v>
      </c>
      <c r="V125" s="64">
        <f t="shared" si="136"/>
        <v>0.14762923088267826</v>
      </c>
      <c r="W125" s="64"/>
      <c r="X125" s="64">
        <f t="shared" si="117"/>
        <v>0</v>
      </c>
      <c r="Y125" s="65"/>
      <c r="Z125" s="64">
        <f t="shared" si="118"/>
        <v>2.2122262370031709E-3</v>
      </c>
    </row>
    <row r="126" spans="1:27" x14ac:dyDescent="0.2">
      <c r="A126" s="46">
        <v>2019</v>
      </c>
      <c r="B126" s="22" t="s">
        <v>477</v>
      </c>
      <c r="D126" s="41"/>
      <c r="E126" s="41"/>
      <c r="F126" s="64">
        <f t="shared" ref="F126:K126" si="137">+F54/$D54</f>
        <v>9.3956173421300665E-2</v>
      </c>
      <c r="G126" s="64">
        <f t="shared" si="137"/>
        <v>1.8261074458058436E-3</v>
      </c>
      <c r="H126" s="64">
        <f t="shared" si="137"/>
        <v>0</v>
      </c>
      <c r="I126" s="64">
        <f t="shared" si="137"/>
        <v>9.2130065975494821E-2</v>
      </c>
      <c r="J126" s="64">
        <f t="shared" si="137"/>
        <v>0</v>
      </c>
      <c r="K126" s="64">
        <f t="shared" si="137"/>
        <v>0</v>
      </c>
      <c r="L126" s="64"/>
      <c r="M126" s="64">
        <f t="shared" ref="M126:O126" si="138">+M54/$D54</f>
        <v>1.932139491046183E-2</v>
      </c>
      <c r="N126" s="64">
        <f t="shared" si="138"/>
        <v>1.932139491046183E-2</v>
      </c>
      <c r="O126" s="64">
        <f t="shared" si="138"/>
        <v>0</v>
      </c>
      <c r="P126" s="64"/>
      <c r="Q126" s="64">
        <f t="shared" si="115"/>
        <v>0.582174835061263</v>
      </c>
      <c r="R126" s="64"/>
      <c r="S126" s="64">
        <f t="shared" ref="S126:V126" si="139">+S54/$D54</f>
        <v>0.30454759660697456</v>
      </c>
      <c r="T126" s="64">
        <f t="shared" si="139"/>
        <v>0.29500471253534399</v>
      </c>
      <c r="U126" s="64">
        <f t="shared" si="139"/>
        <v>0</v>
      </c>
      <c r="V126" s="64">
        <f t="shared" si="139"/>
        <v>9.542884071630538E-3</v>
      </c>
      <c r="W126" s="64"/>
      <c r="X126" s="64">
        <f t="shared" si="117"/>
        <v>0</v>
      </c>
      <c r="Y126" s="65"/>
      <c r="Z126" s="64">
        <f t="shared" si="118"/>
        <v>7.215144910461828E-3</v>
      </c>
    </row>
    <row r="127" spans="1:27" x14ac:dyDescent="0.2">
      <c r="A127" s="46">
        <v>2019</v>
      </c>
      <c r="B127" s="22" t="s">
        <v>519</v>
      </c>
      <c r="D127" s="41"/>
      <c r="E127" s="41"/>
      <c r="F127" s="64">
        <f t="shared" ref="F127:K127" si="140">+F55/$D55</f>
        <v>6.4575269912405781E-2</v>
      </c>
      <c r="G127" s="64">
        <f t="shared" si="140"/>
        <v>1.9912405785292322E-2</v>
      </c>
      <c r="H127" s="64">
        <f t="shared" si="140"/>
        <v>1.6092890609085354E-2</v>
      </c>
      <c r="I127" s="64">
        <f t="shared" si="140"/>
        <v>2.6023630067223469E-2</v>
      </c>
      <c r="J127" s="64">
        <f t="shared" si="140"/>
        <v>2.5463434508046444E-3</v>
      </c>
      <c r="K127" s="64">
        <f t="shared" si="140"/>
        <v>0</v>
      </c>
      <c r="L127" s="64"/>
      <c r="M127" s="64">
        <f t="shared" ref="M127:O127" si="141">+M55/$D55</f>
        <v>0.22178651456508452</v>
      </c>
      <c r="N127" s="64">
        <f t="shared" si="141"/>
        <v>0.18598492564677124</v>
      </c>
      <c r="O127" s="64">
        <f t="shared" si="141"/>
        <v>3.5801588918313303E-2</v>
      </c>
      <c r="P127" s="64"/>
      <c r="Q127" s="64">
        <f t="shared" si="115"/>
        <v>0.26731513546547159</v>
      </c>
      <c r="R127" s="64"/>
      <c r="S127" s="64">
        <f t="shared" ref="S127:V127" si="142">+S55/$D55</f>
        <v>0.44632308005703808</v>
      </c>
      <c r="T127" s="64">
        <f t="shared" si="142"/>
        <v>0.36708087186799754</v>
      </c>
      <c r="U127" s="64">
        <f t="shared" si="142"/>
        <v>0</v>
      </c>
      <c r="V127" s="64">
        <f t="shared" si="142"/>
        <v>7.9242208189040542E-2</v>
      </c>
      <c r="W127" s="64"/>
      <c r="X127" s="64">
        <f t="shared" si="117"/>
        <v>0</v>
      </c>
      <c r="Y127" s="65"/>
      <c r="Z127" s="64">
        <f t="shared" si="118"/>
        <v>0.10442490323894887</v>
      </c>
    </row>
    <row r="128" spans="1:27" x14ac:dyDescent="0.2">
      <c r="A128" s="46">
        <v>2019</v>
      </c>
      <c r="B128" s="22" t="s">
        <v>534</v>
      </c>
      <c r="D128" s="41"/>
      <c r="E128" s="41"/>
      <c r="F128" s="64">
        <f t="shared" ref="F128:K128" si="143">+F56/$D56</f>
        <v>0.36464162607561379</v>
      </c>
      <c r="G128" s="64">
        <f t="shared" si="143"/>
        <v>0.28613095280676187</v>
      </c>
      <c r="H128" s="64">
        <f t="shared" si="143"/>
        <v>2.4848920879292281E-2</v>
      </c>
      <c r="I128" s="64">
        <f t="shared" si="143"/>
        <v>2.7776066658877632E-2</v>
      </c>
      <c r="J128" s="64">
        <f t="shared" si="143"/>
        <v>2.5885685730681979E-2</v>
      </c>
      <c r="K128" s="64">
        <f t="shared" si="143"/>
        <v>0</v>
      </c>
      <c r="L128" s="64"/>
      <c r="M128" s="64">
        <f t="shared" ref="M128:O128" si="144">+M56/$D56</f>
        <v>9.6714480863007879E-2</v>
      </c>
      <c r="N128" s="64">
        <f t="shared" si="144"/>
        <v>8.4728851090902418E-2</v>
      </c>
      <c r="O128" s="64">
        <f t="shared" si="144"/>
        <v>1.1985629772105471E-2</v>
      </c>
      <c r="P128" s="64"/>
      <c r="Q128" s="64">
        <f t="shared" si="115"/>
        <v>0.44515172025044369</v>
      </c>
      <c r="R128" s="64"/>
      <c r="S128" s="64">
        <f t="shared" ref="S128:V128" si="145">+S56/$D56</f>
        <v>9.3492172810934721E-2</v>
      </c>
      <c r="T128" s="64">
        <f t="shared" si="145"/>
        <v>7.9614508878404655E-2</v>
      </c>
      <c r="U128" s="64">
        <f t="shared" si="145"/>
        <v>1.2488534740412037E-3</v>
      </c>
      <c r="V128" s="64">
        <f t="shared" si="145"/>
        <v>1.262881045848885E-2</v>
      </c>
      <c r="W128" s="64"/>
      <c r="X128" s="64">
        <f t="shared" si="117"/>
        <v>0</v>
      </c>
      <c r="Y128" s="65"/>
      <c r="Z128" s="64">
        <f t="shared" si="118"/>
        <v>1.4555388905088193E-2</v>
      </c>
    </row>
    <row r="129" spans="1:26" x14ac:dyDescent="0.2">
      <c r="A129" s="46">
        <v>2019</v>
      </c>
      <c r="B129" s="22" t="s">
        <v>582</v>
      </c>
      <c r="D129" s="41"/>
      <c r="E129" s="41"/>
      <c r="F129" s="64">
        <f t="shared" ref="F129:K129" si="146">+F57/$D57</f>
        <v>0.24950282609382426</v>
      </c>
      <c r="G129" s="64">
        <f t="shared" si="146"/>
        <v>9.9750166544852539E-2</v>
      </c>
      <c r="H129" s="64">
        <f t="shared" si="146"/>
        <v>5.0001331705891612E-2</v>
      </c>
      <c r="I129" s="64">
        <f t="shared" si="146"/>
        <v>5.2628779960794556E-2</v>
      </c>
      <c r="J129" s="64">
        <f t="shared" si="146"/>
        <v>4.7122547882285551E-2</v>
      </c>
      <c r="K129" s="64">
        <f t="shared" si="146"/>
        <v>0</v>
      </c>
      <c r="L129" s="64"/>
      <c r="M129" s="64">
        <f t="shared" ref="M129:O129" si="147">+M57/$D57</f>
        <v>0.40346251873862221</v>
      </c>
      <c r="N129" s="64">
        <f t="shared" si="147"/>
        <v>0.39358166469730493</v>
      </c>
      <c r="O129" s="64">
        <f t="shared" si="147"/>
        <v>9.8808540413172861E-3</v>
      </c>
      <c r="P129" s="64"/>
      <c r="Q129" s="64">
        <f t="shared" si="115"/>
        <v>0.21209834719512752</v>
      </c>
      <c r="R129" s="64"/>
      <c r="S129" s="64">
        <f t="shared" ref="S129:V129" si="148">+S57/$D57</f>
        <v>0.13493630797242612</v>
      </c>
      <c r="T129" s="64">
        <f t="shared" si="148"/>
        <v>4.2819929556736337E-2</v>
      </c>
      <c r="U129" s="64">
        <f t="shared" si="148"/>
        <v>0</v>
      </c>
      <c r="V129" s="64">
        <f t="shared" si="148"/>
        <v>9.2116378415689759E-2</v>
      </c>
      <c r="W129" s="64"/>
      <c r="X129" s="64">
        <f t="shared" si="117"/>
        <v>0</v>
      </c>
      <c r="Y129" s="65"/>
      <c r="Z129" s="64">
        <f t="shared" si="118"/>
        <v>7.893051367880112E-2</v>
      </c>
    </row>
    <row r="130" spans="1:26" x14ac:dyDescent="0.2">
      <c r="A130" s="46">
        <v>2019</v>
      </c>
      <c r="B130" s="22" t="s">
        <v>328</v>
      </c>
      <c r="D130" s="41"/>
      <c r="E130" s="41"/>
      <c r="F130" s="64">
        <f t="shared" ref="F130:K130" si="149">+F58/$D58</f>
        <v>0.41925411968777104</v>
      </c>
      <c r="G130" s="64">
        <f t="shared" si="149"/>
        <v>0.11049436253252386</v>
      </c>
      <c r="H130" s="64">
        <f t="shared" si="149"/>
        <v>8.4128360797918467E-2</v>
      </c>
      <c r="I130" s="64">
        <f t="shared" si="149"/>
        <v>0.22463139635732871</v>
      </c>
      <c r="J130" s="64">
        <f t="shared" si="149"/>
        <v>0</v>
      </c>
      <c r="K130" s="64">
        <f t="shared" si="149"/>
        <v>0</v>
      </c>
      <c r="L130" s="64"/>
      <c r="M130" s="64">
        <f t="shared" ref="M130:O130" si="150">+M58/$D58</f>
        <v>0.33581960104076325</v>
      </c>
      <c r="N130" s="64">
        <f t="shared" si="150"/>
        <v>0.2924544666088465</v>
      </c>
      <c r="O130" s="64">
        <f t="shared" si="150"/>
        <v>4.3365134431916738E-2</v>
      </c>
      <c r="P130" s="64"/>
      <c r="Q130" s="64">
        <f t="shared" si="115"/>
        <v>7.9618386816999134E-2</v>
      </c>
      <c r="R130" s="64"/>
      <c r="S130" s="64">
        <f t="shared" ref="S130:V130" si="151">+S58/$D58</f>
        <v>0.16530789245446662</v>
      </c>
      <c r="T130" s="64">
        <f t="shared" si="151"/>
        <v>0.16825672159583693</v>
      </c>
      <c r="U130" s="64">
        <f t="shared" si="151"/>
        <v>0</v>
      </c>
      <c r="V130" s="64">
        <f t="shared" si="151"/>
        <v>-2.9488291413703382E-3</v>
      </c>
      <c r="W130" s="64"/>
      <c r="X130" s="64">
        <f t="shared" si="117"/>
        <v>0</v>
      </c>
      <c r="Y130" s="65"/>
      <c r="Z130" s="64">
        <f t="shared" si="118"/>
        <v>0</v>
      </c>
    </row>
    <row r="131" spans="1:26" x14ac:dyDescent="0.2">
      <c r="A131" s="37"/>
      <c r="B131" s="35"/>
      <c r="D131" s="41"/>
      <c r="E131" s="41"/>
      <c r="F131" s="41"/>
      <c r="G131" s="41"/>
      <c r="H131" s="41"/>
      <c r="I131" s="41"/>
      <c r="J131" s="41"/>
      <c r="K131" s="41"/>
      <c r="L131" s="41"/>
      <c r="M131" s="41"/>
      <c r="N131" s="41"/>
      <c r="O131" s="41"/>
      <c r="P131" s="41"/>
      <c r="Q131" s="41"/>
      <c r="R131" s="41"/>
      <c r="S131" s="41"/>
      <c r="T131" s="41"/>
      <c r="U131" s="41"/>
      <c r="V131" s="41"/>
      <c r="W131" s="41"/>
      <c r="X131" s="41"/>
      <c r="Y131" s="35"/>
      <c r="Z131" s="41"/>
    </row>
    <row r="132" spans="1:26" x14ac:dyDescent="0.2">
      <c r="A132" s="37">
        <v>2017</v>
      </c>
      <c r="B132" s="35" t="s">
        <v>738</v>
      </c>
      <c r="D132" s="41"/>
      <c r="E132" s="41"/>
      <c r="F132" s="137">
        <f t="shared" ref="F132:K132" si="152">+F60/$D60</f>
        <v>0.17105422271155701</v>
      </c>
      <c r="G132" s="137">
        <f t="shared" si="152"/>
        <v>8.7427324167249951E-2</v>
      </c>
      <c r="H132" s="137">
        <f t="shared" si="152"/>
        <v>1.6100511053202381E-2</v>
      </c>
      <c r="I132" s="137">
        <f t="shared" si="152"/>
        <v>5.6743468383472599E-2</v>
      </c>
      <c r="J132" s="137">
        <f t="shared" si="152"/>
        <v>1.0782919107632058E-2</v>
      </c>
      <c r="K132" s="137">
        <f t="shared" si="152"/>
        <v>0</v>
      </c>
      <c r="L132" s="137"/>
      <c r="M132" s="137">
        <f t="shared" ref="M132:O132" si="153">+M60/$D60</f>
        <v>0.2081472432001947</v>
      </c>
      <c r="N132" s="137">
        <f t="shared" si="153"/>
        <v>0.15520533150993407</v>
      </c>
      <c r="O132" s="137">
        <f t="shared" si="153"/>
        <v>5.2941911690260635E-2</v>
      </c>
      <c r="P132" s="137"/>
      <c r="Q132" s="137">
        <f t="shared" ref="Q132" si="154">+Q60/$D60</f>
        <v>0.33963827618040759</v>
      </c>
      <c r="R132" s="137"/>
      <c r="S132" s="137">
        <f t="shared" ref="S132:V132" si="155">+S60/$D60</f>
        <v>0.28116025790784077</v>
      </c>
      <c r="T132" s="137">
        <f t="shared" si="155"/>
        <v>0.14601957055364423</v>
      </c>
      <c r="U132" s="137">
        <f t="shared" si="155"/>
        <v>6.6435826167737903E-3</v>
      </c>
      <c r="V132" s="137">
        <f t="shared" si="155"/>
        <v>0.12849710473742276</v>
      </c>
      <c r="W132" s="137"/>
      <c r="X132" s="137">
        <f t="shared" ref="X132" si="156">+X60/$D60</f>
        <v>0</v>
      </c>
      <c r="Y132" s="138"/>
      <c r="Z132" s="137">
        <f t="shared" ref="Z132" si="157">+Z60/$D60</f>
        <v>5.5834212198072102E-2</v>
      </c>
    </row>
    <row r="133" spans="1:26" x14ac:dyDescent="0.2">
      <c r="D133" s="41"/>
      <c r="E133" s="41"/>
      <c r="F133" s="41"/>
      <c r="G133" s="41"/>
      <c r="H133" s="41"/>
      <c r="I133" s="41"/>
      <c r="J133" s="41"/>
      <c r="K133" s="41"/>
      <c r="L133" s="41"/>
      <c r="M133" s="41"/>
      <c r="N133" s="41"/>
      <c r="O133" s="41"/>
      <c r="P133" s="41"/>
      <c r="Q133" s="41"/>
      <c r="R133" s="41"/>
      <c r="S133" s="41"/>
      <c r="T133" s="41"/>
      <c r="U133" s="41"/>
      <c r="V133" s="41"/>
      <c r="W133" s="41"/>
      <c r="X133" s="41"/>
      <c r="Y133" s="35"/>
      <c r="Z133" s="41"/>
    </row>
    <row r="134" spans="1:26" x14ac:dyDescent="0.2">
      <c r="A134" s="46">
        <v>2017</v>
      </c>
      <c r="B134" s="22" t="s">
        <v>324</v>
      </c>
      <c r="D134" s="41"/>
      <c r="E134" s="41"/>
      <c r="F134" s="64">
        <f t="shared" ref="F134:K134" si="158">+F62/$D62</f>
        <v>0.20433073436209209</v>
      </c>
      <c r="G134" s="64">
        <f t="shared" si="158"/>
        <v>0.11873862830969677</v>
      </c>
      <c r="H134" s="64">
        <f t="shared" si="158"/>
        <v>1.3948393617220166E-3</v>
      </c>
      <c r="I134" s="64">
        <f t="shared" si="158"/>
        <v>6.5251384611019481E-2</v>
      </c>
      <c r="J134" s="64">
        <f t="shared" si="158"/>
        <v>1.8945882079653795E-2</v>
      </c>
      <c r="K134" s="64">
        <f t="shared" si="158"/>
        <v>0</v>
      </c>
      <c r="L134" s="64"/>
      <c r="M134" s="64">
        <f t="shared" ref="M134:O134" si="159">+M62/$D62</f>
        <v>0.171847127970294</v>
      </c>
      <c r="N134" s="64">
        <f t="shared" si="159"/>
        <v>0.15162460137538417</v>
      </c>
      <c r="O134" s="64">
        <f t="shared" si="159"/>
        <v>2.0222526594909827E-2</v>
      </c>
      <c r="P134" s="64"/>
      <c r="Q134" s="64">
        <f t="shared" ref="Q134:Q145" si="160">+Q62/$D62</f>
        <v>0.37421868302759081</v>
      </c>
      <c r="R134" s="64"/>
      <c r="S134" s="64">
        <f t="shared" ref="S134:V134" si="161">+S62/$D62</f>
        <v>0.24960345464002309</v>
      </c>
      <c r="T134" s="64">
        <f t="shared" si="161"/>
        <v>0.15021994853521378</v>
      </c>
      <c r="U134" s="64">
        <f t="shared" si="161"/>
        <v>2.0252013888610388E-3</v>
      </c>
      <c r="V134" s="64">
        <f t="shared" si="161"/>
        <v>9.7358304715948252E-2</v>
      </c>
      <c r="W134" s="64"/>
      <c r="X134" s="64">
        <f t="shared" ref="X134:X145" si="162">+X62/$D62</f>
        <v>0</v>
      </c>
      <c r="Y134" s="65"/>
      <c r="Z134" s="64">
        <f t="shared" ref="Z134:Z145" si="163">+Z62/$D62</f>
        <v>4.8463147053785016E-2</v>
      </c>
    </row>
    <row r="135" spans="1:26" x14ac:dyDescent="0.2">
      <c r="A135" s="46">
        <v>2017</v>
      </c>
      <c r="B135" s="22" t="s">
        <v>797</v>
      </c>
      <c r="D135" s="41"/>
      <c r="E135" s="41"/>
      <c r="F135" s="64">
        <f t="shared" ref="F135:K135" si="164">+F63/$D63</f>
        <v>7.5315312205309862E-2</v>
      </c>
      <c r="G135" s="64">
        <f t="shared" si="164"/>
        <v>5.3961989494553018E-2</v>
      </c>
      <c r="H135" s="64">
        <f t="shared" si="164"/>
        <v>3.9818654265866863E-3</v>
      </c>
      <c r="I135" s="64">
        <f t="shared" si="164"/>
        <v>1.2310769824457104E-2</v>
      </c>
      <c r="J135" s="64">
        <f t="shared" si="164"/>
        <v>5.0606874597130432E-3</v>
      </c>
      <c r="K135" s="64">
        <f t="shared" si="164"/>
        <v>0</v>
      </c>
      <c r="L135" s="64"/>
      <c r="M135" s="64">
        <f t="shared" ref="M135:O135" si="165">+M63/$D63</f>
        <v>0.21753536561450282</v>
      </c>
      <c r="N135" s="64">
        <f t="shared" si="165"/>
        <v>0.12091168450760605</v>
      </c>
      <c r="O135" s="64">
        <f t="shared" si="165"/>
        <v>9.6623681106896786E-2</v>
      </c>
      <c r="P135" s="64"/>
      <c r="Q135" s="64">
        <f t="shared" si="160"/>
        <v>0.52069824850633739</v>
      </c>
      <c r="R135" s="64"/>
      <c r="S135" s="64">
        <f t="shared" ref="S135:V135" si="166">+S63/$D63</f>
        <v>0.18645107367384986</v>
      </c>
      <c r="T135" s="64">
        <f t="shared" si="166"/>
        <v>8.0488076677589171E-2</v>
      </c>
      <c r="U135" s="64">
        <f t="shared" si="166"/>
        <v>1.7236349848373311E-2</v>
      </c>
      <c r="V135" s="64">
        <f t="shared" si="166"/>
        <v>8.8726647147887375E-2</v>
      </c>
      <c r="W135" s="64"/>
      <c r="X135" s="64">
        <f t="shared" si="162"/>
        <v>0</v>
      </c>
      <c r="Y135" s="65"/>
      <c r="Z135" s="64">
        <f t="shared" si="163"/>
        <v>5.6219201472507647E-2</v>
      </c>
    </row>
    <row r="136" spans="1:26" x14ac:dyDescent="0.2">
      <c r="A136" s="46">
        <v>2017</v>
      </c>
      <c r="B136" s="22" t="s">
        <v>346</v>
      </c>
      <c r="D136" s="41"/>
      <c r="E136" s="41"/>
      <c r="F136" s="64">
        <f t="shared" ref="F136:K136" si="167">+F64/$D64</f>
        <v>0.21666328394560586</v>
      </c>
      <c r="G136" s="64">
        <f t="shared" si="167"/>
        <v>0.11315201948447332</v>
      </c>
      <c r="H136" s="64">
        <f t="shared" si="167"/>
        <v>1.1416683580271971E-2</v>
      </c>
      <c r="I136" s="64">
        <f t="shared" si="167"/>
        <v>9.209458088086056E-2</v>
      </c>
      <c r="J136" s="64">
        <f t="shared" si="167"/>
        <v>0</v>
      </c>
      <c r="K136" s="64">
        <f t="shared" si="167"/>
        <v>0</v>
      </c>
      <c r="L136" s="64"/>
      <c r="M136" s="64">
        <f t="shared" ref="M136:O136" si="168">+M64/$D64</f>
        <v>0.37467018469656993</v>
      </c>
      <c r="N136" s="64">
        <f t="shared" si="168"/>
        <v>0.34290643393545767</v>
      </c>
      <c r="O136" s="64">
        <f t="shared" si="168"/>
        <v>3.1763750761112236E-2</v>
      </c>
      <c r="P136" s="64"/>
      <c r="Q136" s="64">
        <f t="shared" si="160"/>
        <v>0.16592246803328597</v>
      </c>
      <c r="R136" s="64"/>
      <c r="S136" s="64">
        <f t="shared" ref="S136:V136" si="169">+S64/$D64</f>
        <v>0.24274406332453827</v>
      </c>
      <c r="T136" s="64">
        <f t="shared" si="169"/>
        <v>0.18987213314390095</v>
      </c>
      <c r="U136" s="64">
        <f t="shared" si="169"/>
        <v>3.3996346661254312E-3</v>
      </c>
      <c r="V136" s="64">
        <f t="shared" si="169"/>
        <v>4.947229551451187E-2</v>
      </c>
      <c r="W136" s="64"/>
      <c r="X136" s="64">
        <f t="shared" si="162"/>
        <v>0</v>
      </c>
      <c r="Y136" s="65"/>
      <c r="Z136" s="64">
        <f t="shared" si="163"/>
        <v>6.8043434138420941E-2</v>
      </c>
    </row>
    <row r="137" spans="1:26" x14ac:dyDescent="0.2">
      <c r="A137" s="46">
        <v>2017</v>
      </c>
      <c r="B137" s="22" t="s">
        <v>352</v>
      </c>
      <c r="D137" s="41"/>
      <c r="E137" s="41"/>
      <c r="F137" s="64">
        <f t="shared" ref="F137:K137" si="170">+F65/$D65</f>
        <v>0.29776279497395036</v>
      </c>
      <c r="G137" s="64">
        <f t="shared" si="170"/>
        <v>0.20226785167024211</v>
      </c>
      <c r="H137" s="64">
        <f t="shared" si="170"/>
        <v>2.5804474410052101E-2</v>
      </c>
      <c r="I137" s="64">
        <f t="shared" si="170"/>
        <v>6.662580447441005E-2</v>
      </c>
      <c r="J137" s="64">
        <f t="shared" si="170"/>
        <v>3.0646644192460926E-3</v>
      </c>
      <c r="K137" s="64">
        <f t="shared" si="170"/>
        <v>0</v>
      </c>
      <c r="L137" s="64"/>
      <c r="M137" s="64">
        <f t="shared" ref="M137:O137" si="171">+M65/$D65</f>
        <v>0.1551333129022372</v>
      </c>
      <c r="N137" s="64">
        <f t="shared" si="171"/>
        <v>9.9969353355807533E-2</v>
      </c>
      <c r="O137" s="64">
        <f t="shared" si="171"/>
        <v>5.5163959546429664E-2</v>
      </c>
      <c r="P137" s="64"/>
      <c r="Q137" s="64">
        <f t="shared" si="160"/>
        <v>0.28121360711002147</v>
      </c>
      <c r="R137" s="64"/>
      <c r="S137" s="64">
        <f t="shared" ref="S137:V137" si="172">+S65/$D65</f>
        <v>0.26589028501379097</v>
      </c>
      <c r="T137" s="64">
        <f t="shared" si="172"/>
        <v>0.20612932883849219</v>
      </c>
      <c r="U137" s="64">
        <f t="shared" si="172"/>
        <v>0</v>
      </c>
      <c r="V137" s="64">
        <f t="shared" si="172"/>
        <v>5.9760956175298807E-2</v>
      </c>
      <c r="W137" s="64"/>
      <c r="X137" s="64">
        <f t="shared" si="162"/>
        <v>0</v>
      </c>
      <c r="Y137" s="65"/>
      <c r="Z137" s="64">
        <f t="shared" si="163"/>
        <v>0</v>
      </c>
    </row>
    <row r="138" spans="1:26" x14ac:dyDescent="0.2">
      <c r="A138" s="46">
        <v>2017</v>
      </c>
      <c r="B138" s="22" t="s">
        <v>375</v>
      </c>
      <c r="D138" s="41"/>
      <c r="E138" s="41"/>
      <c r="F138" s="64">
        <f t="shared" ref="F138:K138" si="173">+F66/$D66</f>
        <v>0.13666820702402957</v>
      </c>
      <c r="G138" s="64">
        <f t="shared" si="173"/>
        <v>9.7781885397412199E-2</v>
      </c>
      <c r="H138" s="64">
        <f t="shared" si="173"/>
        <v>1.0628465804066543E-2</v>
      </c>
      <c r="I138" s="64">
        <f t="shared" si="173"/>
        <v>2.8257855822550831E-2</v>
      </c>
      <c r="J138" s="64">
        <f t="shared" si="173"/>
        <v>0</v>
      </c>
      <c r="K138" s="64">
        <f t="shared" si="173"/>
        <v>0</v>
      </c>
      <c r="L138" s="64"/>
      <c r="M138" s="64">
        <f t="shared" ref="M138:O138" si="174">+M66/$D66</f>
        <v>5.3951016635859522E-2</v>
      </c>
      <c r="N138" s="64">
        <f t="shared" si="174"/>
        <v>5.1594269870609978E-2</v>
      </c>
      <c r="O138" s="64">
        <f t="shared" si="174"/>
        <v>2.3567467652495381E-3</v>
      </c>
      <c r="P138" s="64"/>
      <c r="Q138" s="64">
        <f t="shared" si="160"/>
        <v>0.50378927911275417</v>
      </c>
      <c r="R138" s="64"/>
      <c r="S138" s="64">
        <f t="shared" ref="S138:V138" si="175">+S66/$D66</f>
        <v>0.30559149722735673</v>
      </c>
      <c r="T138" s="64">
        <f t="shared" si="175"/>
        <v>0.15769408502772644</v>
      </c>
      <c r="U138" s="64">
        <f t="shared" si="175"/>
        <v>2.8881700554528652E-2</v>
      </c>
      <c r="V138" s="64">
        <f t="shared" si="175"/>
        <v>0.11901571164510166</v>
      </c>
      <c r="W138" s="64"/>
      <c r="X138" s="64">
        <f t="shared" si="162"/>
        <v>0</v>
      </c>
      <c r="Y138" s="65"/>
      <c r="Z138" s="64">
        <f t="shared" si="163"/>
        <v>0</v>
      </c>
    </row>
    <row r="139" spans="1:26" x14ac:dyDescent="0.2">
      <c r="A139" s="46">
        <v>2017</v>
      </c>
      <c r="B139" s="22" t="s">
        <v>419</v>
      </c>
      <c r="D139" s="41"/>
      <c r="E139" s="41"/>
      <c r="F139" s="64">
        <f t="shared" ref="F139:K139" si="176">+F67/$D67</f>
        <v>1.6831943982546149E-3</v>
      </c>
      <c r="G139" s="64">
        <f t="shared" si="176"/>
        <v>0</v>
      </c>
      <c r="H139" s="64">
        <f t="shared" si="176"/>
        <v>0</v>
      </c>
      <c r="I139" s="64">
        <f t="shared" si="176"/>
        <v>0</v>
      </c>
      <c r="J139" s="64">
        <f t="shared" si="176"/>
        <v>1.6831943982546149E-3</v>
      </c>
      <c r="K139" s="64">
        <f t="shared" si="176"/>
        <v>0</v>
      </c>
      <c r="L139" s="64"/>
      <c r="M139" s="64">
        <f t="shared" ref="M139:O139" si="177">+M67/$D67</f>
        <v>0.1647024741849194</v>
      </c>
      <c r="N139" s="64">
        <f t="shared" si="177"/>
        <v>0.11404087574430466</v>
      </c>
      <c r="O139" s="64">
        <f t="shared" si="177"/>
        <v>5.0661598440614769E-2</v>
      </c>
      <c r="P139" s="64"/>
      <c r="Q139" s="64">
        <f t="shared" si="160"/>
        <v>0.41253505643294525</v>
      </c>
      <c r="R139" s="64"/>
      <c r="S139" s="64">
        <f t="shared" ref="S139:V139" si="178">+S67/$D67</f>
        <v>0.42107927498388076</v>
      </c>
      <c r="T139" s="64">
        <f t="shared" si="178"/>
        <v>0.13807127355451454</v>
      </c>
      <c r="U139" s="64">
        <f t="shared" si="178"/>
        <v>0</v>
      </c>
      <c r="V139" s="64">
        <f t="shared" si="178"/>
        <v>0.28300800142936622</v>
      </c>
      <c r="W139" s="64"/>
      <c r="X139" s="64">
        <f t="shared" si="162"/>
        <v>0</v>
      </c>
      <c r="Y139" s="65"/>
      <c r="Z139" s="64">
        <f t="shared" si="163"/>
        <v>0.39037868625701577</v>
      </c>
    </row>
    <row r="140" spans="1:26" x14ac:dyDescent="0.2">
      <c r="A140" s="46">
        <v>2017</v>
      </c>
      <c r="B140" s="22" t="s">
        <v>440</v>
      </c>
      <c r="D140" s="41"/>
      <c r="E140" s="41"/>
      <c r="F140" s="64">
        <f t="shared" ref="F140:K140" si="179">+F68/$D68</f>
        <v>2.777469170092212E-2</v>
      </c>
      <c r="G140" s="64">
        <f t="shared" si="179"/>
        <v>0</v>
      </c>
      <c r="H140" s="64">
        <f t="shared" si="179"/>
        <v>0</v>
      </c>
      <c r="I140" s="64">
        <f t="shared" si="179"/>
        <v>2.777469170092212E-2</v>
      </c>
      <c r="J140" s="64">
        <f t="shared" si="179"/>
        <v>0</v>
      </c>
      <c r="K140" s="64">
        <f t="shared" si="179"/>
        <v>0</v>
      </c>
      <c r="L140" s="64"/>
      <c r="M140" s="64">
        <f t="shared" ref="M140:O140" si="180">+M68/$D68</f>
        <v>0</v>
      </c>
      <c r="N140" s="64">
        <f t="shared" si="180"/>
        <v>0</v>
      </c>
      <c r="O140" s="64">
        <f t="shared" si="180"/>
        <v>0</v>
      </c>
      <c r="P140" s="64"/>
      <c r="Q140" s="64">
        <f t="shared" si="160"/>
        <v>7.0881013220753256E-2</v>
      </c>
      <c r="R140" s="64"/>
      <c r="S140" s="64">
        <f t="shared" ref="S140:V140" si="181">+S68/$D68</f>
        <v>0.90134429507832459</v>
      </c>
      <c r="T140" s="64">
        <f t="shared" si="181"/>
        <v>0.31407621375402733</v>
      </c>
      <c r="U140" s="64">
        <f t="shared" si="181"/>
        <v>0</v>
      </c>
      <c r="V140" s="64">
        <f t="shared" si="181"/>
        <v>0.58726808132429731</v>
      </c>
      <c r="W140" s="64"/>
      <c r="X140" s="64">
        <f t="shared" si="162"/>
        <v>0</v>
      </c>
      <c r="Y140" s="65"/>
      <c r="Z140" s="64">
        <f t="shared" si="163"/>
        <v>-1.1109876680368848E-4</v>
      </c>
    </row>
    <row r="141" spans="1:26" x14ac:dyDescent="0.2">
      <c r="A141" s="46">
        <v>2017</v>
      </c>
      <c r="B141" s="22" t="s">
        <v>477</v>
      </c>
      <c r="D141" s="41"/>
      <c r="E141" s="41"/>
      <c r="F141" s="64">
        <f t="shared" ref="F141:K141" si="182">+F69/$D69</f>
        <v>9.2665118144190359E-2</v>
      </c>
      <c r="G141" s="64">
        <f t="shared" si="182"/>
        <v>1.7877509110524623E-3</v>
      </c>
      <c r="H141" s="64">
        <f t="shared" si="182"/>
        <v>0</v>
      </c>
      <c r="I141" s="64">
        <f t="shared" si="182"/>
        <v>9.0877367233137885E-2</v>
      </c>
      <c r="J141" s="64">
        <f t="shared" si="182"/>
        <v>0</v>
      </c>
      <c r="K141" s="64">
        <f t="shared" si="182"/>
        <v>0</v>
      </c>
      <c r="L141" s="64"/>
      <c r="M141" s="64">
        <f t="shared" ref="M141:O141" si="183">+M69/$D69</f>
        <v>4.996692122529219E-3</v>
      </c>
      <c r="N141" s="64">
        <f t="shared" si="183"/>
        <v>4.996692122529219E-3</v>
      </c>
      <c r="O141" s="64">
        <f t="shared" si="183"/>
        <v>0</v>
      </c>
      <c r="P141" s="64"/>
      <c r="Q141" s="64">
        <f t="shared" si="160"/>
        <v>0.47585929324110404</v>
      </c>
      <c r="R141" s="64"/>
      <c r="S141" s="64">
        <f t="shared" ref="S141:V141" si="184">+S69/$D69</f>
        <v>0.42647889649217635</v>
      </c>
      <c r="T141" s="64">
        <f t="shared" si="184"/>
        <v>0.2952196659920896</v>
      </c>
      <c r="U141" s="64">
        <f t="shared" si="184"/>
        <v>0</v>
      </c>
      <c r="V141" s="64">
        <f t="shared" si="184"/>
        <v>0.13125923050008675</v>
      </c>
      <c r="W141" s="64"/>
      <c r="X141" s="64">
        <f t="shared" si="162"/>
        <v>0</v>
      </c>
      <c r="Y141" s="65"/>
      <c r="Z141" s="64">
        <f t="shared" si="163"/>
        <v>3.9493760921630245E-4</v>
      </c>
    </row>
    <row r="142" spans="1:26" x14ac:dyDescent="0.2">
      <c r="A142" s="46">
        <v>2017</v>
      </c>
      <c r="B142" s="22" t="s">
        <v>519</v>
      </c>
      <c r="D142" s="41"/>
      <c r="E142" s="41"/>
      <c r="F142" s="64">
        <f t="shared" ref="F142:K142" si="185">+F70/$D70</f>
        <v>7.649709493577897E-2</v>
      </c>
      <c r="G142" s="64">
        <f t="shared" si="185"/>
        <v>5.9747910473889096E-2</v>
      </c>
      <c r="H142" s="64">
        <f t="shared" si="185"/>
        <v>1.6749184461889867E-2</v>
      </c>
      <c r="I142" s="64">
        <f t="shared" si="185"/>
        <v>0</v>
      </c>
      <c r="J142" s="64">
        <f t="shared" si="185"/>
        <v>0</v>
      </c>
      <c r="K142" s="64">
        <f t="shared" si="185"/>
        <v>0</v>
      </c>
      <c r="L142" s="64"/>
      <c r="M142" s="64">
        <f t="shared" ref="M142:O142" si="186">+M70/$D70</f>
        <v>0.43954253256710324</v>
      </c>
      <c r="N142" s="64">
        <f t="shared" si="186"/>
        <v>0.2123027774743155</v>
      </c>
      <c r="O142" s="64">
        <f t="shared" si="186"/>
        <v>0.22723975509278777</v>
      </c>
      <c r="P142" s="64"/>
      <c r="Q142" s="64">
        <f t="shared" si="160"/>
        <v>1.0983071778288436E-3</v>
      </c>
      <c r="R142" s="64"/>
      <c r="S142" s="64">
        <f t="shared" ref="S142:V142" si="187">+S70/$D70</f>
        <v>0.48286206531928882</v>
      </c>
      <c r="T142" s="64">
        <f t="shared" si="187"/>
        <v>0.41424038200213165</v>
      </c>
      <c r="U142" s="64">
        <f t="shared" si="187"/>
        <v>0</v>
      </c>
      <c r="V142" s="64">
        <f t="shared" si="187"/>
        <v>6.8621683317157234E-2</v>
      </c>
      <c r="W142" s="64"/>
      <c r="X142" s="64">
        <f t="shared" si="162"/>
        <v>0</v>
      </c>
      <c r="Y142" s="65"/>
      <c r="Z142" s="64">
        <f t="shared" si="163"/>
        <v>7.0662162324414773E-2</v>
      </c>
    </row>
    <row r="143" spans="1:26" x14ac:dyDescent="0.2">
      <c r="A143" s="46">
        <v>2017</v>
      </c>
      <c r="B143" s="22" t="s">
        <v>534</v>
      </c>
      <c r="D143" s="41"/>
      <c r="E143" s="41"/>
      <c r="F143" s="64">
        <f t="shared" ref="F143:K143" si="188">+F71/$D71</f>
        <v>0.28939491011970492</v>
      </c>
      <c r="G143" s="64">
        <f t="shared" si="188"/>
        <v>0.14270023608271418</v>
      </c>
      <c r="H143" s="64">
        <f t="shared" si="188"/>
        <v>0</v>
      </c>
      <c r="I143" s="64">
        <f t="shared" si="188"/>
        <v>0.14669467403699077</v>
      </c>
      <c r="J143" s="64">
        <f t="shared" si="188"/>
        <v>0</v>
      </c>
      <c r="K143" s="64">
        <f t="shared" si="188"/>
        <v>0</v>
      </c>
      <c r="L143" s="64"/>
      <c r="M143" s="64">
        <f t="shared" ref="M143:O143" si="189">+M71/$D71</f>
        <v>0.15813938887048637</v>
      </c>
      <c r="N143" s="64">
        <f t="shared" si="189"/>
        <v>0.15813938887048637</v>
      </c>
      <c r="O143" s="64">
        <f t="shared" si="189"/>
        <v>0</v>
      </c>
      <c r="P143" s="64"/>
      <c r="Q143" s="64">
        <f t="shared" si="160"/>
        <v>0.29079199819790402</v>
      </c>
      <c r="R143" s="64"/>
      <c r="S143" s="64">
        <f t="shared" ref="S143:V143" si="190">+S71/$D71</f>
        <v>0.26167370281190472</v>
      </c>
      <c r="T143" s="64">
        <f t="shared" si="190"/>
        <v>0.10331014016349546</v>
      </c>
      <c r="U143" s="64">
        <f t="shared" si="190"/>
        <v>0</v>
      </c>
      <c r="V143" s="64">
        <f t="shared" si="190"/>
        <v>0.15836356264840926</v>
      </c>
      <c r="W143" s="64"/>
      <c r="X143" s="64">
        <f t="shared" si="162"/>
        <v>0</v>
      </c>
      <c r="Y143" s="65"/>
      <c r="Z143" s="64">
        <f t="shared" si="163"/>
        <v>2.0171358095183393E-2</v>
      </c>
    </row>
    <row r="144" spans="1:26" x14ac:dyDescent="0.2">
      <c r="A144" s="46">
        <v>2017</v>
      </c>
      <c r="B144" s="22" t="s">
        <v>582</v>
      </c>
      <c r="D144" s="41"/>
      <c r="E144" s="41"/>
      <c r="F144" s="64">
        <f t="shared" ref="F144:K144" si="191">+F72/$D72</f>
        <v>0.24247091942423116</v>
      </c>
      <c r="G144" s="64">
        <f t="shared" si="191"/>
        <v>8.8277473840760609E-2</v>
      </c>
      <c r="H144" s="64">
        <f t="shared" si="191"/>
        <v>5.7116552468971869E-2</v>
      </c>
      <c r="I144" s="64">
        <f t="shared" si="191"/>
        <v>4.9308617057063436E-2</v>
      </c>
      <c r="J144" s="64">
        <f t="shared" si="191"/>
        <v>4.7768276057435242E-2</v>
      </c>
      <c r="K144" s="64">
        <f t="shared" si="191"/>
        <v>0</v>
      </c>
      <c r="L144" s="64"/>
      <c r="M144" s="64">
        <f t="shared" ref="M144:O144" si="192">+M72/$D72</f>
        <v>0.28691064251695259</v>
      </c>
      <c r="N144" s="64">
        <f t="shared" si="192"/>
        <v>0.27175510348612808</v>
      </c>
      <c r="O144" s="64">
        <f t="shared" si="192"/>
        <v>1.5155539030824524E-2</v>
      </c>
      <c r="P144" s="64"/>
      <c r="Q144" s="64">
        <f t="shared" si="160"/>
        <v>0.33825534250455908</v>
      </c>
      <c r="R144" s="64"/>
      <c r="S144" s="64">
        <f t="shared" ref="S144:V144" si="193">+S72/$D72</f>
        <v>0.13236309555425718</v>
      </c>
      <c r="T144" s="64">
        <f t="shared" si="193"/>
        <v>2.6770064269400328E-2</v>
      </c>
      <c r="U144" s="64">
        <f t="shared" si="193"/>
        <v>0</v>
      </c>
      <c r="V144" s="64">
        <f t="shared" si="193"/>
        <v>0.10559303128485685</v>
      </c>
      <c r="W144" s="64"/>
      <c r="X144" s="64">
        <f t="shared" si="162"/>
        <v>0</v>
      </c>
      <c r="Y144" s="65"/>
      <c r="Z144" s="64">
        <f t="shared" si="163"/>
        <v>7.2714718223827482E-2</v>
      </c>
    </row>
    <row r="145" spans="1:27" x14ac:dyDescent="0.2">
      <c r="A145" s="46">
        <v>2017</v>
      </c>
      <c r="B145" s="22" t="s">
        <v>328</v>
      </c>
      <c r="D145" s="41"/>
      <c r="E145" s="41"/>
      <c r="F145" s="64">
        <f t="shared" ref="F145:K145" si="194">+F73/$D73</f>
        <v>0.1456063537317992</v>
      </c>
      <c r="G145" s="64">
        <f t="shared" si="194"/>
        <v>6.4555544241930551E-2</v>
      </c>
      <c r="H145" s="64">
        <f t="shared" si="194"/>
        <v>4.5820181244272474E-3</v>
      </c>
      <c r="I145" s="64">
        <f t="shared" si="194"/>
        <v>7.6468791365441408E-2</v>
      </c>
      <c r="J145" s="64">
        <f t="shared" si="194"/>
        <v>0</v>
      </c>
      <c r="K145" s="64">
        <f t="shared" si="194"/>
        <v>0</v>
      </c>
      <c r="L145" s="64"/>
      <c r="M145" s="64">
        <f t="shared" ref="M145:O145" si="195">+M73/$D73</f>
        <v>0.61022299154872217</v>
      </c>
      <c r="N145" s="64">
        <f t="shared" si="195"/>
        <v>0.14855920985643009</v>
      </c>
      <c r="O145" s="64">
        <f t="shared" si="195"/>
        <v>0.46166378169229205</v>
      </c>
      <c r="P145" s="64"/>
      <c r="Q145" s="64">
        <f t="shared" si="160"/>
        <v>4.1747276244781591E-2</v>
      </c>
      <c r="R145" s="64"/>
      <c r="S145" s="64">
        <f t="shared" ref="S145:V145" si="196">+S73/$D73</f>
        <v>0.20242337847469707</v>
      </c>
      <c r="T145" s="64">
        <f t="shared" si="196"/>
        <v>0.12605640973424295</v>
      </c>
      <c r="U145" s="64">
        <f t="shared" si="196"/>
        <v>0</v>
      </c>
      <c r="V145" s="64">
        <f t="shared" si="196"/>
        <v>7.6366968740454122E-2</v>
      </c>
      <c r="W145" s="64"/>
      <c r="X145" s="64">
        <f t="shared" si="162"/>
        <v>0</v>
      </c>
      <c r="Y145" s="65"/>
      <c r="Z145" s="64">
        <f t="shared" si="163"/>
        <v>0</v>
      </c>
      <c r="AA145" s="35"/>
    </row>
    <row r="146" spans="1:27"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row>
    <row r="147" spans="1:27" x14ac:dyDescent="0.2">
      <c r="A147" s="3" t="s">
        <v>725</v>
      </c>
    </row>
  </sheetData>
  <mergeCells count="12">
    <mergeCell ref="F4:K4"/>
    <mergeCell ref="M4:O4"/>
    <mergeCell ref="Z4:AA4"/>
    <mergeCell ref="F43:K43"/>
    <mergeCell ref="M43:O43"/>
    <mergeCell ref="Z43:AA43"/>
    <mergeCell ref="F76:K76"/>
    <mergeCell ref="M76:O76"/>
    <mergeCell ref="Z76:AA76"/>
    <mergeCell ref="F115:K115"/>
    <mergeCell ref="M115:O115"/>
    <mergeCell ref="Z115:AA115"/>
  </mergeCells>
  <pageMargins left="0.25" right="0.25" top="0.75" bottom="0.75" header="0.3" footer="0.3"/>
  <pageSetup paperSize="9" scale="54" fitToHeight="2" orientation="landscape" r:id="rId1"/>
  <rowBreaks count="1" manualBreakCount="1">
    <brk id="7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pageSetUpPr fitToPage="1"/>
  </sheetPr>
  <dimension ref="A1:AD53"/>
  <sheetViews>
    <sheetView zoomScaleNormal="100" workbookViewId="0">
      <pane xSplit="5" ySplit="4" topLeftCell="K31" activePane="bottomRight" state="frozen"/>
      <selection pane="topRight" activeCell="D1" sqref="D1"/>
      <selection pane="bottomLeft" activeCell="A5" sqref="A5"/>
      <selection pane="bottomRight"/>
    </sheetView>
  </sheetViews>
  <sheetFormatPr defaultRowHeight="11.25" x14ac:dyDescent="0.2"/>
  <cols>
    <col min="1" max="1" width="9.140625" style="22"/>
    <col min="2" max="2" width="26.140625" style="22" bestFit="1" customWidth="1"/>
    <col min="3" max="4" width="6.7109375" style="22" customWidth="1"/>
    <col min="5" max="5" width="2.28515625" style="22" customWidth="1"/>
    <col min="6" max="6" width="11.42578125" style="22" customWidth="1"/>
    <col min="7" max="7" width="2.140625" style="22" customWidth="1"/>
    <col min="8" max="8" width="10.42578125" style="22" customWidth="1"/>
    <col min="9" max="13" width="9.28515625" style="22" customWidth="1"/>
    <col min="14" max="14" width="2.140625" style="22" customWidth="1"/>
    <col min="15" max="17" width="9.28515625" style="22" customWidth="1"/>
    <col min="18" max="18" width="2.140625" style="22" customWidth="1"/>
    <col min="19" max="19" width="9.28515625" style="22" customWidth="1"/>
    <col min="20" max="20" width="2.140625" style="22" customWidth="1"/>
    <col min="21" max="24" width="9.28515625" style="22" customWidth="1"/>
    <col min="25" max="25" width="2.140625" style="22" customWidth="1"/>
    <col min="26" max="26" width="9.28515625" style="22" customWidth="1"/>
    <col min="27" max="27" width="3.42578125" style="22" customWidth="1"/>
    <col min="28" max="28" width="9.5703125" style="22" customWidth="1"/>
    <col min="29" max="29" width="2.140625" style="22" customWidth="1"/>
    <col min="30" max="16384" width="9.140625" style="22"/>
  </cols>
  <sheetData>
    <row r="1" spans="1:30" x14ac:dyDescent="0.2">
      <c r="A1" s="1" t="s">
        <v>736</v>
      </c>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x14ac:dyDescent="0.2">
      <c r="A2" s="25" t="s">
        <v>807</v>
      </c>
      <c r="B2" s="6"/>
      <c r="C2" s="6"/>
      <c r="D2" s="6"/>
      <c r="E2" s="6"/>
      <c r="F2" s="6"/>
      <c r="G2" s="6"/>
      <c r="H2" s="6"/>
      <c r="I2" s="6"/>
      <c r="J2" s="63">
        <v>1</v>
      </c>
      <c r="K2" s="31"/>
      <c r="L2" s="31"/>
      <c r="M2" s="31"/>
      <c r="N2" s="31"/>
      <c r="O2" s="31"/>
      <c r="P2" s="31"/>
      <c r="Q2" s="31"/>
      <c r="R2" s="31"/>
      <c r="S2" s="31"/>
      <c r="T2" s="31"/>
      <c r="U2" s="31"/>
      <c r="V2" s="31"/>
      <c r="W2" s="31"/>
      <c r="X2" s="31"/>
      <c r="Y2" s="31"/>
      <c r="Z2" s="31"/>
      <c r="AA2" s="31"/>
      <c r="AB2" s="31"/>
      <c r="AC2" s="31"/>
    </row>
    <row r="3" spans="1:30" ht="27" customHeight="1" x14ac:dyDescent="0.2">
      <c r="A3" s="54"/>
      <c r="B3" s="54"/>
      <c r="C3" s="54"/>
      <c r="D3" s="54"/>
      <c r="E3" s="54"/>
      <c r="F3" s="49" t="s">
        <v>959</v>
      </c>
      <c r="G3" s="30"/>
      <c r="H3" s="146" t="s">
        <v>718</v>
      </c>
      <c r="I3" s="146"/>
      <c r="J3" s="146"/>
      <c r="K3" s="146"/>
      <c r="L3" s="146"/>
      <c r="M3" s="146"/>
      <c r="N3" s="37"/>
      <c r="O3" s="146" t="s">
        <v>719</v>
      </c>
      <c r="P3" s="146"/>
      <c r="Q3" s="146"/>
      <c r="R3" s="30"/>
      <c r="S3" s="32" t="s">
        <v>720</v>
      </c>
      <c r="T3" s="33"/>
      <c r="U3" s="32" t="s">
        <v>721</v>
      </c>
      <c r="V3" s="32"/>
      <c r="W3" s="32"/>
      <c r="X3" s="32"/>
      <c r="Y3" s="33"/>
      <c r="Z3" s="32" t="s">
        <v>739</v>
      </c>
      <c r="AB3" s="146" t="s">
        <v>958</v>
      </c>
      <c r="AC3" s="146"/>
    </row>
    <row r="4" spans="1:30" ht="45" customHeight="1" x14ac:dyDescent="0.2">
      <c r="A4" s="38" t="s">
        <v>701</v>
      </c>
      <c r="B4" s="38" t="s">
        <v>760</v>
      </c>
      <c r="C4" s="31" t="s">
        <v>703</v>
      </c>
      <c r="D4" s="31" t="s">
        <v>702</v>
      </c>
      <c r="E4" s="5"/>
      <c r="F4" s="49" t="s">
        <v>0</v>
      </c>
      <c r="G4" s="49"/>
      <c r="H4" s="49" t="s">
        <v>748</v>
      </c>
      <c r="I4" s="49" t="s">
        <v>740</v>
      </c>
      <c r="J4" s="49" t="s">
        <v>741</v>
      </c>
      <c r="K4" s="49" t="s">
        <v>742</v>
      </c>
      <c r="L4" s="49" t="s">
        <v>743</v>
      </c>
      <c r="M4" s="49" t="s">
        <v>744</v>
      </c>
      <c r="N4" s="49"/>
      <c r="O4" s="49" t="s">
        <v>747</v>
      </c>
      <c r="P4" s="49" t="s">
        <v>745</v>
      </c>
      <c r="Q4" s="49" t="s">
        <v>746</v>
      </c>
      <c r="R4" s="49"/>
      <c r="S4" s="49" t="s">
        <v>749</v>
      </c>
      <c r="T4" s="49"/>
      <c r="U4" s="49" t="s">
        <v>750</v>
      </c>
      <c r="V4" s="32" t="s">
        <v>751</v>
      </c>
      <c r="W4" s="32" t="s">
        <v>752</v>
      </c>
      <c r="X4" s="32" t="s">
        <v>753</v>
      </c>
      <c r="Y4" s="32"/>
      <c r="Z4" s="32" t="s">
        <v>0</v>
      </c>
      <c r="AA4" s="31"/>
      <c r="AB4" s="49" t="s">
        <v>800</v>
      </c>
      <c r="AC4" s="49"/>
    </row>
    <row r="6" spans="1:30" x14ac:dyDescent="0.2">
      <c r="A6" s="31" t="s">
        <v>808</v>
      </c>
      <c r="B6" s="31"/>
      <c r="C6" s="31"/>
      <c r="D6" s="31"/>
      <c r="E6" s="31"/>
      <c r="F6" s="50"/>
      <c r="G6" s="50"/>
      <c r="H6" s="50"/>
      <c r="I6" s="50"/>
      <c r="J6" s="50"/>
      <c r="K6" s="50"/>
      <c r="L6" s="50"/>
      <c r="M6" s="50"/>
      <c r="N6" s="50"/>
      <c r="O6" s="50"/>
      <c r="P6" s="50"/>
      <c r="Q6" s="50"/>
      <c r="R6" s="50"/>
      <c r="S6" s="50"/>
      <c r="T6" s="50"/>
      <c r="U6" s="50"/>
      <c r="V6" s="50"/>
      <c r="W6" s="50"/>
      <c r="X6" s="50"/>
      <c r="Y6" s="50"/>
      <c r="Z6" s="50"/>
      <c r="AA6" s="31"/>
      <c r="AB6" s="50"/>
      <c r="AC6" s="31"/>
    </row>
    <row r="7" spans="1:30" x14ac:dyDescent="0.2">
      <c r="A7" s="46">
        <v>2019</v>
      </c>
      <c r="B7" s="22" t="s">
        <v>756</v>
      </c>
      <c r="C7" s="46">
        <f>SUM(C9:C16)</f>
        <v>355</v>
      </c>
      <c r="D7" s="46">
        <f>SUM(D9:D16)</f>
        <v>318</v>
      </c>
      <c r="F7" s="41">
        <f>SUM(F9:F16)</f>
        <v>1921112</v>
      </c>
      <c r="G7" s="41">
        <f t="shared" ref="G7:Z7" si="0">SUM(G9:G16)</f>
        <v>0</v>
      </c>
      <c r="H7" s="41">
        <f t="shared" si="0"/>
        <v>1057841</v>
      </c>
      <c r="I7" s="41">
        <f t="shared" si="0"/>
        <v>525664.10155345686</v>
      </c>
      <c r="J7" s="41">
        <f t="shared" si="0"/>
        <v>81251.130652515116</v>
      </c>
      <c r="K7" s="41">
        <f t="shared" si="0"/>
        <v>202797.08428861067</v>
      </c>
      <c r="L7" s="41">
        <f t="shared" si="0"/>
        <v>18574.391804522867</v>
      </c>
      <c r="M7" s="41">
        <f t="shared" si="0"/>
        <v>229554.29170089448</v>
      </c>
      <c r="N7" s="41">
        <f t="shared" si="0"/>
        <v>0</v>
      </c>
      <c r="O7" s="41">
        <f t="shared" si="0"/>
        <v>312139</v>
      </c>
      <c r="P7" s="41">
        <f t="shared" si="0"/>
        <v>237743.01636264377</v>
      </c>
      <c r="Q7" s="41">
        <f t="shared" si="0"/>
        <v>74395.983637356228</v>
      </c>
      <c r="R7" s="41">
        <f t="shared" si="0"/>
        <v>0</v>
      </c>
      <c r="S7" s="41">
        <f t="shared" si="0"/>
        <v>101929</v>
      </c>
      <c r="T7" s="41">
        <f t="shared" si="0"/>
        <v>0</v>
      </c>
      <c r="U7" s="41">
        <f t="shared" si="0"/>
        <v>449203</v>
      </c>
      <c r="V7" s="41">
        <f t="shared" si="0"/>
        <v>422077.80920929636</v>
      </c>
      <c r="W7" s="41">
        <f t="shared" si="0"/>
        <v>19869.481896553043</v>
      </c>
      <c r="X7" s="41">
        <f t="shared" si="0"/>
        <v>7255.708894150619</v>
      </c>
      <c r="Y7" s="41">
        <f t="shared" si="0"/>
        <v>0</v>
      </c>
      <c r="Z7" s="41">
        <f t="shared" si="0"/>
        <v>9823.1820200000002</v>
      </c>
      <c r="AA7" s="35"/>
      <c r="AB7" s="41">
        <f>SUM(AB9:AB16)</f>
        <v>251432.82029999999</v>
      </c>
    </row>
    <row r="8" spans="1:30" x14ac:dyDescent="0.2">
      <c r="F8" s="41"/>
      <c r="G8" s="41"/>
      <c r="H8" s="41"/>
      <c r="I8" s="41"/>
      <c r="J8" s="41"/>
      <c r="K8" s="41"/>
      <c r="L8" s="41"/>
      <c r="M8" s="41"/>
      <c r="N8" s="41"/>
      <c r="O8" s="41"/>
      <c r="P8" s="41"/>
      <c r="Q8" s="41"/>
      <c r="R8" s="41"/>
      <c r="S8" s="41"/>
      <c r="T8" s="41"/>
      <c r="U8" s="41"/>
      <c r="V8" s="41"/>
      <c r="W8" s="41"/>
      <c r="X8" s="41"/>
      <c r="Y8" s="41"/>
      <c r="Z8" s="41"/>
      <c r="AA8" s="35"/>
      <c r="AB8" s="41"/>
    </row>
    <row r="9" spans="1:30" x14ac:dyDescent="0.2">
      <c r="A9" s="46">
        <v>2019</v>
      </c>
      <c r="B9" s="46" t="s">
        <v>728</v>
      </c>
      <c r="C9" s="46">
        <f>'Tabel 1'!B32</f>
        <v>4</v>
      </c>
      <c r="D9" s="46">
        <f>'Tabel 1'!D32</f>
        <v>4</v>
      </c>
      <c r="F9" s="41">
        <f>SUM(H9,O9,S9,U9)</f>
        <v>545242</v>
      </c>
      <c r="G9" s="41"/>
      <c r="H9" s="41">
        <f>SUM(I9:M9)</f>
        <v>323367</v>
      </c>
      <c r="I9" s="41">
        <v>148035</v>
      </c>
      <c r="J9" s="41">
        <v>15927</v>
      </c>
      <c r="K9" s="41">
        <v>46551</v>
      </c>
      <c r="L9" s="41">
        <v>4432</v>
      </c>
      <c r="M9" s="41">
        <v>108422</v>
      </c>
      <c r="N9" s="41"/>
      <c r="O9" s="41">
        <f t="shared" ref="O9" si="1">SUM(P9:Q9)</f>
        <v>116419</v>
      </c>
      <c r="P9" s="41">
        <v>102196</v>
      </c>
      <c r="Q9" s="41">
        <v>14223</v>
      </c>
      <c r="R9" s="41"/>
      <c r="S9" s="41">
        <v>11022</v>
      </c>
      <c r="T9" s="41"/>
      <c r="U9" s="41">
        <f t="shared" ref="U9" si="2">SUM(V9:X9)</f>
        <v>94434</v>
      </c>
      <c r="V9" s="41">
        <v>87278</v>
      </c>
      <c r="W9" s="41">
        <v>7024</v>
      </c>
      <c r="X9" s="41">
        <v>132</v>
      </c>
      <c r="Y9" s="41"/>
      <c r="Z9" s="41">
        <v>1544</v>
      </c>
      <c r="AA9" s="35"/>
      <c r="AB9" s="41">
        <v>54973.515200000002</v>
      </c>
    </row>
    <row r="10" spans="1:30" x14ac:dyDescent="0.2">
      <c r="A10" s="46">
        <v>2019</v>
      </c>
      <c r="B10" s="46" t="s">
        <v>729</v>
      </c>
      <c r="C10" s="46">
        <f>'Tabel 1'!B33</f>
        <v>14</v>
      </c>
      <c r="D10" s="46">
        <f>'Tabel 1'!D33</f>
        <v>13</v>
      </c>
      <c r="F10" s="41">
        <f t="shared" ref="F10:F16" si="3">SUM(H10,O10,S10,U10)</f>
        <v>400268</v>
      </c>
      <c r="G10" s="41"/>
      <c r="H10" s="41">
        <f t="shared" ref="H10:H16" si="4">SUM(I10:M10)</f>
        <v>253466.99999999997</v>
      </c>
      <c r="I10" s="41">
        <v>136957.09279192338</v>
      </c>
      <c r="J10" s="41">
        <v>17638.067552520228</v>
      </c>
      <c r="K10" s="41">
        <v>53466.575755326259</v>
      </c>
      <c r="L10" s="41">
        <v>5459.6784203102961</v>
      </c>
      <c r="M10" s="41">
        <v>39945.585479919828</v>
      </c>
      <c r="N10" s="41"/>
      <c r="O10" s="41">
        <f t="shared" ref="O10:O16" si="5">SUM(P10:Q10)</f>
        <v>72095</v>
      </c>
      <c r="P10" s="41">
        <v>43333.286896551726</v>
      </c>
      <c r="Q10" s="41">
        <v>28761.713103448277</v>
      </c>
      <c r="R10" s="41"/>
      <c r="S10" s="41">
        <v>12668</v>
      </c>
      <c r="T10" s="41"/>
      <c r="U10" s="41">
        <f t="shared" ref="U10:U16" si="6">SUM(V10:X10)</f>
        <v>62038</v>
      </c>
      <c r="V10" s="41">
        <v>59671.600778020911</v>
      </c>
      <c r="W10" s="41">
        <v>2105.0316070994409</v>
      </c>
      <c r="X10" s="41">
        <v>261.36761487964986</v>
      </c>
      <c r="Y10" s="41"/>
      <c r="Z10" s="41">
        <v>3959</v>
      </c>
      <c r="AA10" s="35"/>
      <c r="AB10" s="41">
        <v>80079.933499999999</v>
      </c>
    </row>
    <row r="11" spans="1:30" x14ac:dyDescent="0.2">
      <c r="A11" s="46">
        <v>2019</v>
      </c>
      <c r="B11" s="46" t="s">
        <v>730</v>
      </c>
      <c r="C11" s="46">
        <f>'Tabel 1'!B34</f>
        <v>13</v>
      </c>
      <c r="D11" s="46">
        <f>'Tabel 1'!D34</f>
        <v>13</v>
      </c>
      <c r="F11" s="41">
        <f t="shared" si="3"/>
        <v>189719</v>
      </c>
      <c r="G11" s="41"/>
      <c r="H11" s="41">
        <f t="shared" si="4"/>
        <v>101713</v>
      </c>
      <c r="I11" s="41">
        <v>45710</v>
      </c>
      <c r="J11" s="41">
        <v>17546</v>
      </c>
      <c r="K11" s="41">
        <v>20013</v>
      </c>
      <c r="L11" s="41">
        <v>1872</v>
      </c>
      <c r="M11" s="41">
        <v>16572</v>
      </c>
      <c r="N11" s="41"/>
      <c r="O11" s="41">
        <f t="shared" si="5"/>
        <v>37723</v>
      </c>
      <c r="P11" s="41">
        <v>26598</v>
      </c>
      <c r="Q11" s="41">
        <v>11125</v>
      </c>
      <c r="R11" s="41"/>
      <c r="S11" s="41">
        <v>7216</v>
      </c>
      <c r="T11" s="41"/>
      <c r="U11" s="41">
        <f t="shared" si="6"/>
        <v>43067</v>
      </c>
      <c r="V11" s="41">
        <v>40821</v>
      </c>
      <c r="W11" s="41">
        <v>2173</v>
      </c>
      <c r="X11" s="41">
        <v>73</v>
      </c>
      <c r="Y11" s="41"/>
      <c r="Z11" s="41">
        <v>295.8</v>
      </c>
      <c r="AA11" s="35"/>
      <c r="AB11" s="41">
        <v>22732.576499999999</v>
      </c>
    </row>
    <row r="12" spans="1:30" x14ac:dyDescent="0.2">
      <c r="A12" s="46">
        <v>2019</v>
      </c>
      <c r="B12" s="46" t="s">
        <v>731</v>
      </c>
      <c r="C12" s="46">
        <f>'Tabel 1'!B35</f>
        <v>54</v>
      </c>
      <c r="D12" s="46">
        <f>'Tabel 1'!D35</f>
        <v>43</v>
      </c>
      <c r="F12" s="41">
        <f t="shared" si="3"/>
        <v>369936</v>
      </c>
      <c r="G12" s="41"/>
      <c r="H12" s="41">
        <f t="shared" si="4"/>
        <v>198508.99999999997</v>
      </c>
      <c r="I12" s="41">
        <v>111199.21432319042</v>
      </c>
      <c r="J12" s="41">
        <v>15241.954809545226</v>
      </c>
      <c r="K12" s="41">
        <v>36948.429984132737</v>
      </c>
      <c r="L12" s="41">
        <v>3212.3696482072473</v>
      </c>
      <c r="M12" s="41">
        <v>31907.031234924365</v>
      </c>
      <c r="N12" s="41"/>
      <c r="O12" s="41">
        <f t="shared" si="5"/>
        <v>44786</v>
      </c>
      <c r="P12" s="41">
        <v>34476.955066352952</v>
      </c>
      <c r="Q12" s="41">
        <v>10309.044933647048</v>
      </c>
      <c r="R12" s="41"/>
      <c r="S12" s="41">
        <v>27425</v>
      </c>
      <c r="T12" s="41"/>
      <c r="U12" s="41">
        <f t="shared" si="6"/>
        <v>99216</v>
      </c>
      <c r="V12" s="41">
        <v>93255.553834900202</v>
      </c>
      <c r="W12" s="41">
        <v>3056.6946305290417</v>
      </c>
      <c r="X12" s="41">
        <v>2903.7515345707488</v>
      </c>
      <c r="Y12" s="41"/>
      <c r="Z12" s="41">
        <v>793</v>
      </c>
      <c r="AA12" s="35"/>
      <c r="AB12" s="41">
        <v>45856.145100000002</v>
      </c>
    </row>
    <row r="13" spans="1:30" x14ac:dyDescent="0.2">
      <c r="A13" s="46">
        <v>2019</v>
      </c>
      <c r="B13" s="46" t="s">
        <v>732</v>
      </c>
      <c r="C13" s="46">
        <f>'Tabel 1'!B36</f>
        <v>189</v>
      </c>
      <c r="D13" s="46">
        <f>'Tabel 1'!D36</f>
        <v>174</v>
      </c>
      <c r="F13" s="41">
        <f t="shared" si="3"/>
        <v>359792</v>
      </c>
      <c r="G13" s="41"/>
      <c r="H13" s="41">
        <f t="shared" si="4"/>
        <v>161347</v>
      </c>
      <c r="I13" s="41">
        <v>76606.371422090218</v>
      </c>
      <c r="J13" s="41">
        <v>12888.067065249565</v>
      </c>
      <c r="K13" s="41">
        <v>41190.179511564347</v>
      </c>
      <c r="L13" s="41">
        <v>3311.8109397645935</v>
      </c>
      <c r="M13" s="41">
        <v>27350.571061331277</v>
      </c>
      <c r="N13" s="41"/>
      <c r="O13" s="41">
        <f t="shared" si="5"/>
        <v>34062</v>
      </c>
      <c r="P13" s="41">
        <v>25458.700634428656</v>
      </c>
      <c r="Q13" s="41">
        <v>8603.2993655713435</v>
      </c>
      <c r="R13" s="41"/>
      <c r="S13" s="41">
        <v>36078</v>
      </c>
      <c r="T13" s="41"/>
      <c r="U13" s="41">
        <f t="shared" si="6"/>
        <v>128305</v>
      </c>
      <c r="V13" s="41">
        <v>120623.3205007488</v>
      </c>
      <c r="W13" s="41">
        <v>4624.1701905065847</v>
      </c>
      <c r="X13" s="41">
        <v>3057.5093087446185</v>
      </c>
      <c r="Y13" s="41"/>
      <c r="Z13" s="41">
        <v>2367.38202</v>
      </c>
      <c r="AA13" s="35"/>
      <c r="AB13" s="41">
        <v>41024.784</v>
      </c>
    </row>
    <row r="14" spans="1:30" x14ac:dyDescent="0.2">
      <c r="A14" s="46">
        <v>2019</v>
      </c>
      <c r="B14" s="46" t="s">
        <v>733</v>
      </c>
      <c r="C14" s="46">
        <f>'Tabel 1'!B37</f>
        <v>66</v>
      </c>
      <c r="D14" s="46">
        <f>'Tabel 1'!D37</f>
        <v>58</v>
      </c>
      <c r="F14" s="41">
        <f t="shared" si="3"/>
        <v>50153</v>
      </c>
      <c r="G14" s="41"/>
      <c r="H14" s="41">
        <f t="shared" si="4"/>
        <v>17452</v>
      </c>
      <c r="I14" s="41">
        <v>6076.8938192859514</v>
      </c>
      <c r="J14" s="41">
        <v>1911.477307748055</v>
      </c>
      <c r="K14" s="41">
        <v>4210.1471755294106</v>
      </c>
      <c r="L14" s="41">
        <v>276.49129304907558</v>
      </c>
      <c r="M14" s="41">
        <v>4976.9904043875076</v>
      </c>
      <c r="N14" s="41"/>
      <c r="O14" s="41">
        <f t="shared" si="5"/>
        <v>5632</v>
      </c>
      <c r="P14" s="41">
        <v>4342.0910764251348</v>
      </c>
      <c r="Q14" s="41">
        <v>1289.9089235748652</v>
      </c>
      <c r="R14" s="41"/>
      <c r="S14" s="41">
        <v>7302</v>
      </c>
      <c r="T14" s="41"/>
      <c r="U14" s="41">
        <f t="shared" si="6"/>
        <v>19767</v>
      </c>
      <c r="V14" s="41">
        <v>18365.842319956384</v>
      </c>
      <c r="W14" s="41">
        <v>843.49353545462657</v>
      </c>
      <c r="X14" s="41">
        <v>557.66414458898942</v>
      </c>
      <c r="Y14" s="41"/>
      <c r="Z14" s="41">
        <v>807</v>
      </c>
      <c r="AA14" s="35"/>
      <c r="AB14" s="41">
        <v>5652.866</v>
      </c>
    </row>
    <row r="15" spans="1:30" x14ac:dyDescent="0.2">
      <c r="A15" s="46">
        <v>2019</v>
      </c>
      <c r="B15" s="46" t="s">
        <v>734</v>
      </c>
      <c r="C15" s="46">
        <f>'Tabel 1'!B38</f>
        <v>10</v>
      </c>
      <c r="D15" s="46">
        <f>'Tabel 1'!D38</f>
        <v>8</v>
      </c>
      <c r="F15" s="41">
        <f t="shared" si="3"/>
        <v>3948</v>
      </c>
      <c r="G15" s="41"/>
      <c r="H15" s="41">
        <f t="shared" si="4"/>
        <v>1780.9999999999998</v>
      </c>
      <c r="I15" s="41">
        <v>1057.5291969668601</v>
      </c>
      <c r="J15" s="41">
        <v>88.563917452057979</v>
      </c>
      <c r="K15" s="41">
        <v>357.75186205793193</v>
      </c>
      <c r="L15" s="41">
        <v>7.0415031916556972</v>
      </c>
      <c r="M15" s="41">
        <v>270.11352033149416</v>
      </c>
      <c r="N15" s="41"/>
      <c r="O15" s="41">
        <f t="shared" si="5"/>
        <v>129</v>
      </c>
      <c r="P15" s="41">
        <v>81.982688885293641</v>
      </c>
      <c r="Q15" s="41">
        <v>47.017311114706359</v>
      </c>
      <c r="R15" s="41"/>
      <c r="S15" s="41">
        <v>206</v>
      </c>
      <c r="T15" s="41"/>
      <c r="U15" s="41">
        <f t="shared" si="6"/>
        <v>1832</v>
      </c>
      <c r="V15" s="41">
        <v>1558.491775670037</v>
      </c>
      <c r="W15" s="41">
        <v>43.091932963349358</v>
      </c>
      <c r="X15" s="41">
        <v>230.41629136661368</v>
      </c>
      <c r="Y15" s="41"/>
      <c r="Z15" s="41">
        <v>5</v>
      </c>
      <c r="AA15" s="35"/>
      <c r="AB15" s="41">
        <v>633</v>
      </c>
    </row>
    <row r="16" spans="1:30" x14ac:dyDescent="0.2">
      <c r="A16" s="46">
        <v>2019</v>
      </c>
      <c r="B16" s="46" t="s">
        <v>735</v>
      </c>
      <c r="C16" s="46">
        <f>'Tabel 1'!B39</f>
        <v>5</v>
      </c>
      <c r="D16" s="46">
        <f>'Tabel 1'!D39</f>
        <v>5</v>
      </c>
      <c r="F16" s="41">
        <f t="shared" si="3"/>
        <v>2054</v>
      </c>
      <c r="G16" s="41"/>
      <c r="H16" s="41">
        <f t="shared" si="4"/>
        <v>205</v>
      </c>
      <c r="I16" s="41">
        <v>22</v>
      </c>
      <c r="J16" s="41">
        <v>10</v>
      </c>
      <c r="K16" s="41">
        <v>60</v>
      </c>
      <c r="L16" s="41">
        <v>3</v>
      </c>
      <c r="M16" s="41">
        <v>110</v>
      </c>
      <c r="N16" s="41"/>
      <c r="O16" s="41">
        <f t="shared" si="5"/>
        <v>1293</v>
      </c>
      <c r="P16" s="41">
        <v>1256</v>
      </c>
      <c r="Q16" s="41">
        <v>37</v>
      </c>
      <c r="R16" s="41"/>
      <c r="S16" s="41">
        <v>12</v>
      </c>
      <c r="T16" s="41"/>
      <c r="U16" s="41">
        <f t="shared" si="6"/>
        <v>544</v>
      </c>
      <c r="V16" s="41">
        <v>504</v>
      </c>
      <c r="W16" s="41">
        <v>0</v>
      </c>
      <c r="X16" s="41">
        <v>40</v>
      </c>
      <c r="Y16" s="41"/>
      <c r="Z16" s="41">
        <v>52</v>
      </c>
      <c r="AA16" s="35"/>
      <c r="AB16" s="41">
        <v>480</v>
      </c>
    </row>
    <row r="17" spans="1:30" x14ac:dyDescent="0.2">
      <c r="A17" s="46"/>
      <c r="B17" s="46"/>
      <c r="C17" s="46"/>
      <c r="D17" s="46"/>
      <c r="F17" s="41"/>
      <c r="G17" s="41"/>
      <c r="H17" s="41"/>
      <c r="I17" s="41"/>
      <c r="J17" s="41"/>
      <c r="K17" s="41"/>
      <c r="L17" s="41"/>
      <c r="M17" s="41"/>
      <c r="N17" s="41"/>
      <c r="O17" s="41"/>
      <c r="P17" s="41"/>
      <c r="Q17" s="41"/>
      <c r="R17" s="41"/>
      <c r="S17" s="41"/>
      <c r="T17" s="41"/>
      <c r="U17" s="41"/>
      <c r="V17" s="41"/>
      <c r="W17" s="41"/>
      <c r="X17" s="41"/>
      <c r="Y17" s="41"/>
      <c r="Z17" s="41"/>
      <c r="AA17" s="35"/>
      <c r="AB17" s="41"/>
    </row>
    <row r="18" spans="1:30" x14ac:dyDescent="0.2">
      <c r="A18" s="46">
        <v>2017</v>
      </c>
      <c r="B18" s="46" t="s">
        <v>756</v>
      </c>
      <c r="C18" s="46">
        <f>SUM(C20:C27)</f>
        <v>355</v>
      </c>
      <c r="D18" s="46">
        <f>SUM(D20:D27)</f>
        <v>318</v>
      </c>
      <c r="F18" s="41">
        <f t="shared" ref="F18:M18" si="7">SUM(F20:F27)</f>
        <v>1844593</v>
      </c>
      <c r="G18" s="41">
        <f t="shared" si="7"/>
        <v>0</v>
      </c>
      <c r="H18" s="41">
        <f t="shared" si="7"/>
        <v>1000295</v>
      </c>
      <c r="I18" s="41">
        <f t="shared" si="7"/>
        <v>516517</v>
      </c>
      <c r="J18" s="41">
        <f t="shared" si="7"/>
        <v>56425</v>
      </c>
      <c r="K18" s="41">
        <f t="shared" si="7"/>
        <v>204079</v>
      </c>
      <c r="L18" s="41">
        <f t="shared" si="7"/>
        <v>24196</v>
      </c>
      <c r="M18" s="41">
        <f t="shared" si="7"/>
        <v>199078</v>
      </c>
      <c r="N18" s="41"/>
      <c r="O18" s="41">
        <f>SUM(O20:O27)</f>
        <v>306945</v>
      </c>
      <c r="P18" s="41">
        <f>SUM(P20:P27)</f>
        <v>250888.99999999997</v>
      </c>
      <c r="Q18" s="41">
        <f>SUM(Q20:Q27)</f>
        <v>56056</v>
      </c>
      <c r="R18" s="41"/>
      <c r="S18" s="41">
        <f>SUM(S20:S27)</f>
        <v>109830</v>
      </c>
      <c r="T18" s="41"/>
      <c r="U18" s="41">
        <f>SUM(U20:U27)</f>
        <v>427523</v>
      </c>
      <c r="V18" s="41">
        <f>SUM(V20:V27)</f>
        <v>400141</v>
      </c>
      <c r="W18" s="41">
        <f>SUM(W20:W27)</f>
        <v>18559</v>
      </c>
      <c r="X18" s="41">
        <f>SUM(X20:X27)</f>
        <v>8823</v>
      </c>
      <c r="Y18" s="41"/>
      <c r="Z18" s="41">
        <f>SUM(Z20:Z27)</f>
        <v>8163.7</v>
      </c>
      <c r="AA18" s="35"/>
      <c r="AB18" s="41">
        <f>SUM(AB20:AB27)</f>
        <v>239977.73719999997</v>
      </c>
      <c r="AD18" s="57"/>
    </row>
    <row r="19" spans="1:30" x14ac:dyDescent="0.2">
      <c r="B19" s="46"/>
      <c r="F19" s="41"/>
      <c r="G19" s="41"/>
      <c r="H19" s="41"/>
      <c r="I19" s="41"/>
      <c r="J19" s="41"/>
      <c r="K19" s="41"/>
      <c r="L19" s="41"/>
      <c r="M19" s="41"/>
      <c r="N19" s="41"/>
      <c r="O19" s="41"/>
      <c r="P19" s="41"/>
      <c r="Q19" s="41"/>
      <c r="R19" s="41"/>
      <c r="S19" s="41"/>
      <c r="T19" s="41"/>
      <c r="U19" s="41"/>
      <c r="V19" s="41"/>
      <c r="W19" s="41"/>
      <c r="X19" s="41"/>
      <c r="Y19" s="41"/>
      <c r="Z19" s="41"/>
      <c r="AA19" s="35"/>
      <c r="AB19" s="41"/>
    </row>
    <row r="20" spans="1:30" x14ac:dyDescent="0.2">
      <c r="A20" s="46">
        <v>2017</v>
      </c>
      <c r="B20" s="46" t="s">
        <v>728</v>
      </c>
      <c r="C20" s="46">
        <v>4</v>
      </c>
      <c r="D20" s="46">
        <v>4</v>
      </c>
      <c r="F20" s="41">
        <f>SUM(H20,O20,S20,U20)</f>
        <v>524662</v>
      </c>
      <c r="G20" s="41"/>
      <c r="H20" s="41">
        <f>SUM(I20:M20)</f>
        <v>299793</v>
      </c>
      <c r="I20" s="41">
        <v>146178</v>
      </c>
      <c r="J20" s="41">
        <v>10249</v>
      </c>
      <c r="K20" s="41">
        <v>43268</v>
      </c>
      <c r="L20" s="41">
        <v>4665</v>
      </c>
      <c r="M20" s="41">
        <v>95433</v>
      </c>
      <c r="N20" s="41"/>
      <c r="O20" s="41">
        <f t="shared" ref="O20" si="8">SUM(P20:Q20)</f>
        <v>122937</v>
      </c>
      <c r="P20" s="41">
        <v>107665</v>
      </c>
      <c r="Q20" s="41">
        <v>15272</v>
      </c>
      <c r="R20" s="41"/>
      <c r="S20" s="41">
        <v>14117</v>
      </c>
      <c r="T20" s="41"/>
      <c r="U20" s="41">
        <f t="shared" ref="U20" si="9">SUM(V20:X20)</f>
        <v>87815</v>
      </c>
      <c r="V20" s="41">
        <v>80874</v>
      </c>
      <c r="W20" s="41">
        <v>6567</v>
      </c>
      <c r="X20" s="41">
        <v>374</v>
      </c>
      <c r="Y20" s="41"/>
      <c r="Z20" s="41">
        <v>0</v>
      </c>
      <c r="AA20" s="35"/>
      <c r="AB20" s="41">
        <v>46913.855299999996</v>
      </c>
    </row>
    <row r="21" spans="1:30" x14ac:dyDescent="0.2">
      <c r="A21" s="46">
        <v>2017</v>
      </c>
      <c r="B21" s="46" t="s">
        <v>729</v>
      </c>
      <c r="C21" s="46">
        <v>14</v>
      </c>
      <c r="D21" s="46">
        <v>13</v>
      </c>
      <c r="F21" s="41">
        <f t="shared" ref="F21:F27" si="10">SUM(H21,O21,S21,U21)</f>
        <v>381259</v>
      </c>
      <c r="G21" s="41"/>
      <c r="H21" s="41">
        <f t="shared" ref="H21:H27" si="11">SUM(I21:M21)</f>
        <v>237695</v>
      </c>
      <c r="I21" s="41">
        <v>123906</v>
      </c>
      <c r="J21" s="41">
        <v>15412</v>
      </c>
      <c r="K21" s="41">
        <v>54932</v>
      </c>
      <c r="L21" s="41">
        <v>11787</v>
      </c>
      <c r="M21" s="41">
        <v>31658</v>
      </c>
      <c r="N21" s="41"/>
      <c r="O21" s="41">
        <f t="shared" ref="O21:O27" si="12">SUM(P21:Q21)</f>
        <v>65886</v>
      </c>
      <c r="P21" s="41">
        <v>52065</v>
      </c>
      <c r="Q21" s="41">
        <v>13821</v>
      </c>
      <c r="R21" s="41"/>
      <c r="S21" s="41">
        <v>17907</v>
      </c>
      <c r="T21" s="41"/>
      <c r="U21" s="41">
        <f t="shared" ref="U21:U27" si="13">SUM(V21:X21)</f>
        <v>59771</v>
      </c>
      <c r="V21" s="41">
        <v>58369</v>
      </c>
      <c r="W21" s="41">
        <v>1188</v>
      </c>
      <c r="X21" s="41">
        <v>214</v>
      </c>
      <c r="Y21" s="41"/>
      <c r="Z21" s="41">
        <v>338</v>
      </c>
      <c r="AA21" s="35"/>
      <c r="AB21" s="41">
        <v>68723.912199999992</v>
      </c>
    </row>
    <row r="22" spans="1:30" x14ac:dyDescent="0.2">
      <c r="A22" s="46">
        <v>2017</v>
      </c>
      <c r="B22" s="46" t="s">
        <v>730</v>
      </c>
      <c r="C22" s="46">
        <v>13</v>
      </c>
      <c r="D22" s="46">
        <v>13</v>
      </c>
      <c r="F22" s="41">
        <f t="shared" si="10"/>
        <v>183685.22109894227</v>
      </c>
      <c r="G22" s="41"/>
      <c r="H22" s="41">
        <f t="shared" si="11"/>
        <v>94802.994009173461</v>
      </c>
      <c r="I22" s="41">
        <v>53357.942525507817</v>
      </c>
      <c r="J22" s="41">
        <v>3939</v>
      </c>
      <c r="K22" s="41">
        <v>23295.416081625011</v>
      </c>
      <c r="L22" s="41">
        <v>494</v>
      </c>
      <c r="M22" s="41">
        <v>13716.635402040625</v>
      </c>
      <c r="N22" s="41"/>
      <c r="O22" s="41">
        <f t="shared" si="12"/>
        <v>37156.635402040629</v>
      </c>
      <c r="P22" s="41">
        <v>28128.635402040625</v>
      </c>
      <c r="Q22" s="41">
        <v>9028</v>
      </c>
      <c r="R22" s="41"/>
      <c r="S22" s="41">
        <v>10589.708040812506</v>
      </c>
      <c r="T22" s="41"/>
      <c r="U22" s="41">
        <f t="shared" si="13"/>
        <v>41135.883646915659</v>
      </c>
      <c r="V22" s="41">
        <v>39177.883646915659</v>
      </c>
      <c r="W22" s="41">
        <v>1907</v>
      </c>
      <c r="X22" s="41">
        <v>51</v>
      </c>
      <c r="Y22" s="41"/>
      <c r="Z22" s="41">
        <v>1076</v>
      </c>
      <c r="AA22" s="35"/>
      <c r="AB22" s="41">
        <v>23406.4702</v>
      </c>
    </row>
    <row r="23" spans="1:30" x14ac:dyDescent="0.2">
      <c r="A23" s="46">
        <v>2017</v>
      </c>
      <c r="B23" s="46" t="s">
        <v>731</v>
      </c>
      <c r="C23" s="46">
        <v>54</v>
      </c>
      <c r="D23" s="46">
        <v>43</v>
      </c>
      <c r="F23" s="41">
        <f t="shared" si="10"/>
        <v>355426.37736851466</v>
      </c>
      <c r="G23" s="41"/>
      <c r="H23" s="41">
        <f t="shared" si="11"/>
        <v>195607.11746842109</v>
      </c>
      <c r="I23" s="41">
        <v>108104.35327467894</v>
      </c>
      <c r="J23" s="41">
        <v>10266</v>
      </c>
      <c r="K23" s="41">
        <v>44565.520453056255</v>
      </c>
      <c r="L23" s="41">
        <v>3846.2307293594963</v>
      </c>
      <c r="M23" s="41">
        <v>28825.013011326406</v>
      </c>
      <c r="N23" s="41"/>
      <c r="O23" s="41">
        <f t="shared" si="12"/>
        <v>41453.471360086129</v>
      </c>
      <c r="P23" s="41">
        <v>32409.471360086125</v>
      </c>
      <c r="Q23" s="41">
        <v>9044</v>
      </c>
      <c r="R23" s="41"/>
      <c r="S23" s="41">
        <v>28598.72064859403</v>
      </c>
      <c r="T23" s="41"/>
      <c r="U23" s="41">
        <f t="shared" si="13"/>
        <v>89767.067891413375</v>
      </c>
      <c r="V23" s="41">
        <v>80970.067891413375</v>
      </c>
      <c r="W23" s="41">
        <v>4544</v>
      </c>
      <c r="X23" s="41">
        <v>4253</v>
      </c>
      <c r="Y23" s="41"/>
      <c r="Z23" s="41">
        <v>3517</v>
      </c>
      <c r="AA23" s="35"/>
      <c r="AB23" s="41">
        <v>49977.64592117734</v>
      </c>
    </row>
    <row r="24" spans="1:30" x14ac:dyDescent="0.2">
      <c r="A24" s="46">
        <v>2017</v>
      </c>
      <c r="B24" s="46" t="s">
        <v>732</v>
      </c>
      <c r="C24" s="46">
        <v>189</v>
      </c>
      <c r="D24" s="46">
        <v>174</v>
      </c>
      <c r="F24" s="41">
        <f t="shared" si="10"/>
        <v>345179.40153254312</v>
      </c>
      <c r="G24" s="41"/>
      <c r="H24" s="41">
        <f t="shared" si="11"/>
        <v>153715.88852240547</v>
      </c>
      <c r="I24" s="41">
        <v>77926.704199813248</v>
      </c>
      <c r="J24" s="41">
        <v>15378</v>
      </c>
      <c r="K24" s="41">
        <v>33547.06346531873</v>
      </c>
      <c r="L24" s="41">
        <v>2989.7692706405037</v>
      </c>
      <c r="M24" s="41">
        <v>23874.351586632969</v>
      </c>
      <c r="N24" s="41"/>
      <c r="O24" s="41">
        <f t="shared" si="12"/>
        <v>32366.89323787325</v>
      </c>
      <c r="P24" s="41">
        <v>24316.89323787325</v>
      </c>
      <c r="Q24" s="41">
        <v>8050</v>
      </c>
      <c r="R24" s="41"/>
      <c r="S24" s="41">
        <v>32024.571310593463</v>
      </c>
      <c r="T24" s="41"/>
      <c r="U24" s="41">
        <f t="shared" si="13"/>
        <v>127072.04846167099</v>
      </c>
      <c r="V24" s="41">
        <v>120468.04846167099</v>
      </c>
      <c r="W24" s="41">
        <v>3397</v>
      </c>
      <c r="X24" s="41">
        <v>3207</v>
      </c>
      <c r="Y24" s="41"/>
      <c r="Z24" s="41">
        <v>1697</v>
      </c>
      <c r="AA24" s="35"/>
      <c r="AB24" s="41">
        <v>43904.05667882265</v>
      </c>
    </row>
    <row r="25" spans="1:30" x14ac:dyDescent="0.2">
      <c r="A25" s="46">
        <v>2017</v>
      </c>
      <c r="B25" s="46" t="s">
        <v>733</v>
      </c>
      <c r="C25" s="46">
        <v>66</v>
      </c>
      <c r="D25" s="46">
        <v>58</v>
      </c>
      <c r="F25" s="41">
        <f t="shared" si="10"/>
        <v>47550</v>
      </c>
      <c r="G25" s="41"/>
      <c r="H25" s="41">
        <f t="shared" si="11"/>
        <v>16185</v>
      </c>
      <c r="I25" s="41">
        <v>6331</v>
      </c>
      <c r="J25" s="41">
        <v>1167</v>
      </c>
      <c r="K25" s="41">
        <v>3650</v>
      </c>
      <c r="L25" s="41">
        <v>280</v>
      </c>
      <c r="M25" s="41">
        <v>4757</v>
      </c>
      <c r="N25" s="41"/>
      <c r="O25" s="41">
        <f t="shared" si="12"/>
        <v>5737</v>
      </c>
      <c r="P25" s="41">
        <v>4959</v>
      </c>
      <c r="Q25" s="41">
        <v>778</v>
      </c>
      <c r="R25" s="41"/>
      <c r="S25" s="41">
        <v>6388</v>
      </c>
      <c r="T25" s="41"/>
      <c r="U25" s="41">
        <f t="shared" si="13"/>
        <v>19240</v>
      </c>
      <c r="V25" s="41">
        <v>18099</v>
      </c>
      <c r="W25" s="41">
        <v>841</v>
      </c>
      <c r="X25" s="41">
        <v>300</v>
      </c>
      <c r="Y25" s="41"/>
      <c r="Z25" s="41">
        <v>1469.7</v>
      </c>
      <c r="AA25" s="35"/>
      <c r="AB25" s="41">
        <v>5615.7968999999994</v>
      </c>
    </row>
    <row r="26" spans="1:30" x14ac:dyDescent="0.2">
      <c r="A26" s="46">
        <v>2017</v>
      </c>
      <c r="B26" s="46" t="s">
        <v>734</v>
      </c>
      <c r="C26" s="46">
        <v>10</v>
      </c>
      <c r="D26" s="46">
        <v>8</v>
      </c>
      <c r="F26" s="41">
        <f t="shared" si="10"/>
        <v>4783</v>
      </c>
      <c r="G26" s="41"/>
      <c r="H26" s="41">
        <f t="shared" si="11"/>
        <v>2125</v>
      </c>
      <c r="I26" s="41">
        <v>575</v>
      </c>
      <c r="J26" s="41">
        <v>13</v>
      </c>
      <c r="K26" s="41">
        <v>775</v>
      </c>
      <c r="L26" s="41">
        <v>35</v>
      </c>
      <c r="M26" s="41">
        <v>727</v>
      </c>
      <c r="N26" s="41"/>
      <c r="O26" s="41">
        <f t="shared" si="12"/>
        <v>272</v>
      </c>
      <c r="P26" s="41">
        <v>234</v>
      </c>
      <c r="Q26" s="41">
        <v>38</v>
      </c>
      <c r="R26" s="41"/>
      <c r="S26" s="41">
        <v>191</v>
      </c>
      <c r="T26" s="41"/>
      <c r="U26" s="41">
        <f t="shared" si="13"/>
        <v>2195</v>
      </c>
      <c r="V26" s="41">
        <v>1782</v>
      </c>
      <c r="W26" s="41">
        <v>30</v>
      </c>
      <c r="X26" s="41">
        <v>383</v>
      </c>
      <c r="Y26" s="41"/>
      <c r="Z26" s="41">
        <v>0</v>
      </c>
      <c r="AA26" s="35"/>
      <c r="AB26" s="41">
        <v>1021</v>
      </c>
    </row>
    <row r="27" spans="1:30" x14ac:dyDescent="0.2">
      <c r="A27" s="46">
        <v>2017</v>
      </c>
      <c r="B27" s="46" t="s">
        <v>735</v>
      </c>
      <c r="C27" s="46">
        <v>5</v>
      </c>
      <c r="D27" s="46">
        <v>5</v>
      </c>
      <c r="F27" s="41">
        <f t="shared" si="10"/>
        <v>2048</v>
      </c>
      <c r="G27" s="41"/>
      <c r="H27" s="41">
        <f t="shared" si="11"/>
        <v>371</v>
      </c>
      <c r="I27" s="41">
        <v>138</v>
      </c>
      <c r="J27" s="41">
        <v>1</v>
      </c>
      <c r="K27" s="41">
        <v>46</v>
      </c>
      <c r="L27" s="41">
        <v>99</v>
      </c>
      <c r="M27" s="41">
        <v>87</v>
      </c>
      <c r="N27" s="41"/>
      <c r="O27" s="41">
        <f t="shared" si="12"/>
        <v>1136</v>
      </c>
      <c r="P27" s="41">
        <v>1111</v>
      </c>
      <c r="Q27" s="41">
        <v>25</v>
      </c>
      <c r="R27" s="41"/>
      <c r="S27" s="41">
        <v>14</v>
      </c>
      <c r="T27" s="41"/>
      <c r="U27" s="41">
        <f t="shared" si="13"/>
        <v>527</v>
      </c>
      <c r="V27" s="41">
        <v>401</v>
      </c>
      <c r="W27" s="41">
        <v>85</v>
      </c>
      <c r="X27" s="41">
        <v>41</v>
      </c>
      <c r="Y27" s="41"/>
      <c r="Z27" s="41">
        <v>66</v>
      </c>
      <c r="AA27" s="35"/>
      <c r="AB27" s="41">
        <v>415</v>
      </c>
    </row>
    <row r="28" spans="1:30"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30" spans="1:30" x14ac:dyDescent="0.2">
      <c r="A30" s="31" t="s">
        <v>842</v>
      </c>
      <c r="B30" s="31"/>
      <c r="C30" s="31"/>
      <c r="D30" s="31"/>
      <c r="E30" s="31"/>
      <c r="F30" s="50"/>
      <c r="G30" s="50"/>
      <c r="H30" s="50"/>
      <c r="I30" s="50"/>
      <c r="J30" s="50"/>
      <c r="K30" s="50"/>
      <c r="L30" s="50"/>
      <c r="M30" s="50"/>
      <c r="N30" s="50"/>
      <c r="O30" s="50"/>
      <c r="P30" s="50"/>
      <c r="Q30" s="50"/>
      <c r="R30" s="50"/>
      <c r="S30" s="50"/>
      <c r="T30" s="50"/>
      <c r="U30" s="50"/>
      <c r="V30" s="50"/>
      <c r="W30" s="50"/>
      <c r="X30" s="50"/>
      <c r="Y30" s="50"/>
      <c r="Z30" s="50"/>
      <c r="AA30" s="31"/>
      <c r="AB30" s="50"/>
      <c r="AC30" s="31"/>
    </row>
    <row r="31" spans="1:30" x14ac:dyDescent="0.2">
      <c r="A31" s="46">
        <v>2019</v>
      </c>
      <c r="B31" s="22" t="s">
        <v>756</v>
      </c>
      <c r="C31" s="46">
        <f>C7</f>
        <v>355</v>
      </c>
      <c r="D31" s="46">
        <f>D7</f>
        <v>318</v>
      </c>
      <c r="F31" s="41"/>
      <c r="G31" s="41">
        <f>SUM(G33:G40)</f>
        <v>0</v>
      </c>
      <c r="H31" s="137">
        <f t="shared" ref="H31:M31" si="14">+H7/$F7</f>
        <v>0.55063994186700205</v>
      </c>
      <c r="I31" s="137">
        <f t="shared" si="14"/>
        <v>0.27362491179767595</v>
      </c>
      <c r="J31" s="137">
        <f t="shared" si="14"/>
        <v>4.229380205449506E-2</v>
      </c>
      <c r="K31" s="137">
        <f t="shared" si="14"/>
        <v>0.10556234320987568</v>
      </c>
      <c r="L31" s="137">
        <f t="shared" si="14"/>
        <v>9.6685626889649687E-3</v>
      </c>
      <c r="M31" s="137">
        <f t="shared" si="14"/>
        <v>0.11949032211599037</v>
      </c>
      <c r="N31" s="137"/>
      <c r="O31" s="137">
        <f>+O7/$F7</f>
        <v>0.16247829382149506</v>
      </c>
      <c r="P31" s="137">
        <f>+P7/$F7</f>
        <v>0.1237528141839954</v>
      </c>
      <c r="Q31" s="137">
        <f>+Q7/$F7</f>
        <v>3.872547963749965E-2</v>
      </c>
      <c r="R31" s="137"/>
      <c r="S31" s="137">
        <f>+S7/$F7</f>
        <v>5.3057291818488457E-2</v>
      </c>
      <c r="T31" s="137"/>
      <c r="U31" s="137">
        <f>+U7/$F7</f>
        <v>0.23382447249301447</v>
      </c>
      <c r="V31" s="137">
        <f>+V7/$F7</f>
        <v>0.21970494651498526</v>
      </c>
      <c r="W31" s="137">
        <f>+W7/$F7</f>
        <v>1.0342698341665162E-2</v>
      </c>
      <c r="X31" s="137">
        <f>+X7/$F7</f>
        <v>3.7768276363640534E-3</v>
      </c>
      <c r="Y31" s="137"/>
      <c r="Z31" s="137">
        <f>+Z7/$F7</f>
        <v>5.1132791945498234E-3</v>
      </c>
      <c r="AA31" s="138"/>
      <c r="AB31" s="137">
        <f>+AB7/$F7</f>
        <v>0.1308787932718134</v>
      </c>
      <c r="AC31" s="136"/>
    </row>
    <row r="32" spans="1:30" x14ac:dyDescent="0.2">
      <c r="F32" s="41"/>
      <c r="G32" s="41"/>
      <c r="H32" s="64"/>
      <c r="I32" s="137"/>
      <c r="J32" s="137"/>
      <c r="K32" s="137"/>
      <c r="L32" s="137"/>
      <c r="M32" s="137"/>
      <c r="N32" s="137"/>
      <c r="O32" s="137"/>
      <c r="P32" s="137"/>
      <c r="Q32" s="137"/>
      <c r="R32" s="137"/>
      <c r="S32" s="137"/>
      <c r="T32" s="137"/>
      <c r="U32" s="137"/>
      <c r="V32" s="137"/>
      <c r="W32" s="137"/>
      <c r="X32" s="137"/>
      <c r="Y32" s="137"/>
      <c r="Z32" s="137"/>
      <c r="AA32" s="138"/>
      <c r="AB32" s="137"/>
    </row>
    <row r="33" spans="1:28" x14ac:dyDescent="0.2">
      <c r="A33" s="46">
        <v>2019</v>
      </c>
      <c r="B33" s="46" t="s">
        <v>728</v>
      </c>
      <c r="C33" s="46">
        <f t="shared" ref="C33:D33" si="15">C9</f>
        <v>4</v>
      </c>
      <c r="D33" s="46">
        <f t="shared" si="15"/>
        <v>4</v>
      </c>
      <c r="F33" s="41"/>
      <c r="G33" s="41"/>
      <c r="H33" s="64">
        <f t="shared" ref="H33:M33" si="16">+H9/$F9</f>
        <v>0.59307059984373911</v>
      </c>
      <c r="I33" s="137">
        <f t="shared" si="16"/>
        <v>0.27150329578425725</v>
      </c>
      <c r="J33" s="137">
        <f t="shared" si="16"/>
        <v>2.9210882507216977E-2</v>
      </c>
      <c r="K33" s="137">
        <f t="shared" si="16"/>
        <v>8.5376768480784682E-2</v>
      </c>
      <c r="L33" s="137">
        <f t="shared" si="16"/>
        <v>8.1285007391213443E-3</v>
      </c>
      <c r="M33" s="137">
        <f t="shared" si="16"/>
        <v>0.19885115233235884</v>
      </c>
      <c r="N33" s="137"/>
      <c r="O33" s="137">
        <f t="shared" ref="O33:Q33" si="17">+O9/$F9</f>
        <v>0.21351803419399093</v>
      </c>
      <c r="P33" s="137">
        <f t="shared" si="17"/>
        <v>0.18743236947997402</v>
      </c>
      <c r="Q33" s="137">
        <f t="shared" si="17"/>
        <v>2.6085664714016896E-2</v>
      </c>
      <c r="R33" s="137"/>
      <c r="S33" s="137">
        <f t="shared" ref="S33:S40" si="18">+S9/$F9</f>
        <v>2.0214877063762512E-2</v>
      </c>
      <c r="T33" s="137"/>
      <c r="U33" s="137">
        <f t="shared" ref="U33:X33" si="19">+U9/$F9</f>
        <v>0.17319648889850744</v>
      </c>
      <c r="V33" s="137">
        <f t="shared" si="19"/>
        <v>0.16007204140546766</v>
      </c>
      <c r="W33" s="137">
        <f t="shared" si="19"/>
        <v>1.2882353156946823E-2</v>
      </c>
      <c r="X33" s="137">
        <f t="shared" si="19"/>
        <v>2.4209433609296421E-4</v>
      </c>
      <c r="Y33" s="137"/>
      <c r="Z33" s="137">
        <f t="shared" ref="Z33:Z40" si="20">+Z9/$F9</f>
        <v>2.8317701130873996E-3</v>
      </c>
      <c r="AA33" s="138"/>
      <c r="AB33" s="137">
        <f t="shared" ref="AB33:AB40" si="21">+AB9/$F9</f>
        <v>0.10082406564424605</v>
      </c>
    </row>
    <row r="34" spans="1:28" x14ac:dyDescent="0.2">
      <c r="A34" s="46">
        <v>2019</v>
      </c>
      <c r="B34" s="46" t="s">
        <v>729</v>
      </c>
      <c r="C34" s="46">
        <f t="shared" ref="C34:D34" si="22">C10</f>
        <v>14</v>
      </c>
      <c r="D34" s="46">
        <f t="shared" si="22"/>
        <v>13</v>
      </c>
      <c r="F34" s="41"/>
      <c r="G34" s="41"/>
      <c r="H34" s="64">
        <f t="shared" ref="H34:M34" si="23">+H10/$F10</f>
        <v>0.63324322703788449</v>
      </c>
      <c r="I34" s="137">
        <f t="shared" si="23"/>
        <v>0.34216348244656924</v>
      </c>
      <c r="J34" s="137">
        <f t="shared" si="23"/>
        <v>4.406564489921809E-2</v>
      </c>
      <c r="K34" s="137">
        <f t="shared" si="23"/>
        <v>0.13357694283661511</v>
      </c>
      <c r="L34" s="137">
        <f t="shared" si="23"/>
        <v>1.3640057212443404E-2</v>
      </c>
      <c r="M34" s="137">
        <f t="shared" si="23"/>
        <v>9.9797099643038734E-2</v>
      </c>
      <c r="N34" s="137"/>
      <c r="O34" s="137">
        <f t="shared" ref="O34:Q34" si="24">+O10/$F10</f>
        <v>0.18011682172944127</v>
      </c>
      <c r="P34" s="137">
        <f t="shared" si="24"/>
        <v>0.108260682584048</v>
      </c>
      <c r="Q34" s="137">
        <f t="shared" si="24"/>
        <v>7.185613914539328E-2</v>
      </c>
      <c r="R34" s="137"/>
      <c r="S34" s="137">
        <f t="shared" si="18"/>
        <v>3.1648795307144213E-2</v>
      </c>
      <c r="T34" s="137"/>
      <c r="U34" s="137">
        <f t="shared" ref="U34:X34" si="25">+U10/$F10</f>
        <v>0.15499115592552989</v>
      </c>
      <c r="V34" s="137">
        <f t="shared" si="25"/>
        <v>0.14907911893536557</v>
      </c>
      <c r="W34" s="137">
        <f t="shared" si="25"/>
        <v>5.2590554505967026E-3</v>
      </c>
      <c r="X34" s="137">
        <f t="shared" si="25"/>
        <v>6.529815395676144E-4</v>
      </c>
      <c r="Y34" s="137"/>
      <c r="Z34" s="137">
        <f t="shared" si="20"/>
        <v>9.8908731150129416E-3</v>
      </c>
      <c r="AA34" s="138"/>
      <c r="AB34" s="137">
        <f t="shared" si="21"/>
        <v>0.20006578967092048</v>
      </c>
    </row>
    <row r="35" spans="1:28" x14ac:dyDescent="0.2">
      <c r="A35" s="46">
        <v>2019</v>
      </c>
      <c r="B35" s="46" t="s">
        <v>730</v>
      </c>
      <c r="C35" s="46">
        <f t="shared" ref="C35:D35" si="26">C11</f>
        <v>13</v>
      </c>
      <c r="D35" s="46">
        <f t="shared" si="26"/>
        <v>13</v>
      </c>
      <c r="F35" s="41"/>
      <c r="G35" s="41"/>
      <c r="H35" s="64">
        <f t="shared" ref="H35:M35" si="27">+H11/$F11</f>
        <v>0.53612447883448677</v>
      </c>
      <c r="I35" s="137">
        <f t="shared" si="27"/>
        <v>0.2409352779637253</v>
      </c>
      <c r="J35" s="137">
        <f t="shared" si="27"/>
        <v>9.2484147607777817E-2</v>
      </c>
      <c r="K35" s="137">
        <f t="shared" si="27"/>
        <v>0.10548758954032016</v>
      </c>
      <c r="L35" s="137">
        <f t="shared" si="27"/>
        <v>9.8672246849287638E-3</v>
      </c>
      <c r="M35" s="137">
        <f t="shared" si="27"/>
        <v>8.7350239037734756E-2</v>
      </c>
      <c r="N35" s="137"/>
      <c r="O35" s="137">
        <f t="shared" ref="O35:Q35" si="28">+O11/$F11</f>
        <v>0.1988361734987007</v>
      </c>
      <c r="P35" s="137">
        <f t="shared" si="28"/>
        <v>0.14019681739836284</v>
      </c>
      <c r="Q35" s="137">
        <f t="shared" si="28"/>
        <v>5.8639356100337867E-2</v>
      </c>
      <c r="R35" s="137"/>
      <c r="S35" s="137">
        <f t="shared" si="18"/>
        <v>3.8035199426520276E-2</v>
      </c>
      <c r="T35" s="137"/>
      <c r="U35" s="137">
        <f t="shared" ref="U35:X35" si="29">+U11/$F11</f>
        <v>0.22700414824029222</v>
      </c>
      <c r="V35" s="137">
        <f t="shared" si="29"/>
        <v>0.21516558699972063</v>
      </c>
      <c r="W35" s="137">
        <f t="shared" si="29"/>
        <v>1.145378164548622E-2</v>
      </c>
      <c r="X35" s="137">
        <f t="shared" si="29"/>
        <v>3.8477959508536306E-4</v>
      </c>
      <c r="Y35" s="137"/>
      <c r="Z35" s="137">
        <f t="shared" si="20"/>
        <v>1.5591480030993207E-3</v>
      </c>
      <c r="AA35" s="138"/>
      <c r="AB35" s="137">
        <f t="shared" si="21"/>
        <v>0.1198223504235211</v>
      </c>
    </row>
    <row r="36" spans="1:28" x14ac:dyDescent="0.2">
      <c r="A36" s="46">
        <v>2019</v>
      </c>
      <c r="B36" s="46" t="s">
        <v>731</v>
      </c>
      <c r="C36" s="46">
        <f t="shared" ref="C36:D36" si="30">C12</f>
        <v>54</v>
      </c>
      <c r="D36" s="46">
        <f t="shared" si="30"/>
        <v>43</v>
      </c>
      <c r="F36" s="41"/>
      <c r="G36" s="41"/>
      <c r="H36" s="64">
        <f t="shared" ref="H36:M36" si="31">+H12/$F12</f>
        <v>0.53660362873578127</v>
      </c>
      <c r="I36" s="137">
        <f t="shared" si="31"/>
        <v>0.30059041110676016</v>
      </c>
      <c r="J36" s="137">
        <f t="shared" si="31"/>
        <v>4.1201599221338897E-2</v>
      </c>
      <c r="K36" s="137">
        <f t="shared" si="31"/>
        <v>9.9877897755646219E-2</v>
      </c>
      <c r="L36" s="137">
        <f t="shared" si="31"/>
        <v>8.6835821553113163E-3</v>
      </c>
      <c r="M36" s="137">
        <f t="shared" si="31"/>
        <v>8.6250138496724749E-2</v>
      </c>
      <c r="N36" s="137"/>
      <c r="O36" s="137">
        <f t="shared" ref="O36:Q36" si="32">+O12/$F12</f>
        <v>0.12106418407508326</v>
      </c>
      <c r="P36" s="137">
        <f t="shared" si="32"/>
        <v>9.319708021482892E-2</v>
      </c>
      <c r="Q36" s="137">
        <f t="shared" si="32"/>
        <v>2.7867103860254337E-2</v>
      </c>
      <c r="R36" s="137"/>
      <c r="S36" s="137">
        <f t="shared" si="18"/>
        <v>7.4134444876951686E-2</v>
      </c>
      <c r="T36" s="137"/>
      <c r="U36" s="137">
        <f t="shared" ref="U36:X36" si="33">+U12/$F12</f>
        <v>0.26819774231218374</v>
      </c>
      <c r="V36" s="137">
        <f t="shared" si="33"/>
        <v>0.25208564139445794</v>
      </c>
      <c r="W36" s="137">
        <f t="shared" si="33"/>
        <v>8.2627660744805636E-3</v>
      </c>
      <c r="X36" s="137">
        <f t="shared" si="33"/>
        <v>7.8493348432451798E-3</v>
      </c>
      <c r="Y36" s="137"/>
      <c r="Z36" s="137">
        <f t="shared" si="20"/>
        <v>2.1436140305350114E-3</v>
      </c>
      <c r="AA36" s="138"/>
      <c r="AB36" s="137">
        <f t="shared" si="21"/>
        <v>0.12395696850265993</v>
      </c>
    </row>
    <row r="37" spans="1:28" x14ac:dyDescent="0.2">
      <c r="A37" s="46">
        <v>2019</v>
      </c>
      <c r="B37" s="46" t="s">
        <v>732</v>
      </c>
      <c r="C37" s="46">
        <f t="shared" ref="C37:D37" si="34">C13</f>
        <v>189</v>
      </c>
      <c r="D37" s="46">
        <f t="shared" si="34"/>
        <v>174</v>
      </c>
      <c r="F37" s="41"/>
      <c r="G37" s="41"/>
      <c r="H37" s="64">
        <f t="shared" ref="H37:M37" si="35">+H13/$F13</f>
        <v>0.4484452127896118</v>
      </c>
      <c r="I37" s="137">
        <f t="shared" si="35"/>
        <v>0.21291849574779378</v>
      </c>
      <c r="J37" s="137">
        <f t="shared" si="35"/>
        <v>3.5820882802423522E-2</v>
      </c>
      <c r="K37" s="137">
        <f t="shared" si="35"/>
        <v>0.11448331122305207</v>
      </c>
      <c r="L37" s="137">
        <f t="shared" si="35"/>
        <v>9.2047931576149378E-3</v>
      </c>
      <c r="M37" s="137">
        <f t="shared" si="35"/>
        <v>7.6017729858727484E-2</v>
      </c>
      <c r="N37" s="137"/>
      <c r="O37" s="137">
        <f t="shared" ref="O37:Q37" si="36">+O13/$F13</f>
        <v>9.4671365677947261E-2</v>
      </c>
      <c r="P37" s="137">
        <f t="shared" si="36"/>
        <v>7.0759496137848141E-2</v>
      </c>
      <c r="Q37" s="137">
        <f t="shared" si="36"/>
        <v>2.3911869540099124E-2</v>
      </c>
      <c r="R37" s="137"/>
      <c r="S37" s="137">
        <f t="shared" si="18"/>
        <v>0.10027460310401565</v>
      </c>
      <c r="T37" s="137"/>
      <c r="U37" s="137">
        <f t="shared" ref="U37:X37" si="37">+U13/$F13</f>
        <v>0.35660881842842529</v>
      </c>
      <c r="V37" s="137">
        <f t="shared" si="37"/>
        <v>0.33525848407065417</v>
      </c>
      <c r="W37" s="137">
        <f t="shared" si="37"/>
        <v>1.2852342994025951E-2</v>
      </c>
      <c r="X37" s="137">
        <f t="shared" si="37"/>
        <v>8.4979913637452144E-3</v>
      </c>
      <c r="Y37" s="137"/>
      <c r="Z37" s="137">
        <f t="shared" si="20"/>
        <v>6.579862865211011E-3</v>
      </c>
      <c r="AA37" s="138"/>
      <c r="AB37" s="137">
        <f t="shared" si="21"/>
        <v>0.11402361364343842</v>
      </c>
    </row>
    <row r="38" spans="1:28" x14ac:dyDescent="0.2">
      <c r="A38" s="46">
        <v>2019</v>
      </c>
      <c r="B38" s="46" t="s">
        <v>733</v>
      </c>
      <c r="C38" s="46">
        <f t="shared" ref="C38:D38" si="38">C14</f>
        <v>66</v>
      </c>
      <c r="D38" s="46">
        <f t="shared" si="38"/>
        <v>58</v>
      </c>
      <c r="F38" s="41"/>
      <c r="G38" s="41"/>
      <c r="H38" s="64">
        <f t="shared" ref="H38:M38" si="39">+H14/$F14</f>
        <v>0.34797519590054432</v>
      </c>
      <c r="I38" s="137">
        <f t="shared" si="39"/>
        <v>0.12116710504428352</v>
      </c>
      <c r="J38" s="137">
        <f t="shared" si="39"/>
        <v>3.8112920617870416E-2</v>
      </c>
      <c r="K38" s="137">
        <f t="shared" si="39"/>
        <v>8.3946068540853194E-2</v>
      </c>
      <c r="L38" s="137">
        <f t="shared" si="39"/>
        <v>5.5129562149637224E-3</v>
      </c>
      <c r="M38" s="137">
        <f t="shared" si="39"/>
        <v>9.9236145482573479E-2</v>
      </c>
      <c r="N38" s="137"/>
      <c r="O38" s="137">
        <f t="shared" ref="O38:Q38" si="40">+O14/$F14</f>
        <v>0.11229637309831915</v>
      </c>
      <c r="P38" s="137">
        <f t="shared" si="40"/>
        <v>8.6576896226050984E-2</v>
      </c>
      <c r="Q38" s="137">
        <f t="shared" si="40"/>
        <v>2.5719476872268162E-2</v>
      </c>
      <c r="R38" s="137"/>
      <c r="S38" s="137">
        <f t="shared" si="18"/>
        <v>0.14559448088848126</v>
      </c>
      <c r="T38" s="137"/>
      <c r="U38" s="137">
        <f t="shared" ref="U38:X38" si="41">+U14/$F14</f>
        <v>0.39413395011265528</v>
      </c>
      <c r="V38" s="137">
        <f t="shared" si="41"/>
        <v>0.36619628576468771</v>
      </c>
      <c r="W38" s="137">
        <f t="shared" si="41"/>
        <v>1.681840638555274E-2</v>
      </c>
      <c r="X38" s="137">
        <f t="shared" si="41"/>
        <v>1.1119257962414799E-2</v>
      </c>
      <c r="Y38" s="137"/>
      <c r="Z38" s="137">
        <f t="shared" si="20"/>
        <v>1.6090762267461568E-2</v>
      </c>
      <c r="AA38" s="138"/>
      <c r="AB38" s="137">
        <f t="shared" si="21"/>
        <v>0.11271241999481586</v>
      </c>
    </row>
    <row r="39" spans="1:28" x14ac:dyDescent="0.2">
      <c r="A39" s="46">
        <v>2019</v>
      </c>
      <c r="B39" s="46" t="s">
        <v>734</v>
      </c>
      <c r="C39" s="46">
        <f t="shared" ref="C39:D39" si="42">C15</f>
        <v>10</v>
      </c>
      <c r="D39" s="46">
        <f t="shared" si="42"/>
        <v>8</v>
      </c>
      <c r="F39" s="41"/>
      <c r="G39" s="41"/>
      <c r="H39" s="64">
        <f t="shared" ref="H39:M39" si="43">+H15/$F15</f>
        <v>0.45111448834853085</v>
      </c>
      <c r="I39" s="137">
        <f t="shared" si="43"/>
        <v>0.26786453823881967</v>
      </c>
      <c r="J39" s="137">
        <f t="shared" si="43"/>
        <v>2.2432603204675272E-2</v>
      </c>
      <c r="K39" s="137">
        <f t="shared" si="43"/>
        <v>9.0615973165636257E-2</v>
      </c>
      <c r="L39" s="137">
        <f t="shared" si="43"/>
        <v>1.783562105282598E-3</v>
      </c>
      <c r="M39" s="137">
        <f t="shared" si="43"/>
        <v>6.8417811634117059E-2</v>
      </c>
      <c r="N39" s="137"/>
      <c r="O39" s="137">
        <f t="shared" ref="O39:Q39" si="44">+O15/$F15</f>
        <v>3.2674772036474162E-2</v>
      </c>
      <c r="P39" s="137">
        <f t="shared" si="44"/>
        <v>2.0765625350884914E-2</v>
      </c>
      <c r="Q39" s="137">
        <f t="shared" si="44"/>
        <v>1.1909146685589249E-2</v>
      </c>
      <c r="R39" s="137"/>
      <c r="S39" s="137">
        <f t="shared" si="18"/>
        <v>5.2178318135764942E-2</v>
      </c>
      <c r="T39" s="137"/>
      <c r="U39" s="137">
        <f t="shared" ref="U39:X39" si="45">+U15/$F15</f>
        <v>0.46403242147923002</v>
      </c>
      <c r="V39" s="137">
        <f t="shared" si="45"/>
        <v>0.39475475574215729</v>
      </c>
      <c r="W39" s="137">
        <f t="shared" si="45"/>
        <v>1.0914876637119897E-2</v>
      </c>
      <c r="X39" s="137">
        <f t="shared" si="45"/>
        <v>5.8362789099952808E-2</v>
      </c>
      <c r="Y39" s="137"/>
      <c r="Z39" s="137">
        <f t="shared" si="20"/>
        <v>1.2664640324214793E-3</v>
      </c>
      <c r="AA39" s="138"/>
      <c r="AB39" s="137">
        <f t="shared" si="21"/>
        <v>0.16033434650455927</v>
      </c>
    </row>
    <row r="40" spans="1:28" x14ac:dyDescent="0.2">
      <c r="A40" s="46">
        <v>2019</v>
      </c>
      <c r="B40" s="46" t="s">
        <v>735</v>
      </c>
      <c r="C40" s="46">
        <f t="shared" ref="C40:D40" si="46">C16</f>
        <v>5</v>
      </c>
      <c r="D40" s="46">
        <f t="shared" si="46"/>
        <v>5</v>
      </c>
      <c r="F40" s="41"/>
      <c r="G40" s="41"/>
      <c r="H40" s="64">
        <f t="shared" ref="H40:M40" si="47">+H16/$F16</f>
        <v>9.9805258033106137E-2</v>
      </c>
      <c r="I40" s="137">
        <f t="shared" si="47"/>
        <v>1.0710808179162609E-2</v>
      </c>
      <c r="J40" s="137">
        <f t="shared" si="47"/>
        <v>4.8685491723466411E-3</v>
      </c>
      <c r="K40" s="137">
        <f t="shared" si="47"/>
        <v>2.9211295034079845E-2</v>
      </c>
      <c r="L40" s="137">
        <f t="shared" si="47"/>
        <v>1.4605647517039922E-3</v>
      </c>
      <c r="M40" s="137">
        <f t="shared" si="47"/>
        <v>5.3554040895813046E-2</v>
      </c>
      <c r="N40" s="137"/>
      <c r="O40" s="137">
        <f t="shared" ref="O40:Q40" si="48">+O16/$F16</f>
        <v>0.62950340798442062</v>
      </c>
      <c r="P40" s="137">
        <f t="shared" si="48"/>
        <v>0.61148977604673804</v>
      </c>
      <c r="Q40" s="137">
        <f t="shared" si="48"/>
        <v>1.8013631937682569E-2</v>
      </c>
      <c r="R40" s="137"/>
      <c r="S40" s="137">
        <f t="shared" si="18"/>
        <v>5.8422590068159686E-3</v>
      </c>
      <c r="T40" s="137"/>
      <c r="U40" s="137">
        <f t="shared" ref="U40:X40" si="49">+U16/$F16</f>
        <v>0.26484907497565724</v>
      </c>
      <c r="V40" s="137">
        <f t="shared" si="49"/>
        <v>0.24537487828627069</v>
      </c>
      <c r="W40" s="137">
        <f t="shared" si="49"/>
        <v>0</v>
      </c>
      <c r="X40" s="137">
        <f t="shared" si="49"/>
        <v>1.9474196689386564E-2</v>
      </c>
      <c r="Y40" s="137"/>
      <c r="Z40" s="137">
        <f t="shared" si="20"/>
        <v>2.5316455696202531E-2</v>
      </c>
      <c r="AA40" s="138"/>
      <c r="AB40" s="137">
        <f t="shared" si="21"/>
        <v>0.23369036027263876</v>
      </c>
    </row>
    <row r="41" spans="1:28" x14ac:dyDescent="0.2">
      <c r="A41" s="46"/>
      <c r="B41" s="46"/>
      <c r="C41" s="46"/>
      <c r="D41" s="46"/>
      <c r="F41" s="41"/>
      <c r="G41" s="41"/>
      <c r="H41" s="64"/>
      <c r="I41" s="137"/>
      <c r="J41" s="137"/>
      <c r="K41" s="137"/>
      <c r="L41" s="137"/>
      <c r="M41" s="137"/>
      <c r="N41" s="137"/>
      <c r="O41" s="137"/>
      <c r="P41" s="137"/>
      <c r="Q41" s="137"/>
      <c r="R41" s="137"/>
      <c r="S41" s="137"/>
      <c r="T41" s="137"/>
      <c r="U41" s="137"/>
      <c r="V41" s="137"/>
      <c r="W41" s="137"/>
      <c r="X41" s="137"/>
      <c r="Y41" s="137"/>
      <c r="Z41" s="137"/>
      <c r="AA41" s="138"/>
      <c r="AB41" s="137"/>
    </row>
    <row r="42" spans="1:28" x14ac:dyDescent="0.2">
      <c r="A42" s="46">
        <v>2017</v>
      </c>
      <c r="B42" s="46" t="s">
        <v>756</v>
      </c>
      <c r="C42" s="46">
        <f t="shared" ref="C42:D42" si="50">C18</f>
        <v>355</v>
      </c>
      <c r="D42" s="46">
        <f t="shared" si="50"/>
        <v>318</v>
      </c>
      <c r="F42" s="41"/>
      <c r="G42" s="41">
        <f>SUM(G44:G51)</f>
        <v>0</v>
      </c>
      <c r="H42" s="64">
        <f t="shared" ref="H42:M42" si="51">+H18/$F18</f>
        <v>0.54228493765291319</v>
      </c>
      <c r="I42" s="137">
        <f t="shared" si="51"/>
        <v>0.2800167841903336</v>
      </c>
      <c r="J42" s="137">
        <f t="shared" si="51"/>
        <v>3.0589403732964399E-2</v>
      </c>
      <c r="K42" s="137">
        <f t="shared" si="51"/>
        <v>0.11063633007389706</v>
      </c>
      <c r="L42" s="137">
        <f t="shared" si="51"/>
        <v>1.3117256760705479E-2</v>
      </c>
      <c r="M42" s="137">
        <f t="shared" si="51"/>
        <v>0.10792516289501261</v>
      </c>
      <c r="N42" s="137"/>
      <c r="O42" s="137">
        <f>+O18/$F18</f>
        <v>0.16640256143225091</v>
      </c>
      <c r="P42" s="137">
        <f>+P18/$F18</f>
        <v>0.13601320182826238</v>
      </c>
      <c r="Q42" s="137">
        <f>+Q18/$F18</f>
        <v>3.0389359603988524E-2</v>
      </c>
      <c r="R42" s="137"/>
      <c r="S42" s="137">
        <f>+S18/$F18</f>
        <v>5.9541589933389101E-2</v>
      </c>
      <c r="T42" s="137"/>
      <c r="U42" s="137">
        <f>+U18/$F18</f>
        <v>0.23177091098144686</v>
      </c>
      <c r="V42" s="137">
        <f>+V18/$F18</f>
        <v>0.21692644393641308</v>
      </c>
      <c r="W42" s="137">
        <f>+W18/$F18</f>
        <v>1.0061298074968299E-2</v>
      </c>
      <c r="X42" s="137">
        <f>+X18/$F18</f>
        <v>4.7831689700654836E-3</v>
      </c>
      <c r="Y42" s="137"/>
      <c r="Z42" s="137">
        <f>+Z18/$F18</f>
        <v>4.4257459504617007E-3</v>
      </c>
      <c r="AA42" s="138"/>
      <c r="AB42" s="137">
        <f>+AB18/$F18</f>
        <v>0.13009793336524642</v>
      </c>
    </row>
    <row r="43" spans="1:28" x14ac:dyDescent="0.2">
      <c r="B43" s="46"/>
      <c r="C43" s="46"/>
      <c r="D43" s="46"/>
      <c r="F43" s="41"/>
      <c r="G43" s="41"/>
      <c r="H43" s="64"/>
      <c r="I43" s="137"/>
      <c r="J43" s="137"/>
      <c r="K43" s="137"/>
      <c r="L43" s="137"/>
      <c r="M43" s="137"/>
      <c r="N43" s="137"/>
      <c r="O43" s="137"/>
      <c r="P43" s="137"/>
      <c r="Q43" s="137"/>
      <c r="R43" s="137"/>
      <c r="S43" s="137"/>
      <c r="T43" s="137"/>
      <c r="U43" s="137"/>
      <c r="V43" s="137"/>
      <c r="W43" s="137"/>
      <c r="X43" s="137"/>
      <c r="Y43" s="137"/>
      <c r="Z43" s="137"/>
      <c r="AA43" s="138"/>
      <c r="AB43" s="137"/>
    </row>
    <row r="44" spans="1:28" x14ac:dyDescent="0.2">
      <c r="A44" s="46">
        <v>2017</v>
      </c>
      <c r="B44" s="46" t="s">
        <v>728</v>
      </c>
      <c r="C44" s="46">
        <f t="shared" ref="C44:D44" si="52">C20</f>
        <v>4</v>
      </c>
      <c r="D44" s="46">
        <f t="shared" si="52"/>
        <v>4</v>
      </c>
      <c r="F44" s="41"/>
      <c r="G44" s="41"/>
      <c r="H44" s="64">
        <f t="shared" ref="H44:M44" si="53">+H20/$F20</f>
        <v>0.57140215986673326</v>
      </c>
      <c r="I44" s="137">
        <f t="shared" si="53"/>
        <v>0.27861365984195541</v>
      </c>
      <c r="J44" s="137">
        <f t="shared" si="53"/>
        <v>1.9534481246974243E-2</v>
      </c>
      <c r="K44" s="137">
        <f t="shared" si="53"/>
        <v>8.2468331992787733E-2</v>
      </c>
      <c r="L44" s="137">
        <f t="shared" si="53"/>
        <v>8.8914386786159462E-3</v>
      </c>
      <c r="M44" s="137">
        <f t="shared" si="53"/>
        <v>0.18189424810639993</v>
      </c>
      <c r="N44" s="137"/>
      <c r="O44" s="137">
        <f t="shared" ref="O44:Q44" si="54">+O20/$F20</f>
        <v>0.23431656952476071</v>
      </c>
      <c r="P44" s="137">
        <f t="shared" si="54"/>
        <v>0.20520830553766042</v>
      </c>
      <c r="Q44" s="137">
        <f t="shared" si="54"/>
        <v>2.9108263987100265E-2</v>
      </c>
      <c r="R44" s="137"/>
      <c r="S44" s="137">
        <f t="shared" ref="S44:S51" si="55">+S20/$F20</f>
        <v>2.6906846693680885E-2</v>
      </c>
      <c r="T44" s="137"/>
      <c r="U44" s="137">
        <f t="shared" ref="U44:X44" si="56">+U20/$F20</f>
        <v>0.16737442391482515</v>
      </c>
      <c r="V44" s="137">
        <f t="shared" si="56"/>
        <v>0.15414495427532393</v>
      </c>
      <c r="W44" s="137">
        <f t="shared" si="56"/>
        <v>1.251662975401306E-2</v>
      </c>
      <c r="X44" s="137">
        <f t="shared" si="56"/>
        <v>7.1283988548818099E-4</v>
      </c>
      <c r="Y44" s="137"/>
      <c r="Z44" s="137">
        <f t="shared" ref="Z44:Z51" si="57">+Z20/$F20</f>
        <v>0</v>
      </c>
      <c r="AA44" s="138"/>
      <c r="AB44" s="137">
        <f t="shared" ref="AB44:AB51" si="58">+AB20/$F20</f>
        <v>8.9417292085190073E-2</v>
      </c>
    </row>
    <row r="45" spans="1:28" x14ac:dyDescent="0.2">
      <c r="A45" s="46">
        <v>2017</v>
      </c>
      <c r="B45" s="46" t="s">
        <v>729</v>
      </c>
      <c r="C45" s="46">
        <f t="shared" ref="C45:D45" si="59">C21</f>
        <v>14</v>
      </c>
      <c r="D45" s="46">
        <f t="shared" si="59"/>
        <v>13</v>
      </c>
      <c r="F45" s="41"/>
      <c r="G45" s="41"/>
      <c r="H45" s="64">
        <f t="shared" ref="H45:M45" si="60">+H21/$F21</f>
        <v>0.62344757763095426</v>
      </c>
      <c r="I45" s="137">
        <f t="shared" si="60"/>
        <v>0.32499167232773524</v>
      </c>
      <c r="J45" s="137">
        <f t="shared" si="60"/>
        <v>4.0423963762166927E-2</v>
      </c>
      <c r="K45" s="137">
        <f t="shared" si="60"/>
        <v>0.14408053318085606</v>
      </c>
      <c r="L45" s="137">
        <f t="shared" si="60"/>
        <v>3.09159914913484E-2</v>
      </c>
      <c r="M45" s="137">
        <f t="shared" si="60"/>
        <v>8.3035416868847689E-2</v>
      </c>
      <c r="N45" s="137"/>
      <c r="O45" s="137">
        <f t="shared" ref="O45:Q45" si="61">+O21/$F21</f>
        <v>0.17281165821659292</v>
      </c>
      <c r="P45" s="137">
        <f t="shared" si="61"/>
        <v>0.13656071069797696</v>
      </c>
      <c r="Q45" s="137">
        <f t="shared" si="61"/>
        <v>3.6250947518615954E-2</v>
      </c>
      <c r="R45" s="137"/>
      <c r="S45" s="137">
        <f t="shared" si="55"/>
        <v>4.6968071573392368E-2</v>
      </c>
      <c r="T45" s="137"/>
      <c r="U45" s="137">
        <f t="shared" ref="U45:X45" si="62">+U21/$F21</f>
        <v>0.15677269257906043</v>
      </c>
      <c r="V45" s="137">
        <f t="shared" si="62"/>
        <v>0.15309540233804317</v>
      </c>
      <c r="W45" s="137">
        <f t="shared" si="62"/>
        <v>3.1159920159261815E-3</v>
      </c>
      <c r="X45" s="137">
        <f t="shared" si="62"/>
        <v>5.6129822509107979E-4</v>
      </c>
      <c r="Y45" s="137"/>
      <c r="Z45" s="137">
        <f t="shared" si="57"/>
        <v>8.8653644897563071E-4</v>
      </c>
      <c r="AA45" s="138"/>
      <c r="AB45" s="137">
        <f t="shared" si="58"/>
        <v>0.18025518663165982</v>
      </c>
    </row>
    <row r="46" spans="1:28" x14ac:dyDescent="0.2">
      <c r="A46" s="46">
        <v>2017</v>
      </c>
      <c r="B46" s="46" t="s">
        <v>730</v>
      </c>
      <c r="C46" s="46">
        <f t="shared" ref="C46:D46" si="63">C22</f>
        <v>13</v>
      </c>
      <c r="D46" s="46">
        <f t="shared" si="63"/>
        <v>13</v>
      </c>
      <c r="F46" s="41"/>
      <c r="G46" s="41"/>
      <c r="H46" s="64">
        <f t="shared" ref="H46:M46" si="64">+H22/$F22</f>
        <v>0.51611661211496007</v>
      </c>
      <c r="I46" s="137">
        <f t="shared" si="64"/>
        <v>0.29048576802358256</v>
      </c>
      <c r="J46" s="137">
        <f t="shared" si="64"/>
        <v>2.1444294627700356E-2</v>
      </c>
      <c r="K46" s="137">
        <f t="shared" si="64"/>
        <v>0.1268224843689352</v>
      </c>
      <c r="L46" s="137">
        <f t="shared" si="64"/>
        <v>2.6893834846620909E-3</v>
      </c>
      <c r="M46" s="137">
        <f t="shared" si="64"/>
        <v>7.4674681610079785E-2</v>
      </c>
      <c r="N46" s="137"/>
      <c r="O46" s="137">
        <f t="shared" ref="O46:Q46" si="65">+O22/$F22</f>
        <v>0.20228429472845919</v>
      </c>
      <c r="P46" s="137">
        <f t="shared" si="65"/>
        <v>0.15313499493184105</v>
      </c>
      <c r="Q46" s="137">
        <f t="shared" si="65"/>
        <v>4.9149299796618133E-2</v>
      </c>
      <c r="R46" s="137"/>
      <c r="S46" s="137">
        <f t="shared" si="55"/>
        <v>5.7651388486547571E-2</v>
      </c>
      <c r="T46" s="137"/>
      <c r="U46" s="137">
        <f t="shared" ref="U46:X46" si="66">+U22/$F22</f>
        <v>0.22394770467003311</v>
      </c>
      <c r="V46" s="137">
        <f t="shared" si="66"/>
        <v>0.2132881644615951</v>
      </c>
      <c r="W46" s="137">
        <f t="shared" si="66"/>
        <v>1.0381891306175318E-2</v>
      </c>
      <c r="X46" s="137">
        <f t="shared" si="66"/>
        <v>2.7764890226268549E-4</v>
      </c>
      <c r="Y46" s="137"/>
      <c r="Z46" s="137">
        <f t="shared" si="57"/>
        <v>5.8578474281303847E-3</v>
      </c>
      <c r="AA46" s="138"/>
      <c r="AB46" s="137">
        <f t="shared" si="58"/>
        <v>0.1274270736642012</v>
      </c>
    </row>
    <row r="47" spans="1:28" x14ac:dyDescent="0.2">
      <c r="A47" s="46">
        <v>2017</v>
      </c>
      <c r="B47" s="46" t="s">
        <v>731</v>
      </c>
      <c r="C47" s="46">
        <f t="shared" ref="C47:D47" si="67">C23</f>
        <v>54</v>
      </c>
      <c r="D47" s="46">
        <f t="shared" si="67"/>
        <v>43</v>
      </c>
      <c r="F47" s="41"/>
      <c r="G47" s="41"/>
      <c r="H47" s="64">
        <f t="shared" ref="H47:M47" si="68">+H23/$F23</f>
        <v>0.55034496571876801</v>
      </c>
      <c r="I47" s="137">
        <f t="shared" si="68"/>
        <v>0.3041539968841247</v>
      </c>
      <c r="J47" s="137">
        <f t="shared" si="68"/>
        <v>2.8883618813006561E-2</v>
      </c>
      <c r="K47" s="137">
        <f t="shared" si="68"/>
        <v>0.12538608074900881</v>
      </c>
      <c r="L47" s="137">
        <f t="shared" si="68"/>
        <v>1.0821455508834201E-2</v>
      </c>
      <c r="M47" s="137">
        <f t="shared" si="68"/>
        <v>8.1099813763793716E-2</v>
      </c>
      <c r="N47" s="137"/>
      <c r="O47" s="137">
        <f t="shared" ref="O47:Q47" si="69">+O23/$F23</f>
        <v>0.11663026156639514</v>
      </c>
      <c r="P47" s="137">
        <f t="shared" si="69"/>
        <v>9.1184766870814435E-2</v>
      </c>
      <c r="Q47" s="137">
        <f t="shared" si="69"/>
        <v>2.5445494695580689E-2</v>
      </c>
      <c r="R47" s="137"/>
      <c r="S47" s="137">
        <f t="shared" si="55"/>
        <v>8.0463135179587933E-2</v>
      </c>
      <c r="T47" s="137"/>
      <c r="U47" s="137">
        <f t="shared" ref="U47:X47" si="70">+U23/$F23</f>
        <v>0.25256163753524885</v>
      </c>
      <c r="V47" s="137">
        <f t="shared" si="70"/>
        <v>0.22781108282085</v>
      </c>
      <c r="W47" s="137">
        <f t="shared" si="70"/>
        <v>1.2784644835992775E-2</v>
      </c>
      <c r="X47" s="137">
        <f t="shared" si="70"/>
        <v>1.1965909878406089E-2</v>
      </c>
      <c r="Y47" s="137"/>
      <c r="Z47" s="137">
        <f t="shared" si="57"/>
        <v>9.8951575458157102E-3</v>
      </c>
      <c r="AA47" s="138"/>
      <c r="AB47" s="137">
        <f t="shared" si="58"/>
        <v>0.14061321585414949</v>
      </c>
    </row>
    <row r="48" spans="1:28" x14ac:dyDescent="0.2">
      <c r="A48" s="46">
        <v>2017</v>
      </c>
      <c r="B48" s="46" t="s">
        <v>732</v>
      </c>
      <c r="C48" s="46">
        <f t="shared" ref="C48:D48" si="71">C24</f>
        <v>189</v>
      </c>
      <c r="D48" s="46">
        <f t="shared" si="71"/>
        <v>174</v>
      </c>
      <c r="F48" s="41"/>
      <c r="G48" s="41"/>
      <c r="H48" s="64">
        <f t="shared" ref="H48:M48" si="72">+H24/$F24</f>
        <v>0.44532173078674658</v>
      </c>
      <c r="I48" s="137">
        <f t="shared" si="72"/>
        <v>0.22575711022682912</v>
      </c>
      <c r="J48" s="137">
        <f t="shared" si="72"/>
        <v>4.4550746457419126E-2</v>
      </c>
      <c r="K48" s="137">
        <f t="shared" si="72"/>
        <v>9.7187327274961835E-2</v>
      </c>
      <c r="L48" s="137">
        <f t="shared" si="72"/>
        <v>8.6614938706260879E-3</v>
      </c>
      <c r="M48" s="137">
        <f t="shared" si="72"/>
        <v>6.9165052956910361E-2</v>
      </c>
      <c r="N48" s="137"/>
      <c r="O48" s="137">
        <f t="shared" ref="O48:Q48" si="73">+O24/$F24</f>
        <v>9.3768321904984048E-2</v>
      </c>
      <c r="P48" s="137">
        <f t="shared" si="73"/>
        <v>7.0447115702472418E-2</v>
      </c>
      <c r="Q48" s="137">
        <f t="shared" si="73"/>
        <v>2.3321206202511637E-2</v>
      </c>
      <c r="R48" s="137"/>
      <c r="S48" s="137">
        <f t="shared" si="55"/>
        <v>9.2776600134333975E-2</v>
      </c>
      <c r="T48" s="137"/>
      <c r="U48" s="137">
        <f t="shared" ref="U48:X48" si="74">+U24/$F24</f>
        <v>0.36813334717393553</v>
      </c>
      <c r="V48" s="137">
        <f t="shared" si="74"/>
        <v>0.34900126695512967</v>
      </c>
      <c r="W48" s="137">
        <f t="shared" si="74"/>
        <v>9.8412593130350352E-3</v>
      </c>
      <c r="X48" s="137">
        <f t="shared" si="74"/>
        <v>9.2908209057707847E-3</v>
      </c>
      <c r="Y48" s="137"/>
      <c r="Z48" s="137">
        <f t="shared" si="57"/>
        <v>4.9162840901443789E-3</v>
      </c>
      <c r="AA48" s="138"/>
      <c r="AB48" s="137">
        <f t="shared" si="58"/>
        <v>0.12719199489858152</v>
      </c>
    </row>
    <row r="49" spans="1:29" x14ac:dyDescent="0.2">
      <c r="A49" s="46">
        <v>2017</v>
      </c>
      <c r="B49" s="46" t="s">
        <v>733</v>
      </c>
      <c r="C49" s="46">
        <f t="shared" ref="C49:D49" si="75">C25</f>
        <v>66</v>
      </c>
      <c r="D49" s="46">
        <f t="shared" si="75"/>
        <v>58</v>
      </c>
      <c r="F49" s="41"/>
      <c r="G49" s="41"/>
      <c r="H49" s="64">
        <f t="shared" ref="H49:M49" si="76">+H25/$F25</f>
        <v>0.34037854889589908</v>
      </c>
      <c r="I49" s="137">
        <f t="shared" si="76"/>
        <v>0.1331440588853838</v>
      </c>
      <c r="J49" s="137">
        <f t="shared" si="76"/>
        <v>2.4542586750788645E-2</v>
      </c>
      <c r="K49" s="137">
        <f t="shared" si="76"/>
        <v>7.6761303890641425E-2</v>
      </c>
      <c r="L49" s="137">
        <f t="shared" si="76"/>
        <v>5.8885383806519453E-3</v>
      </c>
      <c r="M49" s="137">
        <f t="shared" si="76"/>
        <v>0.10004206098843323</v>
      </c>
      <c r="N49" s="137"/>
      <c r="O49" s="137">
        <f t="shared" ref="O49:Q49" si="77">+O25/$F25</f>
        <v>0.12065194532071503</v>
      </c>
      <c r="P49" s="137">
        <f t="shared" si="77"/>
        <v>0.10429022082018928</v>
      </c>
      <c r="Q49" s="137">
        <f t="shared" si="77"/>
        <v>1.6361724500525761E-2</v>
      </c>
      <c r="R49" s="137"/>
      <c r="S49" s="137">
        <f t="shared" si="55"/>
        <v>0.13434279705573082</v>
      </c>
      <c r="T49" s="137"/>
      <c r="U49" s="137">
        <f t="shared" ref="U49:X49" si="78">+U25/$F25</f>
        <v>0.4046267087276551</v>
      </c>
      <c r="V49" s="137">
        <f t="shared" si="78"/>
        <v>0.38063091482649841</v>
      </c>
      <c r="W49" s="137">
        <f t="shared" si="78"/>
        <v>1.7686645636172449E-2</v>
      </c>
      <c r="X49" s="137">
        <f t="shared" si="78"/>
        <v>6.3091482649842269E-3</v>
      </c>
      <c r="Y49" s="137"/>
      <c r="Z49" s="137">
        <f t="shared" si="57"/>
        <v>3.0908517350157729E-2</v>
      </c>
      <c r="AA49" s="138"/>
      <c r="AB49" s="137">
        <f t="shared" si="58"/>
        <v>0.11810298422712932</v>
      </c>
    </row>
    <row r="50" spans="1:29" x14ac:dyDescent="0.2">
      <c r="A50" s="46">
        <v>2017</v>
      </c>
      <c r="B50" s="46" t="s">
        <v>734</v>
      </c>
      <c r="C50" s="46">
        <f t="shared" ref="C50:D50" si="79">C26</f>
        <v>10</v>
      </c>
      <c r="D50" s="46">
        <f t="shared" si="79"/>
        <v>8</v>
      </c>
      <c r="F50" s="41"/>
      <c r="G50" s="41"/>
      <c r="H50" s="64">
        <f t="shared" ref="H50:M50" si="80">+H26/$F26</f>
        <v>0.44428183148651473</v>
      </c>
      <c r="I50" s="137">
        <f t="shared" si="80"/>
        <v>0.12021743675517457</v>
      </c>
      <c r="J50" s="137">
        <f t="shared" si="80"/>
        <v>2.717959439682208E-3</v>
      </c>
      <c r="K50" s="137">
        <f t="shared" si="80"/>
        <v>0.16203219736567009</v>
      </c>
      <c r="L50" s="137">
        <f t="shared" si="80"/>
        <v>7.317583106836713E-3</v>
      </c>
      <c r="M50" s="137">
        <f t="shared" si="80"/>
        <v>0.15199665481915117</v>
      </c>
      <c r="N50" s="137"/>
      <c r="O50" s="137">
        <f t="shared" ref="O50:Q50" si="81">+O26/$F26</f>
        <v>5.6868074430273884E-2</v>
      </c>
      <c r="P50" s="137">
        <f t="shared" si="81"/>
        <v>4.8923269914279741E-2</v>
      </c>
      <c r="Q50" s="137">
        <f t="shared" si="81"/>
        <v>7.9448045159941465E-3</v>
      </c>
      <c r="R50" s="137"/>
      <c r="S50" s="137">
        <f t="shared" si="55"/>
        <v>3.9933096383023205E-2</v>
      </c>
      <c r="T50" s="137"/>
      <c r="U50" s="137">
        <f t="shared" ref="U50:X50" si="82">+U26/$F26</f>
        <v>0.45891699770018818</v>
      </c>
      <c r="V50" s="137">
        <f t="shared" si="82"/>
        <v>0.37256951703951496</v>
      </c>
      <c r="W50" s="137">
        <f t="shared" si="82"/>
        <v>6.2722140915743262E-3</v>
      </c>
      <c r="X50" s="137">
        <f t="shared" si="82"/>
        <v>8.0075266569098885E-2</v>
      </c>
      <c r="Y50" s="137"/>
      <c r="Z50" s="137">
        <f t="shared" si="57"/>
        <v>0</v>
      </c>
      <c r="AA50" s="138"/>
      <c r="AB50" s="137">
        <f t="shared" si="58"/>
        <v>0.21346435291657956</v>
      </c>
    </row>
    <row r="51" spans="1:29" x14ac:dyDescent="0.2">
      <c r="A51" s="46">
        <v>2017</v>
      </c>
      <c r="B51" s="46" t="s">
        <v>735</v>
      </c>
      <c r="C51" s="46">
        <f t="shared" ref="C51:D51" si="83">C27</f>
        <v>5</v>
      </c>
      <c r="D51" s="46">
        <f t="shared" si="83"/>
        <v>5</v>
      </c>
      <c r="F51" s="41"/>
      <c r="G51" s="41"/>
      <c r="H51" s="64">
        <f t="shared" ref="H51:M51" si="84">+H27/$F27</f>
        <v>0.18115234375</v>
      </c>
      <c r="I51" s="137">
        <f t="shared" si="84"/>
        <v>6.73828125E-2</v>
      </c>
      <c r="J51" s="137">
        <f t="shared" si="84"/>
        <v>4.8828125E-4</v>
      </c>
      <c r="K51" s="137">
        <f t="shared" si="84"/>
        <v>2.24609375E-2</v>
      </c>
      <c r="L51" s="137">
        <f t="shared" si="84"/>
        <v>4.833984375E-2</v>
      </c>
      <c r="M51" s="137">
        <f t="shared" si="84"/>
        <v>4.248046875E-2</v>
      </c>
      <c r="N51" s="137"/>
      <c r="O51" s="137">
        <f t="shared" ref="O51:Q51" si="85">+O27/$F27</f>
        <v>0.5546875</v>
      </c>
      <c r="P51" s="137">
        <f t="shared" si="85"/>
        <v>0.54248046875</v>
      </c>
      <c r="Q51" s="137">
        <f t="shared" si="85"/>
        <v>1.220703125E-2</v>
      </c>
      <c r="R51" s="137"/>
      <c r="S51" s="137">
        <f t="shared" si="55"/>
        <v>6.8359375E-3</v>
      </c>
      <c r="T51" s="137"/>
      <c r="U51" s="137">
        <f t="shared" ref="U51:X51" si="86">+U27/$F27</f>
        <v>0.25732421875</v>
      </c>
      <c r="V51" s="137">
        <f t="shared" si="86"/>
        <v>0.19580078125</v>
      </c>
      <c r="W51" s="137">
        <f t="shared" si="86"/>
        <v>4.150390625E-2</v>
      </c>
      <c r="X51" s="137">
        <f t="shared" si="86"/>
        <v>2.001953125E-2</v>
      </c>
      <c r="Y51" s="137"/>
      <c r="Z51" s="137">
        <f t="shared" si="57"/>
        <v>3.22265625E-2</v>
      </c>
      <c r="AA51" s="138"/>
      <c r="AB51" s="137">
        <f t="shared" si="58"/>
        <v>0.20263671875</v>
      </c>
    </row>
    <row r="52" spans="1:29"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x14ac:dyDescent="0.2">
      <c r="A53" s="3" t="s">
        <v>725</v>
      </c>
    </row>
  </sheetData>
  <mergeCells count="3">
    <mergeCell ref="H3:M3"/>
    <mergeCell ref="O3:Q3"/>
    <mergeCell ref="AB3:AC3"/>
  </mergeCells>
  <pageMargins left="0.25" right="0.25" top="0.75" bottom="0.75" header="0.3" footer="0.3"/>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outlinePr summaryRight="0"/>
  </sheetPr>
  <dimension ref="A1:AJ705"/>
  <sheetViews>
    <sheetView zoomScaleNormal="100" workbookViewId="0">
      <pane xSplit="5" ySplit="14" topLeftCell="F15" activePane="bottomRight" state="frozen"/>
      <selection pane="topRight" activeCell="F1" sqref="F1"/>
      <selection pane="bottomLeft" activeCell="A15" sqref="A15"/>
      <selection pane="bottomRight"/>
    </sheetView>
  </sheetViews>
  <sheetFormatPr defaultRowHeight="11.25" outlineLevelRow="2" x14ac:dyDescent="0.2"/>
  <cols>
    <col min="1" max="1" width="9.140625" style="22"/>
    <col min="2" max="2" width="13.28515625" style="22" customWidth="1"/>
    <col min="3" max="3" width="7.140625" style="22" customWidth="1"/>
    <col min="4" max="4" width="23.7109375" style="22" bestFit="1" customWidth="1"/>
    <col min="5" max="5" width="2.28515625" style="22" customWidth="1"/>
    <col min="6" max="6" width="11.42578125" style="39" customWidth="1"/>
    <col min="7" max="7" width="2.140625" style="39" customWidth="1"/>
    <col min="8" max="8" width="10.42578125" style="39" customWidth="1"/>
    <col min="9" max="13" width="9.28515625" style="22" customWidth="1"/>
    <col min="14" max="14" width="2.140625" style="22" customWidth="1"/>
    <col min="15" max="15" width="9.28515625" style="39" customWidth="1"/>
    <col min="16" max="17" width="9.28515625" style="22" customWidth="1"/>
    <col min="18" max="18" width="2.140625" style="22" customWidth="1"/>
    <col min="19" max="19" width="9.28515625" style="39" customWidth="1"/>
    <col min="20" max="20" width="2.140625" style="39" customWidth="1"/>
    <col min="21" max="21" width="9.28515625" style="39" customWidth="1"/>
    <col min="22" max="24" width="9.28515625" style="22" customWidth="1"/>
    <col min="25" max="25" width="2.140625" style="22" customWidth="1"/>
    <col min="26" max="26" width="9.28515625" style="41" customWidth="1"/>
    <col min="27" max="27" width="2.28515625" style="22" customWidth="1"/>
    <col min="28" max="28" width="9.28515625" style="22" customWidth="1"/>
    <col min="29" max="29" width="2.28515625" style="22" customWidth="1"/>
    <col min="30" max="30" width="9.5703125" style="22" customWidth="1"/>
    <col min="31" max="31" width="2.140625" style="22" customWidth="1"/>
    <col min="32" max="32" width="9.5703125" style="22" customWidth="1"/>
    <col min="33" max="33" width="2.140625" style="22" customWidth="1"/>
    <col min="34" max="34" width="9.5703125" style="22" customWidth="1"/>
    <col min="35" max="35" width="2.140625" style="22" customWidth="1"/>
    <col min="36" max="36" width="9.5703125" style="22" customWidth="1"/>
    <col min="37" max="16384" width="9.140625" style="22"/>
  </cols>
  <sheetData>
    <row r="1" spans="1:36" x14ac:dyDescent="0.2">
      <c r="A1" s="1" t="s">
        <v>757</v>
      </c>
      <c r="B1" s="1"/>
      <c r="C1" s="2"/>
      <c r="D1" s="2"/>
      <c r="E1" s="2"/>
      <c r="F1" s="2"/>
      <c r="G1" s="2"/>
      <c r="H1" s="2"/>
      <c r="I1" s="2"/>
      <c r="J1" s="2"/>
      <c r="K1" s="2"/>
      <c r="L1" s="2"/>
      <c r="M1" s="2"/>
      <c r="N1" s="2"/>
      <c r="O1" s="2"/>
      <c r="P1" s="2"/>
      <c r="Q1" s="2"/>
      <c r="R1" s="2"/>
      <c r="S1" s="2"/>
      <c r="T1" s="2"/>
      <c r="U1" s="2"/>
      <c r="V1" s="2"/>
      <c r="W1" s="2"/>
      <c r="X1" s="2"/>
      <c r="Y1" s="2"/>
      <c r="Z1" s="59"/>
      <c r="AA1" s="2"/>
      <c r="AB1" s="2"/>
      <c r="AC1" s="2"/>
      <c r="AD1" s="2"/>
      <c r="AE1" s="2"/>
      <c r="AF1" s="2"/>
      <c r="AG1" s="2"/>
      <c r="AH1" s="2"/>
      <c r="AI1" s="2"/>
      <c r="AJ1" s="2"/>
    </row>
    <row r="2" spans="1:36" x14ac:dyDescent="0.2">
      <c r="A2" s="25" t="s">
        <v>759</v>
      </c>
      <c r="B2" s="25"/>
      <c r="C2" s="2"/>
      <c r="D2" s="2"/>
      <c r="E2" s="2"/>
      <c r="F2" s="2"/>
      <c r="G2" s="2"/>
      <c r="H2" s="2"/>
      <c r="I2" s="2"/>
      <c r="J2" s="26">
        <v>1</v>
      </c>
      <c r="K2" s="31"/>
      <c r="L2" s="31"/>
      <c r="M2" s="31"/>
      <c r="N2" s="31"/>
      <c r="O2" s="22"/>
      <c r="Q2" s="31"/>
      <c r="R2" s="31"/>
      <c r="S2" s="31"/>
      <c r="T2" s="31"/>
      <c r="U2" s="31"/>
      <c r="V2" s="31"/>
      <c r="W2" s="31"/>
      <c r="X2" s="31"/>
      <c r="Y2" s="31"/>
      <c r="Z2" s="50"/>
      <c r="AA2" s="31"/>
      <c r="AB2" s="31"/>
      <c r="AC2" s="31"/>
      <c r="AD2" s="31"/>
      <c r="AE2" s="31"/>
      <c r="AF2" s="31"/>
      <c r="AG2" s="31"/>
      <c r="AH2" s="31"/>
    </row>
    <row r="3" spans="1:36" ht="27" customHeight="1" x14ac:dyDescent="0.2">
      <c r="B3" s="3"/>
      <c r="C3" s="27"/>
      <c r="D3" s="4"/>
      <c r="E3" s="28"/>
      <c r="F3" s="44" t="s">
        <v>959</v>
      </c>
      <c r="G3" s="36"/>
      <c r="H3" s="148" t="s">
        <v>718</v>
      </c>
      <c r="I3" s="148"/>
      <c r="J3" s="148"/>
      <c r="K3" s="148"/>
      <c r="L3" s="148"/>
      <c r="M3" s="148"/>
      <c r="N3" s="37"/>
      <c r="O3" s="148" t="s">
        <v>719</v>
      </c>
      <c r="P3" s="148"/>
      <c r="Q3" s="146"/>
      <c r="R3" s="30"/>
      <c r="S3" s="32" t="s">
        <v>720</v>
      </c>
      <c r="T3" s="33"/>
      <c r="U3" s="34" t="s">
        <v>721</v>
      </c>
      <c r="V3" s="32"/>
      <c r="W3" s="32"/>
      <c r="X3" s="32"/>
      <c r="Y3" s="33"/>
      <c r="Z3" s="60" t="s">
        <v>739</v>
      </c>
      <c r="AA3" s="33"/>
      <c r="AB3" s="44" t="s">
        <v>802</v>
      </c>
      <c r="AD3" s="148" t="s">
        <v>961</v>
      </c>
      <c r="AE3" s="148"/>
      <c r="AF3" s="148"/>
      <c r="AG3" s="148"/>
      <c r="AH3" s="148"/>
      <c r="AI3" s="148"/>
      <c r="AJ3" s="148"/>
    </row>
    <row r="4" spans="1:36" ht="45" customHeight="1" x14ac:dyDescent="0.2">
      <c r="A4" s="31" t="s">
        <v>701</v>
      </c>
      <c r="B4" s="6" t="s">
        <v>321</v>
      </c>
      <c r="C4" s="38" t="s">
        <v>319</v>
      </c>
      <c r="D4" s="38" t="s">
        <v>320</v>
      </c>
      <c r="E4" s="5"/>
      <c r="F4" s="45" t="s">
        <v>0</v>
      </c>
      <c r="G4" s="45"/>
      <c r="H4" s="45" t="s">
        <v>748</v>
      </c>
      <c r="I4" s="45" t="s">
        <v>740</v>
      </c>
      <c r="J4" s="45" t="s">
        <v>741</v>
      </c>
      <c r="K4" s="45" t="s">
        <v>742</v>
      </c>
      <c r="L4" s="45" t="s">
        <v>743</v>
      </c>
      <c r="M4" s="45" t="s">
        <v>744</v>
      </c>
      <c r="N4" s="45"/>
      <c r="O4" s="45" t="s">
        <v>747</v>
      </c>
      <c r="P4" s="45" t="s">
        <v>745</v>
      </c>
      <c r="Q4" s="45" t="s">
        <v>746</v>
      </c>
      <c r="R4" s="45"/>
      <c r="S4" s="45" t="s">
        <v>749</v>
      </c>
      <c r="T4" s="45"/>
      <c r="U4" s="45" t="s">
        <v>750</v>
      </c>
      <c r="V4" s="32" t="s">
        <v>751</v>
      </c>
      <c r="W4" s="32" t="s">
        <v>752</v>
      </c>
      <c r="X4" s="32" t="s">
        <v>753</v>
      </c>
      <c r="Y4" s="32"/>
      <c r="Z4" s="52" t="s">
        <v>0</v>
      </c>
      <c r="AA4" s="32"/>
      <c r="AB4" s="32" t="s">
        <v>0</v>
      </c>
      <c r="AC4" s="31"/>
      <c r="AD4" s="45" t="s">
        <v>748</v>
      </c>
      <c r="AE4" s="45"/>
      <c r="AF4" s="45" t="s">
        <v>747</v>
      </c>
      <c r="AG4" s="45"/>
      <c r="AH4" s="45" t="s">
        <v>749</v>
      </c>
      <c r="AI4" s="45"/>
      <c r="AJ4" s="45" t="s">
        <v>750</v>
      </c>
    </row>
    <row r="5" spans="1:36" x14ac:dyDescent="0.2">
      <c r="F5" s="22"/>
      <c r="G5" s="22"/>
      <c r="H5" s="22"/>
      <c r="O5" s="22"/>
      <c r="S5" s="22"/>
      <c r="T5" s="22"/>
      <c r="U5" s="22"/>
    </row>
    <row r="6" spans="1:36" x14ac:dyDescent="0.2">
      <c r="D6" s="42" t="s">
        <v>754</v>
      </c>
      <c r="E6" s="31"/>
      <c r="F6" s="56"/>
      <c r="G6" s="56"/>
      <c r="H6" s="56"/>
      <c r="I6" s="56"/>
      <c r="J6" s="56"/>
      <c r="K6" s="56"/>
      <c r="L6" s="56"/>
      <c r="M6" s="56"/>
      <c r="N6" s="56"/>
      <c r="O6" s="56"/>
      <c r="P6" s="56"/>
      <c r="Q6" s="56"/>
      <c r="R6" s="56"/>
      <c r="S6" s="56"/>
      <c r="T6" s="56"/>
      <c r="U6" s="56"/>
      <c r="V6" s="56"/>
      <c r="W6" s="56"/>
      <c r="X6" s="56"/>
      <c r="Y6" s="56"/>
      <c r="Z6" s="61"/>
      <c r="AA6" s="31"/>
      <c r="AB6" s="31"/>
      <c r="AC6" s="31"/>
      <c r="AD6" s="31"/>
      <c r="AE6" s="31"/>
      <c r="AF6" s="31"/>
      <c r="AG6" s="31"/>
      <c r="AH6" s="31"/>
      <c r="AI6" s="31"/>
      <c r="AJ6" s="31"/>
    </row>
    <row r="7" spans="1:36" x14ac:dyDescent="0.2">
      <c r="A7" s="46">
        <v>2019</v>
      </c>
      <c r="D7" s="22" t="s">
        <v>756</v>
      </c>
      <c r="F7" s="41">
        <f t="shared" ref="F7:F12" si="0">SUM(H7,O7,S7,U7)</f>
        <v>1921112</v>
      </c>
      <c r="G7" s="41"/>
      <c r="H7" s="41">
        <f>SUM(I7:M7)</f>
        <v>1057841</v>
      </c>
      <c r="I7" s="41">
        <f>SUM(I27,I35,I54,I103,I115,I145,I203,I247,I270,I292,I305,I356)</f>
        <v>525664.10155345686</v>
      </c>
      <c r="J7" s="41">
        <f>SUM(J27,J35,J54,J103,J115,J145,J203,J247,J270,J292,J305,J356)</f>
        <v>81251.13065251513</v>
      </c>
      <c r="K7" s="41">
        <f>SUM(K27,K35,K54,K103,K115,K145,K203,K247,K270,K292,K305,K356)</f>
        <v>202797.08428861067</v>
      </c>
      <c r="L7" s="41">
        <f>SUM(L27,L35,L54,L103,L115,L145,L203,L247,L270,L292,L305,L356)</f>
        <v>18574.391804522871</v>
      </c>
      <c r="M7" s="41">
        <f>SUM(M27,M35,M54,M103,M115,M145,M203,M247,M270,M292,M305,M356)</f>
        <v>229554.29170089442</v>
      </c>
      <c r="N7" s="41"/>
      <c r="O7" s="41">
        <f>SUM(P7:Q7)</f>
        <v>312139</v>
      </c>
      <c r="P7" s="41">
        <f>SUM(P27,P35,P54,P103,P115,P145,P203,P247,P270,P292,P305,P356)</f>
        <v>237743.0163626438</v>
      </c>
      <c r="Q7" s="41">
        <f>SUM(Q27,Q35,Q54,Q103,Q115,Q145,Q203,Q247,Q270,Q292,Q305,Q356)</f>
        <v>74395.983637356228</v>
      </c>
      <c r="R7" s="41"/>
      <c r="S7" s="41">
        <f>SUM(S27,S35,S54,S103,S115,S145,S203,S247,S270,S292,S305,S356)</f>
        <v>101929</v>
      </c>
      <c r="T7" s="41"/>
      <c r="U7" s="41">
        <f>SUM(V7:X7)</f>
        <v>449203.00000000006</v>
      </c>
      <c r="V7" s="41">
        <f>SUM(V27,V35,V54,V103,V115,V145,V203,V247,V270,V292,V305,V356)</f>
        <v>422077.80920929636</v>
      </c>
      <c r="W7" s="41">
        <f>SUM(W27,W35,W54,W103,W115,W145,W203,W247,W270,W292,W305,W356)</f>
        <v>19869.481896553047</v>
      </c>
      <c r="X7" s="41">
        <f>SUM(X27,X35,X54,X103,X115,X145,X203,X247,X270,X292,X305,X356)</f>
        <v>7255.7088941506208</v>
      </c>
      <c r="Y7" s="41"/>
      <c r="Z7" s="41">
        <f>SUM(Z27,Z35,Z54,Z103,Z115,Z145,Z203,Z247,Z270,Z292,Z305,Z356)</f>
        <v>9823.1820200000002</v>
      </c>
      <c r="AA7" s="41"/>
      <c r="AB7" s="41">
        <f>SUM(AB27,AB35,AB54,AB103,AB115,AB145,AB203,AB247,AB270,AB292,AB305,AB356)</f>
        <v>251432.82029999999</v>
      </c>
      <c r="AC7" s="59"/>
      <c r="AD7" s="41">
        <f>SUM(AD27,AD35,AD54,AD103,AD115,AD145,AD203,AD247,AD270,AD292,AD305,AD356)</f>
        <v>170686.59349999999</v>
      </c>
      <c r="AE7" s="41"/>
      <c r="AF7" s="41">
        <f>SUM(AF27,AF35,AF54,AF103,AF115,AF145,AF203,AF247,AF270,AF292,AF305,AF356)</f>
        <v>41711.320600000006</v>
      </c>
      <c r="AG7" s="41"/>
      <c r="AH7" s="41">
        <f>SUM(AH27,AH35,AH54,AH103,AH115,AH145,AH203,AH247,AH270,AH292,AH305,AH356)</f>
        <v>16469.39</v>
      </c>
      <c r="AI7" s="41"/>
      <c r="AJ7" s="41">
        <f>SUM(AJ27,AJ35,AJ54,AJ103,AJ115,AJ145,AJ203,AJ247,AJ270,AJ292,AJ305,AJ356)</f>
        <v>22565.516199999998</v>
      </c>
    </row>
    <row r="8" spans="1:36" x14ac:dyDescent="0.2">
      <c r="A8" s="46">
        <v>2019</v>
      </c>
      <c r="D8" s="22" t="s">
        <v>702</v>
      </c>
      <c r="F8" s="41">
        <f t="shared" si="0"/>
        <v>1765609</v>
      </c>
      <c r="G8" s="41"/>
      <c r="H8" s="41">
        <f t="shared" ref="H8" si="1">SUM(I8:M8)</f>
        <v>974222</v>
      </c>
      <c r="I8" s="41">
        <f>I7-I9</f>
        <v>484271</v>
      </c>
      <c r="J8" s="41">
        <f>J7-J9</f>
        <v>73831</v>
      </c>
      <c r="K8" s="41">
        <f>K7-K9</f>
        <v>185216</v>
      </c>
      <c r="L8" s="41">
        <f>L7-L9</f>
        <v>16847.000000000004</v>
      </c>
      <c r="M8" s="41">
        <f>M7-M9</f>
        <v>214056.99999999994</v>
      </c>
      <c r="N8" s="41"/>
      <c r="O8" s="41">
        <f t="shared" ref="O8:O12" si="2">SUM(P8:Q8)</f>
        <v>289532</v>
      </c>
      <c r="P8" s="41">
        <f>P7-P9</f>
        <v>221783.00000000003</v>
      </c>
      <c r="Q8" s="41">
        <f>Q7-Q9</f>
        <v>67748.999999999985</v>
      </c>
      <c r="R8" s="41"/>
      <c r="S8" s="41">
        <f>S7-S9</f>
        <v>89266</v>
      </c>
      <c r="T8" s="41"/>
      <c r="U8" s="41">
        <f t="shared" ref="U8:U12" si="3">SUM(V8:X8)</f>
        <v>412589</v>
      </c>
      <c r="V8" s="41">
        <f>V7-V9</f>
        <v>387756</v>
      </c>
      <c r="W8" s="41">
        <f>W7-W9</f>
        <v>18235.000000000004</v>
      </c>
      <c r="X8" s="41">
        <f>X7-X9</f>
        <v>6598</v>
      </c>
      <c r="Y8" s="41"/>
      <c r="Z8" s="41">
        <f>Z7-Z9</f>
        <v>9823.1820200000002</v>
      </c>
      <c r="AA8" s="41"/>
      <c r="AB8" s="41">
        <f>AB7-AB9</f>
        <v>232872.82029999999</v>
      </c>
      <c r="AC8" s="59"/>
      <c r="AD8" s="41">
        <f>AD7-AD9</f>
        <v>160384.59349999999</v>
      </c>
      <c r="AE8" s="41"/>
      <c r="AF8" s="41">
        <f>AF7-AF9</f>
        <v>37671.320600000006</v>
      </c>
      <c r="AG8" s="41"/>
      <c r="AH8" s="41">
        <f>AH7-AH9</f>
        <v>13582.39</v>
      </c>
      <c r="AI8" s="41"/>
      <c r="AJ8" s="41">
        <f>AJ7-AJ9</f>
        <v>21234.516199999998</v>
      </c>
    </row>
    <row r="9" spans="1:36" x14ac:dyDescent="0.2">
      <c r="A9" s="46">
        <v>2019</v>
      </c>
      <c r="D9" s="22" t="s">
        <v>717</v>
      </c>
      <c r="F9" s="41">
        <f t="shared" si="0"/>
        <v>155503</v>
      </c>
      <c r="G9" s="41"/>
      <c r="H9" s="41">
        <f>SUM(I9:M9)</f>
        <v>83619</v>
      </c>
      <c r="I9" s="41">
        <f>SUMIF($D$15:$D$355,"Bijraming detail",I$15:I$355)</f>
        <v>41393.101553456851</v>
      </c>
      <c r="J9" s="41">
        <f>SUMIF($D$15:$D$355,"Bijraming detail",J$15:J$355)</f>
        <v>7420.1306525151331</v>
      </c>
      <c r="K9" s="41">
        <f>SUMIF($D$15:$D$355,"Bijraming detail",K$15:K$355)</f>
        <v>17581.084288610677</v>
      </c>
      <c r="L9" s="41">
        <f>SUMIF($D$15:$D$355,"Bijraming detail",L$15:L$355)</f>
        <v>1727.3918045228681</v>
      </c>
      <c r="M9" s="41">
        <f>SUMIF($D$15:$D$355,"Bijraming detail",M$15:M$355)</f>
        <v>15497.291700894471</v>
      </c>
      <c r="N9" s="41"/>
      <c r="O9" s="41">
        <f t="shared" si="2"/>
        <v>22606.999999999996</v>
      </c>
      <c r="P9" s="41">
        <f>SUMIF($D$15:$D$355,"Bijraming detail",P$15:P$355)</f>
        <v>15960.016362643761</v>
      </c>
      <c r="Q9" s="41">
        <f>SUMIF($D$15:$D$355,"Bijraming detail",Q$15:Q$355)</f>
        <v>6646.9836373562366</v>
      </c>
      <c r="R9" s="41"/>
      <c r="S9" s="41">
        <f>SUMIF($D$15:$D$355,"Bijraming detail",S$15:S$355)</f>
        <v>12663</v>
      </c>
      <c r="T9" s="41"/>
      <c r="U9" s="41">
        <f t="shared" si="3"/>
        <v>36614</v>
      </c>
      <c r="V9" s="41">
        <f>SUMIF($D$15:$D$355,"Bijraming detail",V$15:V$355)</f>
        <v>34321.809209296334</v>
      </c>
      <c r="W9" s="41">
        <f>SUMIF($D$15:$D$355,"Bijraming detail",W$15:W$355)</f>
        <v>1634.4818965530435</v>
      </c>
      <c r="X9" s="41">
        <f>SUMIF($D$15:$D$355,"Bijraming detail",X$15:X$355)</f>
        <v>657.70889415062072</v>
      </c>
      <c r="Y9" s="41"/>
      <c r="Z9" s="41">
        <f>SUMIF($D$15:$D$355,"Bijraming detail",Z$15:Z$355)</f>
        <v>0</v>
      </c>
      <c r="AA9" s="41"/>
      <c r="AB9" s="41">
        <f>SUM(AD9:AJ9)</f>
        <v>18560</v>
      </c>
      <c r="AC9" s="59"/>
      <c r="AD9" s="41">
        <f>SUMIF($D$15:$D$355,"Bijraming detail",AD$15:AD$355)</f>
        <v>10302</v>
      </c>
      <c r="AE9" s="41"/>
      <c r="AF9" s="41">
        <f>SUMIF($D$15:$D$355,"Bijraming detail",AF$15:AF$355)</f>
        <v>4040</v>
      </c>
      <c r="AG9" s="41"/>
      <c r="AH9" s="41">
        <f>SUMIF($D$15:$D$355,"Bijraming detail",AH$15:AH$355)</f>
        <v>2887</v>
      </c>
      <c r="AI9" s="41"/>
      <c r="AJ9" s="41">
        <f>SUMIF($D$15:$D$355,"Bijraming detail",AJ$15:AJ$355)</f>
        <v>1331</v>
      </c>
    </row>
    <row r="10" spans="1:36" x14ac:dyDescent="0.2">
      <c r="A10" s="46">
        <v>2017</v>
      </c>
      <c r="D10" s="22" t="s">
        <v>756</v>
      </c>
      <c r="F10" s="41">
        <f t="shared" si="0"/>
        <v>1844593</v>
      </c>
      <c r="G10" s="41"/>
      <c r="H10" s="41">
        <f>SUM(I10:M10)</f>
        <v>1000295</v>
      </c>
      <c r="I10" s="41">
        <f>SUM(I371,I396,I446,I460,I493,I551,I591,I378,I617,I642,I655,I703)</f>
        <v>516517</v>
      </c>
      <c r="J10" s="41">
        <f>SUM(J371,J396,J446,J460,J493,J551,J591,J378,J617,J642,J655,J703)</f>
        <v>56425</v>
      </c>
      <c r="K10" s="41">
        <f>SUM(K371,K396,K446,K460,K493,K551,K591,K378,K617,K642,K655,K703)</f>
        <v>204079</v>
      </c>
      <c r="L10" s="41">
        <f>SUM(L371,L396,L446,L460,L493,L551,L591,L378,L617,L642,L655,L703)</f>
        <v>24196</v>
      </c>
      <c r="M10" s="41">
        <f>SUM(M371,M396,M446,M460,M493,M551,M591,M378,M617,M642,M655,M703)</f>
        <v>199078</v>
      </c>
      <c r="N10" s="41"/>
      <c r="O10" s="41">
        <f>SUM(P10:Q10)</f>
        <v>306945</v>
      </c>
      <c r="P10" s="41">
        <f>SUM(P371,P396,P446,P460,P493,P551,P591,P378,P617,P642,P655,P703)</f>
        <v>250889</v>
      </c>
      <c r="Q10" s="41">
        <f>SUM(Q371,Q396,Q446,Q460,Q493,Q551,Q591,Q378,Q617,Q642,Q655,Q703)</f>
        <v>56056</v>
      </c>
      <c r="R10" s="41"/>
      <c r="S10" s="41">
        <f>SUM(S371,S396,S446,S460,S493,S551,S591,S378,S617,S642,S655,S703)</f>
        <v>109830</v>
      </c>
      <c r="T10" s="41"/>
      <c r="U10" s="41">
        <f>SUM(V10:X10)</f>
        <v>427523</v>
      </c>
      <c r="V10" s="41">
        <f>SUM(V371,V396,V446,V460,V493,V551,V591,V378,V617,V642,V655,V703)</f>
        <v>400141</v>
      </c>
      <c r="W10" s="41">
        <f>SUM(W371,W396,W446,W460,W493,W551,W591,W378,W617,W642,W655,W703)</f>
        <v>18559</v>
      </c>
      <c r="X10" s="41">
        <f>SUM(X371,X396,X446,X460,X493,X551,X591,X378,X617,X642,X655,X703)</f>
        <v>8823</v>
      </c>
      <c r="Y10" s="41"/>
      <c r="Z10" s="41">
        <f>SUM(Z371,Z396,Z446,Z460,Z493,Z551,Z591,Z378,Z617,Z642,Z655,Z703)</f>
        <v>8163.7</v>
      </c>
      <c r="AA10" s="41"/>
      <c r="AB10" s="41">
        <f>SUM(AD10:AJ10)</f>
        <v>239977.7372</v>
      </c>
      <c r="AC10" s="59"/>
      <c r="AD10" s="41">
        <f>SUM(AD371,AD396,AD446,AD460,AD493,AD551,AD591,AD378,AD617,AD642,AD655,AD703)</f>
        <v>139260.53030000001</v>
      </c>
      <c r="AE10" s="41"/>
      <c r="AF10" s="41">
        <f>SUM(AF371,AF396,AF446,AF460,AF493,AF551,AF591,AF378,AF617,AF642,AF655,AF703)</f>
        <v>55560.805499999995</v>
      </c>
      <c r="AG10" s="41"/>
      <c r="AH10" s="41">
        <f>SUM(AH371,AH396,AH446,AH460,AH493,AH551,AH591,AH378,AH617,AH642,AH655,AH703)</f>
        <v>20397.18</v>
      </c>
      <c r="AI10" s="41"/>
      <c r="AJ10" s="41">
        <f>SUM(AJ371,AJ396,AJ446,AJ460,AJ493,AJ551,AJ591,AJ378,AJ617,AJ642,AJ655,AJ703)</f>
        <v>24759.221400000002</v>
      </c>
    </row>
    <row r="11" spans="1:36" x14ac:dyDescent="0.2">
      <c r="A11" s="46">
        <v>2017</v>
      </c>
      <c r="D11" s="22" t="s">
        <v>702</v>
      </c>
      <c r="F11" s="41">
        <f t="shared" si="0"/>
        <v>1730279</v>
      </c>
      <c r="G11" s="41"/>
      <c r="H11" s="41">
        <f t="shared" ref="H11" si="4">SUM(I11:M11)</f>
        <v>944608</v>
      </c>
      <c r="I11" s="41">
        <f>I10-I12</f>
        <v>486613</v>
      </c>
      <c r="J11" s="41">
        <f t="shared" ref="J11:M11" si="5">J10-J12</f>
        <v>53267</v>
      </c>
      <c r="K11" s="41">
        <f t="shared" si="5"/>
        <v>190016</v>
      </c>
      <c r="L11" s="41">
        <f t="shared" si="5"/>
        <v>23504</v>
      </c>
      <c r="M11" s="41">
        <f t="shared" si="5"/>
        <v>191208</v>
      </c>
      <c r="N11" s="41"/>
      <c r="O11" s="41">
        <f t="shared" si="2"/>
        <v>287371</v>
      </c>
      <c r="P11" s="41">
        <f t="shared" ref="P11:Q11" si="6">P10-P12</f>
        <v>235812</v>
      </c>
      <c r="Q11" s="41">
        <f t="shared" si="6"/>
        <v>51559</v>
      </c>
      <c r="R11" s="41"/>
      <c r="S11" s="41">
        <f t="shared" ref="S11" si="7">S10-S12</f>
        <v>104713</v>
      </c>
      <c r="T11" s="41"/>
      <c r="U11" s="41">
        <f t="shared" si="3"/>
        <v>393587</v>
      </c>
      <c r="V11" s="41">
        <f t="shared" ref="V11" si="8">V10-V12</f>
        <v>368273</v>
      </c>
      <c r="W11" s="41">
        <f t="shared" ref="W11" si="9">W10-W12</f>
        <v>17211</v>
      </c>
      <c r="X11" s="41">
        <f t="shared" ref="X11" si="10">X10-X12</f>
        <v>8103</v>
      </c>
      <c r="Y11" s="41"/>
      <c r="Z11" s="41">
        <f>Z10</f>
        <v>8163.7</v>
      </c>
      <c r="AA11" s="41"/>
      <c r="AB11" s="41">
        <f>+AB10-AB12</f>
        <v>227154.26699999999</v>
      </c>
      <c r="AC11" s="59"/>
      <c r="AD11" s="41">
        <f>+AD10-AD12</f>
        <v>131757.16200000001</v>
      </c>
      <c r="AE11" s="41"/>
      <c r="AF11" s="41">
        <f>+AF10-AF12</f>
        <v>51977.842599999996</v>
      </c>
      <c r="AG11" s="41"/>
      <c r="AH11" s="41">
        <f>+AH10-AH12</f>
        <v>19931.041000000001</v>
      </c>
      <c r="AI11" s="41"/>
      <c r="AJ11" s="41">
        <f>+AJ10-AJ12</f>
        <v>23488.221400000002</v>
      </c>
    </row>
    <row r="12" spans="1:36" x14ac:dyDescent="0.2">
      <c r="A12" s="46">
        <v>2017</v>
      </c>
      <c r="D12" s="22" t="s">
        <v>717</v>
      </c>
      <c r="F12" s="41">
        <f t="shared" si="0"/>
        <v>114314</v>
      </c>
      <c r="G12" s="41"/>
      <c r="H12" s="41">
        <f>SUM(I12:M12)</f>
        <v>55687</v>
      </c>
      <c r="I12" s="41">
        <f>SUMIF($D$357:$D$799,"Bijraming detail",I$357:I$799)</f>
        <v>29904</v>
      </c>
      <c r="J12" s="41">
        <f>SUMIF($D$357:$D$799,"Bijraming detail",J$357:J$799)</f>
        <v>3158</v>
      </c>
      <c r="K12" s="41">
        <f>SUMIF($D$357:$D$799,"Bijraming detail",K$357:K$799)</f>
        <v>14063</v>
      </c>
      <c r="L12" s="41">
        <f>SUMIF($D$357:$D$799,"Bijraming detail",L$357:L$799)</f>
        <v>692</v>
      </c>
      <c r="M12" s="41">
        <f>SUMIF($D$357:$D$799,"Bijraming detail",M$357:M$799)</f>
        <v>7870</v>
      </c>
      <c r="N12" s="41"/>
      <c r="O12" s="41">
        <f t="shared" si="2"/>
        <v>19574</v>
      </c>
      <c r="P12" s="41">
        <f>SUMIF($D$357:$D$799,"Bijraming detail",P$357:P$799)</f>
        <v>15077</v>
      </c>
      <c r="Q12" s="41">
        <f>SUMIF($D$357:$D$799,"Bijraming detail",Q$357:Q$799)</f>
        <v>4497</v>
      </c>
      <c r="R12" s="41"/>
      <c r="S12" s="41">
        <f>SUMIF($D$357:$D$799,"Bijraming detail",S$357:S$799)</f>
        <v>5117</v>
      </c>
      <c r="T12" s="41"/>
      <c r="U12" s="41">
        <f t="shared" si="3"/>
        <v>33936</v>
      </c>
      <c r="V12" s="41">
        <f>SUMIF($D$357:$D$799,"Bijraming detail",V$357:V$799)</f>
        <v>31868</v>
      </c>
      <c r="W12" s="41">
        <f>SUMIF($D$357:$D$799,"Bijraming detail",W$357:W$799)</f>
        <v>1348</v>
      </c>
      <c r="X12" s="41">
        <f>SUMIF($D$357:$D$799,"Bijraming detail",X$357:X$799)</f>
        <v>720</v>
      </c>
      <c r="Y12" s="41"/>
      <c r="Z12" s="41">
        <v>0</v>
      </c>
      <c r="AA12" s="41"/>
      <c r="AB12" s="41">
        <f>SUM(AD12:AJ12)</f>
        <v>12823.4702</v>
      </c>
      <c r="AC12" s="59"/>
      <c r="AD12" s="41">
        <f>SUMIF($D$357:$D$799,"Bijraming detail",AD$357:AD$799)</f>
        <v>7503.3683000000001</v>
      </c>
      <c r="AE12" s="41"/>
      <c r="AF12" s="41">
        <f>SUMIF($D$357:$D$799,"Bijraming detail",AF$357:AF$799)</f>
        <v>3582.9629</v>
      </c>
      <c r="AG12" s="41"/>
      <c r="AH12" s="41">
        <f>SUMIF($D$357:$D$799,"Bijraming detail",AH$357:AH$799)</f>
        <v>466.13900000000001</v>
      </c>
      <c r="AI12" s="41"/>
      <c r="AJ12" s="41">
        <f>SUMIF($D$357:$D$799,"Bijraming detail",AJ$357:AJ$799)</f>
        <v>1271</v>
      </c>
    </row>
    <row r="13" spans="1:36" x14ac:dyDescent="0.2">
      <c r="D13" s="31"/>
      <c r="E13" s="31"/>
      <c r="F13" s="31"/>
      <c r="G13" s="31"/>
      <c r="H13" s="31"/>
      <c r="I13" s="43"/>
      <c r="J13" s="31"/>
      <c r="K13" s="31"/>
      <c r="L13" s="31"/>
      <c r="M13" s="31"/>
      <c r="N13" s="31"/>
      <c r="O13" s="31"/>
      <c r="P13" s="31"/>
      <c r="Q13" s="31"/>
      <c r="R13" s="31"/>
      <c r="S13" s="31"/>
      <c r="T13" s="31"/>
      <c r="U13" s="31"/>
      <c r="V13" s="31"/>
      <c r="W13" s="31"/>
      <c r="X13" s="31"/>
      <c r="Y13" s="31"/>
      <c r="Z13" s="50"/>
      <c r="AA13" s="31"/>
      <c r="AB13" s="31"/>
      <c r="AC13" s="31"/>
      <c r="AD13" s="31"/>
      <c r="AE13" s="31"/>
      <c r="AF13" s="31"/>
      <c r="AG13" s="31"/>
      <c r="AH13" s="31"/>
      <c r="AI13" s="31"/>
      <c r="AJ13" s="31"/>
    </row>
    <row r="14" spans="1:36" x14ac:dyDescent="0.2">
      <c r="B14" s="42" t="s">
        <v>955</v>
      </c>
      <c r="C14" s="31"/>
      <c r="D14" s="31"/>
      <c r="E14" s="31"/>
      <c r="F14" s="42"/>
      <c r="G14" s="31"/>
      <c r="H14" s="31"/>
      <c r="I14" s="31"/>
      <c r="J14" s="31"/>
      <c r="K14" s="31"/>
      <c r="L14" s="31"/>
      <c r="M14" s="31"/>
      <c r="N14" s="31"/>
      <c r="O14" s="31"/>
      <c r="P14" s="31"/>
      <c r="Q14" s="31"/>
      <c r="R14" s="31"/>
      <c r="S14" s="31"/>
      <c r="T14" s="31"/>
      <c r="U14" s="31"/>
      <c r="V14" s="31"/>
      <c r="W14" s="31"/>
      <c r="X14" s="31"/>
      <c r="Y14" s="31"/>
      <c r="Z14" s="50"/>
      <c r="AA14" s="31"/>
      <c r="AB14" s="31"/>
      <c r="AC14" s="55"/>
      <c r="AD14" s="42"/>
      <c r="AE14" s="31"/>
      <c r="AF14" s="31"/>
      <c r="AG14" s="31"/>
      <c r="AH14" s="31"/>
      <c r="AI14" s="31"/>
      <c r="AJ14" s="31"/>
    </row>
    <row r="15" spans="1:36" outlineLevel="2" x14ac:dyDescent="0.2">
      <c r="A15" s="46">
        <v>2019</v>
      </c>
      <c r="B15" s="22" t="s">
        <v>346</v>
      </c>
      <c r="C15" s="22" t="s">
        <v>21</v>
      </c>
      <c r="D15" s="22" t="s">
        <v>345</v>
      </c>
      <c r="F15" s="41">
        <f>SUM(H15,O15,S15,U15)</f>
        <v>14583</v>
      </c>
      <c r="G15" s="41"/>
      <c r="H15" s="41">
        <f>SUM(I15:M15)</f>
        <v>10690</v>
      </c>
      <c r="I15" s="41">
        <v>6182</v>
      </c>
      <c r="J15" s="41">
        <v>933</v>
      </c>
      <c r="K15" s="41">
        <v>2299</v>
      </c>
      <c r="L15" s="41">
        <v>1278</v>
      </c>
      <c r="M15" s="41">
        <v>-2</v>
      </c>
      <c r="N15" s="41"/>
      <c r="O15" s="41">
        <f>SUM(P15:Q15)</f>
        <v>342</v>
      </c>
      <c r="P15" s="41">
        <v>246</v>
      </c>
      <c r="Q15" s="41">
        <v>96</v>
      </c>
      <c r="R15" s="41"/>
      <c r="S15" s="41">
        <v>14</v>
      </c>
      <c r="T15" s="41"/>
      <c r="U15" s="41">
        <f>SUM(V15:X15)</f>
        <v>3537</v>
      </c>
      <c r="V15" s="41">
        <v>3498</v>
      </c>
      <c r="W15" s="41">
        <v>39</v>
      </c>
      <c r="X15" s="41">
        <v>0</v>
      </c>
      <c r="Y15" s="41"/>
      <c r="Z15" s="41">
        <v>0</v>
      </c>
      <c r="AA15" s="41"/>
      <c r="AB15" s="41">
        <f t="shared" ref="AB15:AB26" si="11">SUM(AC15:AJ15)</f>
        <v>5050.1451000000006</v>
      </c>
      <c r="AD15" s="41">
        <v>3905.7822000000006</v>
      </c>
      <c r="AF15" s="41">
        <v>317.98180000000002</v>
      </c>
      <c r="AH15" s="41">
        <v>0</v>
      </c>
      <c r="AJ15" s="41">
        <v>826.38109999999995</v>
      </c>
    </row>
    <row r="16" spans="1:36" outlineLevel="2" x14ac:dyDescent="0.2">
      <c r="A16" s="46">
        <v>2019</v>
      </c>
      <c r="B16" s="22" t="s">
        <v>346</v>
      </c>
      <c r="C16" s="22" t="s">
        <v>22</v>
      </c>
      <c r="D16" s="22" t="s">
        <v>347</v>
      </c>
      <c r="F16" s="41">
        <f t="shared" ref="F16:F26" si="12">SUM(H16,O16,S16,U16)</f>
        <v>1230</v>
      </c>
      <c r="G16" s="41"/>
      <c r="H16" s="41">
        <f t="shared" ref="H16:H82" si="13">SUM(I16:M16)</f>
        <v>115</v>
      </c>
      <c r="I16" s="41">
        <v>0</v>
      </c>
      <c r="J16" s="41">
        <v>0</v>
      </c>
      <c r="K16" s="41">
        <v>15</v>
      </c>
      <c r="L16" s="41">
        <v>0</v>
      </c>
      <c r="M16" s="41">
        <v>100</v>
      </c>
      <c r="N16" s="41"/>
      <c r="O16" s="41">
        <f t="shared" ref="O16:O82" si="14">SUM(P16:Q16)</f>
        <v>285</v>
      </c>
      <c r="P16" s="41">
        <v>285</v>
      </c>
      <c r="Q16" s="41">
        <v>0</v>
      </c>
      <c r="R16" s="41"/>
      <c r="S16" s="41">
        <v>0</v>
      </c>
      <c r="T16" s="41"/>
      <c r="U16" s="41">
        <f t="shared" ref="U16:U82" si="15">SUM(V16:X16)</f>
        <v>830</v>
      </c>
      <c r="V16" s="41">
        <v>687</v>
      </c>
      <c r="W16" s="41">
        <v>18</v>
      </c>
      <c r="X16" s="41">
        <v>125</v>
      </c>
      <c r="Y16" s="41"/>
      <c r="Z16" s="41">
        <v>0</v>
      </c>
      <c r="AA16" s="41"/>
      <c r="AB16" s="41">
        <f t="shared" si="11"/>
        <v>199</v>
      </c>
      <c r="AD16" s="41">
        <v>45</v>
      </c>
      <c r="AF16" s="41">
        <v>45</v>
      </c>
      <c r="AH16" s="41">
        <v>0</v>
      </c>
      <c r="AJ16" s="41">
        <v>109</v>
      </c>
    </row>
    <row r="17" spans="1:36" outlineLevel="2" x14ac:dyDescent="0.2">
      <c r="A17" s="46">
        <v>2019</v>
      </c>
      <c r="B17" s="22" t="s">
        <v>346</v>
      </c>
      <c r="C17" s="22" t="s">
        <v>23</v>
      </c>
      <c r="D17" s="22" t="s">
        <v>348</v>
      </c>
      <c r="F17" s="41">
        <f t="shared" si="12"/>
        <v>8747</v>
      </c>
      <c r="G17" s="41"/>
      <c r="H17" s="41">
        <f t="shared" si="13"/>
        <v>5776</v>
      </c>
      <c r="I17" s="41">
        <v>4330</v>
      </c>
      <c r="J17" s="41">
        <v>1195</v>
      </c>
      <c r="K17" s="41">
        <v>175</v>
      </c>
      <c r="L17" s="41">
        <v>29</v>
      </c>
      <c r="M17" s="41">
        <v>47</v>
      </c>
      <c r="N17" s="41"/>
      <c r="O17" s="41">
        <f t="shared" si="14"/>
        <v>112</v>
      </c>
      <c r="P17" s="41">
        <v>0</v>
      </c>
      <c r="Q17" s="41">
        <v>112</v>
      </c>
      <c r="R17" s="41"/>
      <c r="S17" s="41">
        <v>139</v>
      </c>
      <c r="T17" s="41"/>
      <c r="U17" s="41">
        <f t="shared" si="15"/>
        <v>2720</v>
      </c>
      <c r="V17" s="41">
        <v>2659</v>
      </c>
      <c r="W17" s="41">
        <v>54</v>
      </c>
      <c r="X17" s="41">
        <v>7</v>
      </c>
      <c r="Y17" s="41"/>
      <c r="Z17" s="41">
        <v>26</v>
      </c>
      <c r="AA17" s="41"/>
      <c r="AB17" s="41">
        <f t="shared" si="11"/>
        <v>192</v>
      </c>
      <c r="AD17" s="41">
        <v>85</v>
      </c>
      <c r="AF17" s="41">
        <v>0</v>
      </c>
      <c r="AH17" s="41">
        <v>7</v>
      </c>
      <c r="AJ17" s="41">
        <v>100</v>
      </c>
    </row>
    <row r="18" spans="1:36" outlineLevel="2" x14ac:dyDescent="0.2">
      <c r="A18" s="46">
        <v>2019</v>
      </c>
      <c r="B18" s="22" t="s">
        <v>346</v>
      </c>
      <c r="C18" s="22" t="s">
        <v>24</v>
      </c>
      <c r="D18" s="22" t="s">
        <v>349</v>
      </c>
      <c r="F18" s="41">
        <f t="shared" si="12"/>
        <v>4575</v>
      </c>
      <c r="G18" s="41"/>
      <c r="H18" s="41">
        <f t="shared" si="13"/>
        <v>2725</v>
      </c>
      <c r="I18" s="41">
        <v>2168</v>
      </c>
      <c r="J18" s="41">
        <v>9</v>
      </c>
      <c r="K18" s="41">
        <v>548</v>
      </c>
      <c r="L18" s="41">
        <v>0</v>
      </c>
      <c r="M18" s="41">
        <v>0</v>
      </c>
      <c r="N18" s="41"/>
      <c r="O18" s="41">
        <f t="shared" si="14"/>
        <v>76</v>
      </c>
      <c r="P18" s="41">
        <v>76</v>
      </c>
      <c r="Q18" s="41">
        <v>0</v>
      </c>
      <c r="R18" s="41"/>
      <c r="S18" s="41">
        <v>62</v>
      </c>
      <c r="T18" s="41"/>
      <c r="U18" s="41">
        <f t="shared" si="15"/>
        <v>1712</v>
      </c>
      <c r="V18" s="41">
        <v>1678</v>
      </c>
      <c r="W18" s="41">
        <v>34</v>
      </c>
      <c r="X18" s="41">
        <v>0</v>
      </c>
      <c r="Y18" s="41"/>
      <c r="Z18" s="41">
        <v>0</v>
      </c>
      <c r="AA18" s="41"/>
      <c r="AB18" s="41">
        <f t="shared" si="11"/>
        <v>242</v>
      </c>
      <c r="AD18" s="41">
        <v>137</v>
      </c>
      <c r="AF18" s="41">
        <v>0</v>
      </c>
      <c r="AH18" s="41">
        <v>5</v>
      </c>
      <c r="AJ18" s="41">
        <v>100</v>
      </c>
    </row>
    <row r="19" spans="1:36" outlineLevel="2" x14ac:dyDescent="0.2">
      <c r="A19" s="46">
        <v>2019</v>
      </c>
      <c r="B19" s="22" t="s">
        <v>346</v>
      </c>
      <c r="C19" s="22" t="s">
        <v>25</v>
      </c>
      <c r="D19" s="22" t="s">
        <v>350</v>
      </c>
      <c r="F19" s="41">
        <f t="shared" si="12"/>
        <v>3298</v>
      </c>
      <c r="G19" s="41"/>
      <c r="H19" s="41">
        <f t="shared" si="13"/>
        <v>2498</v>
      </c>
      <c r="I19" s="41">
        <v>1822</v>
      </c>
      <c r="J19" s="41">
        <v>1</v>
      </c>
      <c r="K19" s="41">
        <v>566</v>
      </c>
      <c r="L19" s="41">
        <v>0</v>
      </c>
      <c r="M19" s="41">
        <v>109</v>
      </c>
      <c r="N19" s="41"/>
      <c r="O19" s="41">
        <f t="shared" si="14"/>
        <v>55</v>
      </c>
      <c r="P19" s="41">
        <v>55</v>
      </c>
      <c r="Q19" s="41">
        <v>0</v>
      </c>
      <c r="R19" s="41"/>
      <c r="S19" s="41">
        <v>104</v>
      </c>
      <c r="T19" s="41"/>
      <c r="U19" s="41">
        <f t="shared" si="15"/>
        <v>641</v>
      </c>
      <c r="V19" s="41">
        <v>593</v>
      </c>
      <c r="W19" s="41">
        <v>27</v>
      </c>
      <c r="X19" s="41">
        <v>21</v>
      </c>
      <c r="Y19" s="41"/>
      <c r="Z19" s="41">
        <v>0</v>
      </c>
      <c r="AA19" s="41"/>
      <c r="AB19" s="41">
        <f t="shared" si="11"/>
        <v>1075</v>
      </c>
      <c r="AD19" s="41">
        <v>936</v>
      </c>
      <c r="AF19" s="41">
        <v>0</v>
      </c>
      <c r="AH19" s="41">
        <v>39</v>
      </c>
      <c r="AJ19" s="41">
        <v>100</v>
      </c>
    </row>
    <row r="20" spans="1:36" outlineLevel="2" x14ac:dyDescent="0.2">
      <c r="A20" s="46">
        <v>2019</v>
      </c>
      <c r="B20" s="22" t="s">
        <v>346</v>
      </c>
      <c r="C20" s="22" t="s">
        <v>257</v>
      </c>
      <c r="D20" s="22" t="s">
        <v>625</v>
      </c>
      <c r="F20" s="41">
        <f t="shared" si="12"/>
        <v>975</v>
      </c>
      <c r="G20" s="41"/>
      <c r="H20" s="41">
        <f t="shared" si="13"/>
        <v>340</v>
      </c>
      <c r="I20" s="41">
        <v>115</v>
      </c>
      <c r="J20" s="41">
        <v>11</v>
      </c>
      <c r="K20" s="41">
        <v>203</v>
      </c>
      <c r="L20" s="41">
        <v>0</v>
      </c>
      <c r="M20" s="41">
        <v>11</v>
      </c>
      <c r="N20" s="41"/>
      <c r="O20" s="41">
        <f t="shared" si="14"/>
        <v>0</v>
      </c>
      <c r="P20" s="41">
        <v>0</v>
      </c>
      <c r="Q20" s="41">
        <v>0</v>
      </c>
      <c r="R20" s="41"/>
      <c r="S20" s="41">
        <v>140</v>
      </c>
      <c r="T20" s="41"/>
      <c r="U20" s="41">
        <f t="shared" si="15"/>
        <v>495</v>
      </c>
      <c r="V20" s="41">
        <v>465</v>
      </c>
      <c r="W20" s="41">
        <v>17</v>
      </c>
      <c r="X20" s="41">
        <v>13</v>
      </c>
      <c r="Y20" s="41"/>
      <c r="Z20" s="41">
        <v>0</v>
      </c>
      <c r="AA20" s="41"/>
      <c r="AB20" s="41">
        <f t="shared" si="11"/>
        <v>45</v>
      </c>
      <c r="AD20" s="41">
        <v>16</v>
      </c>
      <c r="AF20" s="41">
        <v>0</v>
      </c>
      <c r="AH20" s="41">
        <v>29</v>
      </c>
      <c r="AJ20" s="41">
        <v>0</v>
      </c>
    </row>
    <row r="21" spans="1:36" outlineLevel="2" x14ac:dyDescent="0.2">
      <c r="A21" s="46">
        <v>2019</v>
      </c>
      <c r="B21" s="22" t="s">
        <v>346</v>
      </c>
      <c r="C21" s="22" t="s">
        <v>258</v>
      </c>
      <c r="D21" s="22" t="s">
        <v>626</v>
      </c>
      <c r="F21" s="41">
        <f t="shared" si="12"/>
        <v>997</v>
      </c>
      <c r="G21" s="41"/>
      <c r="H21" s="41">
        <f t="shared" si="13"/>
        <v>160</v>
      </c>
      <c r="I21" s="41">
        <v>18</v>
      </c>
      <c r="J21" s="41">
        <v>28</v>
      </c>
      <c r="K21" s="41">
        <v>75</v>
      </c>
      <c r="L21" s="41">
        <v>14</v>
      </c>
      <c r="M21" s="41">
        <v>25</v>
      </c>
      <c r="N21" s="41"/>
      <c r="O21" s="41">
        <f t="shared" si="14"/>
        <v>194</v>
      </c>
      <c r="P21" s="41">
        <v>148</v>
      </c>
      <c r="Q21" s="41">
        <v>46</v>
      </c>
      <c r="R21" s="41"/>
      <c r="S21" s="41">
        <v>0</v>
      </c>
      <c r="T21" s="41"/>
      <c r="U21" s="41">
        <f t="shared" si="15"/>
        <v>643</v>
      </c>
      <c r="V21" s="41">
        <v>643</v>
      </c>
      <c r="W21" s="41">
        <v>0</v>
      </c>
      <c r="X21" s="41">
        <v>0</v>
      </c>
      <c r="Y21" s="41"/>
      <c r="Z21" s="41">
        <v>50</v>
      </c>
      <c r="AA21" s="41"/>
      <c r="AB21" s="41">
        <f t="shared" si="11"/>
        <v>120</v>
      </c>
      <c r="AD21" s="41">
        <v>16</v>
      </c>
      <c r="AF21" s="41">
        <v>4</v>
      </c>
      <c r="AH21" s="41">
        <v>0</v>
      </c>
      <c r="AJ21" s="41">
        <v>100</v>
      </c>
    </row>
    <row r="22" spans="1:36" outlineLevel="2" x14ac:dyDescent="0.2">
      <c r="A22" s="46">
        <v>2019</v>
      </c>
      <c r="B22" s="22" t="s">
        <v>346</v>
      </c>
      <c r="C22" s="22" t="s">
        <v>261</v>
      </c>
      <c r="D22" s="22" t="s">
        <v>629</v>
      </c>
      <c r="F22" s="41">
        <f t="shared" si="12"/>
        <v>1067</v>
      </c>
      <c r="G22" s="41"/>
      <c r="H22" s="41">
        <f t="shared" si="13"/>
        <v>390</v>
      </c>
      <c r="I22" s="41">
        <v>121</v>
      </c>
      <c r="J22" s="41">
        <v>9</v>
      </c>
      <c r="K22" s="41">
        <v>169</v>
      </c>
      <c r="L22" s="41">
        <v>0</v>
      </c>
      <c r="M22" s="41">
        <v>91</v>
      </c>
      <c r="N22" s="41"/>
      <c r="O22" s="41">
        <f t="shared" si="14"/>
        <v>98</v>
      </c>
      <c r="P22" s="41">
        <v>98</v>
      </c>
      <c r="Q22" s="41">
        <v>0</v>
      </c>
      <c r="R22" s="41"/>
      <c r="S22" s="41">
        <v>40</v>
      </c>
      <c r="T22" s="41"/>
      <c r="U22" s="41">
        <f t="shared" si="15"/>
        <v>539</v>
      </c>
      <c r="V22" s="41">
        <v>522</v>
      </c>
      <c r="W22" s="41">
        <v>17</v>
      </c>
      <c r="X22" s="41">
        <v>0</v>
      </c>
      <c r="Y22" s="41"/>
      <c r="Z22" s="41">
        <v>0</v>
      </c>
      <c r="AA22" s="41"/>
      <c r="AB22" s="41">
        <f t="shared" si="11"/>
        <v>182</v>
      </c>
      <c r="AD22" s="41">
        <v>67</v>
      </c>
      <c r="AF22" s="41">
        <v>3</v>
      </c>
      <c r="AH22" s="41">
        <v>12</v>
      </c>
      <c r="AJ22" s="41">
        <v>100</v>
      </c>
    </row>
    <row r="23" spans="1:36" outlineLevel="2" x14ac:dyDescent="0.2">
      <c r="A23" s="46">
        <v>2019</v>
      </c>
      <c r="B23" s="22" t="s">
        <v>346</v>
      </c>
      <c r="C23" s="22" t="s">
        <v>263</v>
      </c>
      <c r="D23" s="22" t="s">
        <v>631</v>
      </c>
      <c r="F23" s="41">
        <f t="shared" si="12"/>
        <v>2501</v>
      </c>
      <c r="G23" s="41"/>
      <c r="H23" s="41">
        <f t="shared" si="13"/>
        <v>999</v>
      </c>
      <c r="I23" s="41">
        <v>573</v>
      </c>
      <c r="J23" s="41">
        <v>15</v>
      </c>
      <c r="K23" s="41">
        <v>95</v>
      </c>
      <c r="L23" s="41">
        <v>0</v>
      </c>
      <c r="M23" s="41">
        <v>316</v>
      </c>
      <c r="N23" s="41"/>
      <c r="O23" s="41">
        <f t="shared" si="14"/>
        <v>905</v>
      </c>
      <c r="P23" s="41">
        <v>905</v>
      </c>
      <c r="Q23" s="41">
        <v>0</v>
      </c>
      <c r="R23" s="41"/>
      <c r="S23" s="41">
        <v>0</v>
      </c>
      <c r="T23" s="41"/>
      <c r="U23" s="41">
        <f t="shared" si="15"/>
        <v>597</v>
      </c>
      <c r="V23" s="41">
        <v>597</v>
      </c>
      <c r="W23" s="41">
        <v>0</v>
      </c>
      <c r="X23" s="41">
        <v>0</v>
      </c>
      <c r="Y23" s="41"/>
      <c r="Z23" s="41">
        <v>0</v>
      </c>
      <c r="AA23" s="41"/>
      <c r="AB23" s="41">
        <f t="shared" si="11"/>
        <v>509</v>
      </c>
      <c r="AD23" s="41">
        <v>377</v>
      </c>
      <c r="AF23" s="41">
        <v>32</v>
      </c>
      <c r="AH23" s="41">
        <v>0</v>
      </c>
      <c r="AJ23" s="41">
        <v>100</v>
      </c>
    </row>
    <row r="24" spans="1:36" outlineLevel="2" x14ac:dyDescent="0.2">
      <c r="A24" s="46">
        <v>2019</v>
      </c>
      <c r="B24" s="22" t="s">
        <v>346</v>
      </c>
      <c r="C24" s="22" t="s">
        <v>277</v>
      </c>
      <c r="D24" s="22" t="s">
        <v>649</v>
      </c>
      <c r="F24" s="41">
        <f t="shared" si="12"/>
        <v>1018</v>
      </c>
      <c r="G24" s="41"/>
      <c r="H24" s="41">
        <f t="shared" si="13"/>
        <v>306</v>
      </c>
      <c r="I24" s="41">
        <v>12</v>
      </c>
      <c r="J24" s="41">
        <v>0</v>
      </c>
      <c r="K24" s="41">
        <v>121</v>
      </c>
      <c r="L24" s="41">
        <v>0</v>
      </c>
      <c r="M24" s="41">
        <v>173</v>
      </c>
      <c r="N24" s="41"/>
      <c r="O24" s="41">
        <f t="shared" si="14"/>
        <v>51</v>
      </c>
      <c r="P24" s="41">
        <v>51</v>
      </c>
      <c r="Q24" s="41">
        <v>0</v>
      </c>
      <c r="R24" s="41"/>
      <c r="S24" s="41">
        <v>103</v>
      </c>
      <c r="T24" s="41"/>
      <c r="U24" s="41">
        <f t="shared" si="15"/>
        <v>558</v>
      </c>
      <c r="V24" s="41">
        <v>419</v>
      </c>
      <c r="W24" s="41">
        <v>19</v>
      </c>
      <c r="X24" s="41">
        <v>120</v>
      </c>
      <c r="Y24" s="41"/>
      <c r="Z24" s="41">
        <v>25</v>
      </c>
      <c r="AA24" s="41"/>
      <c r="AB24" s="41">
        <f t="shared" si="11"/>
        <v>117</v>
      </c>
      <c r="AD24" s="41">
        <v>0</v>
      </c>
      <c r="AF24" s="41">
        <v>0</v>
      </c>
      <c r="AH24" s="41">
        <v>17</v>
      </c>
      <c r="AJ24" s="41">
        <v>100</v>
      </c>
    </row>
    <row r="25" spans="1:36" outlineLevel="2" x14ac:dyDescent="0.2">
      <c r="A25" s="46">
        <v>2019</v>
      </c>
      <c r="B25" s="22" t="s">
        <v>346</v>
      </c>
      <c r="C25" s="22" t="s">
        <v>278</v>
      </c>
      <c r="D25" s="22" t="s">
        <v>650</v>
      </c>
      <c r="F25" s="41">
        <f t="shared" si="12"/>
        <v>1173</v>
      </c>
      <c r="G25" s="41"/>
      <c r="H25" s="41">
        <f t="shared" si="13"/>
        <v>460</v>
      </c>
      <c r="I25" s="41">
        <v>352</v>
      </c>
      <c r="J25" s="41">
        <v>3</v>
      </c>
      <c r="K25" s="41">
        <v>100</v>
      </c>
      <c r="L25" s="41">
        <v>0</v>
      </c>
      <c r="M25" s="41">
        <v>5</v>
      </c>
      <c r="N25" s="41"/>
      <c r="O25" s="41">
        <f t="shared" si="14"/>
        <v>0</v>
      </c>
      <c r="P25" s="41">
        <v>0</v>
      </c>
      <c r="Q25" s="41">
        <v>0</v>
      </c>
      <c r="R25" s="41"/>
      <c r="S25" s="41">
        <v>127</v>
      </c>
      <c r="T25" s="41"/>
      <c r="U25" s="41">
        <f t="shared" si="15"/>
        <v>586</v>
      </c>
      <c r="V25" s="41">
        <v>586</v>
      </c>
      <c r="W25" s="41">
        <v>0</v>
      </c>
      <c r="X25" s="41">
        <v>0</v>
      </c>
      <c r="Y25" s="41"/>
      <c r="Z25" s="41">
        <v>0</v>
      </c>
      <c r="AA25" s="41"/>
      <c r="AB25" s="41">
        <f t="shared" si="11"/>
        <v>35</v>
      </c>
      <c r="AD25" s="41">
        <v>16</v>
      </c>
      <c r="AF25" s="41">
        <v>16</v>
      </c>
      <c r="AH25" s="41">
        <v>0</v>
      </c>
      <c r="AJ25" s="41">
        <v>3</v>
      </c>
    </row>
    <row r="26" spans="1:36" outlineLevel="2" x14ac:dyDescent="0.2">
      <c r="A26" s="46">
        <v>2019</v>
      </c>
      <c r="B26" s="22" t="s">
        <v>346</v>
      </c>
      <c r="D26" s="22" t="s">
        <v>804</v>
      </c>
      <c r="F26" s="41">
        <f t="shared" si="12"/>
        <v>1072</v>
      </c>
      <c r="G26" s="41"/>
      <c r="H26" s="41">
        <f t="shared" si="13"/>
        <v>331</v>
      </c>
      <c r="I26" s="41">
        <v>212.37102906905432</v>
      </c>
      <c r="J26" s="41">
        <v>29.826403368903062</v>
      </c>
      <c r="K26" s="41">
        <v>59.084427000286198</v>
      </c>
      <c r="L26" s="41">
        <v>17.876896030091174</v>
      </c>
      <c r="M26" s="41">
        <v>11.841244531665236</v>
      </c>
      <c r="N26" s="41"/>
      <c r="O26" s="41">
        <f t="shared" si="14"/>
        <v>50</v>
      </c>
      <c r="P26" s="41">
        <v>44.003777148253072</v>
      </c>
      <c r="Q26" s="41">
        <v>5.9962228517469311</v>
      </c>
      <c r="R26" s="41"/>
      <c r="S26" s="41">
        <v>213</v>
      </c>
      <c r="T26" s="41"/>
      <c r="U26" s="41">
        <f t="shared" si="15"/>
        <v>478</v>
      </c>
      <c r="V26" s="41">
        <v>459.00342199408925</v>
      </c>
      <c r="W26" s="41">
        <v>8.3644423705086322</v>
      </c>
      <c r="X26" s="41">
        <v>10.632135635402085</v>
      </c>
      <c r="Y26" s="41"/>
      <c r="AA26" s="41"/>
      <c r="AB26" s="41">
        <f t="shared" si="11"/>
        <v>127</v>
      </c>
      <c r="AD26" s="41">
        <v>0</v>
      </c>
      <c r="AF26" s="41">
        <v>0</v>
      </c>
      <c r="AH26" s="41">
        <v>27</v>
      </c>
      <c r="AJ26" s="41">
        <v>100</v>
      </c>
    </row>
    <row r="27" spans="1:36" outlineLevel="1" x14ac:dyDescent="0.2">
      <c r="A27" s="46">
        <v>2019</v>
      </c>
      <c r="B27" s="39" t="s">
        <v>705</v>
      </c>
      <c r="F27" s="41">
        <f>SUBTOTAL(9,F15:F26)</f>
        <v>41236</v>
      </c>
      <c r="G27" s="41"/>
      <c r="H27" s="41">
        <f t="shared" ref="H27:M27" si="16">SUBTOTAL(9,H15:H26)</f>
        <v>24790</v>
      </c>
      <c r="I27" s="41">
        <f t="shared" si="16"/>
        <v>15905.371029069054</v>
      </c>
      <c r="J27" s="41">
        <f t="shared" si="16"/>
        <v>2233.8264033689029</v>
      </c>
      <c r="K27" s="41">
        <f t="shared" si="16"/>
        <v>4425.0844270002863</v>
      </c>
      <c r="L27" s="41">
        <f t="shared" si="16"/>
        <v>1338.8768960300911</v>
      </c>
      <c r="M27" s="41">
        <f t="shared" si="16"/>
        <v>886.84124453166521</v>
      </c>
      <c r="N27" s="41"/>
      <c r="O27" s="41">
        <f>SUBTOTAL(9,O15:O26)</f>
        <v>2168</v>
      </c>
      <c r="P27" s="41">
        <f>SUBTOTAL(9,P15:P26)</f>
        <v>1908.003777148253</v>
      </c>
      <c r="Q27" s="41">
        <f>SUBTOTAL(9,Q15:Q26)</f>
        <v>259.99622285174695</v>
      </c>
      <c r="R27" s="41"/>
      <c r="S27" s="41">
        <f>SUBTOTAL(9,S15:S26)</f>
        <v>942</v>
      </c>
      <c r="T27" s="41">
        <f>SUBTOTAL(9,T15:T26)</f>
        <v>0</v>
      </c>
      <c r="U27" s="41"/>
      <c r="V27" s="41">
        <f>SUBTOTAL(9,V15:V26)</f>
        <v>12806.00342199409</v>
      </c>
      <c r="W27" s="41">
        <f>SUBTOTAL(9,W15:W26)</f>
        <v>233.36444237050864</v>
      </c>
      <c r="X27" s="41">
        <f>SUBTOTAL(9,X15:X26)</f>
        <v>296.63213563540211</v>
      </c>
      <c r="Y27" s="41"/>
      <c r="Z27" s="41">
        <f>SUBTOTAL(9,Z15:Z26)</f>
        <v>101</v>
      </c>
      <c r="AA27" s="41"/>
      <c r="AB27" s="41">
        <f>SUBTOTAL(9,AB15:AB26)</f>
        <v>7893.1451000000006</v>
      </c>
      <c r="AD27" s="41">
        <f>SUBTOTAL(9,AD15:AD26)</f>
        <v>5600.7822000000006</v>
      </c>
      <c r="AF27" s="41">
        <f>SUBTOTAL(9,AF15:AF26)</f>
        <v>417.98180000000002</v>
      </c>
      <c r="AH27" s="41">
        <f>SUBTOTAL(9,AH15:AH26)</f>
        <v>136</v>
      </c>
      <c r="AJ27" s="41">
        <f>SUBTOTAL(9,AJ15:AJ26)</f>
        <v>1738.3811000000001</v>
      </c>
    </row>
    <row r="28" spans="1:36" outlineLevel="2" x14ac:dyDescent="0.2">
      <c r="A28" s="46">
        <v>2019</v>
      </c>
      <c r="B28" s="22" t="s">
        <v>328</v>
      </c>
      <c r="C28" s="22" t="s">
        <v>5</v>
      </c>
      <c r="D28" s="22" t="s">
        <v>327</v>
      </c>
      <c r="F28" s="41">
        <f t="shared" ref="F28:F34" si="17">SUM(H28,O28,S28,U28)</f>
        <v>27004</v>
      </c>
      <c r="G28" s="41"/>
      <c r="H28" s="41">
        <f t="shared" si="13"/>
        <v>15109</v>
      </c>
      <c r="I28" s="41">
        <v>11949</v>
      </c>
      <c r="J28" s="41">
        <v>89</v>
      </c>
      <c r="K28" s="41">
        <v>1539</v>
      </c>
      <c r="L28" s="41">
        <v>11</v>
      </c>
      <c r="M28" s="41">
        <v>1521</v>
      </c>
      <c r="N28" s="41"/>
      <c r="O28" s="41">
        <f t="shared" si="14"/>
        <v>881</v>
      </c>
      <c r="P28" s="41">
        <v>0</v>
      </c>
      <c r="Q28" s="41">
        <v>881</v>
      </c>
      <c r="R28" s="41"/>
      <c r="S28" s="41">
        <v>102</v>
      </c>
      <c r="T28" s="41"/>
      <c r="U28" s="41">
        <f t="shared" si="15"/>
        <v>10912</v>
      </c>
      <c r="V28" s="41">
        <v>10815</v>
      </c>
      <c r="W28" s="41">
        <v>97</v>
      </c>
      <c r="X28" s="41">
        <v>0</v>
      </c>
      <c r="Y28" s="41"/>
      <c r="Z28" s="41">
        <v>0</v>
      </c>
      <c r="AA28" s="41"/>
      <c r="AB28" s="41">
        <f t="shared" ref="AB28:AB34" si="18">SUM(AC28:AJ28)</f>
        <v>7685</v>
      </c>
      <c r="AD28" s="41">
        <v>4719</v>
      </c>
      <c r="AF28" s="41">
        <v>4</v>
      </c>
      <c r="AH28" s="41">
        <v>9</v>
      </c>
      <c r="AJ28" s="41">
        <v>2953</v>
      </c>
    </row>
    <row r="29" spans="1:36" outlineLevel="2" x14ac:dyDescent="0.2">
      <c r="A29" s="46">
        <v>2019</v>
      </c>
      <c r="B29" s="22" t="s">
        <v>328</v>
      </c>
      <c r="C29" s="22" t="s">
        <v>8</v>
      </c>
      <c r="D29" s="22" t="s">
        <v>331</v>
      </c>
      <c r="F29" s="41">
        <f t="shared" si="17"/>
        <v>810</v>
      </c>
      <c r="G29" s="41"/>
      <c r="H29" s="41">
        <f t="shared" si="13"/>
        <v>163</v>
      </c>
      <c r="I29" s="41">
        <v>9</v>
      </c>
      <c r="J29" s="41">
        <v>57</v>
      </c>
      <c r="K29" s="41">
        <v>97</v>
      </c>
      <c r="L29" s="41">
        <v>0</v>
      </c>
      <c r="M29" s="41">
        <v>0</v>
      </c>
      <c r="N29" s="41"/>
      <c r="O29" s="41">
        <f t="shared" si="14"/>
        <v>50</v>
      </c>
      <c r="P29" s="41">
        <v>0</v>
      </c>
      <c r="Q29" s="41">
        <v>50</v>
      </c>
      <c r="R29" s="41"/>
      <c r="S29" s="41">
        <v>28</v>
      </c>
      <c r="T29" s="41"/>
      <c r="U29" s="41">
        <f t="shared" si="15"/>
        <v>569</v>
      </c>
      <c r="V29" s="41">
        <v>558</v>
      </c>
      <c r="W29" s="41">
        <v>11</v>
      </c>
      <c r="X29" s="41">
        <v>0</v>
      </c>
      <c r="Y29" s="41"/>
      <c r="Z29" s="41">
        <v>72</v>
      </c>
      <c r="AA29" s="41"/>
      <c r="AB29" s="41">
        <f t="shared" si="18"/>
        <v>0</v>
      </c>
      <c r="AD29" s="41">
        <v>0</v>
      </c>
      <c r="AF29" s="41">
        <v>0</v>
      </c>
      <c r="AH29" s="41">
        <v>0</v>
      </c>
      <c r="AJ29" s="41">
        <v>0</v>
      </c>
    </row>
    <row r="30" spans="1:36" outlineLevel="2" x14ac:dyDescent="0.2">
      <c r="A30" s="46">
        <v>2019</v>
      </c>
      <c r="B30" s="22" t="s">
        <v>328</v>
      </c>
      <c r="C30" s="22" t="s">
        <v>36</v>
      </c>
      <c r="D30" s="22" t="s">
        <v>364</v>
      </c>
      <c r="F30" s="41">
        <f t="shared" si="17"/>
        <v>4075</v>
      </c>
      <c r="G30" s="41"/>
      <c r="H30" s="41">
        <f t="shared" si="13"/>
        <v>2378</v>
      </c>
      <c r="I30" s="41">
        <v>697</v>
      </c>
      <c r="J30" s="41">
        <v>44</v>
      </c>
      <c r="K30" s="41">
        <v>1601</v>
      </c>
      <c r="L30" s="41">
        <v>0</v>
      </c>
      <c r="M30" s="41">
        <v>36</v>
      </c>
      <c r="N30" s="41"/>
      <c r="O30" s="41">
        <f t="shared" si="14"/>
        <v>295</v>
      </c>
      <c r="P30" s="41">
        <v>294</v>
      </c>
      <c r="Q30" s="41">
        <v>1</v>
      </c>
      <c r="R30" s="41"/>
      <c r="S30" s="41">
        <v>304</v>
      </c>
      <c r="T30" s="41"/>
      <c r="U30" s="41">
        <f t="shared" si="15"/>
        <v>1098</v>
      </c>
      <c r="V30" s="41">
        <v>1065</v>
      </c>
      <c r="W30" s="41">
        <v>33</v>
      </c>
      <c r="X30" s="41">
        <v>0</v>
      </c>
      <c r="Y30" s="41"/>
      <c r="Z30" s="41">
        <v>0</v>
      </c>
      <c r="AA30" s="41"/>
      <c r="AB30" s="41">
        <f t="shared" si="18"/>
        <v>128</v>
      </c>
      <c r="AD30" s="41">
        <v>51</v>
      </c>
      <c r="AF30" s="41">
        <v>33</v>
      </c>
      <c r="AH30" s="41">
        <v>44</v>
      </c>
      <c r="AJ30" s="41">
        <v>0</v>
      </c>
    </row>
    <row r="31" spans="1:36" outlineLevel="2" x14ac:dyDescent="0.2">
      <c r="A31" s="46">
        <v>2019</v>
      </c>
      <c r="B31" s="22" t="s">
        <v>328</v>
      </c>
      <c r="C31" s="22" t="s">
        <v>41</v>
      </c>
      <c r="D31" s="22" t="s">
        <v>371</v>
      </c>
      <c r="F31" s="41">
        <f t="shared" si="17"/>
        <v>1057</v>
      </c>
      <c r="G31" s="41"/>
      <c r="H31" s="41">
        <f t="shared" si="13"/>
        <v>146</v>
      </c>
      <c r="I31" s="41">
        <v>39</v>
      </c>
      <c r="J31" s="41">
        <v>5</v>
      </c>
      <c r="K31" s="41">
        <v>63</v>
      </c>
      <c r="L31" s="41">
        <v>0</v>
      </c>
      <c r="M31" s="41">
        <v>39</v>
      </c>
      <c r="N31" s="41"/>
      <c r="O31" s="41">
        <f t="shared" si="14"/>
        <v>187</v>
      </c>
      <c r="P31" s="41">
        <v>187</v>
      </c>
      <c r="Q31" s="41">
        <v>0</v>
      </c>
      <c r="R31" s="41"/>
      <c r="S31" s="41">
        <v>177</v>
      </c>
      <c r="T31" s="41"/>
      <c r="U31" s="41">
        <f t="shared" si="15"/>
        <v>547</v>
      </c>
      <c r="V31" s="41">
        <v>536</v>
      </c>
      <c r="W31" s="41">
        <v>11</v>
      </c>
      <c r="X31" s="41">
        <v>0</v>
      </c>
      <c r="Y31" s="41"/>
      <c r="Z31" s="41">
        <v>118</v>
      </c>
      <c r="AA31" s="41"/>
      <c r="AB31" s="41">
        <f t="shared" si="18"/>
        <v>365</v>
      </c>
      <c r="AD31" s="41">
        <v>99</v>
      </c>
      <c r="AF31" s="41">
        <v>55</v>
      </c>
      <c r="AH31" s="41">
        <v>121</v>
      </c>
      <c r="AJ31" s="41">
        <v>90</v>
      </c>
    </row>
    <row r="32" spans="1:36" outlineLevel="2" x14ac:dyDescent="0.2">
      <c r="A32" s="46">
        <v>2019</v>
      </c>
      <c r="B32" s="22" t="s">
        <v>328</v>
      </c>
      <c r="C32" s="22" t="s">
        <v>80</v>
      </c>
      <c r="D32" s="22" t="s">
        <v>417</v>
      </c>
      <c r="F32" s="41">
        <f t="shared" si="17"/>
        <v>1860</v>
      </c>
      <c r="G32" s="41"/>
      <c r="H32" s="41">
        <f t="shared" si="13"/>
        <v>254</v>
      </c>
      <c r="I32" s="41">
        <v>27</v>
      </c>
      <c r="J32" s="41">
        <v>4</v>
      </c>
      <c r="K32" s="41">
        <v>0</v>
      </c>
      <c r="L32" s="41">
        <v>0</v>
      </c>
      <c r="M32" s="41">
        <v>223</v>
      </c>
      <c r="N32" s="41"/>
      <c r="O32" s="41">
        <f t="shared" si="14"/>
        <v>0</v>
      </c>
      <c r="P32" s="41">
        <v>0</v>
      </c>
      <c r="Q32" s="41">
        <v>0</v>
      </c>
      <c r="R32" s="41"/>
      <c r="S32" s="41">
        <v>8</v>
      </c>
      <c r="T32" s="41"/>
      <c r="U32" s="41">
        <f t="shared" si="15"/>
        <v>1598</v>
      </c>
      <c r="V32" s="41">
        <v>1598</v>
      </c>
      <c r="W32" s="41">
        <v>0</v>
      </c>
      <c r="X32" s="41">
        <v>0</v>
      </c>
      <c r="Y32" s="41"/>
      <c r="Z32" s="41">
        <v>0</v>
      </c>
      <c r="AA32" s="41"/>
      <c r="AB32" s="41">
        <f t="shared" si="18"/>
        <v>38</v>
      </c>
      <c r="AD32" s="41">
        <v>0</v>
      </c>
      <c r="AF32" s="41">
        <v>0</v>
      </c>
      <c r="AH32" s="41">
        <v>0</v>
      </c>
      <c r="AJ32" s="41">
        <v>38</v>
      </c>
    </row>
    <row r="33" spans="1:36" outlineLevel="2" x14ac:dyDescent="0.2">
      <c r="A33" s="46">
        <v>2019</v>
      </c>
      <c r="B33" s="22" t="s">
        <v>328</v>
      </c>
      <c r="C33" s="22" t="s">
        <v>240</v>
      </c>
      <c r="D33" s="22" t="s">
        <v>606</v>
      </c>
      <c r="F33" s="41">
        <f t="shared" si="17"/>
        <v>7025</v>
      </c>
      <c r="G33" s="41"/>
      <c r="H33" s="41">
        <f t="shared" si="13"/>
        <v>4643</v>
      </c>
      <c r="I33" s="41">
        <v>1467</v>
      </c>
      <c r="J33" s="41">
        <v>123</v>
      </c>
      <c r="K33" s="41">
        <v>1411</v>
      </c>
      <c r="L33" s="41">
        <v>0</v>
      </c>
      <c r="M33" s="41">
        <v>1642</v>
      </c>
      <c r="N33" s="41"/>
      <c r="O33" s="41">
        <f t="shared" si="14"/>
        <v>0</v>
      </c>
      <c r="P33" s="41">
        <v>0</v>
      </c>
      <c r="Q33" s="41">
        <v>0</v>
      </c>
      <c r="R33" s="41"/>
      <c r="S33" s="41">
        <v>0</v>
      </c>
      <c r="T33" s="41"/>
      <c r="U33" s="41">
        <f t="shared" si="15"/>
        <v>2382</v>
      </c>
      <c r="V33" s="41">
        <v>2367</v>
      </c>
      <c r="W33" s="41">
        <v>15</v>
      </c>
      <c r="X33" s="41">
        <v>0</v>
      </c>
      <c r="Y33" s="41"/>
      <c r="Z33" s="41">
        <v>0</v>
      </c>
      <c r="AA33" s="41"/>
      <c r="AB33" s="41">
        <f t="shared" si="18"/>
        <v>457</v>
      </c>
      <c r="AD33" s="41">
        <v>457</v>
      </c>
      <c r="AF33" s="41">
        <v>0</v>
      </c>
      <c r="AH33" s="41">
        <v>0</v>
      </c>
      <c r="AJ33" s="41">
        <v>0</v>
      </c>
    </row>
    <row r="34" spans="1:36" outlineLevel="2" x14ac:dyDescent="0.2">
      <c r="A34" s="46">
        <v>2019</v>
      </c>
      <c r="B34" s="22" t="s">
        <v>328</v>
      </c>
      <c r="D34" s="22" t="s">
        <v>804</v>
      </c>
      <c r="F34" s="41">
        <f t="shared" si="17"/>
        <v>0</v>
      </c>
      <c r="G34" s="41"/>
      <c r="H34" s="41">
        <f t="shared" si="13"/>
        <v>0</v>
      </c>
      <c r="I34" s="41">
        <v>0</v>
      </c>
      <c r="J34" s="41">
        <v>0</v>
      </c>
      <c r="K34" s="41">
        <v>0</v>
      </c>
      <c r="L34" s="41">
        <v>0</v>
      </c>
      <c r="M34" s="41">
        <v>0</v>
      </c>
      <c r="N34" s="41"/>
      <c r="O34" s="41">
        <f t="shared" si="14"/>
        <v>0</v>
      </c>
      <c r="P34" s="41">
        <v>0</v>
      </c>
      <c r="Q34" s="41">
        <v>0</v>
      </c>
      <c r="R34" s="41"/>
      <c r="S34" s="41">
        <v>0</v>
      </c>
      <c r="T34" s="41"/>
      <c r="U34" s="41">
        <f t="shared" si="15"/>
        <v>0</v>
      </c>
      <c r="V34" s="41">
        <v>0</v>
      </c>
      <c r="W34" s="41">
        <v>0</v>
      </c>
      <c r="X34" s="41">
        <v>0</v>
      </c>
      <c r="Y34" s="41"/>
      <c r="AA34" s="41"/>
      <c r="AB34" s="41">
        <f t="shared" si="18"/>
        <v>0</v>
      </c>
      <c r="AD34" s="41">
        <v>0</v>
      </c>
      <c r="AF34" s="41">
        <v>0</v>
      </c>
      <c r="AH34" s="41">
        <v>0</v>
      </c>
      <c r="AJ34" s="41">
        <v>0</v>
      </c>
    </row>
    <row r="35" spans="1:36" outlineLevel="1" x14ac:dyDescent="0.2">
      <c r="A35" s="46">
        <v>2019</v>
      </c>
      <c r="B35" s="39" t="s">
        <v>706</v>
      </c>
      <c r="F35" s="41">
        <f>SUBTOTAL(9,F28:F34)</f>
        <v>41831</v>
      </c>
      <c r="G35" s="41"/>
      <c r="H35" s="41">
        <f t="shared" ref="H35:M35" si="19">SUBTOTAL(9,H28:H34)</f>
        <v>22693</v>
      </c>
      <c r="I35" s="41">
        <f t="shared" si="19"/>
        <v>14188</v>
      </c>
      <c r="J35" s="41">
        <f t="shared" si="19"/>
        <v>322</v>
      </c>
      <c r="K35" s="41">
        <f t="shared" si="19"/>
        <v>4711</v>
      </c>
      <c r="L35" s="41">
        <f t="shared" si="19"/>
        <v>11</v>
      </c>
      <c r="M35" s="41">
        <f t="shared" si="19"/>
        <v>3461</v>
      </c>
      <c r="N35" s="41"/>
      <c r="O35" s="41">
        <f>SUBTOTAL(9,O28:O34)</f>
        <v>1413</v>
      </c>
      <c r="P35" s="41">
        <f>SUBTOTAL(9,P28:P34)</f>
        <v>481</v>
      </c>
      <c r="Q35" s="41">
        <f>SUBTOTAL(9,Q28:Q34)</f>
        <v>932</v>
      </c>
      <c r="R35" s="41"/>
      <c r="S35" s="41">
        <f>SUBTOTAL(9,S28:S34)</f>
        <v>619</v>
      </c>
      <c r="T35" s="41">
        <f>SUBTOTAL(9,T28:T34)</f>
        <v>0</v>
      </c>
      <c r="U35" s="41"/>
      <c r="V35" s="41">
        <f>SUBTOTAL(9,V28:V34)</f>
        <v>16939</v>
      </c>
      <c r="W35" s="41">
        <f>SUBTOTAL(9,W28:W34)</f>
        <v>167</v>
      </c>
      <c r="X35" s="41">
        <f>SUBTOTAL(9,X28:X34)</f>
        <v>0</v>
      </c>
      <c r="Y35" s="41"/>
      <c r="Z35" s="41">
        <f>SUBTOTAL(9,Z28:Z34)</f>
        <v>190</v>
      </c>
      <c r="AA35" s="41"/>
      <c r="AB35" s="41">
        <f>SUBTOTAL(9,AB28:AB34)</f>
        <v>8673</v>
      </c>
      <c r="AD35" s="41">
        <f>SUBTOTAL(9,AD28:AD34)</f>
        <v>5326</v>
      </c>
      <c r="AF35" s="41">
        <f>SUBTOTAL(9,AF28:AF34)</f>
        <v>92</v>
      </c>
      <c r="AH35" s="41">
        <f>SUBTOTAL(9,AH28:AH34)</f>
        <v>174</v>
      </c>
      <c r="AJ35" s="41">
        <f>SUBTOTAL(9,AJ28:AJ34)</f>
        <v>3081</v>
      </c>
    </row>
    <row r="36" spans="1:36" outlineLevel="2" x14ac:dyDescent="0.2">
      <c r="A36" s="46">
        <v>2019</v>
      </c>
      <c r="B36" s="22" t="s">
        <v>797</v>
      </c>
      <c r="C36" s="22" t="s">
        <v>9</v>
      </c>
      <c r="D36" s="22" t="s">
        <v>332</v>
      </c>
      <c r="F36" s="41">
        <f t="shared" ref="F36:F53" si="20">SUM(H36,O36,S36,U36)</f>
        <v>1641</v>
      </c>
      <c r="G36" s="41"/>
      <c r="H36" s="41">
        <f t="shared" si="13"/>
        <v>391</v>
      </c>
      <c r="I36" s="41">
        <v>44</v>
      </c>
      <c r="J36" s="41">
        <v>2</v>
      </c>
      <c r="K36" s="41">
        <v>299</v>
      </c>
      <c r="L36" s="41">
        <v>0</v>
      </c>
      <c r="M36" s="41">
        <v>46</v>
      </c>
      <c r="N36" s="41"/>
      <c r="O36" s="41">
        <f t="shared" si="14"/>
        <v>620</v>
      </c>
      <c r="P36" s="41">
        <v>620</v>
      </c>
      <c r="Q36" s="41">
        <v>0</v>
      </c>
      <c r="R36" s="41"/>
      <c r="S36" s="41">
        <v>19</v>
      </c>
      <c r="T36" s="41"/>
      <c r="U36" s="41">
        <f t="shared" si="15"/>
        <v>611</v>
      </c>
      <c r="V36" s="41">
        <v>599</v>
      </c>
      <c r="W36" s="41">
        <v>12</v>
      </c>
      <c r="X36" s="41">
        <v>0</v>
      </c>
      <c r="Y36" s="41"/>
      <c r="Z36" s="41">
        <v>0</v>
      </c>
      <c r="AA36" s="41"/>
      <c r="AB36" s="41">
        <f t="shared" ref="AB36:AB53" si="21">SUM(AC36:AJ36)</f>
        <v>324</v>
      </c>
      <c r="AD36" s="41">
        <v>41</v>
      </c>
      <c r="AF36" s="41">
        <v>269</v>
      </c>
      <c r="AH36" s="41">
        <v>0</v>
      </c>
      <c r="AJ36" s="41">
        <v>14</v>
      </c>
    </row>
    <row r="37" spans="1:36" outlineLevel="2" x14ac:dyDescent="0.2">
      <c r="A37" s="46">
        <v>2019</v>
      </c>
      <c r="B37" s="22" t="s">
        <v>797</v>
      </c>
      <c r="C37" s="22" t="s">
        <v>10</v>
      </c>
      <c r="D37" s="22" t="s">
        <v>334</v>
      </c>
      <c r="F37" s="41">
        <f t="shared" si="20"/>
        <v>689</v>
      </c>
      <c r="G37" s="41"/>
      <c r="H37" s="41">
        <f t="shared" si="13"/>
        <v>30</v>
      </c>
      <c r="I37" s="41">
        <v>0</v>
      </c>
      <c r="J37" s="41">
        <v>0</v>
      </c>
      <c r="K37" s="41">
        <v>0</v>
      </c>
      <c r="L37" s="41">
        <v>0</v>
      </c>
      <c r="M37" s="41">
        <v>30</v>
      </c>
      <c r="N37" s="41"/>
      <c r="O37" s="41">
        <f t="shared" si="14"/>
        <v>529</v>
      </c>
      <c r="P37" s="41">
        <v>509</v>
      </c>
      <c r="Q37" s="41">
        <v>20</v>
      </c>
      <c r="R37" s="41"/>
      <c r="S37" s="41">
        <v>0</v>
      </c>
      <c r="T37" s="41"/>
      <c r="U37" s="41">
        <f t="shared" si="15"/>
        <v>130</v>
      </c>
      <c r="V37" s="41">
        <v>130</v>
      </c>
      <c r="W37" s="41">
        <v>0</v>
      </c>
      <c r="X37" s="41">
        <v>0</v>
      </c>
      <c r="Y37" s="41"/>
      <c r="Z37" s="41">
        <v>0</v>
      </c>
      <c r="AA37" s="41"/>
      <c r="AB37" s="41">
        <f t="shared" si="21"/>
        <v>180</v>
      </c>
      <c r="AD37" s="41">
        <v>0</v>
      </c>
      <c r="AF37" s="41">
        <v>180</v>
      </c>
      <c r="AH37" s="41">
        <v>0</v>
      </c>
      <c r="AJ37" s="41">
        <v>0</v>
      </c>
    </row>
    <row r="38" spans="1:36" outlineLevel="2" x14ac:dyDescent="0.2">
      <c r="A38" s="46">
        <v>2019</v>
      </c>
      <c r="B38" s="22" t="s">
        <v>797</v>
      </c>
      <c r="C38" s="22" t="s">
        <v>11</v>
      </c>
      <c r="D38" s="22" t="s">
        <v>335</v>
      </c>
      <c r="F38" s="41">
        <f t="shared" si="20"/>
        <v>1550</v>
      </c>
      <c r="G38" s="41"/>
      <c r="H38" s="41">
        <f t="shared" si="13"/>
        <v>440</v>
      </c>
      <c r="I38" s="41">
        <v>87</v>
      </c>
      <c r="J38" s="41">
        <v>0</v>
      </c>
      <c r="K38" s="41">
        <v>107</v>
      </c>
      <c r="L38" s="41">
        <v>0</v>
      </c>
      <c r="M38" s="41">
        <v>246</v>
      </c>
      <c r="N38" s="41"/>
      <c r="O38" s="41">
        <f t="shared" si="14"/>
        <v>563</v>
      </c>
      <c r="P38" s="41">
        <v>561</v>
      </c>
      <c r="Q38" s="41">
        <v>2</v>
      </c>
      <c r="R38" s="41"/>
      <c r="S38" s="41">
        <v>88</v>
      </c>
      <c r="T38" s="41"/>
      <c r="U38" s="41">
        <f t="shared" si="15"/>
        <v>459</v>
      </c>
      <c r="V38" s="41">
        <v>437</v>
      </c>
      <c r="W38" s="41">
        <v>10</v>
      </c>
      <c r="X38" s="41">
        <v>12</v>
      </c>
      <c r="Y38" s="41"/>
      <c r="Z38" s="41">
        <v>6</v>
      </c>
      <c r="AA38" s="41"/>
      <c r="AB38" s="41">
        <f t="shared" si="21"/>
        <v>289</v>
      </c>
      <c r="AD38" s="41">
        <v>58</v>
      </c>
      <c r="AF38" s="41">
        <v>176</v>
      </c>
      <c r="AH38" s="41">
        <v>0</v>
      </c>
      <c r="AJ38" s="41">
        <v>55</v>
      </c>
    </row>
    <row r="39" spans="1:36" outlineLevel="2" x14ac:dyDescent="0.2">
      <c r="A39" s="46">
        <v>2019</v>
      </c>
      <c r="B39" s="22" t="s">
        <v>797</v>
      </c>
      <c r="C39" s="22" t="s">
        <v>12</v>
      </c>
      <c r="D39" s="22" t="s">
        <v>336</v>
      </c>
      <c r="F39" s="41">
        <f t="shared" si="20"/>
        <v>4297</v>
      </c>
      <c r="G39" s="41"/>
      <c r="H39" s="41">
        <f t="shared" si="13"/>
        <v>2721</v>
      </c>
      <c r="I39" s="41">
        <v>2721</v>
      </c>
      <c r="J39" s="41">
        <v>0</v>
      </c>
      <c r="K39" s="41">
        <v>0</v>
      </c>
      <c r="L39" s="41">
        <v>0</v>
      </c>
      <c r="M39" s="41">
        <v>0</v>
      </c>
      <c r="N39" s="41"/>
      <c r="O39" s="41">
        <f t="shared" si="14"/>
        <v>463</v>
      </c>
      <c r="P39" s="41">
        <v>463</v>
      </c>
      <c r="Q39" s="41">
        <v>0</v>
      </c>
      <c r="R39" s="41"/>
      <c r="S39" s="41">
        <v>72</v>
      </c>
      <c r="T39" s="41"/>
      <c r="U39" s="41">
        <f t="shared" si="15"/>
        <v>1041</v>
      </c>
      <c r="V39" s="41">
        <v>1041</v>
      </c>
      <c r="W39" s="41">
        <v>0</v>
      </c>
      <c r="X39" s="41">
        <v>0</v>
      </c>
      <c r="Y39" s="41"/>
      <c r="Z39" s="41">
        <v>30</v>
      </c>
      <c r="AA39" s="41"/>
      <c r="AB39" s="41">
        <f t="shared" si="21"/>
        <v>720</v>
      </c>
      <c r="AD39" s="41">
        <v>720</v>
      </c>
      <c r="AF39" s="41">
        <v>0</v>
      </c>
      <c r="AH39" s="41">
        <v>0</v>
      </c>
      <c r="AJ39" s="41">
        <v>0</v>
      </c>
    </row>
    <row r="40" spans="1:36" outlineLevel="2" x14ac:dyDescent="0.2">
      <c r="A40" s="46">
        <v>2019</v>
      </c>
      <c r="B40" s="22" t="s">
        <v>797</v>
      </c>
      <c r="C40" s="22" t="s">
        <v>13</v>
      </c>
      <c r="D40" s="22" t="s">
        <v>337</v>
      </c>
      <c r="F40" s="41">
        <f t="shared" si="20"/>
        <v>11506</v>
      </c>
      <c r="G40" s="41"/>
      <c r="H40" s="41">
        <f t="shared" si="13"/>
        <v>6990</v>
      </c>
      <c r="I40" s="41">
        <v>4190</v>
      </c>
      <c r="J40" s="41">
        <v>195</v>
      </c>
      <c r="K40" s="41">
        <v>1292</v>
      </c>
      <c r="L40" s="41">
        <v>121</v>
      </c>
      <c r="M40" s="41">
        <v>1192</v>
      </c>
      <c r="N40" s="41"/>
      <c r="O40" s="41">
        <f t="shared" si="14"/>
        <v>2036</v>
      </c>
      <c r="P40" s="41">
        <v>1563</v>
      </c>
      <c r="Q40" s="41">
        <v>473</v>
      </c>
      <c r="R40" s="41"/>
      <c r="S40" s="41">
        <v>0</v>
      </c>
      <c r="T40" s="41"/>
      <c r="U40" s="41">
        <f t="shared" si="15"/>
        <v>2480</v>
      </c>
      <c r="V40" s="41">
        <v>2328</v>
      </c>
      <c r="W40" s="41">
        <v>136</v>
      </c>
      <c r="X40" s="41">
        <v>16</v>
      </c>
      <c r="Y40" s="41"/>
      <c r="Z40" s="41">
        <v>0</v>
      </c>
      <c r="AA40" s="41"/>
      <c r="AB40" s="41">
        <f t="shared" si="21"/>
        <v>459</v>
      </c>
      <c r="AD40" s="41">
        <v>38</v>
      </c>
      <c r="AF40" s="41">
        <v>421</v>
      </c>
      <c r="AH40" s="41">
        <v>0</v>
      </c>
      <c r="AJ40" s="41">
        <v>0</v>
      </c>
    </row>
    <row r="41" spans="1:36" outlineLevel="2" x14ac:dyDescent="0.2">
      <c r="A41" s="46">
        <v>2019</v>
      </c>
      <c r="B41" s="22" t="s">
        <v>797</v>
      </c>
      <c r="C41" s="22" t="s">
        <v>14</v>
      </c>
      <c r="D41" s="22" t="s">
        <v>338</v>
      </c>
      <c r="F41" s="41">
        <f t="shared" si="20"/>
        <v>1128</v>
      </c>
      <c r="G41" s="41"/>
      <c r="H41" s="41">
        <f t="shared" si="13"/>
        <v>409</v>
      </c>
      <c r="I41" s="41">
        <v>29</v>
      </c>
      <c r="J41" s="41">
        <v>39</v>
      </c>
      <c r="K41" s="41">
        <v>296</v>
      </c>
      <c r="L41" s="41">
        <v>0</v>
      </c>
      <c r="M41" s="41">
        <v>45</v>
      </c>
      <c r="N41" s="41"/>
      <c r="O41" s="41">
        <f t="shared" si="14"/>
        <v>0</v>
      </c>
      <c r="P41" s="41">
        <v>0</v>
      </c>
      <c r="Q41" s="41">
        <v>0</v>
      </c>
      <c r="R41" s="41"/>
      <c r="S41" s="41">
        <v>145</v>
      </c>
      <c r="T41" s="41"/>
      <c r="U41" s="41">
        <f t="shared" si="15"/>
        <v>574</v>
      </c>
      <c r="V41" s="41">
        <v>563</v>
      </c>
      <c r="W41" s="41">
        <v>11</v>
      </c>
      <c r="X41" s="41">
        <v>0</v>
      </c>
      <c r="Y41" s="41"/>
      <c r="Z41" s="41">
        <v>0</v>
      </c>
      <c r="AA41" s="41"/>
      <c r="AB41" s="41">
        <f t="shared" si="21"/>
        <v>13</v>
      </c>
      <c r="AD41" s="41">
        <v>-15</v>
      </c>
      <c r="AF41" s="41">
        <v>0</v>
      </c>
      <c r="AH41" s="41">
        <v>8</v>
      </c>
      <c r="AJ41" s="41">
        <v>20</v>
      </c>
    </row>
    <row r="42" spans="1:36" outlineLevel="2" x14ac:dyDescent="0.2">
      <c r="A42" s="46">
        <v>2019</v>
      </c>
      <c r="B42" s="22" t="s">
        <v>797</v>
      </c>
      <c r="C42" s="22" t="s">
        <v>15</v>
      </c>
      <c r="D42" s="22" t="s">
        <v>339</v>
      </c>
      <c r="F42" s="41">
        <f t="shared" si="20"/>
        <v>1099</v>
      </c>
      <c r="G42" s="41"/>
      <c r="H42" s="41">
        <f t="shared" si="13"/>
        <v>423</v>
      </c>
      <c r="I42" s="41">
        <v>55</v>
      </c>
      <c r="J42" s="41">
        <v>0</v>
      </c>
      <c r="K42" s="41">
        <v>290</v>
      </c>
      <c r="L42" s="41">
        <v>0</v>
      </c>
      <c r="M42" s="41">
        <v>78</v>
      </c>
      <c r="N42" s="41"/>
      <c r="O42" s="41">
        <f t="shared" si="14"/>
        <v>61</v>
      </c>
      <c r="P42" s="41">
        <v>61</v>
      </c>
      <c r="Q42" s="41">
        <v>0</v>
      </c>
      <c r="R42" s="41"/>
      <c r="S42" s="41">
        <v>4</v>
      </c>
      <c r="T42" s="41"/>
      <c r="U42" s="41">
        <f t="shared" si="15"/>
        <v>611</v>
      </c>
      <c r="V42" s="41">
        <v>611</v>
      </c>
      <c r="W42" s="41">
        <v>0</v>
      </c>
      <c r="X42" s="41">
        <v>0</v>
      </c>
      <c r="Y42" s="41"/>
      <c r="Z42" s="41">
        <v>0</v>
      </c>
      <c r="AA42" s="41"/>
      <c r="AB42" s="41">
        <f t="shared" si="21"/>
        <v>28</v>
      </c>
      <c r="AD42" s="41">
        <v>0</v>
      </c>
      <c r="AF42" s="41">
        <v>11</v>
      </c>
      <c r="AH42" s="41">
        <v>17</v>
      </c>
      <c r="AJ42" s="41">
        <v>0</v>
      </c>
    </row>
    <row r="43" spans="1:36" outlineLevel="2" x14ac:dyDescent="0.2">
      <c r="A43" s="46">
        <v>2019</v>
      </c>
      <c r="B43" s="22" t="s">
        <v>797</v>
      </c>
      <c r="C43" s="22" t="s">
        <v>16</v>
      </c>
      <c r="D43" s="22" t="s">
        <v>340</v>
      </c>
      <c r="F43" s="41">
        <f t="shared" si="20"/>
        <v>161</v>
      </c>
      <c r="G43" s="41"/>
      <c r="H43" s="41">
        <f t="shared" si="13"/>
        <v>40</v>
      </c>
      <c r="I43" s="41">
        <v>0</v>
      </c>
      <c r="J43" s="41">
        <v>8</v>
      </c>
      <c r="K43" s="41">
        <v>32</v>
      </c>
      <c r="L43" s="41">
        <v>0</v>
      </c>
      <c r="M43" s="41">
        <v>0</v>
      </c>
      <c r="N43" s="41"/>
      <c r="O43" s="41">
        <f t="shared" si="14"/>
        <v>17</v>
      </c>
      <c r="P43" s="41">
        <v>0</v>
      </c>
      <c r="Q43" s="41">
        <v>17</v>
      </c>
      <c r="R43" s="41"/>
      <c r="S43" s="41">
        <v>9</v>
      </c>
      <c r="T43" s="41"/>
      <c r="U43" s="41">
        <f t="shared" si="15"/>
        <v>95</v>
      </c>
      <c r="V43" s="41">
        <v>95</v>
      </c>
      <c r="W43" s="41">
        <v>0</v>
      </c>
      <c r="X43" s="41">
        <v>0</v>
      </c>
      <c r="Y43" s="41"/>
      <c r="Z43" s="41">
        <v>0</v>
      </c>
      <c r="AA43" s="41"/>
      <c r="AB43" s="41">
        <f t="shared" si="21"/>
        <v>0</v>
      </c>
      <c r="AD43" s="41">
        <v>0</v>
      </c>
      <c r="AF43" s="41">
        <v>0</v>
      </c>
      <c r="AH43" s="41">
        <v>0</v>
      </c>
      <c r="AJ43" s="41">
        <v>0</v>
      </c>
    </row>
    <row r="44" spans="1:36" outlineLevel="2" x14ac:dyDescent="0.2">
      <c r="A44" s="46">
        <v>2019</v>
      </c>
      <c r="B44" s="22" t="s">
        <v>797</v>
      </c>
      <c r="C44" s="22" t="s">
        <v>17</v>
      </c>
      <c r="D44" s="22" t="s">
        <v>341</v>
      </c>
      <c r="F44" s="41">
        <f t="shared" si="20"/>
        <v>5865</v>
      </c>
      <c r="G44" s="41"/>
      <c r="H44" s="41">
        <f t="shared" si="13"/>
        <v>3728</v>
      </c>
      <c r="I44" s="41">
        <v>3092</v>
      </c>
      <c r="J44" s="41">
        <v>58</v>
      </c>
      <c r="K44" s="41">
        <v>544</v>
      </c>
      <c r="L44" s="41">
        <v>34</v>
      </c>
      <c r="M44" s="41">
        <v>0</v>
      </c>
      <c r="N44" s="41"/>
      <c r="O44" s="41">
        <f t="shared" si="14"/>
        <v>561</v>
      </c>
      <c r="P44" s="41">
        <v>561</v>
      </c>
      <c r="Q44" s="41">
        <v>0</v>
      </c>
      <c r="R44" s="41"/>
      <c r="S44" s="41">
        <v>171</v>
      </c>
      <c r="T44" s="41"/>
      <c r="U44" s="41">
        <f t="shared" si="15"/>
        <v>1405</v>
      </c>
      <c r="V44" s="41">
        <v>1359</v>
      </c>
      <c r="W44" s="41">
        <v>46</v>
      </c>
      <c r="X44" s="41">
        <v>0</v>
      </c>
      <c r="Y44" s="41"/>
      <c r="Z44" s="41">
        <v>0</v>
      </c>
      <c r="AA44" s="41"/>
      <c r="AB44" s="41">
        <f t="shared" si="21"/>
        <v>0</v>
      </c>
      <c r="AD44" s="41">
        <v>0</v>
      </c>
      <c r="AF44" s="41">
        <v>0</v>
      </c>
      <c r="AH44" s="41">
        <v>0</v>
      </c>
      <c r="AJ44" s="41">
        <v>0</v>
      </c>
    </row>
    <row r="45" spans="1:36" outlineLevel="2" x14ac:dyDescent="0.2">
      <c r="A45" s="46">
        <v>2019</v>
      </c>
      <c r="B45" s="22" t="s">
        <v>797</v>
      </c>
      <c r="C45" s="22" t="s">
        <v>18</v>
      </c>
      <c r="D45" s="22" t="s">
        <v>342</v>
      </c>
      <c r="F45" s="41">
        <f t="shared" si="20"/>
        <v>918</v>
      </c>
      <c r="G45" s="41"/>
      <c r="H45" s="41">
        <f t="shared" si="13"/>
        <v>110</v>
      </c>
      <c r="I45" s="41">
        <v>0</v>
      </c>
      <c r="J45" s="41">
        <v>2</v>
      </c>
      <c r="K45" s="41">
        <v>28</v>
      </c>
      <c r="L45" s="41">
        <v>0</v>
      </c>
      <c r="M45" s="41">
        <v>80</v>
      </c>
      <c r="N45" s="41"/>
      <c r="O45" s="41">
        <f t="shared" si="14"/>
        <v>587</v>
      </c>
      <c r="P45" s="41">
        <v>587</v>
      </c>
      <c r="Q45" s="41">
        <v>0</v>
      </c>
      <c r="R45" s="41"/>
      <c r="S45" s="41">
        <v>0</v>
      </c>
      <c r="T45" s="41"/>
      <c r="U45" s="41">
        <f t="shared" si="15"/>
        <v>221</v>
      </c>
      <c r="V45" s="41">
        <v>183</v>
      </c>
      <c r="W45" s="41">
        <v>0</v>
      </c>
      <c r="X45" s="41">
        <v>38</v>
      </c>
      <c r="Y45" s="41"/>
      <c r="Z45" s="41">
        <v>0</v>
      </c>
      <c r="AA45" s="41"/>
      <c r="AB45" s="41">
        <f t="shared" si="21"/>
        <v>300</v>
      </c>
      <c r="AD45" s="41">
        <v>0</v>
      </c>
      <c r="AF45" s="41">
        <v>0</v>
      </c>
      <c r="AH45" s="41">
        <v>231</v>
      </c>
      <c r="AJ45" s="41">
        <v>69</v>
      </c>
    </row>
    <row r="46" spans="1:36" outlineLevel="2" x14ac:dyDescent="0.2">
      <c r="A46" s="46">
        <v>2019</v>
      </c>
      <c r="B46" s="22" t="s">
        <v>797</v>
      </c>
      <c r="C46" s="22" t="s">
        <v>19</v>
      </c>
      <c r="D46" s="22" t="s">
        <v>343</v>
      </c>
      <c r="F46" s="41">
        <f t="shared" si="20"/>
        <v>245</v>
      </c>
      <c r="G46" s="41"/>
      <c r="H46" s="41">
        <f t="shared" si="13"/>
        <v>22</v>
      </c>
      <c r="I46" s="41">
        <v>19</v>
      </c>
      <c r="J46" s="41">
        <v>0</v>
      </c>
      <c r="K46" s="41">
        <v>0</v>
      </c>
      <c r="L46" s="41">
        <v>3</v>
      </c>
      <c r="M46" s="41">
        <v>0</v>
      </c>
      <c r="N46" s="41"/>
      <c r="O46" s="41">
        <f t="shared" si="14"/>
        <v>160</v>
      </c>
      <c r="P46" s="41">
        <v>160</v>
      </c>
      <c r="Q46" s="41">
        <v>0</v>
      </c>
      <c r="R46" s="41"/>
      <c r="S46" s="41">
        <v>0</v>
      </c>
      <c r="T46" s="41"/>
      <c r="U46" s="41">
        <f t="shared" si="15"/>
        <v>63</v>
      </c>
      <c r="V46" s="41">
        <v>63</v>
      </c>
      <c r="W46" s="41">
        <v>0</v>
      </c>
      <c r="X46" s="41">
        <v>0</v>
      </c>
      <c r="Y46" s="41"/>
      <c r="Z46" s="41">
        <v>52</v>
      </c>
      <c r="AA46" s="41"/>
      <c r="AB46" s="41">
        <f t="shared" si="21"/>
        <v>0</v>
      </c>
      <c r="AD46" s="41">
        <v>0</v>
      </c>
      <c r="AF46" s="41">
        <v>0</v>
      </c>
      <c r="AH46" s="41">
        <v>0</v>
      </c>
      <c r="AJ46" s="41">
        <v>0</v>
      </c>
    </row>
    <row r="47" spans="1:36" outlineLevel="2" x14ac:dyDescent="0.2">
      <c r="A47" s="46">
        <v>2019</v>
      </c>
      <c r="B47" s="22" t="s">
        <v>797</v>
      </c>
      <c r="C47" s="22" t="s">
        <v>20</v>
      </c>
      <c r="D47" s="22" t="s">
        <v>344</v>
      </c>
      <c r="F47" s="41">
        <f t="shared" si="20"/>
        <v>912</v>
      </c>
      <c r="G47" s="41"/>
      <c r="H47" s="41">
        <f t="shared" si="13"/>
        <v>279</v>
      </c>
      <c r="I47" s="41">
        <v>0</v>
      </c>
      <c r="J47" s="41">
        <v>0</v>
      </c>
      <c r="K47" s="41">
        <v>266</v>
      </c>
      <c r="L47" s="41">
        <v>0</v>
      </c>
      <c r="M47" s="41">
        <v>13</v>
      </c>
      <c r="N47" s="41"/>
      <c r="O47" s="41">
        <f t="shared" si="14"/>
        <v>82</v>
      </c>
      <c r="P47" s="41">
        <v>82</v>
      </c>
      <c r="Q47" s="41">
        <v>0</v>
      </c>
      <c r="R47" s="41"/>
      <c r="S47" s="41">
        <v>104</v>
      </c>
      <c r="T47" s="41"/>
      <c r="U47" s="41">
        <f t="shared" si="15"/>
        <v>447</v>
      </c>
      <c r="V47" s="41">
        <v>430</v>
      </c>
      <c r="W47" s="41">
        <v>15</v>
      </c>
      <c r="X47" s="41">
        <v>2</v>
      </c>
      <c r="Y47" s="41"/>
      <c r="Z47" s="41">
        <v>0</v>
      </c>
      <c r="AA47" s="41"/>
      <c r="AB47" s="41">
        <f t="shared" si="21"/>
        <v>5</v>
      </c>
      <c r="AD47" s="41">
        <v>0</v>
      </c>
      <c r="AF47" s="41">
        <v>0</v>
      </c>
      <c r="AH47" s="41">
        <v>5</v>
      </c>
      <c r="AJ47" s="41">
        <v>0</v>
      </c>
    </row>
    <row r="48" spans="1:36" outlineLevel="2" x14ac:dyDescent="0.2">
      <c r="A48" s="46">
        <v>2019</v>
      </c>
      <c r="B48" s="22" t="s">
        <v>797</v>
      </c>
      <c r="C48" s="22" t="s">
        <v>182</v>
      </c>
      <c r="D48" s="22" t="s">
        <v>532</v>
      </c>
      <c r="F48" s="41">
        <f t="shared" si="20"/>
        <v>1239</v>
      </c>
      <c r="G48" s="41"/>
      <c r="H48" s="41">
        <f t="shared" si="13"/>
        <v>467</v>
      </c>
      <c r="I48" s="41">
        <v>77</v>
      </c>
      <c r="J48" s="41">
        <v>45</v>
      </c>
      <c r="K48" s="41">
        <v>337</v>
      </c>
      <c r="L48" s="41">
        <v>0</v>
      </c>
      <c r="M48" s="41">
        <v>8</v>
      </c>
      <c r="N48" s="41"/>
      <c r="O48" s="41">
        <f t="shared" si="14"/>
        <v>45</v>
      </c>
      <c r="P48" s="41">
        <v>45</v>
      </c>
      <c r="Q48" s="41">
        <v>0</v>
      </c>
      <c r="R48" s="41"/>
      <c r="S48" s="41">
        <v>40</v>
      </c>
      <c r="T48" s="41"/>
      <c r="U48" s="41">
        <f t="shared" si="15"/>
        <v>687</v>
      </c>
      <c r="V48" s="41">
        <v>670</v>
      </c>
      <c r="W48" s="41">
        <v>17</v>
      </c>
      <c r="X48" s="41">
        <v>0</v>
      </c>
      <c r="Y48" s="41"/>
      <c r="Z48" s="41">
        <v>14</v>
      </c>
      <c r="AA48" s="41"/>
      <c r="AB48" s="41">
        <f t="shared" si="21"/>
        <v>68</v>
      </c>
      <c r="AD48" s="41">
        <v>57</v>
      </c>
      <c r="AF48" s="41">
        <v>0</v>
      </c>
      <c r="AH48" s="41">
        <v>11</v>
      </c>
      <c r="AJ48" s="41">
        <v>0</v>
      </c>
    </row>
    <row r="49" spans="1:36" outlineLevel="2" x14ac:dyDescent="0.2">
      <c r="A49" s="46">
        <v>2019</v>
      </c>
      <c r="B49" s="22" t="s">
        <v>797</v>
      </c>
      <c r="C49" s="22" t="s">
        <v>291</v>
      </c>
      <c r="D49" s="22" t="s">
        <v>665</v>
      </c>
      <c r="F49" s="41">
        <f t="shared" si="20"/>
        <v>951</v>
      </c>
      <c r="G49" s="41"/>
      <c r="H49" s="41">
        <f t="shared" si="13"/>
        <v>226</v>
      </c>
      <c r="I49" s="41">
        <v>0</v>
      </c>
      <c r="J49" s="41">
        <v>20</v>
      </c>
      <c r="K49" s="41">
        <v>140</v>
      </c>
      <c r="L49" s="41">
        <v>0</v>
      </c>
      <c r="M49" s="41">
        <v>66</v>
      </c>
      <c r="N49" s="41"/>
      <c r="O49" s="41">
        <f t="shared" si="14"/>
        <v>88</v>
      </c>
      <c r="P49" s="41">
        <v>88</v>
      </c>
      <c r="Q49" s="41">
        <v>0</v>
      </c>
      <c r="R49" s="41"/>
      <c r="S49" s="41">
        <v>68</v>
      </c>
      <c r="T49" s="41"/>
      <c r="U49" s="41">
        <f t="shared" si="15"/>
        <v>569</v>
      </c>
      <c r="V49" s="41">
        <v>559</v>
      </c>
      <c r="W49" s="41">
        <v>10</v>
      </c>
      <c r="X49" s="41">
        <v>0</v>
      </c>
      <c r="Y49" s="41"/>
      <c r="Z49" s="41">
        <v>0</v>
      </c>
      <c r="AA49" s="41"/>
      <c r="AB49" s="41">
        <f t="shared" si="21"/>
        <v>5</v>
      </c>
      <c r="AD49" s="41">
        <v>0</v>
      </c>
      <c r="AF49" s="41">
        <v>0</v>
      </c>
      <c r="AH49" s="41">
        <v>5</v>
      </c>
      <c r="AJ49" s="41">
        <v>0</v>
      </c>
    </row>
    <row r="50" spans="1:36" outlineLevel="2" x14ac:dyDescent="0.2">
      <c r="A50" s="46">
        <v>2019</v>
      </c>
      <c r="B50" s="22" t="s">
        <v>797</v>
      </c>
      <c r="C50" s="22" t="s">
        <v>296</v>
      </c>
      <c r="D50" s="22" t="s">
        <v>670</v>
      </c>
      <c r="F50" s="41">
        <f t="shared" si="20"/>
        <v>10303</v>
      </c>
      <c r="G50" s="41"/>
      <c r="H50" s="41">
        <f t="shared" si="13"/>
        <v>6152</v>
      </c>
      <c r="I50" s="41">
        <v>4782</v>
      </c>
      <c r="J50" s="41">
        <v>43</v>
      </c>
      <c r="K50" s="41">
        <v>20</v>
      </c>
      <c r="L50" s="41">
        <v>3</v>
      </c>
      <c r="M50" s="41">
        <v>1304</v>
      </c>
      <c r="N50" s="41"/>
      <c r="O50" s="41">
        <f t="shared" si="14"/>
        <v>709</v>
      </c>
      <c r="P50" s="41">
        <v>709</v>
      </c>
      <c r="Q50" s="41">
        <v>0</v>
      </c>
      <c r="R50" s="41"/>
      <c r="S50" s="41">
        <v>1116</v>
      </c>
      <c r="T50" s="41"/>
      <c r="U50" s="41">
        <f t="shared" si="15"/>
        <v>2326</v>
      </c>
      <c r="V50" s="41">
        <v>2269</v>
      </c>
      <c r="W50" s="41">
        <v>57</v>
      </c>
      <c r="X50" s="41">
        <v>0</v>
      </c>
      <c r="Y50" s="41"/>
      <c r="Z50" s="41">
        <v>0</v>
      </c>
      <c r="AA50" s="41"/>
      <c r="AB50" s="41">
        <f t="shared" si="21"/>
        <v>413</v>
      </c>
      <c r="AD50" s="41">
        <v>337</v>
      </c>
      <c r="AF50" s="41">
        <v>9</v>
      </c>
      <c r="AH50" s="41">
        <v>57</v>
      </c>
      <c r="AJ50" s="41">
        <v>10</v>
      </c>
    </row>
    <row r="51" spans="1:36" outlineLevel="2" x14ac:dyDescent="0.2">
      <c r="A51" s="46">
        <v>2019</v>
      </c>
      <c r="B51" s="22" t="s">
        <v>797</v>
      </c>
      <c r="C51" s="22" t="s">
        <v>305</v>
      </c>
      <c r="D51" s="22" t="s">
        <v>681</v>
      </c>
      <c r="F51" s="41">
        <f t="shared" si="20"/>
        <v>2687</v>
      </c>
      <c r="G51" s="41"/>
      <c r="H51" s="41">
        <f t="shared" si="13"/>
        <v>718</v>
      </c>
      <c r="I51" s="41">
        <v>82</v>
      </c>
      <c r="J51" s="41">
        <v>2</v>
      </c>
      <c r="K51" s="41">
        <v>550</v>
      </c>
      <c r="L51" s="41">
        <v>0</v>
      </c>
      <c r="M51" s="41">
        <v>84</v>
      </c>
      <c r="N51" s="41"/>
      <c r="O51" s="41">
        <f t="shared" si="14"/>
        <v>665</v>
      </c>
      <c r="P51" s="41">
        <v>665</v>
      </c>
      <c r="Q51" s="41">
        <v>0</v>
      </c>
      <c r="R51" s="41"/>
      <c r="S51" s="41">
        <v>250</v>
      </c>
      <c r="T51" s="41"/>
      <c r="U51" s="41">
        <f t="shared" si="15"/>
        <v>1054</v>
      </c>
      <c r="V51" s="41">
        <v>1029</v>
      </c>
      <c r="W51" s="41">
        <v>25</v>
      </c>
      <c r="X51" s="41">
        <v>0</v>
      </c>
      <c r="Y51" s="41"/>
      <c r="Z51" s="41">
        <v>0</v>
      </c>
      <c r="AA51" s="41"/>
      <c r="AB51" s="41">
        <f t="shared" si="21"/>
        <v>239</v>
      </c>
      <c r="AD51" s="41">
        <v>70</v>
      </c>
      <c r="AF51" s="41">
        <v>0</v>
      </c>
      <c r="AH51" s="41">
        <v>51</v>
      </c>
      <c r="AJ51" s="41">
        <v>118</v>
      </c>
    </row>
    <row r="52" spans="1:36" outlineLevel="2" x14ac:dyDescent="0.2">
      <c r="A52" s="46">
        <v>2019</v>
      </c>
      <c r="B52" s="22" t="s">
        <v>797</v>
      </c>
      <c r="C52" s="22" t="s">
        <v>317</v>
      </c>
      <c r="D52" s="22" t="s">
        <v>699</v>
      </c>
      <c r="F52" s="41">
        <f t="shared" si="20"/>
        <v>4270</v>
      </c>
      <c r="G52" s="41"/>
      <c r="H52" s="41">
        <f t="shared" si="13"/>
        <v>1537</v>
      </c>
      <c r="I52" s="41">
        <v>0</v>
      </c>
      <c r="J52" s="41">
        <v>0</v>
      </c>
      <c r="K52" s="41">
        <v>1125</v>
      </c>
      <c r="L52" s="41">
        <v>0</v>
      </c>
      <c r="M52" s="41">
        <v>412</v>
      </c>
      <c r="N52" s="41"/>
      <c r="O52" s="41">
        <f t="shared" si="14"/>
        <v>617</v>
      </c>
      <c r="P52" s="41">
        <v>565</v>
      </c>
      <c r="Q52" s="41">
        <v>52</v>
      </c>
      <c r="R52" s="41"/>
      <c r="S52" s="41">
        <v>427</v>
      </c>
      <c r="T52" s="41"/>
      <c r="U52" s="41">
        <f t="shared" si="15"/>
        <v>1689</v>
      </c>
      <c r="V52" s="41">
        <v>1663</v>
      </c>
      <c r="W52" s="41">
        <v>26</v>
      </c>
      <c r="X52" s="41">
        <v>0</v>
      </c>
      <c r="Y52" s="41"/>
      <c r="Z52" s="41">
        <v>0</v>
      </c>
      <c r="AA52" s="41"/>
      <c r="AB52" s="41">
        <f t="shared" si="21"/>
        <v>495</v>
      </c>
      <c r="AD52" s="41">
        <v>83</v>
      </c>
      <c r="AF52" s="41">
        <v>78</v>
      </c>
      <c r="AH52" s="41">
        <v>60</v>
      </c>
      <c r="AJ52" s="41">
        <v>274</v>
      </c>
    </row>
    <row r="53" spans="1:36" outlineLevel="2" x14ac:dyDescent="0.2">
      <c r="A53" s="46">
        <v>2019</v>
      </c>
      <c r="B53" s="22" t="s">
        <v>797</v>
      </c>
      <c r="D53" s="22" t="s">
        <v>804</v>
      </c>
      <c r="F53" s="41">
        <f t="shared" si="20"/>
        <v>3052</v>
      </c>
      <c r="G53" s="41"/>
      <c r="H53" s="41">
        <f t="shared" si="13"/>
        <v>1286</v>
      </c>
      <c r="I53" s="41">
        <v>790.78345419924642</v>
      </c>
      <c r="J53" s="41">
        <v>21.569663331037553</v>
      </c>
      <c r="K53" s="41">
        <v>277.48798768383097</v>
      </c>
      <c r="L53" s="41">
        <v>8.3882024065146048</v>
      </c>
      <c r="M53" s="41">
        <v>187.77069237937042</v>
      </c>
      <c r="N53" s="41"/>
      <c r="O53" s="41">
        <f t="shared" si="14"/>
        <v>492</v>
      </c>
      <c r="P53" s="41">
        <v>456.43829296424451</v>
      </c>
      <c r="Q53" s="41">
        <v>35.561707035755475</v>
      </c>
      <c r="R53" s="41"/>
      <c r="S53" s="41">
        <v>299</v>
      </c>
      <c r="T53" s="41"/>
      <c r="U53" s="41">
        <f t="shared" si="15"/>
        <v>974.99999999999989</v>
      </c>
      <c r="V53" s="41">
        <v>945.80797953256808</v>
      </c>
      <c r="W53" s="41">
        <v>24.607592310883696</v>
      </c>
      <c r="X53" s="41">
        <v>4.5844281565481957</v>
      </c>
      <c r="Y53" s="41"/>
      <c r="AA53" s="41"/>
      <c r="AB53" s="41">
        <f t="shared" si="21"/>
        <v>213</v>
      </c>
      <c r="AD53" s="41">
        <v>98</v>
      </c>
      <c r="AF53" s="41">
        <v>66</v>
      </c>
      <c r="AH53" s="41">
        <v>21</v>
      </c>
      <c r="AJ53" s="41">
        <v>28</v>
      </c>
    </row>
    <row r="54" spans="1:36" outlineLevel="1" x14ac:dyDescent="0.2">
      <c r="A54" s="46">
        <v>2019</v>
      </c>
      <c r="B54" s="39" t="s">
        <v>781</v>
      </c>
      <c r="F54" s="41">
        <f>SUBTOTAL(9,F36:F53)</f>
        <v>52513</v>
      </c>
      <c r="G54" s="41"/>
      <c r="H54" s="41">
        <f t="shared" ref="H54:M54" si="22">SUBTOTAL(9,H36:H53)</f>
        <v>25969</v>
      </c>
      <c r="I54" s="41">
        <f t="shared" si="22"/>
        <v>15968.783454199247</v>
      </c>
      <c r="J54" s="41">
        <f t="shared" si="22"/>
        <v>435.56966333103753</v>
      </c>
      <c r="K54" s="41">
        <f t="shared" si="22"/>
        <v>5603.4879876838313</v>
      </c>
      <c r="L54" s="41">
        <f t="shared" si="22"/>
        <v>169.38820240651461</v>
      </c>
      <c r="M54" s="41">
        <f t="shared" si="22"/>
        <v>3791.7706923793703</v>
      </c>
      <c r="N54" s="41"/>
      <c r="O54" s="41">
        <f>SUBTOTAL(9,O36:O53)</f>
        <v>8295</v>
      </c>
      <c r="P54" s="41">
        <f>SUBTOTAL(9,P36:P53)</f>
        <v>7695.4382929642443</v>
      </c>
      <c r="Q54" s="41">
        <f>SUBTOTAL(9,Q36:Q53)</f>
        <v>599.56170703575549</v>
      </c>
      <c r="R54" s="41"/>
      <c r="S54" s="41">
        <f>SUBTOTAL(9,S36:S53)</f>
        <v>2812</v>
      </c>
      <c r="T54" s="41">
        <f>SUBTOTAL(9,T36:T53)</f>
        <v>0</v>
      </c>
      <c r="U54" s="41"/>
      <c r="V54" s="41">
        <f>SUBTOTAL(9,V36:V53)</f>
        <v>14974.807979532568</v>
      </c>
      <c r="W54" s="41">
        <f>SUBTOTAL(9,W36:W53)</f>
        <v>389.60759231088372</v>
      </c>
      <c r="X54" s="41">
        <f>SUBTOTAL(9,X36:X53)</f>
        <v>72.584428156548199</v>
      </c>
      <c r="Y54" s="41"/>
      <c r="Z54" s="41">
        <f>SUBTOTAL(9,Z36:Z53)</f>
        <v>102</v>
      </c>
      <c r="AA54" s="41"/>
      <c r="AB54" s="41">
        <f>SUBTOTAL(9,AB36:AB53)</f>
        <v>3751</v>
      </c>
      <c r="AD54" s="41">
        <f>SUBTOTAL(9,AD36:AD53)</f>
        <v>1487</v>
      </c>
      <c r="AF54" s="41">
        <f>SUBTOTAL(9,AF36:AF53)</f>
        <v>1210</v>
      </c>
      <c r="AH54" s="41">
        <f>SUBTOTAL(9,AH36:AH53)</f>
        <v>466</v>
      </c>
      <c r="AJ54" s="41">
        <f>SUBTOTAL(9,AJ36:AJ53)</f>
        <v>588</v>
      </c>
    </row>
    <row r="55" spans="1:36" outlineLevel="2" x14ac:dyDescent="0.2">
      <c r="A55" s="46">
        <v>2019</v>
      </c>
      <c r="B55" s="22" t="s">
        <v>375</v>
      </c>
      <c r="C55" s="22" t="s">
        <v>44</v>
      </c>
      <c r="D55" s="22" t="s">
        <v>374</v>
      </c>
      <c r="F55" s="41">
        <f t="shared" ref="F55:F102" si="23">SUM(H55,O55,S55,U55)</f>
        <v>1189</v>
      </c>
      <c r="G55" s="41"/>
      <c r="H55" s="41">
        <f t="shared" si="13"/>
        <v>280</v>
      </c>
      <c r="I55" s="41">
        <v>184</v>
      </c>
      <c r="J55" s="41">
        <v>67</v>
      </c>
      <c r="K55" s="41">
        <v>0</v>
      </c>
      <c r="L55" s="41">
        <v>0</v>
      </c>
      <c r="M55" s="41">
        <v>29</v>
      </c>
      <c r="N55" s="41"/>
      <c r="O55" s="41">
        <f t="shared" si="14"/>
        <v>305</v>
      </c>
      <c r="P55" s="41">
        <v>166</v>
      </c>
      <c r="Q55" s="41">
        <v>139</v>
      </c>
      <c r="R55" s="41"/>
      <c r="S55" s="41">
        <v>114</v>
      </c>
      <c r="T55" s="41"/>
      <c r="U55" s="41">
        <f t="shared" si="15"/>
        <v>490</v>
      </c>
      <c r="V55" s="41">
        <v>473</v>
      </c>
      <c r="W55" s="41">
        <v>15</v>
      </c>
      <c r="X55" s="41">
        <v>2</v>
      </c>
      <c r="Y55" s="41"/>
      <c r="Z55" s="41">
        <v>0</v>
      </c>
      <c r="AA55" s="41"/>
      <c r="AB55" s="41">
        <f t="shared" ref="AB55:AB102" si="24">SUM(AC55:AJ55)</f>
        <v>57</v>
      </c>
      <c r="AD55" s="41">
        <v>0</v>
      </c>
      <c r="AF55" s="41">
        <v>14</v>
      </c>
      <c r="AH55" s="41">
        <v>43</v>
      </c>
      <c r="AJ55" s="41">
        <v>0</v>
      </c>
    </row>
    <row r="56" spans="1:36" outlineLevel="2" x14ac:dyDescent="0.2">
      <c r="A56" s="46">
        <v>2019</v>
      </c>
      <c r="B56" s="22" t="s">
        <v>375</v>
      </c>
      <c r="C56" s="22" t="s">
        <v>45</v>
      </c>
      <c r="D56" s="22" t="s">
        <v>376</v>
      </c>
      <c r="F56" s="41">
        <f t="shared" si="23"/>
        <v>20289</v>
      </c>
      <c r="G56" s="41"/>
      <c r="H56" s="41">
        <f t="shared" si="13"/>
        <v>11482</v>
      </c>
      <c r="I56" s="41">
        <v>6745</v>
      </c>
      <c r="J56" s="41">
        <v>1227</v>
      </c>
      <c r="K56" s="41">
        <v>1618</v>
      </c>
      <c r="L56" s="41">
        <v>448</v>
      </c>
      <c r="M56" s="41">
        <v>1444</v>
      </c>
      <c r="N56" s="41"/>
      <c r="O56" s="41">
        <f t="shared" si="14"/>
        <v>2027</v>
      </c>
      <c r="P56" s="41">
        <v>2027</v>
      </c>
      <c r="Q56" s="41">
        <v>0</v>
      </c>
      <c r="R56" s="41"/>
      <c r="S56" s="41">
        <v>1104</v>
      </c>
      <c r="T56" s="41"/>
      <c r="U56" s="41">
        <f t="shared" si="15"/>
        <v>5676</v>
      </c>
      <c r="V56" s="41">
        <v>5654</v>
      </c>
      <c r="W56" s="41">
        <v>0</v>
      </c>
      <c r="X56" s="41">
        <v>22</v>
      </c>
      <c r="Y56" s="41"/>
      <c r="Z56" s="41">
        <v>0</v>
      </c>
      <c r="AA56" s="41"/>
      <c r="AB56" s="41">
        <f t="shared" si="24"/>
        <v>4119.3653999999997</v>
      </c>
      <c r="AD56" s="41">
        <v>2869.7181</v>
      </c>
      <c r="AF56" s="41">
        <v>1161.6703</v>
      </c>
      <c r="AH56" s="41">
        <v>87.97699999999999</v>
      </c>
      <c r="AJ56" s="41">
        <v>0</v>
      </c>
    </row>
    <row r="57" spans="1:36" outlineLevel="2" x14ac:dyDescent="0.2">
      <c r="A57" s="46">
        <v>2019</v>
      </c>
      <c r="B57" s="22" t="s">
        <v>375</v>
      </c>
      <c r="C57" s="22" t="s">
        <v>46</v>
      </c>
      <c r="D57" s="22" t="s">
        <v>377</v>
      </c>
      <c r="F57" s="41">
        <f t="shared" si="23"/>
        <v>32365</v>
      </c>
      <c r="G57" s="41"/>
      <c r="H57" s="41">
        <f t="shared" si="13"/>
        <v>19636</v>
      </c>
      <c r="I57" s="41">
        <v>15252</v>
      </c>
      <c r="J57" s="41">
        <v>417</v>
      </c>
      <c r="K57" s="41">
        <v>2465</v>
      </c>
      <c r="L57" s="41">
        <v>1447</v>
      </c>
      <c r="M57" s="41">
        <v>55</v>
      </c>
      <c r="N57" s="41"/>
      <c r="O57" s="41">
        <f t="shared" si="14"/>
        <v>4442</v>
      </c>
      <c r="P57" s="41">
        <v>3055</v>
      </c>
      <c r="Q57" s="41">
        <v>1387</v>
      </c>
      <c r="R57" s="41"/>
      <c r="S57" s="41">
        <v>2219</v>
      </c>
      <c r="T57" s="41"/>
      <c r="U57" s="41">
        <f t="shared" si="15"/>
        <v>6068</v>
      </c>
      <c r="V57" s="41">
        <v>5945</v>
      </c>
      <c r="W57" s="41">
        <v>123</v>
      </c>
      <c r="X57" s="41">
        <v>0</v>
      </c>
      <c r="Y57" s="41"/>
      <c r="Z57" s="41">
        <v>0</v>
      </c>
      <c r="AA57" s="41"/>
      <c r="AB57" s="41">
        <f t="shared" si="24"/>
        <v>6412</v>
      </c>
      <c r="AD57" s="41">
        <v>5081</v>
      </c>
      <c r="AF57" s="41">
        <v>788</v>
      </c>
      <c r="AH57" s="41">
        <v>543</v>
      </c>
      <c r="AJ57" s="41">
        <v>0</v>
      </c>
    </row>
    <row r="58" spans="1:36" outlineLevel="2" x14ac:dyDescent="0.2">
      <c r="A58" s="46">
        <v>2019</v>
      </c>
      <c r="B58" s="22" t="s">
        <v>375</v>
      </c>
      <c r="C58" s="22" t="s">
        <v>47</v>
      </c>
      <c r="D58" s="22" t="s">
        <v>380</v>
      </c>
      <c r="F58" s="41">
        <f t="shared" si="23"/>
        <v>828</v>
      </c>
      <c r="G58" s="41"/>
      <c r="H58" s="41">
        <f t="shared" si="13"/>
        <v>644</v>
      </c>
      <c r="I58" s="41">
        <v>0</v>
      </c>
      <c r="J58" s="41">
        <v>524</v>
      </c>
      <c r="K58" s="41">
        <v>44</v>
      </c>
      <c r="L58" s="41">
        <v>0</v>
      </c>
      <c r="M58" s="41">
        <v>76</v>
      </c>
      <c r="N58" s="41"/>
      <c r="O58" s="41">
        <f t="shared" si="14"/>
        <v>0</v>
      </c>
      <c r="P58" s="41">
        <v>0</v>
      </c>
      <c r="Q58" s="41">
        <v>0</v>
      </c>
      <c r="R58" s="41"/>
      <c r="S58" s="41">
        <v>168</v>
      </c>
      <c r="T58" s="41"/>
      <c r="U58" s="41">
        <f t="shared" si="15"/>
        <v>16</v>
      </c>
      <c r="V58" s="41">
        <v>0</v>
      </c>
      <c r="W58" s="41">
        <v>16</v>
      </c>
      <c r="X58" s="41">
        <v>0</v>
      </c>
      <c r="Y58" s="41"/>
      <c r="Z58" s="41">
        <v>0</v>
      </c>
      <c r="AA58" s="41"/>
      <c r="AB58" s="41">
        <f t="shared" si="24"/>
        <v>24</v>
      </c>
      <c r="AD58" s="41">
        <v>0</v>
      </c>
      <c r="AF58" s="41">
        <v>0</v>
      </c>
      <c r="AH58" s="41">
        <v>24</v>
      </c>
      <c r="AJ58" s="41">
        <v>0</v>
      </c>
    </row>
    <row r="59" spans="1:36" outlineLevel="2" x14ac:dyDescent="0.2">
      <c r="A59" s="46">
        <v>2019</v>
      </c>
      <c r="B59" s="22" t="s">
        <v>375</v>
      </c>
      <c r="C59" s="22" t="s">
        <v>48</v>
      </c>
      <c r="D59" s="22" t="s">
        <v>381</v>
      </c>
      <c r="F59" s="41">
        <f t="shared" si="23"/>
        <v>590</v>
      </c>
      <c r="G59" s="41"/>
      <c r="H59" s="41">
        <f t="shared" si="13"/>
        <v>85</v>
      </c>
      <c r="I59" s="41">
        <v>32</v>
      </c>
      <c r="J59" s="41">
        <v>0</v>
      </c>
      <c r="K59" s="41">
        <v>29</v>
      </c>
      <c r="L59" s="41">
        <v>24</v>
      </c>
      <c r="M59" s="41">
        <v>0</v>
      </c>
      <c r="N59" s="41"/>
      <c r="O59" s="41">
        <f t="shared" si="14"/>
        <v>53</v>
      </c>
      <c r="P59" s="41">
        <v>0</v>
      </c>
      <c r="Q59" s="41">
        <v>53</v>
      </c>
      <c r="R59" s="41"/>
      <c r="S59" s="41">
        <v>55</v>
      </c>
      <c r="T59" s="41"/>
      <c r="U59" s="41">
        <f t="shared" si="15"/>
        <v>397</v>
      </c>
      <c r="V59" s="41">
        <v>385</v>
      </c>
      <c r="W59" s="41">
        <v>12</v>
      </c>
      <c r="X59" s="41">
        <v>0</v>
      </c>
      <c r="Y59" s="41"/>
      <c r="Z59" s="41">
        <v>0</v>
      </c>
      <c r="AA59" s="41"/>
      <c r="AB59" s="41">
        <f t="shared" si="24"/>
        <v>0</v>
      </c>
      <c r="AD59" s="41">
        <v>0</v>
      </c>
      <c r="AF59" s="41">
        <v>0</v>
      </c>
      <c r="AH59" s="41">
        <v>0</v>
      </c>
      <c r="AJ59" s="41">
        <v>0</v>
      </c>
    </row>
    <row r="60" spans="1:36" outlineLevel="2" x14ac:dyDescent="0.2">
      <c r="A60" s="46">
        <v>2019</v>
      </c>
      <c r="B60" s="22" t="s">
        <v>375</v>
      </c>
      <c r="C60" s="22" t="s">
        <v>49</v>
      </c>
      <c r="D60" s="22" t="s">
        <v>382</v>
      </c>
      <c r="F60" s="41">
        <f t="shared" si="23"/>
        <v>375</v>
      </c>
      <c r="G60" s="41"/>
      <c r="H60" s="41">
        <f t="shared" si="13"/>
        <v>12</v>
      </c>
      <c r="I60" s="41">
        <v>0</v>
      </c>
      <c r="J60" s="41">
        <v>0</v>
      </c>
      <c r="K60" s="41">
        <v>4</v>
      </c>
      <c r="L60" s="41">
        <v>3</v>
      </c>
      <c r="M60" s="41">
        <v>5</v>
      </c>
      <c r="N60" s="41"/>
      <c r="O60" s="41">
        <f t="shared" si="14"/>
        <v>11</v>
      </c>
      <c r="P60" s="41">
        <v>11</v>
      </c>
      <c r="Q60" s="41">
        <v>0</v>
      </c>
      <c r="R60" s="41"/>
      <c r="S60" s="41">
        <v>199</v>
      </c>
      <c r="T60" s="41"/>
      <c r="U60" s="41">
        <f t="shared" si="15"/>
        <v>153</v>
      </c>
      <c r="V60" s="41">
        <v>136</v>
      </c>
      <c r="W60" s="41">
        <v>8</v>
      </c>
      <c r="X60" s="41">
        <v>9</v>
      </c>
      <c r="Y60" s="41"/>
      <c r="Z60" s="41">
        <v>0</v>
      </c>
      <c r="AA60" s="41"/>
      <c r="AB60" s="41">
        <f t="shared" si="24"/>
        <v>75</v>
      </c>
      <c r="AD60" s="41">
        <v>0</v>
      </c>
      <c r="AF60" s="41">
        <v>1</v>
      </c>
      <c r="AH60" s="41">
        <v>74</v>
      </c>
      <c r="AJ60" s="41">
        <v>0</v>
      </c>
    </row>
    <row r="61" spans="1:36" outlineLevel="2" x14ac:dyDescent="0.2">
      <c r="A61" s="46">
        <v>2019</v>
      </c>
      <c r="B61" s="22" t="s">
        <v>375</v>
      </c>
      <c r="C61" s="22" t="s">
        <v>50</v>
      </c>
      <c r="D61" s="22" t="s">
        <v>383</v>
      </c>
      <c r="F61" s="41">
        <f t="shared" si="23"/>
        <v>2342</v>
      </c>
      <c r="G61" s="41"/>
      <c r="H61" s="41">
        <f t="shared" si="13"/>
        <v>484</v>
      </c>
      <c r="I61" s="41">
        <v>0</v>
      </c>
      <c r="J61" s="41">
        <v>0</v>
      </c>
      <c r="K61" s="41">
        <v>266</v>
      </c>
      <c r="L61" s="41">
        <v>0</v>
      </c>
      <c r="M61" s="41">
        <v>218</v>
      </c>
      <c r="N61" s="41"/>
      <c r="O61" s="41">
        <f t="shared" si="14"/>
        <v>474</v>
      </c>
      <c r="P61" s="41">
        <v>474</v>
      </c>
      <c r="Q61" s="41">
        <v>0</v>
      </c>
      <c r="R61" s="41"/>
      <c r="S61" s="41">
        <v>785</v>
      </c>
      <c r="T61" s="41"/>
      <c r="U61" s="41">
        <f t="shared" si="15"/>
        <v>599</v>
      </c>
      <c r="V61" s="41">
        <v>577</v>
      </c>
      <c r="W61" s="41">
        <v>22</v>
      </c>
      <c r="X61" s="41">
        <v>0</v>
      </c>
      <c r="Y61" s="41"/>
      <c r="Z61" s="41">
        <v>0</v>
      </c>
      <c r="AA61" s="41"/>
      <c r="AB61" s="41">
        <f t="shared" si="24"/>
        <v>68</v>
      </c>
      <c r="AD61" s="41">
        <v>0</v>
      </c>
      <c r="AF61" s="41">
        <v>0</v>
      </c>
      <c r="AH61" s="41">
        <v>68</v>
      </c>
      <c r="AJ61" s="41">
        <v>0</v>
      </c>
    </row>
    <row r="62" spans="1:36" outlineLevel="2" x14ac:dyDescent="0.2">
      <c r="A62" s="46">
        <v>2019</v>
      </c>
      <c r="B62" s="22" t="s">
        <v>375</v>
      </c>
      <c r="C62" s="22" t="s">
        <v>51</v>
      </c>
      <c r="D62" s="22" t="s">
        <v>384</v>
      </c>
      <c r="F62" s="41">
        <f t="shared" si="23"/>
        <v>1080</v>
      </c>
      <c r="G62" s="41"/>
      <c r="H62" s="41">
        <f t="shared" si="13"/>
        <v>342</v>
      </c>
      <c r="I62" s="41">
        <v>33</v>
      </c>
      <c r="J62" s="41">
        <v>0</v>
      </c>
      <c r="K62" s="41">
        <v>8</v>
      </c>
      <c r="L62" s="41">
        <v>4</v>
      </c>
      <c r="M62" s="41">
        <v>297</v>
      </c>
      <c r="N62" s="41"/>
      <c r="O62" s="41">
        <f t="shared" si="14"/>
        <v>166</v>
      </c>
      <c r="P62" s="41">
        <v>12</v>
      </c>
      <c r="Q62" s="41">
        <v>154</v>
      </c>
      <c r="R62" s="41"/>
      <c r="S62" s="41">
        <v>273</v>
      </c>
      <c r="T62" s="41"/>
      <c r="U62" s="41">
        <f t="shared" si="15"/>
        <v>299</v>
      </c>
      <c r="V62" s="41">
        <v>0</v>
      </c>
      <c r="W62" s="41">
        <v>295</v>
      </c>
      <c r="X62" s="41">
        <v>4</v>
      </c>
      <c r="Y62" s="41"/>
      <c r="Z62" s="41">
        <v>0</v>
      </c>
      <c r="AA62" s="41"/>
      <c r="AB62" s="41">
        <f t="shared" si="24"/>
        <v>327</v>
      </c>
      <c r="AD62" s="41">
        <v>270</v>
      </c>
      <c r="AF62" s="41">
        <v>21</v>
      </c>
      <c r="AH62" s="41">
        <v>36</v>
      </c>
      <c r="AJ62" s="41">
        <v>0</v>
      </c>
    </row>
    <row r="63" spans="1:36" outlineLevel="2" x14ac:dyDescent="0.2">
      <c r="A63" s="46">
        <v>2019</v>
      </c>
      <c r="B63" s="22" t="s">
        <v>375</v>
      </c>
      <c r="C63" s="22" t="s">
        <v>52</v>
      </c>
      <c r="D63" s="22" t="s">
        <v>387</v>
      </c>
      <c r="F63" s="41">
        <f t="shared" si="23"/>
        <v>825</v>
      </c>
      <c r="G63" s="41"/>
      <c r="H63" s="41">
        <f t="shared" si="13"/>
        <v>460</v>
      </c>
      <c r="I63" s="41">
        <v>123</v>
      </c>
      <c r="J63" s="41">
        <v>269</v>
      </c>
      <c r="K63" s="41">
        <v>43</v>
      </c>
      <c r="L63" s="41">
        <v>0</v>
      </c>
      <c r="M63" s="41">
        <v>25</v>
      </c>
      <c r="N63" s="41"/>
      <c r="O63" s="41">
        <f t="shared" si="14"/>
        <v>0</v>
      </c>
      <c r="P63" s="41">
        <v>0</v>
      </c>
      <c r="Q63" s="41">
        <v>0</v>
      </c>
      <c r="R63" s="41"/>
      <c r="S63" s="41">
        <v>96</v>
      </c>
      <c r="T63" s="41"/>
      <c r="U63" s="41">
        <f t="shared" si="15"/>
        <v>269</v>
      </c>
      <c r="V63" s="41">
        <v>258</v>
      </c>
      <c r="W63" s="41">
        <v>11</v>
      </c>
      <c r="X63" s="41">
        <v>0</v>
      </c>
      <c r="Y63" s="41"/>
      <c r="Z63" s="41">
        <v>0</v>
      </c>
      <c r="AA63" s="41"/>
      <c r="AB63" s="41">
        <f t="shared" si="24"/>
        <v>28</v>
      </c>
      <c r="AD63" s="41">
        <v>9</v>
      </c>
      <c r="AF63" s="41">
        <v>0</v>
      </c>
      <c r="AH63" s="41">
        <v>19</v>
      </c>
      <c r="AJ63" s="41">
        <v>0</v>
      </c>
    </row>
    <row r="64" spans="1:36" outlineLevel="2" x14ac:dyDescent="0.2">
      <c r="A64" s="46">
        <v>2019</v>
      </c>
      <c r="B64" s="22" t="s">
        <v>375</v>
      </c>
      <c r="C64" s="22" t="s">
        <v>53</v>
      </c>
      <c r="D64" s="22" t="s">
        <v>388</v>
      </c>
      <c r="F64" s="41">
        <f t="shared" si="23"/>
        <v>808</v>
      </c>
      <c r="G64" s="41"/>
      <c r="H64" s="41">
        <f t="shared" si="13"/>
        <v>330</v>
      </c>
      <c r="I64" s="41">
        <v>0</v>
      </c>
      <c r="J64" s="41">
        <v>20</v>
      </c>
      <c r="K64" s="41">
        <v>15</v>
      </c>
      <c r="L64" s="41">
        <v>0</v>
      </c>
      <c r="M64" s="41">
        <v>295</v>
      </c>
      <c r="N64" s="41"/>
      <c r="O64" s="41">
        <f t="shared" si="14"/>
        <v>111</v>
      </c>
      <c r="P64" s="41">
        <v>39</v>
      </c>
      <c r="Q64" s="41">
        <v>72</v>
      </c>
      <c r="R64" s="41"/>
      <c r="S64" s="41">
        <v>53</v>
      </c>
      <c r="T64" s="41"/>
      <c r="U64" s="41">
        <f t="shared" si="15"/>
        <v>314</v>
      </c>
      <c r="V64" s="41">
        <v>299</v>
      </c>
      <c r="W64" s="41">
        <v>15</v>
      </c>
      <c r="X64" s="41">
        <v>0</v>
      </c>
      <c r="Y64" s="41"/>
      <c r="Z64" s="41">
        <v>0</v>
      </c>
      <c r="AA64" s="41"/>
      <c r="AB64" s="41">
        <f t="shared" si="24"/>
        <v>3</v>
      </c>
      <c r="AD64" s="41">
        <v>3</v>
      </c>
      <c r="AF64" s="41">
        <v>0</v>
      </c>
      <c r="AH64" s="41">
        <v>0</v>
      </c>
      <c r="AJ64" s="41">
        <v>0</v>
      </c>
    </row>
    <row r="65" spans="1:36" outlineLevel="2" x14ac:dyDescent="0.2">
      <c r="A65" s="46">
        <v>2019</v>
      </c>
      <c r="B65" s="22" t="s">
        <v>375</v>
      </c>
      <c r="C65" s="22" t="s">
        <v>54</v>
      </c>
      <c r="D65" s="22" t="s">
        <v>389</v>
      </c>
      <c r="F65" s="41">
        <f t="shared" si="23"/>
        <v>10474</v>
      </c>
      <c r="G65" s="41"/>
      <c r="H65" s="41">
        <f t="shared" si="13"/>
        <v>5608</v>
      </c>
      <c r="I65" s="41">
        <v>1259</v>
      </c>
      <c r="J65" s="41">
        <v>507</v>
      </c>
      <c r="K65" s="41">
        <v>1602</v>
      </c>
      <c r="L65" s="41">
        <v>0</v>
      </c>
      <c r="M65" s="41">
        <v>2240</v>
      </c>
      <c r="N65" s="41"/>
      <c r="O65" s="41">
        <f t="shared" si="14"/>
        <v>1281</v>
      </c>
      <c r="P65" s="41">
        <v>732</v>
      </c>
      <c r="Q65" s="41">
        <v>549</v>
      </c>
      <c r="R65" s="41"/>
      <c r="S65" s="41">
        <v>628</v>
      </c>
      <c r="T65" s="41"/>
      <c r="U65" s="41">
        <f t="shared" si="15"/>
        <v>2957</v>
      </c>
      <c r="V65" s="41">
        <v>2744</v>
      </c>
      <c r="W65" s="41">
        <v>213</v>
      </c>
      <c r="X65" s="41">
        <v>0</v>
      </c>
      <c r="Y65" s="41"/>
      <c r="Z65" s="41">
        <v>245</v>
      </c>
      <c r="AA65" s="41"/>
      <c r="AB65" s="41">
        <f t="shared" si="24"/>
        <v>1385</v>
      </c>
      <c r="AD65" s="41">
        <v>1086</v>
      </c>
      <c r="AF65" s="41">
        <v>72</v>
      </c>
      <c r="AH65" s="41">
        <v>221</v>
      </c>
      <c r="AJ65" s="41">
        <v>6</v>
      </c>
    </row>
    <row r="66" spans="1:36" outlineLevel="2" x14ac:dyDescent="0.2">
      <c r="A66" s="46">
        <v>2019</v>
      </c>
      <c r="B66" s="22" t="s">
        <v>375</v>
      </c>
      <c r="C66" s="22" t="s">
        <v>55</v>
      </c>
      <c r="D66" s="22" t="s">
        <v>390</v>
      </c>
      <c r="F66" s="41">
        <f t="shared" si="23"/>
        <v>1583</v>
      </c>
      <c r="G66" s="41"/>
      <c r="H66" s="41">
        <f t="shared" si="13"/>
        <v>231</v>
      </c>
      <c r="I66" s="41">
        <v>0</v>
      </c>
      <c r="J66" s="41">
        <v>0</v>
      </c>
      <c r="K66" s="41">
        <v>230</v>
      </c>
      <c r="L66" s="41">
        <v>0</v>
      </c>
      <c r="M66" s="41">
        <v>1</v>
      </c>
      <c r="N66" s="41"/>
      <c r="O66" s="41">
        <f t="shared" si="14"/>
        <v>534</v>
      </c>
      <c r="P66" s="41">
        <v>118</v>
      </c>
      <c r="Q66" s="41">
        <v>416</v>
      </c>
      <c r="R66" s="41"/>
      <c r="S66" s="41">
        <v>415</v>
      </c>
      <c r="T66" s="41"/>
      <c r="U66" s="41">
        <f t="shared" si="15"/>
        <v>403</v>
      </c>
      <c r="V66" s="41">
        <v>384</v>
      </c>
      <c r="W66" s="41">
        <v>19</v>
      </c>
      <c r="X66" s="41">
        <v>0</v>
      </c>
      <c r="Y66" s="41"/>
      <c r="Z66" s="41">
        <v>0</v>
      </c>
      <c r="AA66" s="41"/>
      <c r="AB66" s="41">
        <f t="shared" si="24"/>
        <v>158</v>
      </c>
      <c r="AD66" s="41">
        <v>29</v>
      </c>
      <c r="AF66" s="41">
        <v>1</v>
      </c>
      <c r="AH66" s="41">
        <v>128</v>
      </c>
      <c r="AJ66" s="41">
        <v>0</v>
      </c>
    </row>
    <row r="67" spans="1:36" outlineLevel="2" x14ac:dyDescent="0.2">
      <c r="A67" s="46">
        <v>2019</v>
      </c>
      <c r="B67" s="22" t="s">
        <v>375</v>
      </c>
      <c r="C67" s="22" t="s">
        <v>56</v>
      </c>
      <c r="D67" s="22" t="s">
        <v>391</v>
      </c>
      <c r="F67" s="41">
        <f t="shared" si="23"/>
        <v>1233</v>
      </c>
      <c r="G67" s="41"/>
      <c r="H67" s="41">
        <f t="shared" si="13"/>
        <v>423</v>
      </c>
      <c r="I67" s="41">
        <v>385</v>
      </c>
      <c r="J67" s="41">
        <v>0</v>
      </c>
      <c r="K67" s="41">
        <v>0</v>
      </c>
      <c r="L67" s="41">
        <v>0</v>
      </c>
      <c r="M67" s="41">
        <v>38</v>
      </c>
      <c r="N67" s="41"/>
      <c r="O67" s="41">
        <f t="shared" si="14"/>
        <v>145</v>
      </c>
      <c r="P67" s="41">
        <v>44</v>
      </c>
      <c r="Q67" s="41">
        <v>101</v>
      </c>
      <c r="R67" s="41"/>
      <c r="S67" s="41">
        <v>84</v>
      </c>
      <c r="T67" s="41"/>
      <c r="U67" s="41">
        <f t="shared" si="15"/>
        <v>581</v>
      </c>
      <c r="V67" s="41">
        <v>581</v>
      </c>
      <c r="W67" s="41">
        <v>0</v>
      </c>
      <c r="X67" s="41">
        <v>0</v>
      </c>
      <c r="Y67" s="41"/>
      <c r="Z67" s="41">
        <v>14.382020000000001</v>
      </c>
      <c r="AA67" s="41"/>
      <c r="AB67" s="41">
        <f t="shared" si="24"/>
        <v>189</v>
      </c>
      <c r="AD67" s="41">
        <v>1</v>
      </c>
      <c r="AF67" s="41">
        <v>93</v>
      </c>
      <c r="AH67" s="41">
        <v>21</v>
      </c>
      <c r="AJ67" s="41">
        <v>74</v>
      </c>
    </row>
    <row r="68" spans="1:36" outlineLevel="2" x14ac:dyDescent="0.2">
      <c r="A68" s="46">
        <v>2019</v>
      </c>
      <c r="B68" s="22" t="s">
        <v>375</v>
      </c>
      <c r="C68" s="22" t="s">
        <v>57</v>
      </c>
      <c r="D68" s="22" t="s">
        <v>392</v>
      </c>
      <c r="F68" s="41">
        <f t="shared" si="23"/>
        <v>1110</v>
      </c>
      <c r="G68" s="41"/>
      <c r="H68" s="41">
        <f t="shared" si="13"/>
        <v>345</v>
      </c>
      <c r="I68" s="41">
        <v>19</v>
      </c>
      <c r="J68" s="41">
        <v>13</v>
      </c>
      <c r="K68" s="41">
        <v>160</v>
      </c>
      <c r="L68" s="41">
        <v>5</v>
      </c>
      <c r="M68" s="41">
        <v>148</v>
      </c>
      <c r="N68" s="41"/>
      <c r="O68" s="41">
        <f t="shared" si="14"/>
        <v>250</v>
      </c>
      <c r="P68" s="41">
        <v>236</v>
      </c>
      <c r="Q68" s="41">
        <v>14</v>
      </c>
      <c r="R68" s="41"/>
      <c r="S68" s="41">
        <v>38</v>
      </c>
      <c r="T68" s="41"/>
      <c r="U68" s="41">
        <f t="shared" si="15"/>
        <v>477</v>
      </c>
      <c r="V68" s="41">
        <v>462</v>
      </c>
      <c r="W68" s="41">
        <v>15</v>
      </c>
      <c r="X68" s="41">
        <v>0</v>
      </c>
      <c r="Y68" s="41"/>
      <c r="Z68" s="41">
        <v>11</v>
      </c>
      <c r="AA68" s="41"/>
      <c r="AB68" s="41">
        <f t="shared" si="24"/>
        <v>75</v>
      </c>
      <c r="AD68" s="41">
        <v>0</v>
      </c>
      <c r="AF68" s="41">
        <v>62</v>
      </c>
      <c r="AH68" s="41">
        <v>13</v>
      </c>
      <c r="AJ68" s="41">
        <v>0</v>
      </c>
    </row>
    <row r="69" spans="1:36" outlineLevel="2" x14ac:dyDescent="0.2">
      <c r="A69" s="46">
        <v>2019</v>
      </c>
      <c r="B69" s="22" t="s">
        <v>375</v>
      </c>
      <c r="C69" s="22" t="s">
        <v>58</v>
      </c>
      <c r="D69" s="22" t="s">
        <v>395</v>
      </c>
      <c r="F69" s="41">
        <f t="shared" si="23"/>
        <v>545</v>
      </c>
      <c r="G69" s="41"/>
      <c r="H69" s="41">
        <f t="shared" si="13"/>
        <v>111</v>
      </c>
      <c r="I69" s="41">
        <v>26</v>
      </c>
      <c r="J69" s="41">
        <v>1</v>
      </c>
      <c r="K69" s="41">
        <v>80</v>
      </c>
      <c r="L69" s="41">
        <v>1</v>
      </c>
      <c r="M69" s="41">
        <v>3</v>
      </c>
      <c r="N69" s="41"/>
      <c r="O69" s="41">
        <f t="shared" si="14"/>
        <v>87</v>
      </c>
      <c r="P69" s="41">
        <v>87</v>
      </c>
      <c r="Q69" s="41">
        <v>0</v>
      </c>
      <c r="R69" s="41"/>
      <c r="S69" s="41">
        <v>120</v>
      </c>
      <c r="T69" s="41"/>
      <c r="U69" s="41">
        <f t="shared" si="15"/>
        <v>227</v>
      </c>
      <c r="V69" s="41">
        <v>220</v>
      </c>
      <c r="W69" s="41">
        <v>7</v>
      </c>
      <c r="X69" s="41">
        <v>0</v>
      </c>
      <c r="Y69" s="41"/>
      <c r="Z69" s="41">
        <v>0</v>
      </c>
      <c r="AA69" s="41"/>
      <c r="AB69" s="41">
        <f t="shared" si="24"/>
        <v>28</v>
      </c>
      <c r="AD69" s="41">
        <v>0</v>
      </c>
      <c r="AF69" s="41">
        <v>27</v>
      </c>
      <c r="AH69" s="41">
        <v>1</v>
      </c>
      <c r="AJ69" s="41">
        <v>0</v>
      </c>
    </row>
    <row r="70" spans="1:36" outlineLevel="2" x14ac:dyDescent="0.2">
      <c r="A70" s="46">
        <v>2019</v>
      </c>
      <c r="B70" s="22" t="s">
        <v>375</v>
      </c>
      <c r="C70" s="22" t="s">
        <v>59</v>
      </c>
      <c r="D70" s="22" t="s">
        <v>396</v>
      </c>
      <c r="F70" s="41">
        <f t="shared" si="23"/>
        <v>515</v>
      </c>
      <c r="G70" s="41"/>
      <c r="H70" s="41">
        <f t="shared" si="13"/>
        <v>37</v>
      </c>
      <c r="I70" s="41">
        <v>9</v>
      </c>
      <c r="J70" s="41">
        <v>0</v>
      </c>
      <c r="K70" s="41">
        <v>28</v>
      </c>
      <c r="L70" s="41">
        <v>0</v>
      </c>
      <c r="M70" s="41">
        <v>0</v>
      </c>
      <c r="N70" s="41"/>
      <c r="O70" s="41">
        <f t="shared" si="14"/>
        <v>44</v>
      </c>
      <c r="P70" s="41">
        <v>44</v>
      </c>
      <c r="Q70" s="41">
        <v>0</v>
      </c>
      <c r="R70" s="41"/>
      <c r="S70" s="41">
        <v>85</v>
      </c>
      <c r="T70" s="41"/>
      <c r="U70" s="41">
        <f t="shared" si="15"/>
        <v>349</v>
      </c>
      <c r="V70" s="41">
        <v>337</v>
      </c>
      <c r="W70" s="41">
        <v>12</v>
      </c>
      <c r="X70" s="41">
        <v>0</v>
      </c>
      <c r="Y70" s="41"/>
      <c r="Z70" s="41">
        <v>0</v>
      </c>
      <c r="AA70" s="41"/>
      <c r="AB70" s="41">
        <f t="shared" si="24"/>
        <v>27</v>
      </c>
      <c r="AD70" s="41">
        <v>0</v>
      </c>
      <c r="AF70" s="41">
        <v>0</v>
      </c>
      <c r="AH70" s="41">
        <v>27</v>
      </c>
      <c r="AJ70" s="41">
        <v>0</v>
      </c>
    </row>
    <row r="71" spans="1:36" outlineLevel="2" x14ac:dyDescent="0.2">
      <c r="A71" s="46">
        <v>2019</v>
      </c>
      <c r="B71" s="22" t="s">
        <v>375</v>
      </c>
      <c r="C71" s="22" t="s">
        <v>60</v>
      </c>
      <c r="D71" s="22" t="s">
        <v>397</v>
      </c>
      <c r="F71" s="41">
        <f t="shared" si="23"/>
        <v>1644</v>
      </c>
      <c r="G71" s="41"/>
      <c r="H71" s="41">
        <f t="shared" si="13"/>
        <v>695</v>
      </c>
      <c r="I71" s="41">
        <v>384</v>
      </c>
      <c r="J71" s="41">
        <v>0</v>
      </c>
      <c r="K71" s="41">
        <v>186</v>
      </c>
      <c r="L71" s="41">
        <v>0</v>
      </c>
      <c r="M71" s="41">
        <v>125</v>
      </c>
      <c r="N71" s="41"/>
      <c r="O71" s="41">
        <f t="shared" si="14"/>
        <v>109</v>
      </c>
      <c r="P71" s="41">
        <v>0</v>
      </c>
      <c r="Q71" s="41">
        <v>109</v>
      </c>
      <c r="R71" s="41"/>
      <c r="S71" s="41">
        <v>137</v>
      </c>
      <c r="T71" s="41"/>
      <c r="U71" s="41">
        <f t="shared" si="15"/>
        <v>703</v>
      </c>
      <c r="V71" s="41">
        <v>679</v>
      </c>
      <c r="W71" s="41">
        <v>24</v>
      </c>
      <c r="X71" s="41">
        <v>0</v>
      </c>
      <c r="Y71" s="41"/>
      <c r="Z71" s="41">
        <v>0</v>
      </c>
      <c r="AA71" s="41"/>
      <c r="AB71" s="41">
        <f t="shared" si="24"/>
        <v>94</v>
      </c>
      <c r="AD71" s="41">
        <v>0</v>
      </c>
      <c r="AF71" s="41">
        <v>0</v>
      </c>
      <c r="AH71" s="41">
        <v>21</v>
      </c>
      <c r="AJ71" s="41">
        <v>73</v>
      </c>
    </row>
    <row r="72" spans="1:36" outlineLevel="2" x14ac:dyDescent="0.2">
      <c r="A72" s="46">
        <v>2019</v>
      </c>
      <c r="B72" s="22" t="s">
        <v>375</v>
      </c>
      <c r="C72" s="22" t="s">
        <v>61</v>
      </c>
      <c r="D72" s="22" t="s">
        <v>398</v>
      </c>
      <c r="F72" s="41">
        <f t="shared" si="23"/>
        <v>628</v>
      </c>
      <c r="G72" s="41"/>
      <c r="H72" s="41">
        <f t="shared" si="13"/>
        <v>131</v>
      </c>
      <c r="I72" s="41">
        <v>74</v>
      </c>
      <c r="J72" s="41">
        <v>14</v>
      </c>
      <c r="K72" s="41">
        <v>0</v>
      </c>
      <c r="L72" s="41">
        <v>1</v>
      </c>
      <c r="M72" s="41">
        <v>42</v>
      </c>
      <c r="N72" s="41"/>
      <c r="O72" s="41">
        <f t="shared" si="14"/>
        <v>6</v>
      </c>
      <c r="P72" s="41">
        <v>0</v>
      </c>
      <c r="Q72" s="41">
        <v>6</v>
      </c>
      <c r="R72" s="41"/>
      <c r="S72" s="41">
        <v>48</v>
      </c>
      <c r="T72" s="41"/>
      <c r="U72" s="41">
        <f t="shared" si="15"/>
        <v>443</v>
      </c>
      <c r="V72" s="41">
        <v>443</v>
      </c>
      <c r="W72" s="41">
        <v>0</v>
      </c>
      <c r="X72" s="41">
        <v>0</v>
      </c>
      <c r="Y72" s="41"/>
      <c r="Z72" s="41">
        <v>0</v>
      </c>
      <c r="AA72" s="41"/>
      <c r="AB72" s="41">
        <f t="shared" si="24"/>
        <v>8</v>
      </c>
      <c r="AD72" s="41">
        <v>0</v>
      </c>
      <c r="AF72" s="41">
        <v>0</v>
      </c>
      <c r="AH72" s="41">
        <v>8</v>
      </c>
      <c r="AJ72" s="41">
        <v>0</v>
      </c>
    </row>
    <row r="73" spans="1:36" outlineLevel="2" x14ac:dyDescent="0.2">
      <c r="A73" s="46">
        <v>2019</v>
      </c>
      <c r="B73" s="22" t="s">
        <v>375</v>
      </c>
      <c r="C73" s="22" t="s">
        <v>62</v>
      </c>
      <c r="D73" s="22" t="s">
        <v>399</v>
      </c>
      <c r="F73" s="41">
        <f t="shared" si="23"/>
        <v>1287</v>
      </c>
      <c r="G73" s="41"/>
      <c r="H73" s="41">
        <f t="shared" si="13"/>
        <v>216</v>
      </c>
      <c r="I73" s="41">
        <v>55</v>
      </c>
      <c r="J73" s="41">
        <v>5</v>
      </c>
      <c r="K73" s="41">
        <v>120</v>
      </c>
      <c r="L73" s="41">
        <v>0</v>
      </c>
      <c r="M73" s="41">
        <v>36</v>
      </c>
      <c r="N73" s="41"/>
      <c r="O73" s="41">
        <f t="shared" si="14"/>
        <v>48</v>
      </c>
      <c r="P73" s="41">
        <v>40</v>
      </c>
      <c r="Q73" s="41">
        <v>8</v>
      </c>
      <c r="R73" s="41"/>
      <c r="S73" s="41">
        <v>150</v>
      </c>
      <c r="T73" s="41"/>
      <c r="U73" s="41">
        <f t="shared" si="15"/>
        <v>873</v>
      </c>
      <c r="V73" s="41">
        <v>873</v>
      </c>
      <c r="W73" s="41">
        <v>0</v>
      </c>
      <c r="X73" s="41">
        <v>0</v>
      </c>
      <c r="Y73" s="41"/>
      <c r="Z73" s="41">
        <v>277</v>
      </c>
      <c r="AA73" s="41"/>
      <c r="AB73" s="41">
        <f t="shared" si="24"/>
        <v>13</v>
      </c>
      <c r="AD73" s="41">
        <v>5</v>
      </c>
      <c r="AF73" s="41">
        <v>5</v>
      </c>
      <c r="AH73" s="41">
        <v>0</v>
      </c>
      <c r="AJ73" s="41">
        <v>3</v>
      </c>
    </row>
    <row r="74" spans="1:36" outlineLevel="2" x14ac:dyDescent="0.2">
      <c r="A74" s="46">
        <v>2019</v>
      </c>
      <c r="B74" s="22" t="s">
        <v>375</v>
      </c>
      <c r="C74" s="22" t="s">
        <v>63</v>
      </c>
      <c r="D74" s="22" t="s">
        <v>400</v>
      </c>
      <c r="F74" s="41">
        <f t="shared" si="23"/>
        <v>28605</v>
      </c>
      <c r="G74" s="41"/>
      <c r="H74" s="41">
        <f t="shared" si="13"/>
        <v>17689</v>
      </c>
      <c r="I74" s="41">
        <v>7957</v>
      </c>
      <c r="J74" s="41">
        <v>2315</v>
      </c>
      <c r="K74" s="41">
        <v>4613</v>
      </c>
      <c r="L74" s="41">
        <v>1177</v>
      </c>
      <c r="M74" s="41">
        <v>1627</v>
      </c>
      <c r="N74" s="41"/>
      <c r="O74" s="41">
        <f t="shared" si="14"/>
        <v>1989</v>
      </c>
      <c r="P74" s="41">
        <v>509</v>
      </c>
      <c r="Q74" s="41">
        <v>1480</v>
      </c>
      <c r="R74" s="41"/>
      <c r="S74" s="41">
        <v>2981</v>
      </c>
      <c r="T74" s="41"/>
      <c r="U74" s="41">
        <f t="shared" si="15"/>
        <v>5946</v>
      </c>
      <c r="V74" s="41">
        <v>5628</v>
      </c>
      <c r="W74" s="41">
        <v>318</v>
      </c>
      <c r="X74" s="41">
        <v>0</v>
      </c>
      <c r="Y74" s="41"/>
      <c r="Z74" s="41">
        <v>83</v>
      </c>
      <c r="AA74" s="41"/>
      <c r="AB74" s="41">
        <f t="shared" si="24"/>
        <v>4859</v>
      </c>
      <c r="AD74" s="41">
        <v>3751</v>
      </c>
      <c r="AF74" s="41">
        <v>637</v>
      </c>
      <c r="AH74" s="41">
        <v>471</v>
      </c>
      <c r="AJ74" s="41">
        <v>0</v>
      </c>
    </row>
    <row r="75" spans="1:36" outlineLevel="2" x14ac:dyDescent="0.2">
      <c r="A75" s="46">
        <v>2019</v>
      </c>
      <c r="B75" s="22" t="s">
        <v>375</v>
      </c>
      <c r="C75" s="22" t="s">
        <v>64</v>
      </c>
      <c r="D75" s="22" t="s">
        <v>401</v>
      </c>
      <c r="F75" s="41">
        <f t="shared" si="23"/>
        <v>580</v>
      </c>
      <c r="G75" s="41"/>
      <c r="H75" s="41">
        <f t="shared" si="13"/>
        <v>74</v>
      </c>
      <c r="I75" s="41">
        <v>0</v>
      </c>
      <c r="J75" s="41">
        <v>0</v>
      </c>
      <c r="K75" s="41">
        <v>22</v>
      </c>
      <c r="L75" s="41">
        <v>3</v>
      </c>
      <c r="M75" s="41">
        <v>49</v>
      </c>
      <c r="N75" s="41"/>
      <c r="O75" s="41">
        <f t="shared" si="14"/>
        <v>19</v>
      </c>
      <c r="P75" s="41">
        <v>19</v>
      </c>
      <c r="Q75" s="41">
        <v>0</v>
      </c>
      <c r="R75" s="41"/>
      <c r="S75" s="41">
        <v>124</v>
      </c>
      <c r="T75" s="41"/>
      <c r="U75" s="41">
        <f t="shared" si="15"/>
        <v>363</v>
      </c>
      <c r="V75" s="41">
        <v>363</v>
      </c>
      <c r="W75" s="41">
        <v>0</v>
      </c>
      <c r="X75" s="41">
        <v>0</v>
      </c>
      <c r="Y75" s="41"/>
      <c r="Z75" s="41">
        <v>0</v>
      </c>
      <c r="AA75" s="41"/>
      <c r="AB75" s="41">
        <f t="shared" si="24"/>
        <v>7</v>
      </c>
      <c r="AD75" s="41">
        <v>0</v>
      </c>
      <c r="AF75" s="41">
        <v>0</v>
      </c>
      <c r="AH75" s="41">
        <v>7</v>
      </c>
      <c r="AJ75" s="41">
        <v>0</v>
      </c>
    </row>
    <row r="76" spans="1:36" outlineLevel="2" x14ac:dyDescent="0.2">
      <c r="A76" s="46">
        <v>2019</v>
      </c>
      <c r="B76" s="22" t="s">
        <v>375</v>
      </c>
      <c r="C76" s="22" t="s">
        <v>65</v>
      </c>
      <c r="D76" s="22" t="s">
        <v>402</v>
      </c>
      <c r="F76" s="41">
        <f t="shared" si="23"/>
        <v>870</v>
      </c>
      <c r="G76" s="41"/>
      <c r="H76" s="41">
        <f t="shared" si="13"/>
        <v>380</v>
      </c>
      <c r="I76" s="41">
        <v>165</v>
      </c>
      <c r="J76" s="41">
        <v>0</v>
      </c>
      <c r="K76" s="41">
        <v>0</v>
      </c>
      <c r="L76" s="41">
        <v>0</v>
      </c>
      <c r="M76" s="41">
        <v>215</v>
      </c>
      <c r="N76" s="41"/>
      <c r="O76" s="41">
        <f t="shared" si="14"/>
        <v>0</v>
      </c>
      <c r="P76" s="41">
        <v>0</v>
      </c>
      <c r="Q76" s="41">
        <v>0</v>
      </c>
      <c r="R76" s="41"/>
      <c r="S76" s="41">
        <v>56</v>
      </c>
      <c r="T76" s="41"/>
      <c r="U76" s="41">
        <f t="shared" si="15"/>
        <v>434</v>
      </c>
      <c r="V76" s="41">
        <v>407</v>
      </c>
      <c r="W76" s="41">
        <v>12</v>
      </c>
      <c r="X76" s="41">
        <v>15</v>
      </c>
      <c r="Y76" s="41"/>
      <c r="Z76" s="41">
        <v>0</v>
      </c>
      <c r="AA76" s="41"/>
      <c r="AB76" s="41">
        <f t="shared" si="24"/>
        <v>14</v>
      </c>
      <c r="AD76" s="41">
        <v>13</v>
      </c>
      <c r="AF76" s="41">
        <v>0</v>
      </c>
      <c r="AH76" s="41">
        <v>1</v>
      </c>
      <c r="AJ76" s="41">
        <v>0</v>
      </c>
    </row>
    <row r="77" spans="1:36" outlineLevel="2" x14ac:dyDescent="0.2">
      <c r="A77" s="46">
        <v>2019</v>
      </c>
      <c r="B77" s="22" t="s">
        <v>375</v>
      </c>
      <c r="C77" s="22" t="s">
        <v>66</v>
      </c>
      <c r="D77" s="22" t="s">
        <v>403</v>
      </c>
      <c r="F77" s="41">
        <f t="shared" si="23"/>
        <v>1535</v>
      </c>
      <c r="G77" s="41"/>
      <c r="H77" s="41">
        <f t="shared" si="13"/>
        <v>656</v>
      </c>
      <c r="I77" s="41">
        <v>10</v>
      </c>
      <c r="J77" s="41">
        <v>0</v>
      </c>
      <c r="K77" s="41">
        <v>475</v>
      </c>
      <c r="L77" s="41">
        <v>0</v>
      </c>
      <c r="M77" s="41">
        <v>171</v>
      </c>
      <c r="N77" s="41"/>
      <c r="O77" s="41">
        <f t="shared" si="14"/>
        <v>144</v>
      </c>
      <c r="P77" s="41">
        <v>144</v>
      </c>
      <c r="Q77" s="41">
        <v>0</v>
      </c>
      <c r="R77" s="41"/>
      <c r="S77" s="41">
        <v>13</v>
      </c>
      <c r="T77" s="41"/>
      <c r="U77" s="41">
        <f t="shared" si="15"/>
        <v>722</v>
      </c>
      <c r="V77" s="41">
        <v>702</v>
      </c>
      <c r="W77" s="41">
        <v>20</v>
      </c>
      <c r="X77" s="41">
        <v>0</v>
      </c>
      <c r="Y77" s="41"/>
      <c r="Z77" s="41">
        <v>129</v>
      </c>
      <c r="AA77" s="41"/>
      <c r="AB77" s="41">
        <f t="shared" si="24"/>
        <v>132</v>
      </c>
      <c r="AD77" s="41">
        <v>132</v>
      </c>
      <c r="AF77" s="41">
        <v>0</v>
      </c>
      <c r="AH77" s="41">
        <v>0</v>
      </c>
      <c r="AJ77" s="41">
        <v>0</v>
      </c>
    </row>
    <row r="78" spans="1:36" outlineLevel="2" x14ac:dyDescent="0.2">
      <c r="A78" s="46">
        <v>2019</v>
      </c>
      <c r="B78" s="22" t="s">
        <v>375</v>
      </c>
      <c r="C78" s="22" t="s">
        <v>67</v>
      </c>
      <c r="D78" s="22" t="s">
        <v>404</v>
      </c>
      <c r="F78" s="41">
        <f t="shared" si="23"/>
        <v>1616</v>
      </c>
      <c r="G78" s="41"/>
      <c r="H78" s="41">
        <f t="shared" si="13"/>
        <v>560</v>
      </c>
      <c r="I78" s="41">
        <v>70</v>
      </c>
      <c r="J78" s="41">
        <v>0</v>
      </c>
      <c r="K78" s="41">
        <v>465</v>
      </c>
      <c r="L78" s="41">
        <v>0</v>
      </c>
      <c r="M78" s="41">
        <v>25</v>
      </c>
      <c r="N78" s="41"/>
      <c r="O78" s="41">
        <f t="shared" si="14"/>
        <v>0</v>
      </c>
      <c r="P78" s="41">
        <v>0</v>
      </c>
      <c r="Q78" s="41">
        <v>0</v>
      </c>
      <c r="R78" s="41"/>
      <c r="S78" s="41">
        <v>0</v>
      </c>
      <c r="T78" s="41"/>
      <c r="U78" s="41">
        <f t="shared" si="15"/>
        <v>1056</v>
      </c>
      <c r="V78" s="41">
        <v>1028</v>
      </c>
      <c r="W78" s="41">
        <v>28</v>
      </c>
      <c r="X78" s="41">
        <v>0</v>
      </c>
      <c r="Y78" s="41"/>
      <c r="Z78" s="41">
        <v>0</v>
      </c>
      <c r="AA78" s="41"/>
      <c r="AB78" s="41">
        <f t="shared" si="24"/>
        <v>0</v>
      </c>
      <c r="AD78" s="41">
        <v>0</v>
      </c>
      <c r="AF78" s="41">
        <v>0</v>
      </c>
      <c r="AH78" s="41">
        <v>0</v>
      </c>
      <c r="AJ78" s="41">
        <v>0</v>
      </c>
    </row>
    <row r="79" spans="1:36" outlineLevel="2" x14ac:dyDescent="0.2">
      <c r="A79" s="46">
        <v>2019</v>
      </c>
      <c r="B79" s="22" t="s">
        <v>375</v>
      </c>
      <c r="C79" s="22" t="s">
        <v>68</v>
      </c>
      <c r="D79" s="22" t="s">
        <v>405</v>
      </c>
      <c r="F79" s="41">
        <f t="shared" si="23"/>
        <v>41</v>
      </c>
      <c r="G79" s="41"/>
      <c r="H79" s="41">
        <f t="shared" si="13"/>
        <v>3</v>
      </c>
      <c r="I79" s="41">
        <v>3</v>
      </c>
      <c r="J79" s="41">
        <v>0</v>
      </c>
      <c r="K79" s="41">
        <v>0</v>
      </c>
      <c r="L79" s="41">
        <v>0</v>
      </c>
      <c r="M79" s="41">
        <v>0</v>
      </c>
      <c r="N79" s="41"/>
      <c r="O79" s="41">
        <f t="shared" si="14"/>
        <v>0</v>
      </c>
      <c r="P79" s="41">
        <v>0</v>
      </c>
      <c r="Q79" s="41">
        <v>0</v>
      </c>
      <c r="R79" s="41"/>
      <c r="S79" s="41">
        <v>3</v>
      </c>
      <c r="T79" s="41"/>
      <c r="U79" s="41">
        <f t="shared" si="15"/>
        <v>35</v>
      </c>
      <c r="V79" s="41">
        <v>33</v>
      </c>
      <c r="W79" s="41">
        <v>0</v>
      </c>
      <c r="X79" s="41">
        <v>2</v>
      </c>
      <c r="Y79" s="41"/>
      <c r="Z79" s="41">
        <v>0</v>
      </c>
      <c r="AA79" s="41"/>
      <c r="AB79" s="41">
        <f t="shared" si="24"/>
        <v>0</v>
      </c>
      <c r="AD79" s="41">
        <v>0</v>
      </c>
      <c r="AF79" s="41">
        <v>0</v>
      </c>
      <c r="AH79" s="41">
        <v>0</v>
      </c>
      <c r="AJ79" s="41">
        <v>0</v>
      </c>
    </row>
    <row r="80" spans="1:36" outlineLevel="2" x14ac:dyDescent="0.2">
      <c r="A80" s="46">
        <v>2019</v>
      </c>
      <c r="B80" s="22" t="s">
        <v>375</v>
      </c>
      <c r="C80" s="22" t="s">
        <v>69</v>
      </c>
      <c r="D80" s="22" t="s">
        <v>406</v>
      </c>
      <c r="F80" s="41">
        <f t="shared" si="23"/>
        <v>544</v>
      </c>
      <c r="G80" s="41"/>
      <c r="H80" s="41">
        <f t="shared" si="13"/>
        <v>55</v>
      </c>
      <c r="I80" s="41">
        <v>4</v>
      </c>
      <c r="J80" s="41">
        <v>0</v>
      </c>
      <c r="K80" s="41">
        <v>11</v>
      </c>
      <c r="L80" s="41">
        <v>0</v>
      </c>
      <c r="M80" s="41">
        <v>40</v>
      </c>
      <c r="N80" s="41"/>
      <c r="O80" s="41">
        <f t="shared" si="14"/>
        <v>0</v>
      </c>
      <c r="P80" s="41">
        <v>0</v>
      </c>
      <c r="Q80" s="41">
        <v>0</v>
      </c>
      <c r="R80" s="41"/>
      <c r="S80" s="41">
        <v>64</v>
      </c>
      <c r="T80" s="41"/>
      <c r="U80" s="41">
        <f t="shared" si="15"/>
        <v>425</v>
      </c>
      <c r="V80" s="41">
        <v>196</v>
      </c>
      <c r="W80" s="41">
        <v>0</v>
      </c>
      <c r="X80" s="41">
        <v>229</v>
      </c>
      <c r="Y80" s="41"/>
      <c r="Z80" s="41">
        <v>0</v>
      </c>
      <c r="AA80" s="41"/>
      <c r="AB80" s="41">
        <f t="shared" si="24"/>
        <v>12</v>
      </c>
      <c r="AD80" s="41">
        <v>0</v>
      </c>
      <c r="AF80" s="41">
        <v>0</v>
      </c>
      <c r="AH80" s="41">
        <v>12</v>
      </c>
      <c r="AJ80" s="41">
        <v>0</v>
      </c>
    </row>
    <row r="81" spans="1:36" outlineLevel="2" x14ac:dyDescent="0.2">
      <c r="A81" s="46">
        <v>2019</v>
      </c>
      <c r="B81" s="22" t="s">
        <v>375</v>
      </c>
      <c r="C81" s="22" t="s">
        <v>70</v>
      </c>
      <c r="D81" s="22" t="s">
        <v>407</v>
      </c>
      <c r="F81" s="41">
        <f t="shared" si="23"/>
        <v>8785</v>
      </c>
      <c r="G81" s="41"/>
      <c r="H81" s="41">
        <f t="shared" si="13"/>
        <v>7161</v>
      </c>
      <c r="I81" s="41">
        <v>3918</v>
      </c>
      <c r="J81" s="41">
        <v>65</v>
      </c>
      <c r="K81" s="41">
        <v>2833</v>
      </c>
      <c r="L81" s="41">
        <v>0</v>
      </c>
      <c r="M81" s="41">
        <v>345</v>
      </c>
      <c r="N81" s="41"/>
      <c r="O81" s="41">
        <f t="shared" si="14"/>
        <v>772</v>
      </c>
      <c r="P81" s="41">
        <v>772</v>
      </c>
      <c r="Q81" s="41">
        <v>0</v>
      </c>
      <c r="R81" s="41"/>
      <c r="S81" s="41">
        <v>163</v>
      </c>
      <c r="T81" s="41"/>
      <c r="U81" s="41">
        <f t="shared" si="15"/>
        <v>689</v>
      </c>
      <c r="V81" s="41">
        <v>655</v>
      </c>
      <c r="W81" s="41">
        <v>25</v>
      </c>
      <c r="X81" s="41">
        <v>9</v>
      </c>
      <c r="Y81" s="41"/>
      <c r="Z81" s="41">
        <v>0</v>
      </c>
      <c r="AA81" s="41"/>
      <c r="AB81" s="41">
        <f t="shared" si="24"/>
        <v>3015</v>
      </c>
      <c r="AD81" s="41">
        <v>2947</v>
      </c>
      <c r="AF81" s="41">
        <v>68</v>
      </c>
      <c r="AH81" s="41">
        <v>0</v>
      </c>
      <c r="AJ81" s="41">
        <v>0</v>
      </c>
    </row>
    <row r="82" spans="1:36" outlineLevel="2" x14ac:dyDescent="0.2">
      <c r="A82" s="46">
        <v>2019</v>
      </c>
      <c r="B82" s="22" t="s">
        <v>375</v>
      </c>
      <c r="C82" s="22" t="s">
        <v>71</v>
      </c>
      <c r="D82" s="22" t="s">
        <v>408</v>
      </c>
      <c r="F82" s="41">
        <f t="shared" si="23"/>
        <v>830</v>
      </c>
      <c r="G82" s="41"/>
      <c r="H82" s="41">
        <f t="shared" si="13"/>
        <v>36</v>
      </c>
      <c r="I82" s="41">
        <v>0</v>
      </c>
      <c r="J82" s="41">
        <v>0</v>
      </c>
      <c r="K82" s="41">
        <v>32</v>
      </c>
      <c r="L82" s="41">
        <v>0</v>
      </c>
      <c r="M82" s="41">
        <v>4</v>
      </c>
      <c r="N82" s="41"/>
      <c r="O82" s="41">
        <f t="shared" si="14"/>
        <v>0</v>
      </c>
      <c r="P82" s="41">
        <v>0</v>
      </c>
      <c r="Q82" s="41">
        <v>0</v>
      </c>
      <c r="R82" s="41"/>
      <c r="S82" s="41">
        <v>384</v>
      </c>
      <c r="T82" s="41"/>
      <c r="U82" s="41">
        <f t="shared" si="15"/>
        <v>410</v>
      </c>
      <c r="V82" s="41">
        <v>396</v>
      </c>
      <c r="W82" s="41">
        <v>14</v>
      </c>
      <c r="X82" s="41">
        <v>0</v>
      </c>
      <c r="Y82" s="41"/>
      <c r="Z82" s="41">
        <v>0</v>
      </c>
      <c r="AA82" s="41"/>
      <c r="AB82" s="41">
        <f t="shared" si="24"/>
        <v>49</v>
      </c>
      <c r="AD82" s="41">
        <v>3</v>
      </c>
      <c r="AF82" s="41">
        <v>0</v>
      </c>
      <c r="AH82" s="41">
        <v>46</v>
      </c>
      <c r="AJ82" s="41">
        <v>0</v>
      </c>
    </row>
    <row r="83" spans="1:36" outlineLevel="2" x14ac:dyDescent="0.2">
      <c r="A83" s="46">
        <v>2019</v>
      </c>
      <c r="B83" s="22" t="s">
        <v>375</v>
      </c>
      <c r="C83" s="22" t="s">
        <v>72</v>
      </c>
      <c r="D83" s="22" t="s">
        <v>409</v>
      </c>
      <c r="F83" s="41">
        <f t="shared" si="23"/>
        <v>3961</v>
      </c>
      <c r="G83" s="41"/>
      <c r="H83" s="41">
        <f t="shared" ref="H83:H149" si="25">SUM(I83:M83)</f>
        <v>2408</v>
      </c>
      <c r="I83" s="41">
        <v>1804</v>
      </c>
      <c r="J83" s="41">
        <v>46</v>
      </c>
      <c r="K83" s="41">
        <v>78</v>
      </c>
      <c r="L83" s="41">
        <v>443</v>
      </c>
      <c r="M83" s="41">
        <v>37</v>
      </c>
      <c r="N83" s="41"/>
      <c r="O83" s="41">
        <f t="shared" ref="O83:O149" si="26">SUM(P83:Q83)</f>
        <v>387</v>
      </c>
      <c r="P83" s="41">
        <v>42</v>
      </c>
      <c r="Q83" s="41">
        <v>345</v>
      </c>
      <c r="R83" s="41"/>
      <c r="S83" s="41">
        <v>39</v>
      </c>
      <c r="T83" s="41"/>
      <c r="U83" s="41">
        <f t="shared" ref="U83:U149" si="27">SUM(V83:X83)</f>
        <v>1127</v>
      </c>
      <c r="V83" s="41">
        <v>1101</v>
      </c>
      <c r="W83" s="41">
        <v>26</v>
      </c>
      <c r="X83" s="41">
        <v>0</v>
      </c>
      <c r="Y83" s="41"/>
      <c r="Z83" s="41">
        <v>0</v>
      </c>
      <c r="AA83" s="41"/>
      <c r="AB83" s="41">
        <f t="shared" si="24"/>
        <v>537</v>
      </c>
      <c r="AD83" s="41">
        <v>477</v>
      </c>
      <c r="AF83" s="41">
        <v>7</v>
      </c>
      <c r="AH83" s="41">
        <v>5</v>
      </c>
      <c r="AJ83" s="41">
        <v>48</v>
      </c>
    </row>
    <row r="84" spans="1:36" outlineLevel="2" x14ac:dyDescent="0.2">
      <c r="A84" s="46">
        <v>2019</v>
      </c>
      <c r="B84" s="22" t="s">
        <v>375</v>
      </c>
      <c r="C84" s="22" t="s">
        <v>73</v>
      </c>
      <c r="D84" s="22" t="s">
        <v>410</v>
      </c>
      <c r="F84" s="41">
        <f t="shared" si="23"/>
        <v>771</v>
      </c>
      <c r="G84" s="41"/>
      <c r="H84" s="41">
        <f t="shared" si="25"/>
        <v>405</v>
      </c>
      <c r="I84" s="41">
        <v>9</v>
      </c>
      <c r="J84" s="41">
        <v>5</v>
      </c>
      <c r="K84" s="41">
        <v>9</v>
      </c>
      <c r="L84" s="41">
        <v>0</v>
      </c>
      <c r="M84" s="41">
        <v>382</v>
      </c>
      <c r="N84" s="41"/>
      <c r="O84" s="41">
        <f t="shared" si="26"/>
        <v>71</v>
      </c>
      <c r="P84" s="41">
        <v>5</v>
      </c>
      <c r="Q84" s="41">
        <v>66</v>
      </c>
      <c r="R84" s="41"/>
      <c r="S84" s="41">
        <v>19</v>
      </c>
      <c r="T84" s="41"/>
      <c r="U84" s="41">
        <f t="shared" si="27"/>
        <v>276</v>
      </c>
      <c r="V84" s="41">
        <v>248</v>
      </c>
      <c r="W84" s="41">
        <v>9</v>
      </c>
      <c r="X84" s="41">
        <v>19</v>
      </c>
      <c r="Y84" s="41"/>
      <c r="Z84" s="41">
        <v>0</v>
      </c>
      <c r="AA84" s="41"/>
      <c r="AB84" s="41">
        <f t="shared" si="24"/>
        <v>68</v>
      </c>
      <c r="AD84" s="41">
        <v>68</v>
      </c>
      <c r="AF84" s="41">
        <v>0</v>
      </c>
      <c r="AH84" s="41">
        <v>0</v>
      </c>
      <c r="AJ84" s="41">
        <v>0</v>
      </c>
    </row>
    <row r="85" spans="1:36" outlineLevel="2" x14ac:dyDescent="0.2">
      <c r="A85" s="46">
        <v>2019</v>
      </c>
      <c r="B85" s="22" t="s">
        <v>375</v>
      </c>
      <c r="C85" s="22" t="s">
        <v>74</v>
      </c>
      <c r="D85" s="22" t="s">
        <v>411</v>
      </c>
      <c r="F85" s="41">
        <f t="shared" si="23"/>
        <v>2645</v>
      </c>
      <c r="G85" s="41"/>
      <c r="H85" s="41">
        <f t="shared" si="25"/>
        <v>1652</v>
      </c>
      <c r="I85" s="41">
        <v>798</v>
      </c>
      <c r="J85" s="41">
        <v>0</v>
      </c>
      <c r="K85" s="41">
        <v>829</v>
      </c>
      <c r="L85" s="41">
        <v>0</v>
      </c>
      <c r="M85" s="41">
        <v>25</v>
      </c>
      <c r="N85" s="41"/>
      <c r="O85" s="41">
        <f t="shared" si="26"/>
        <v>227</v>
      </c>
      <c r="P85" s="41">
        <v>227</v>
      </c>
      <c r="Q85" s="41">
        <v>0</v>
      </c>
      <c r="R85" s="41"/>
      <c r="S85" s="41">
        <v>363</v>
      </c>
      <c r="T85" s="41"/>
      <c r="U85" s="41">
        <f t="shared" si="27"/>
        <v>403</v>
      </c>
      <c r="V85" s="41">
        <v>387</v>
      </c>
      <c r="W85" s="41">
        <v>16</v>
      </c>
      <c r="X85" s="41">
        <v>0</v>
      </c>
      <c r="Y85" s="41"/>
      <c r="Z85" s="41">
        <v>0</v>
      </c>
      <c r="AA85" s="41"/>
      <c r="AB85" s="41">
        <f t="shared" si="24"/>
        <v>105</v>
      </c>
      <c r="AD85" s="41">
        <v>0</v>
      </c>
      <c r="AF85" s="41">
        <v>0</v>
      </c>
      <c r="AH85" s="41">
        <v>105</v>
      </c>
      <c r="AJ85" s="41">
        <v>0</v>
      </c>
    </row>
    <row r="86" spans="1:36" outlineLevel="2" x14ac:dyDescent="0.2">
      <c r="A86" s="46">
        <v>2019</v>
      </c>
      <c r="B86" s="22" t="s">
        <v>375</v>
      </c>
      <c r="C86" s="22" t="s">
        <v>75</v>
      </c>
      <c r="D86" s="22" t="s">
        <v>412</v>
      </c>
      <c r="F86" s="41">
        <f t="shared" si="23"/>
        <v>1656</v>
      </c>
      <c r="G86" s="41"/>
      <c r="H86" s="41">
        <f t="shared" si="25"/>
        <v>472</v>
      </c>
      <c r="I86" s="41">
        <v>373</v>
      </c>
      <c r="J86" s="41">
        <v>14</v>
      </c>
      <c r="K86" s="41">
        <v>85</v>
      </c>
      <c r="L86" s="41">
        <v>0</v>
      </c>
      <c r="M86" s="41">
        <v>0</v>
      </c>
      <c r="N86" s="41"/>
      <c r="O86" s="41">
        <f t="shared" si="26"/>
        <v>284</v>
      </c>
      <c r="P86" s="41">
        <v>252</v>
      </c>
      <c r="Q86" s="41">
        <v>32</v>
      </c>
      <c r="R86" s="41"/>
      <c r="S86" s="41">
        <v>142</v>
      </c>
      <c r="T86" s="41"/>
      <c r="U86" s="41">
        <f t="shared" si="27"/>
        <v>758</v>
      </c>
      <c r="V86" s="41">
        <v>717</v>
      </c>
      <c r="W86" s="41">
        <v>41</v>
      </c>
      <c r="X86" s="41">
        <v>0</v>
      </c>
      <c r="Y86" s="41"/>
      <c r="Z86" s="41">
        <v>0</v>
      </c>
      <c r="AA86" s="41"/>
      <c r="AB86" s="41">
        <f t="shared" si="24"/>
        <v>29</v>
      </c>
      <c r="AD86" s="41">
        <v>0</v>
      </c>
      <c r="AF86" s="41">
        <v>2</v>
      </c>
      <c r="AH86" s="41">
        <v>27</v>
      </c>
      <c r="AJ86" s="41">
        <v>0</v>
      </c>
    </row>
    <row r="87" spans="1:36" outlineLevel="2" x14ac:dyDescent="0.2">
      <c r="A87" s="46">
        <v>2019</v>
      </c>
      <c r="B87" s="22" t="s">
        <v>375</v>
      </c>
      <c r="C87" s="22" t="s">
        <v>76</v>
      </c>
      <c r="D87" s="22" t="s">
        <v>413</v>
      </c>
      <c r="F87" s="41">
        <f t="shared" si="23"/>
        <v>1549</v>
      </c>
      <c r="G87" s="41"/>
      <c r="H87" s="41">
        <f t="shared" si="25"/>
        <v>431</v>
      </c>
      <c r="I87" s="41">
        <v>431</v>
      </c>
      <c r="J87" s="41">
        <v>0</v>
      </c>
      <c r="K87" s="41">
        <v>0</v>
      </c>
      <c r="L87" s="41">
        <v>0</v>
      </c>
      <c r="M87" s="41">
        <v>0</v>
      </c>
      <c r="N87" s="41"/>
      <c r="O87" s="41">
        <f t="shared" si="26"/>
        <v>375</v>
      </c>
      <c r="P87" s="41">
        <v>85</v>
      </c>
      <c r="Q87" s="41">
        <v>290</v>
      </c>
      <c r="R87" s="41"/>
      <c r="S87" s="41">
        <v>308</v>
      </c>
      <c r="T87" s="41"/>
      <c r="U87" s="41">
        <f t="shared" si="27"/>
        <v>435</v>
      </c>
      <c r="V87" s="41">
        <v>435</v>
      </c>
      <c r="W87" s="41">
        <v>0</v>
      </c>
      <c r="X87" s="41">
        <v>0</v>
      </c>
      <c r="Y87" s="41"/>
      <c r="Z87" s="41">
        <v>0</v>
      </c>
      <c r="AA87" s="41"/>
      <c r="AB87" s="41">
        <f t="shared" si="24"/>
        <v>78</v>
      </c>
      <c r="AD87" s="41">
        <v>33</v>
      </c>
      <c r="AF87" s="41">
        <v>0</v>
      </c>
      <c r="AH87" s="41">
        <v>29</v>
      </c>
      <c r="AJ87" s="41">
        <v>16</v>
      </c>
    </row>
    <row r="88" spans="1:36" outlineLevel="2" x14ac:dyDescent="0.2">
      <c r="A88" s="46">
        <v>2019</v>
      </c>
      <c r="B88" s="22" t="s">
        <v>375</v>
      </c>
      <c r="C88" s="22" t="s">
        <v>77</v>
      </c>
      <c r="D88" s="22" t="s">
        <v>414</v>
      </c>
      <c r="F88" s="41">
        <f t="shared" si="23"/>
        <v>2124</v>
      </c>
      <c r="G88" s="41"/>
      <c r="H88" s="41">
        <f t="shared" si="25"/>
        <v>1173</v>
      </c>
      <c r="I88" s="41">
        <v>344</v>
      </c>
      <c r="J88" s="41">
        <v>82</v>
      </c>
      <c r="K88" s="41">
        <v>367</v>
      </c>
      <c r="L88" s="41">
        <v>298</v>
      </c>
      <c r="M88" s="41">
        <v>82</v>
      </c>
      <c r="N88" s="41"/>
      <c r="O88" s="41">
        <f t="shared" si="26"/>
        <v>240</v>
      </c>
      <c r="P88" s="41">
        <v>105</v>
      </c>
      <c r="Q88" s="41">
        <v>135</v>
      </c>
      <c r="R88" s="41"/>
      <c r="S88" s="41">
        <v>115</v>
      </c>
      <c r="T88" s="41"/>
      <c r="U88" s="41">
        <f t="shared" si="27"/>
        <v>596</v>
      </c>
      <c r="V88" s="41">
        <v>553</v>
      </c>
      <c r="W88" s="41">
        <v>43</v>
      </c>
      <c r="X88" s="41">
        <v>0</v>
      </c>
      <c r="Y88" s="41"/>
      <c r="Z88" s="41">
        <v>24</v>
      </c>
      <c r="AA88" s="41"/>
      <c r="AB88" s="41">
        <f t="shared" si="24"/>
        <v>222</v>
      </c>
      <c r="AD88" s="41">
        <v>161</v>
      </c>
      <c r="AF88" s="41">
        <v>36</v>
      </c>
      <c r="AH88" s="41">
        <v>25</v>
      </c>
      <c r="AJ88" s="41">
        <v>0</v>
      </c>
    </row>
    <row r="89" spans="1:36" outlineLevel="2" x14ac:dyDescent="0.2">
      <c r="A89" s="46">
        <v>2019</v>
      </c>
      <c r="B89" s="22" t="s">
        <v>375</v>
      </c>
      <c r="C89" s="22" t="s">
        <v>78</v>
      </c>
      <c r="D89" s="22" t="s">
        <v>415</v>
      </c>
      <c r="F89" s="41">
        <f t="shared" si="23"/>
        <v>6800</v>
      </c>
      <c r="G89" s="41"/>
      <c r="H89" s="41">
        <f t="shared" si="25"/>
        <v>2378</v>
      </c>
      <c r="I89" s="41">
        <v>1724</v>
      </c>
      <c r="J89" s="41">
        <v>199</v>
      </c>
      <c r="K89" s="41">
        <v>374</v>
      </c>
      <c r="L89" s="41">
        <v>52</v>
      </c>
      <c r="M89" s="41">
        <v>29</v>
      </c>
      <c r="N89" s="41"/>
      <c r="O89" s="41">
        <f t="shared" si="26"/>
        <v>1383</v>
      </c>
      <c r="P89" s="41">
        <v>1244</v>
      </c>
      <c r="Q89" s="41">
        <v>139</v>
      </c>
      <c r="R89" s="41"/>
      <c r="S89" s="41">
        <v>1945</v>
      </c>
      <c r="T89" s="41"/>
      <c r="U89" s="41">
        <f t="shared" si="27"/>
        <v>1094</v>
      </c>
      <c r="V89" s="41">
        <v>1069</v>
      </c>
      <c r="W89" s="41">
        <v>25</v>
      </c>
      <c r="X89" s="41">
        <v>0</v>
      </c>
      <c r="Y89" s="41"/>
      <c r="Z89" s="41">
        <v>20</v>
      </c>
      <c r="AA89" s="41"/>
      <c r="AB89" s="41">
        <f t="shared" si="24"/>
        <v>704</v>
      </c>
      <c r="AD89" s="41">
        <v>34</v>
      </c>
      <c r="AF89" s="41">
        <v>460</v>
      </c>
      <c r="AH89" s="41">
        <v>74</v>
      </c>
      <c r="AJ89" s="41">
        <v>136</v>
      </c>
    </row>
    <row r="90" spans="1:36" outlineLevel="2" x14ac:dyDescent="0.2">
      <c r="A90" s="46">
        <v>2019</v>
      </c>
      <c r="B90" s="22" t="s">
        <v>375</v>
      </c>
      <c r="C90" s="22" t="s">
        <v>79</v>
      </c>
      <c r="D90" s="22" t="s">
        <v>416</v>
      </c>
      <c r="F90" s="41">
        <f t="shared" si="23"/>
        <v>1149</v>
      </c>
      <c r="G90" s="41"/>
      <c r="H90" s="41">
        <f t="shared" si="25"/>
        <v>321</v>
      </c>
      <c r="I90" s="41">
        <v>21</v>
      </c>
      <c r="J90" s="41">
        <v>21</v>
      </c>
      <c r="K90" s="41">
        <v>196</v>
      </c>
      <c r="L90" s="41">
        <v>0</v>
      </c>
      <c r="M90" s="41">
        <v>83</v>
      </c>
      <c r="N90" s="41"/>
      <c r="O90" s="41">
        <f t="shared" si="26"/>
        <v>40</v>
      </c>
      <c r="P90" s="41">
        <v>40</v>
      </c>
      <c r="Q90" s="41">
        <v>0</v>
      </c>
      <c r="R90" s="41"/>
      <c r="S90" s="41">
        <v>102</v>
      </c>
      <c r="T90" s="41"/>
      <c r="U90" s="41">
        <f t="shared" si="27"/>
        <v>686</v>
      </c>
      <c r="V90" s="41">
        <v>686</v>
      </c>
      <c r="W90" s="41">
        <v>0</v>
      </c>
      <c r="X90" s="41">
        <v>0</v>
      </c>
      <c r="Y90" s="41"/>
      <c r="Z90" s="41">
        <v>0</v>
      </c>
      <c r="AA90" s="41"/>
      <c r="AB90" s="41">
        <f t="shared" si="24"/>
        <v>27</v>
      </c>
      <c r="AD90" s="41">
        <v>3</v>
      </c>
      <c r="AF90" s="41">
        <v>0</v>
      </c>
      <c r="AH90" s="41">
        <v>24</v>
      </c>
      <c r="AJ90" s="41">
        <v>0</v>
      </c>
    </row>
    <row r="91" spans="1:36" outlineLevel="2" x14ac:dyDescent="0.2">
      <c r="A91" s="46">
        <v>2019</v>
      </c>
      <c r="B91" s="22" t="s">
        <v>375</v>
      </c>
      <c r="C91" s="22" t="s">
        <v>172</v>
      </c>
      <c r="D91" s="22" t="s">
        <v>522</v>
      </c>
      <c r="F91" s="41">
        <f t="shared" si="23"/>
        <v>523</v>
      </c>
      <c r="G91" s="41"/>
      <c r="H91" s="41">
        <f t="shared" si="25"/>
        <v>113</v>
      </c>
      <c r="I91" s="41">
        <v>0</v>
      </c>
      <c r="J91" s="41">
        <v>0</v>
      </c>
      <c r="K91" s="41">
        <v>0</v>
      </c>
      <c r="L91" s="41">
        <v>0</v>
      </c>
      <c r="M91" s="41">
        <v>113</v>
      </c>
      <c r="N91" s="41"/>
      <c r="O91" s="41">
        <f t="shared" si="26"/>
        <v>30</v>
      </c>
      <c r="P91" s="41">
        <v>30</v>
      </c>
      <c r="Q91" s="41">
        <v>0</v>
      </c>
      <c r="R91" s="41"/>
      <c r="S91" s="41">
        <v>66</v>
      </c>
      <c r="T91" s="41"/>
      <c r="U91" s="41">
        <f t="shared" si="27"/>
        <v>314</v>
      </c>
      <c r="V91" s="41">
        <v>303</v>
      </c>
      <c r="W91" s="41">
        <v>11</v>
      </c>
      <c r="X91" s="41">
        <v>0</v>
      </c>
      <c r="Y91" s="41"/>
      <c r="Z91" s="41">
        <v>0</v>
      </c>
      <c r="AA91" s="41"/>
      <c r="AB91" s="41">
        <f t="shared" si="24"/>
        <v>22</v>
      </c>
      <c r="AD91" s="41">
        <v>0</v>
      </c>
      <c r="AF91" s="41">
        <v>12</v>
      </c>
      <c r="AH91" s="41">
        <v>10</v>
      </c>
      <c r="AJ91" s="41">
        <v>0</v>
      </c>
    </row>
    <row r="92" spans="1:36" outlineLevel="2" x14ac:dyDescent="0.2">
      <c r="A92" s="46">
        <v>2019</v>
      </c>
      <c r="B92" s="22" t="s">
        <v>375</v>
      </c>
      <c r="C92" s="22" t="s">
        <v>242</v>
      </c>
      <c r="D92" s="22" t="s">
        <v>608</v>
      </c>
      <c r="F92" s="41">
        <f t="shared" si="23"/>
        <v>3243</v>
      </c>
      <c r="G92" s="41"/>
      <c r="H92" s="41">
        <f t="shared" si="25"/>
        <v>1935</v>
      </c>
      <c r="I92" s="41">
        <v>192</v>
      </c>
      <c r="J92" s="41">
        <v>0</v>
      </c>
      <c r="K92" s="41">
        <v>237</v>
      </c>
      <c r="L92" s="41">
        <v>0</v>
      </c>
      <c r="M92" s="41">
        <v>1506</v>
      </c>
      <c r="N92" s="41"/>
      <c r="O92" s="41">
        <f t="shared" si="26"/>
        <v>179</v>
      </c>
      <c r="P92" s="41">
        <v>0</v>
      </c>
      <c r="Q92" s="41">
        <v>179</v>
      </c>
      <c r="R92" s="41"/>
      <c r="S92" s="41">
        <v>125</v>
      </c>
      <c r="T92" s="41"/>
      <c r="U92" s="41">
        <f t="shared" si="27"/>
        <v>1004</v>
      </c>
      <c r="V92" s="41">
        <v>899</v>
      </c>
      <c r="W92" s="41">
        <v>0</v>
      </c>
      <c r="X92" s="41">
        <v>105</v>
      </c>
      <c r="Y92" s="41"/>
      <c r="Z92" s="41">
        <v>0</v>
      </c>
      <c r="AA92" s="41"/>
      <c r="AB92" s="41">
        <f t="shared" si="24"/>
        <v>152</v>
      </c>
      <c r="AD92" s="41">
        <v>10</v>
      </c>
      <c r="AF92" s="41">
        <v>0</v>
      </c>
      <c r="AH92" s="41">
        <v>56</v>
      </c>
      <c r="AJ92" s="41">
        <v>86</v>
      </c>
    </row>
    <row r="93" spans="1:36" outlineLevel="2" x14ac:dyDescent="0.2">
      <c r="A93" s="46">
        <v>2019</v>
      </c>
      <c r="B93" s="22" t="s">
        <v>375</v>
      </c>
      <c r="C93" s="22" t="s">
        <v>244</v>
      </c>
      <c r="D93" s="22" t="s">
        <v>612</v>
      </c>
      <c r="F93" s="41">
        <f t="shared" si="23"/>
        <v>1453</v>
      </c>
      <c r="G93" s="41"/>
      <c r="H93" s="41">
        <f t="shared" si="25"/>
        <v>373</v>
      </c>
      <c r="I93" s="41">
        <v>1</v>
      </c>
      <c r="J93" s="41">
        <v>54</v>
      </c>
      <c r="K93" s="41">
        <v>271</v>
      </c>
      <c r="L93" s="41">
        <v>0</v>
      </c>
      <c r="M93" s="41">
        <v>47</v>
      </c>
      <c r="N93" s="41"/>
      <c r="O93" s="41">
        <f t="shared" si="26"/>
        <v>247</v>
      </c>
      <c r="P93" s="41">
        <v>228</v>
      </c>
      <c r="Q93" s="41">
        <v>19</v>
      </c>
      <c r="R93" s="41"/>
      <c r="S93" s="41">
        <v>331</v>
      </c>
      <c r="T93" s="41"/>
      <c r="U93" s="41">
        <f t="shared" si="27"/>
        <v>502</v>
      </c>
      <c r="V93" s="41">
        <v>485</v>
      </c>
      <c r="W93" s="41">
        <v>17</v>
      </c>
      <c r="X93" s="41">
        <v>0</v>
      </c>
      <c r="Y93" s="41"/>
      <c r="Z93" s="41">
        <v>0</v>
      </c>
      <c r="AA93" s="41"/>
      <c r="AB93" s="41">
        <f t="shared" si="24"/>
        <v>95</v>
      </c>
      <c r="AD93" s="41">
        <v>33</v>
      </c>
      <c r="AF93" s="41">
        <v>0</v>
      </c>
      <c r="AH93" s="41">
        <v>5</v>
      </c>
      <c r="AJ93" s="41">
        <v>57</v>
      </c>
    </row>
    <row r="94" spans="1:36" outlineLevel="2" x14ac:dyDescent="0.2">
      <c r="A94" s="46">
        <v>2019</v>
      </c>
      <c r="B94" s="22" t="s">
        <v>375</v>
      </c>
      <c r="C94" s="22" t="s">
        <v>265</v>
      </c>
      <c r="D94" s="22" t="s">
        <v>637</v>
      </c>
      <c r="F94" s="41">
        <f t="shared" si="23"/>
        <v>1310</v>
      </c>
      <c r="G94" s="41"/>
      <c r="H94" s="41">
        <f t="shared" si="25"/>
        <v>409</v>
      </c>
      <c r="I94" s="41">
        <v>304</v>
      </c>
      <c r="J94" s="41">
        <v>1</v>
      </c>
      <c r="K94" s="41">
        <v>101</v>
      </c>
      <c r="L94" s="41">
        <v>0</v>
      </c>
      <c r="M94" s="41">
        <v>3</v>
      </c>
      <c r="N94" s="41"/>
      <c r="O94" s="41">
        <f t="shared" si="26"/>
        <v>0</v>
      </c>
      <c r="P94" s="41">
        <v>0</v>
      </c>
      <c r="Q94" s="41">
        <v>0</v>
      </c>
      <c r="R94" s="41"/>
      <c r="S94" s="41">
        <v>77</v>
      </c>
      <c r="T94" s="41"/>
      <c r="U94" s="41">
        <f t="shared" si="27"/>
        <v>824</v>
      </c>
      <c r="V94" s="41">
        <v>801</v>
      </c>
      <c r="W94" s="41">
        <v>23</v>
      </c>
      <c r="X94" s="41">
        <v>0</v>
      </c>
      <c r="Y94" s="41"/>
      <c r="Z94" s="41">
        <v>0</v>
      </c>
      <c r="AA94" s="41"/>
      <c r="AB94" s="41">
        <f t="shared" si="24"/>
        <v>35</v>
      </c>
      <c r="AD94" s="41">
        <v>20</v>
      </c>
      <c r="AF94" s="41">
        <v>0</v>
      </c>
      <c r="AH94" s="41">
        <v>9</v>
      </c>
      <c r="AJ94" s="41">
        <v>6</v>
      </c>
    </row>
    <row r="95" spans="1:36" outlineLevel="2" x14ac:dyDescent="0.2">
      <c r="A95" s="46">
        <v>2019</v>
      </c>
      <c r="B95" s="22" t="s">
        <v>375</v>
      </c>
      <c r="C95" s="22" t="s">
        <v>279</v>
      </c>
      <c r="D95" s="22" t="s">
        <v>651</v>
      </c>
      <c r="F95" s="41">
        <f t="shared" si="23"/>
        <v>1585</v>
      </c>
      <c r="G95" s="41"/>
      <c r="H95" s="41">
        <f t="shared" si="25"/>
        <v>674</v>
      </c>
      <c r="I95" s="41">
        <v>84</v>
      </c>
      <c r="J95" s="41">
        <v>25</v>
      </c>
      <c r="K95" s="41">
        <v>58</v>
      </c>
      <c r="L95" s="41">
        <v>0</v>
      </c>
      <c r="M95" s="41">
        <v>507</v>
      </c>
      <c r="N95" s="41"/>
      <c r="O95" s="41">
        <f t="shared" si="26"/>
        <v>0</v>
      </c>
      <c r="P95" s="41">
        <v>0</v>
      </c>
      <c r="Q95" s="41">
        <v>0</v>
      </c>
      <c r="R95" s="41"/>
      <c r="S95" s="41">
        <v>114</v>
      </c>
      <c r="T95" s="41"/>
      <c r="U95" s="41">
        <f t="shared" si="27"/>
        <v>797</v>
      </c>
      <c r="V95" s="41">
        <v>797</v>
      </c>
      <c r="W95" s="41">
        <v>0</v>
      </c>
      <c r="X95" s="41">
        <v>0</v>
      </c>
      <c r="Y95" s="41"/>
      <c r="Z95" s="41">
        <v>0</v>
      </c>
      <c r="AA95" s="41"/>
      <c r="AB95" s="41">
        <f t="shared" si="24"/>
        <v>336</v>
      </c>
      <c r="AD95" s="41">
        <v>295</v>
      </c>
      <c r="AF95" s="41">
        <v>0</v>
      </c>
      <c r="AH95" s="41">
        <v>18</v>
      </c>
      <c r="AJ95" s="41">
        <v>23</v>
      </c>
    </row>
    <row r="96" spans="1:36" outlineLevel="2" x14ac:dyDescent="0.2">
      <c r="A96" s="46">
        <v>2019</v>
      </c>
      <c r="B96" s="22" t="s">
        <v>375</v>
      </c>
      <c r="C96" s="22" t="s">
        <v>280</v>
      </c>
      <c r="D96" s="22" t="s">
        <v>654</v>
      </c>
      <c r="F96" s="41">
        <f t="shared" si="23"/>
        <v>752</v>
      </c>
      <c r="G96" s="41"/>
      <c r="H96" s="41">
        <f t="shared" si="25"/>
        <v>263</v>
      </c>
      <c r="I96" s="41">
        <v>263</v>
      </c>
      <c r="J96" s="41">
        <v>0</v>
      </c>
      <c r="K96" s="41">
        <v>0</v>
      </c>
      <c r="L96" s="41">
        <v>0</v>
      </c>
      <c r="M96" s="41">
        <v>0</v>
      </c>
      <c r="N96" s="41"/>
      <c r="O96" s="41">
        <f t="shared" si="26"/>
        <v>0</v>
      </c>
      <c r="P96" s="41">
        <v>0</v>
      </c>
      <c r="Q96" s="41">
        <v>0</v>
      </c>
      <c r="R96" s="41"/>
      <c r="S96" s="41">
        <v>105</v>
      </c>
      <c r="T96" s="41"/>
      <c r="U96" s="41">
        <f t="shared" si="27"/>
        <v>384</v>
      </c>
      <c r="V96" s="41">
        <v>384</v>
      </c>
      <c r="W96" s="41">
        <v>0</v>
      </c>
      <c r="X96" s="41">
        <v>0</v>
      </c>
      <c r="Y96" s="41"/>
      <c r="Z96" s="41">
        <v>0</v>
      </c>
      <c r="AA96" s="41"/>
      <c r="AB96" s="41">
        <f t="shared" si="24"/>
        <v>56</v>
      </c>
      <c r="AD96" s="41">
        <v>46</v>
      </c>
      <c r="AF96" s="41">
        <v>0</v>
      </c>
      <c r="AH96" s="41">
        <v>1</v>
      </c>
      <c r="AJ96" s="41">
        <v>9</v>
      </c>
    </row>
    <row r="97" spans="1:36" outlineLevel="2" x14ac:dyDescent="0.2">
      <c r="A97" s="46">
        <v>2019</v>
      </c>
      <c r="B97" s="22" t="s">
        <v>375</v>
      </c>
      <c r="C97" s="22" t="s">
        <v>287</v>
      </c>
      <c r="D97" s="22" t="s">
        <v>661</v>
      </c>
      <c r="F97" s="41">
        <f t="shared" si="23"/>
        <v>1948</v>
      </c>
      <c r="G97" s="41"/>
      <c r="H97" s="41">
        <f t="shared" si="25"/>
        <v>591</v>
      </c>
      <c r="I97" s="41">
        <v>128</v>
      </c>
      <c r="J97" s="41">
        <v>26</v>
      </c>
      <c r="K97" s="41">
        <v>245</v>
      </c>
      <c r="L97" s="41">
        <v>38</v>
      </c>
      <c r="M97" s="41">
        <v>154</v>
      </c>
      <c r="N97" s="41"/>
      <c r="O97" s="41">
        <f t="shared" si="26"/>
        <v>522</v>
      </c>
      <c r="P97" s="41">
        <v>522</v>
      </c>
      <c r="Q97" s="41">
        <v>0</v>
      </c>
      <c r="R97" s="41"/>
      <c r="S97" s="41">
        <v>165</v>
      </c>
      <c r="T97" s="41"/>
      <c r="U97" s="41">
        <f t="shared" si="27"/>
        <v>670</v>
      </c>
      <c r="V97" s="41">
        <v>645</v>
      </c>
      <c r="W97" s="41">
        <v>1</v>
      </c>
      <c r="X97" s="41">
        <v>24</v>
      </c>
      <c r="Y97" s="41"/>
      <c r="Z97" s="41">
        <v>0</v>
      </c>
      <c r="AA97" s="41"/>
      <c r="AB97" s="41">
        <f t="shared" si="24"/>
        <v>139</v>
      </c>
      <c r="AD97" s="41">
        <v>4</v>
      </c>
      <c r="AF97" s="41">
        <v>88</v>
      </c>
      <c r="AH97" s="41">
        <v>36</v>
      </c>
      <c r="AJ97" s="41">
        <v>11</v>
      </c>
    </row>
    <row r="98" spans="1:36" outlineLevel="2" x14ac:dyDescent="0.2">
      <c r="A98" s="46">
        <v>2019</v>
      </c>
      <c r="B98" s="22" t="s">
        <v>375</v>
      </c>
      <c r="C98" s="22" t="s">
        <v>288</v>
      </c>
      <c r="D98" s="22" t="s">
        <v>662</v>
      </c>
      <c r="F98" s="41">
        <f t="shared" si="23"/>
        <v>1596</v>
      </c>
      <c r="G98" s="41"/>
      <c r="H98" s="41">
        <f t="shared" si="25"/>
        <v>216</v>
      </c>
      <c r="I98" s="41">
        <v>37</v>
      </c>
      <c r="J98" s="41">
        <v>1</v>
      </c>
      <c r="K98" s="41">
        <v>98</v>
      </c>
      <c r="L98" s="41">
        <v>0</v>
      </c>
      <c r="M98" s="41">
        <v>80</v>
      </c>
      <c r="N98" s="41"/>
      <c r="O98" s="41">
        <f t="shared" si="26"/>
        <v>16</v>
      </c>
      <c r="P98" s="41">
        <v>16</v>
      </c>
      <c r="Q98" s="41">
        <v>0</v>
      </c>
      <c r="R98" s="41"/>
      <c r="S98" s="41">
        <v>476</v>
      </c>
      <c r="T98" s="41"/>
      <c r="U98" s="41">
        <f t="shared" si="27"/>
        <v>888</v>
      </c>
      <c r="V98" s="41">
        <v>872</v>
      </c>
      <c r="W98" s="41">
        <v>16</v>
      </c>
      <c r="X98" s="41">
        <v>0</v>
      </c>
      <c r="Y98" s="41"/>
      <c r="Z98" s="41">
        <v>15</v>
      </c>
      <c r="AA98" s="41"/>
      <c r="AB98" s="41">
        <f t="shared" si="24"/>
        <v>146</v>
      </c>
      <c r="AD98" s="41">
        <v>32</v>
      </c>
      <c r="AF98" s="41">
        <v>0</v>
      </c>
      <c r="AH98" s="41">
        <v>24</v>
      </c>
      <c r="AJ98" s="41">
        <v>90</v>
      </c>
    </row>
    <row r="99" spans="1:36" outlineLevel="2" x14ac:dyDescent="0.2">
      <c r="A99" s="46">
        <v>2019</v>
      </c>
      <c r="B99" s="22" t="s">
        <v>375</v>
      </c>
      <c r="C99" s="22" t="s">
        <v>307</v>
      </c>
      <c r="D99" s="22" t="s">
        <v>683</v>
      </c>
      <c r="F99" s="41">
        <f t="shared" si="23"/>
        <v>1858</v>
      </c>
      <c r="G99" s="41"/>
      <c r="H99" s="41">
        <f t="shared" si="25"/>
        <v>513</v>
      </c>
      <c r="I99" s="41">
        <v>221</v>
      </c>
      <c r="J99" s="41">
        <v>141</v>
      </c>
      <c r="K99" s="41">
        <v>0</v>
      </c>
      <c r="L99" s="41">
        <v>0</v>
      </c>
      <c r="M99" s="41">
        <v>151</v>
      </c>
      <c r="N99" s="41"/>
      <c r="O99" s="41">
        <f t="shared" si="26"/>
        <v>453</v>
      </c>
      <c r="P99" s="41">
        <v>453</v>
      </c>
      <c r="Q99" s="41">
        <v>0</v>
      </c>
      <c r="R99" s="41"/>
      <c r="S99" s="41">
        <v>131</v>
      </c>
      <c r="T99" s="41"/>
      <c r="U99" s="41">
        <f t="shared" si="27"/>
        <v>761</v>
      </c>
      <c r="V99" s="41">
        <v>718</v>
      </c>
      <c r="W99" s="41">
        <v>43</v>
      </c>
      <c r="X99" s="41">
        <v>0</v>
      </c>
      <c r="Y99" s="41"/>
      <c r="Z99" s="41">
        <v>0</v>
      </c>
      <c r="AA99" s="41"/>
      <c r="AB99" s="41">
        <f t="shared" si="24"/>
        <v>70</v>
      </c>
      <c r="AD99" s="41">
        <v>40</v>
      </c>
      <c r="AF99" s="41">
        <v>0</v>
      </c>
      <c r="AH99" s="41">
        <v>30</v>
      </c>
      <c r="AJ99" s="41">
        <v>0</v>
      </c>
    </row>
    <row r="100" spans="1:36" outlineLevel="2" x14ac:dyDescent="0.2">
      <c r="A100" s="46">
        <v>2019</v>
      </c>
      <c r="B100" s="22" t="s">
        <v>375</v>
      </c>
      <c r="C100" s="22" t="s">
        <v>311</v>
      </c>
      <c r="D100" s="22" t="s">
        <v>691</v>
      </c>
      <c r="F100" s="41">
        <f t="shared" si="23"/>
        <v>1678</v>
      </c>
      <c r="G100" s="41"/>
      <c r="H100" s="41">
        <f t="shared" si="25"/>
        <v>501</v>
      </c>
      <c r="I100" s="41">
        <v>20</v>
      </c>
      <c r="J100" s="41">
        <v>0</v>
      </c>
      <c r="K100" s="41">
        <v>441</v>
      </c>
      <c r="L100" s="41">
        <v>15</v>
      </c>
      <c r="M100" s="41">
        <v>25</v>
      </c>
      <c r="N100" s="41"/>
      <c r="O100" s="41">
        <f t="shared" si="26"/>
        <v>172</v>
      </c>
      <c r="P100" s="41">
        <v>12</v>
      </c>
      <c r="Q100" s="41">
        <v>160</v>
      </c>
      <c r="R100" s="41"/>
      <c r="S100" s="41">
        <v>247</v>
      </c>
      <c r="T100" s="41"/>
      <c r="U100" s="41">
        <f t="shared" si="27"/>
        <v>758</v>
      </c>
      <c r="V100" s="41">
        <v>735</v>
      </c>
      <c r="W100" s="41">
        <v>23</v>
      </c>
      <c r="X100" s="41">
        <v>0</v>
      </c>
      <c r="Y100" s="41"/>
      <c r="Z100" s="41">
        <v>0</v>
      </c>
      <c r="AA100" s="41"/>
      <c r="AB100" s="41">
        <f t="shared" si="24"/>
        <v>165</v>
      </c>
      <c r="AD100" s="41">
        <v>15</v>
      </c>
      <c r="AF100" s="41">
        <v>0</v>
      </c>
      <c r="AH100" s="41">
        <v>69</v>
      </c>
      <c r="AJ100" s="41">
        <v>81</v>
      </c>
    </row>
    <row r="101" spans="1:36" outlineLevel="2" x14ac:dyDescent="0.2">
      <c r="A101" s="46">
        <v>2019</v>
      </c>
      <c r="B101" s="22" t="s">
        <v>375</v>
      </c>
      <c r="C101" s="22" t="s">
        <v>313</v>
      </c>
      <c r="D101" s="22" t="s">
        <v>693</v>
      </c>
      <c r="F101" s="41">
        <f t="shared" si="23"/>
        <v>2245</v>
      </c>
      <c r="G101" s="41"/>
      <c r="H101" s="41">
        <f t="shared" si="25"/>
        <v>386</v>
      </c>
      <c r="I101" s="41">
        <v>127</v>
      </c>
      <c r="J101" s="41">
        <v>0</v>
      </c>
      <c r="K101" s="41">
        <v>88</v>
      </c>
      <c r="L101" s="41">
        <v>0</v>
      </c>
      <c r="M101" s="41">
        <v>171</v>
      </c>
      <c r="N101" s="41"/>
      <c r="O101" s="41">
        <f t="shared" si="26"/>
        <v>523</v>
      </c>
      <c r="P101" s="41">
        <v>523</v>
      </c>
      <c r="Q101" s="41">
        <v>0</v>
      </c>
      <c r="R101" s="41"/>
      <c r="S101" s="41">
        <v>364</v>
      </c>
      <c r="T101" s="41"/>
      <c r="U101" s="41">
        <f t="shared" si="27"/>
        <v>972</v>
      </c>
      <c r="V101" s="41">
        <v>938</v>
      </c>
      <c r="W101" s="41">
        <v>25</v>
      </c>
      <c r="X101" s="41">
        <v>9</v>
      </c>
      <c r="Y101" s="41"/>
      <c r="Z101" s="41">
        <v>0</v>
      </c>
      <c r="AA101" s="41"/>
      <c r="AB101" s="41">
        <f t="shared" si="24"/>
        <v>175</v>
      </c>
      <c r="AD101" s="41">
        <v>0</v>
      </c>
      <c r="AF101" s="41">
        <v>5</v>
      </c>
      <c r="AH101" s="41">
        <v>170</v>
      </c>
      <c r="AJ101" s="41">
        <v>0</v>
      </c>
    </row>
    <row r="102" spans="1:36" outlineLevel="2" x14ac:dyDescent="0.2">
      <c r="A102" s="46">
        <v>2019</v>
      </c>
      <c r="B102" s="22" t="s">
        <v>375</v>
      </c>
      <c r="D102" s="22" t="s">
        <v>804</v>
      </c>
      <c r="F102" s="41">
        <f t="shared" si="23"/>
        <v>14892</v>
      </c>
      <c r="G102" s="41"/>
      <c r="H102" s="41">
        <f t="shared" si="25"/>
        <v>8211</v>
      </c>
      <c r="I102" s="41">
        <v>4292.4090669225234</v>
      </c>
      <c r="J102" s="41">
        <v>596.67125209882465</v>
      </c>
      <c r="K102" s="41">
        <v>1853.9252338690335</v>
      </c>
      <c r="L102" s="41">
        <v>389.86986087790831</v>
      </c>
      <c r="M102" s="41">
        <v>1078.1245862317101</v>
      </c>
      <c r="N102" s="41"/>
      <c r="O102" s="41">
        <f t="shared" si="26"/>
        <v>1365</v>
      </c>
      <c r="P102" s="41">
        <v>925.20340195970505</v>
      </c>
      <c r="Q102" s="41">
        <v>439.79659804029507</v>
      </c>
      <c r="R102" s="41"/>
      <c r="S102" s="41">
        <v>1579</v>
      </c>
      <c r="T102" s="41"/>
      <c r="U102" s="41">
        <f t="shared" si="27"/>
        <v>3737</v>
      </c>
      <c r="V102" s="41">
        <v>3570.1778679156487</v>
      </c>
      <c r="W102" s="41">
        <v>129.22015552517757</v>
      </c>
      <c r="X102" s="41">
        <v>37.601976559173515</v>
      </c>
      <c r="Y102" s="41"/>
      <c r="AA102" s="41"/>
      <c r="AB102" s="41">
        <f t="shared" si="24"/>
        <v>979</v>
      </c>
      <c r="AD102" s="41">
        <v>455</v>
      </c>
      <c r="AF102" s="41">
        <v>140</v>
      </c>
      <c r="AH102" s="41">
        <v>338</v>
      </c>
      <c r="AJ102" s="41">
        <v>46</v>
      </c>
    </row>
    <row r="103" spans="1:36" outlineLevel="1" x14ac:dyDescent="0.2">
      <c r="A103" s="46">
        <v>2019</v>
      </c>
      <c r="B103" s="39" t="s">
        <v>707</v>
      </c>
      <c r="F103" s="41">
        <f>SUBTOTAL(9,F55:F102)</f>
        <v>176854</v>
      </c>
      <c r="G103" s="41"/>
      <c r="H103" s="41">
        <f t="shared" ref="H103:M103" si="28">SUBTOTAL(9,H55:H102)</f>
        <v>91591</v>
      </c>
      <c r="I103" s="41">
        <f t="shared" si="28"/>
        <v>47880.409066922526</v>
      </c>
      <c r="J103" s="41">
        <f t="shared" si="28"/>
        <v>6655.6712520988249</v>
      </c>
      <c r="K103" s="41">
        <f t="shared" si="28"/>
        <v>20679.925233869035</v>
      </c>
      <c r="L103" s="41">
        <f t="shared" si="28"/>
        <v>4348.8698608779086</v>
      </c>
      <c r="M103" s="41">
        <f t="shared" si="28"/>
        <v>12026.12458623171</v>
      </c>
      <c r="N103" s="41"/>
      <c r="O103" s="41">
        <f>SUBTOTAL(9,O55:O102)</f>
        <v>19531</v>
      </c>
      <c r="P103" s="41">
        <f>SUBTOTAL(9,P55:P102)</f>
        <v>13238.203401959705</v>
      </c>
      <c r="Q103" s="41">
        <f>SUBTOTAL(9,Q55:Q102)</f>
        <v>6292.7965980402951</v>
      </c>
      <c r="R103" s="41"/>
      <c r="S103" s="41">
        <f>SUBTOTAL(9,S55:S102)</f>
        <v>17372</v>
      </c>
      <c r="T103" s="41">
        <f>SUBTOTAL(9,T55:T102)</f>
        <v>0</v>
      </c>
      <c r="U103" s="41"/>
      <c r="V103" s="41">
        <f>SUBTOTAL(9,V55:V102)</f>
        <v>46201.177867915649</v>
      </c>
      <c r="W103" s="41">
        <f>SUBTOTAL(9,W55:W102)</f>
        <v>1672.2201555251777</v>
      </c>
      <c r="X103" s="41">
        <f>SUBTOTAL(9,X55:X102)</f>
        <v>486.60197655917352</v>
      </c>
      <c r="Y103" s="41"/>
      <c r="Z103" s="41">
        <f>SUBTOTAL(9,Z55:Z102)</f>
        <v>818.38202000000001</v>
      </c>
      <c r="AA103" s="41"/>
      <c r="AB103" s="41">
        <f>SUBTOTAL(9,AB55:AB102)</f>
        <v>25318.365399999999</v>
      </c>
      <c r="AD103" s="41">
        <f>SUBTOTAL(9,AD55:AD102)</f>
        <v>17925.718099999998</v>
      </c>
      <c r="AF103" s="41">
        <f>SUBTOTAL(9,AF55:AF102)</f>
        <v>3700.6702999999998</v>
      </c>
      <c r="AH103" s="41">
        <f>SUBTOTAL(9,AH55:AH102)</f>
        <v>2926.9769999999999</v>
      </c>
      <c r="AJ103" s="41">
        <f>SUBTOTAL(9,AJ55:AJ102)</f>
        <v>765</v>
      </c>
    </row>
    <row r="104" spans="1:36" outlineLevel="2" x14ac:dyDescent="0.2">
      <c r="A104" s="46">
        <v>2019</v>
      </c>
      <c r="B104" s="22" t="s">
        <v>324</v>
      </c>
      <c r="C104" s="22" t="s">
        <v>2</v>
      </c>
      <c r="D104" s="22" t="s">
        <v>325</v>
      </c>
      <c r="F104" s="41">
        <f t="shared" ref="F104:F114" si="29">SUM(H104,O104,S104,U104)</f>
        <v>1797</v>
      </c>
      <c r="G104" s="41"/>
      <c r="H104" s="41">
        <f t="shared" si="25"/>
        <v>1107</v>
      </c>
      <c r="I104" s="41">
        <v>637</v>
      </c>
      <c r="J104" s="41">
        <v>0</v>
      </c>
      <c r="K104" s="41">
        <v>360</v>
      </c>
      <c r="L104" s="41">
        <v>0</v>
      </c>
      <c r="M104" s="41">
        <v>110</v>
      </c>
      <c r="N104" s="41"/>
      <c r="O104" s="41">
        <f t="shared" si="26"/>
        <v>190</v>
      </c>
      <c r="P104" s="41">
        <v>185</v>
      </c>
      <c r="Q104" s="41">
        <v>5</v>
      </c>
      <c r="R104" s="41"/>
      <c r="S104" s="41">
        <v>80</v>
      </c>
      <c r="T104" s="41"/>
      <c r="U104" s="41">
        <f t="shared" si="27"/>
        <v>420</v>
      </c>
      <c r="V104" s="41">
        <v>408</v>
      </c>
      <c r="W104" s="41">
        <v>12</v>
      </c>
      <c r="X104" s="41">
        <v>0</v>
      </c>
      <c r="Y104" s="41"/>
      <c r="Z104" s="41">
        <v>0</v>
      </c>
      <c r="AA104" s="41"/>
      <c r="AB104" s="41">
        <f t="shared" ref="AB104:AB114" si="30">SUM(AC104:AJ104)</f>
        <v>142</v>
      </c>
      <c r="AD104" s="41">
        <v>5</v>
      </c>
      <c r="AF104" s="41">
        <v>61</v>
      </c>
      <c r="AH104" s="41">
        <v>9</v>
      </c>
      <c r="AJ104" s="41">
        <v>67</v>
      </c>
    </row>
    <row r="105" spans="1:36" outlineLevel="2" x14ac:dyDescent="0.2">
      <c r="A105" s="46">
        <v>2019</v>
      </c>
      <c r="B105" s="22" t="s">
        <v>324</v>
      </c>
      <c r="C105" s="22" t="s">
        <v>3</v>
      </c>
      <c r="D105" s="22" t="s">
        <v>324</v>
      </c>
      <c r="F105" s="41">
        <f t="shared" si="29"/>
        <v>46804</v>
      </c>
      <c r="G105" s="41"/>
      <c r="H105" s="41">
        <f t="shared" si="25"/>
        <v>25954</v>
      </c>
      <c r="I105" s="41">
        <v>17122</v>
      </c>
      <c r="J105" s="41">
        <v>1532</v>
      </c>
      <c r="K105" s="41">
        <v>4398</v>
      </c>
      <c r="L105" s="41">
        <v>600</v>
      </c>
      <c r="M105" s="41">
        <v>2302</v>
      </c>
      <c r="N105" s="41"/>
      <c r="O105" s="41">
        <f t="shared" si="26"/>
        <v>19523</v>
      </c>
      <c r="P105" s="41">
        <v>8345</v>
      </c>
      <c r="Q105" s="41">
        <v>11178</v>
      </c>
      <c r="R105" s="41"/>
      <c r="S105" s="41">
        <v>1311</v>
      </c>
      <c r="T105" s="41"/>
      <c r="U105" s="41">
        <f t="shared" si="27"/>
        <v>16</v>
      </c>
      <c r="V105" s="41">
        <v>0</v>
      </c>
      <c r="W105" s="41">
        <v>0</v>
      </c>
      <c r="X105" s="41">
        <v>16</v>
      </c>
      <c r="Y105" s="41"/>
      <c r="Z105" s="41">
        <v>2868</v>
      </c>
      <c r="AA105" s="41"/>
      <c r="AB105" s="41">
        <f t="shared" si="30"/>
        <v>11319</v>
      </c>
      <c r="AD105" s="41">
        <v>10064</v>
      </c>
      <c r="AF105" s="41">
        <v>1208</v>
      </c>
      <c r="AH105" s="41">
        <v>0</v>
      </c>
      <c r="AJ105" s="41">
        <v>47</v>
      </c>
    </row>
    <row r="106" spans="1:36" outlineLevel="2" x14ac:dyDescent="0.2">
      <c r="A106" s="46">
        <v>2019</v>
      </c>
      <c r="B106" s="22" t="s">
        <v>324</v>
      </c>
      <c r="C106" s="22" t="s">
        <v>4</v>
      </c>
      <c r="D106" s="22" t="s">
        <v>326</v>
      </c>
      <c r="F106" s="41">
        <f t="shared" si="29"/>
        <v>379</v>
      </c>
      <c r="G106" s="41"/>
      <c r="H106" s="41">
        <f t="shared" si="25"/>
        <v>183</v>
      </c>
      <c r="I106" s="41">
        <v>0</v>
      </c>
      <c r="J106" s="41">
        <v>0</v>
      </c>
      <c r="K106" s="41">
        <v>170</v>
      </c>
      <c r="L106" s="41">
        <v>0</v>
      </c>
      <c r="M106" s="41">
        <v>13</v>
      </c>
      <c r="N106" s="41"/>
      <c r="O106" s="41">
        <f t="shared" si="26"/>
        <v>0</v>
      </c>
      <c r="P106" s="41">
        <v>0</v>
      </c>
      <c r="Q106" s="41">
        <v>0</v>
      </c>
      <c r="R106" s="41"/>
      <c r="S106" s="41">
        <v>10</v>
      </c>
      <c r="T106" s="41"/>
      <c r="U106" s="41">
        <f t="shared" si="27"/>
        <v>186</v>
      </c>
      <c r="V106" s="41">
        <v>180</v>
      </c>
      <c r="W106" s="41">
        <v>6</v>
      </c>
      <c r="X106" s="41">
        <v>0</v>
      </c>
      <c r="Y106" s="41"/>
      <c r="Z106" s="41">
        <v>0</v>
      </c>
      <c r="AA106" s="41"/>
      <c r="AB106" s="41">
        <f t="shared" si="30"/>
        <v>0</v>
      </c>
      <c r="AD106" s="41">
        <v>0</v>
      </c>
      <c r="AF106" s="41">
        <v>0</v>
      </c>
      <c r="AH106" s="41">
        <v>0</v>
      </c>
      <c r="AJ106" s="41">
        <v>0</v>
      </c>
    </row>
    <row r="107" spans="1:36" outlineLevel="2" x14ac:dyDescent="0.2">
      <c r="A107" s="46">
        <v>2019</v>
      </c>
      <c r="B107" s="22" t="s">
        <v>324</v>
      </c>
      <c r="C107" s="22" t="s">
        <v>6</v>
      </c>
      <c r="D107" s="22" t="s">
        <v>329</v>
      </c>
      <c r="F107" s="41">
        <f t="shared" si="29"/>
        <v>3371</v>
      </c>
      <c r="G107" s="41"/>
      <c r="H107" s="41">
        <f t="shared" si="25"/>
        <v>2390</v>
      </c>
      <c r="I107" s="41">
        <v>1957</v>
      </c>
      <c r="J107" s="41">
        <v>43</v>
      </c>
      <c r="K107" s="41">
        <v>366</v>
      </c>
      <c r="L107" s="41">
        <v>0</v>
      </c>
      <c r="M107" s="41">
        <v>24</v>
      </c>
      <c r="N107" s="41"/>
      <c r="O107" s="41">
        <f t="shared" si="26"/>
        <v>134</v>
      </c>
      <c r="P107" s="41">
        <v>134</v>
      </c>
      <c r="Q107" s="41">
        <v>0</v>
      </c>
      <c r="R107" s="41"/>
      <c r="S107" s="41">
        <v>20</v>
      </c>
      <c r="T107" s="41"/>
      <c r="U107" s="41">
        <f t="shared" si="27"/>
        <v>827</v>
      </c>
      <c r="V107" s="41">
        <v>801</v>
      </c>
      <c r="W107" s="41">
        <v>26</v>
      </c>
      <c r="X107" s="41">
        <v>0</v>
      </c>
      <c r="Y107" s="41"/>
      <c r="Z107" s="41">
        <v>0</v>
      </c>
      <c r="AA107" s="41"/>
      <c r="AB107" s="41">
        <f t="shared" si="30"/>
        <v>1116</v>
      </c>
      <c r="AD107" s="41">
        <v>1106</v>
      </c>
      <c r="AF107" s="41">
        <v>6</v>
      </c>
      <c r="AH107" s="41">
        <v>0</v>
      </c>
      <c r="AJ107" s="41">
        <v>4</v>
      </c>
    </row>
    <row r="108" spans="1:36" outlineLevel="2" x14ac:dyDescent="0.2">
      <c r="A108" s="46">
        <v>2019</v>
      </c>
      <c r="B108" s="22" t="s">
        <v>324</v>
      </c>
      <c r="C108" s="22" t="s">
        <v>7</v>
      </c>
      <c r="D108" s="22" t="s">
        <v>330</v>
      </c>
      <c r="F108" s="41">
        <f t="shared" si="29"/>
        <v>4295</v>
      </c>
      <c r="G108" s="41"/>
      <c r="H108" s="41">
        <f t="shared" si="25"/>
        <v>3355</v>
      </c>
      <c r="I108" s="41">
        <v>3195</v>
      </c>
      <c r="J108" s="41">
        <v>0</v>
      </c>
      <c r="K108" s="41">
        <v>0</v>
      </c>
      <c r="L108" s="41">
        <v>38</v>
      </c>
      <c r="M108" s="41">
        <v>122</v>
      </c>
      <c r="N108" s="41"/>
      <c r="O108" s="41">
        <f t="shared" si="26"/>
        <v>317</v>
      </c>
      <c r="P108" s="41">
        <v>317</v>
      </c>
      <c r="Q108" s="41">
        <v>0</v>
      </c>
      <c r="R108" s="41"/>
      <c r="S108" s="41">
        <v>0</v>
      </c>
      <c r="T108" s="41"/>
      <c r="U108" s="41">
        <f t="shared" si="27"/>
        <v>623</v>
      </c>
      <c r="V108" s="41">
        <v>605</v>
      </c>
      <c r="W108" s="41">
        <v>18</v>
      </c>
      <c r="X108" s="41">
        <v>0</v>
      </c>
      <c r="Y108" s="41"/>
      <c r="Z108" s="41">
        <v>0</v>
      </c>
      <c r="AA108" s="41"/>
      <c r="AB108" s="41">
        <f t="shared" si="30"/>
        <v>732</v>
      </c>
      <c r="AD108" s="41">
        <v>675</v>
      </c>
      <c r="AF108" s="41">
        <v>57</v>
      </c>
      <c r="AH108" s="41">
        <v>0</v>
      </c>
      <c r="AJ108" s="41">
        <v>0</v>
      </c>
    </row>
    <row r="109" spans="1:36" outlineLevel="2" x14ac:dyDescent="0.2">
      <c r="A109" s="46">
        <v>2019</v>
      </c>
      <c r="B109" s="22" t="s">
        <v>324</v>
      </c>
      <c r="C109" s="22" t="s">
        <v>191</v>
      </c>
      <c r="D109" s="22" t="s">
        <v>542</v>
      </c>
      <c r="F109" s="41">
        <f t="shared" si="29"/>
        <v>395</v>
      </c>
      <c r="G109" s="41"/>
      <c r="H109" s="41">
        <f t="shared" si="25"/>
        <v>60</v>
      </c>
      <c r="I109" s="41">
        <v>57</v>
      </c>
      <c r="J109" s="41">
        <v>0</v>
      </c>
      <c r="K109" s="41">
        <v>0</v>
      </c>
      <c r="L109" s="41">
        <v>0</v>
      </c>
      <c r="M109" s="41">
        <v>3</v>
      </c>
      <c r="N109" s="41"/>
      <c r="O109" s="41">
        <f t="shared" si="26"/>
        <v>24</v>
      </c>
      <c r="P109" s="41">
        <v>24</v>
      </c>
      <c r="Q109" s="41">
        <v>0</v>
      </c>
      <c r="R109" s="41"/>
      <c r="S109" s="41">
        <v>15</v>
      </c>
      <c r="T109" s="41"/>
      <c r="U109" s="41">
        <f t="shared" si="27"/>
        <v>296</v>
      </c>
      <c r="V109" s="41">
        <v>281</v>
      </c>
      <c r="W109" s="41">
        <v>15</v>
      </c>
      <c r="X109" s="41">
        <v>0</v>
      </c>
      <c r="Y109" s="41"/>
      <c r="Z109" s="41">
        <v>0</v>
      </c>
      <c r="AA109" s="41"/>
      <c r="AB109" s="41">
        <f t="shared" si="30"/>
        <v>0</v>
      </c>
      <c r="AD109" s="41">
        <v>0</v>
      </c>
      <c r="AF109" s="41">
        <v>0</v>
      </c>
      <c r="AH109" s="41">
        <v>0</v>
      </c>
      <c r="AJ109" s="41">
        <v>0</v>
      </c>
    </row>
    <row r="110" spans="1:36" outlineLevel="2" x14ac:dyDescent="0.2">
      <c r="A110" s="46">
        <v>2019</v>
      </c>
      <c r="B110" s="22" t="s">
        <v>324</v>
      </c>
      <c r="C110" s="22" t="s">
        <v>294</v>
      </c>
      <c r="D110" s="22" t="s">
        <v>668</v>
      </c>
      <c r="F110" s="41">
        <f t="shared" si="29"/>
        <v>4534</v>
      </c>
      <c r="G110" s="41"/>
      <c r="H110" s="41">
        <f t="shared" si="25"/>
        <v>3036</v>
      </c>
      <c r="I110" s="41">
        <v>1043</v>
      </c>
      <c r="J110" s="41">
        <v>9</v>
      </c>
      <c r="K110" s="41">
        <v>48</v>
      </c>
      <c r="L110" s="41">
        <v>935</v>
      </c>
      <c r="M110" s="41">
        <v>1001</v>
      </c>
      <c r="N110" s="41"/>
      <c r="O110" s="41">
        <f t="shared" si="26"/>
        <v>197</v>
      </c>
      <c r="P110" s="41">
        <v>197</v>
      </c>
      <c r="Q110" s="41">
        <v>0</v>
      </c>
      <c r="R110" s="41"/>
      <c r="S110" s="41">
        <v>463</v>
      </c>
      <c r="T110" s="41"/>
      <c r="U110" s="41">
        <f t="shared" si="27"/>
        <v>838</v>
      </c>
      <c r="V110" s="41">
        <v>774</v>
      </c>
      <c r="W110" s="41">
        <v>31</v>
      </c>
      <c r="X110" s="41">
        <v>33</v>
      </c>
      <c r="Y110" s="41"/>
      <c r="Z110" s="41">
        <v>0</v>
      </c>
      <c r="AA110" s="41"/>
      <c r="AB110" s="41">
        <f t="shared" si="30"/>
        <v>392</v>
      </c>
      <c r="AD110" s="41">
        <v>233</v>
      </c>
      <c r="AF110" s="41">
        <v>98</v>
      </c>
      <c r="AH110" s="41">
        <v>55</v>
      </c>
      <c r="AJ110" s="41">
        <v>6</v>
      </c>
    </row>
    <row r="111" spans="1:36" outlineLevel="2" x14ac:dyDescent="0.2">
      <c r="A111" s="46">
        <v>2019</v>
      </c>
      <c r="B111" s="22" t="s">
        <v>324</v>
      </c>
      <c r="C111" s="22" t="s">
        <v>309</v>
      </c>
      <c r="D111" s="22" t="s">
        <v>687</v>
      </c>
      <c r="F111" s="41">
        <f t="shared" si="29"/>
        <v>1819</v>
      </c>
      <c r="G111" s="41"/>
      <c r="H111" s="41">
        <f t="shared" si="25"/>
        <v>414</v>
      </c>
      <c r="I111" s="41">
        <v>0</v>
      </c>
      <c r="J111" s="41">
        <v>0</v>
      </c>
      <c r="K111" s="41">
        <v>302</v>
      </c>
      <c r="L111" s="41">
        <v>57</v>
      </c>
      <c r="M111" s="41">
        <v>55</v>
      </c>
      <c r="N111" s="41"/>
      <c r="O111" s="41">
        <f t="shared" si="26"/>
        <v>237</v>
      </c>
      <c r="P111" s="41">
        <v>237</v>
      </c>
      <c r="Q111" s="41">
        <v>0</v>
      </c>
      <c r="R111" s="41"/>
      <c r="S111" s="41">
        <v>376</v>
      </c>
      <c r="T111" s="41"/>
      <c r="U111" s="41">
        <f t="shared" si="27"/>
        <v>792</v>
      </c>
      <c r="V111" s="41">
        <v>792</v>
      </c>
      <c r="W111" s="41">
        <v>0</v>
      </c>
      <c r="X111" s="41">
        <v>0</v>
      </c>
      <c r="Y111" s="41"/>
      <c r="Z111" s="41">
        <v>32</v>
      </c>
      <c r="AA111" s="41"/>
      <c r="AB111" s="41">
        <f t="shared" si="30"/>
        <v>282</v>
      </c>
      <c r="AD111" s="41">
        <v>20</v>
      </c>
      <c r="AF111" s="41">
        <v>133</v>
      </c>
      <c r="AH111" s="41">
        <v>28</v>
      </c>
      <c r="AJ111" s="41">
        <v>101</v>
      </c>
    </row>
    <row r="112" spans="1:36" outlineLevel="2" x14ac:dyDescent="0.2">
      <c r="A112" s="46">
        <v>2019</v>
      </c>
      <c r="B112" s="22" t="s">
        <v>324</v>
      </c>
      <c r="C112" s="22" t="s">
        <v>315</v>
      </c>
      <c r="D112" s="22" t="s">
        <v>697</v>
      </c>
      <c r="F112" s="41">
        <f t="shared" si="29"/>
        <v>2028</v>
      </c>
      <c r="G112" s="41"/>
      <c r="H112" s="41">
        <f t="shared" si="25"/>
        <v>479</v>
      </c>
      <c r="I112" s="41">
        <v>89</v>
      </c>
      <c r="J112" s="41">
        <v>96</v>
      </c>
      <c r="K112" s="41">
        <v>270</v>
      </c>
      <c r="L112" s="41">
        <v>0</v>
      </c>
      <c r="M112" s="41">
        <v>24</v>
      </c>
      <c r="N112" s="41"/>
      <c r="O112" s="41">
        <f t="shared" si="26"/>
        <v>15</v>
      </c>
      <c r="P112" s="41">
        <v>15</v>
      </c>
      <c r="Q112" s="41">
        <v>0</v>
      </c>
      <c r="R112" s="41"/>
      <c r="S112" s="41">
        <v>481</v>
      </c>
      <c r="T112" s="41"/>
      <c r="U112" s="41">
        <f t="shared" si="27"/>
        <v>1053</v>
      </c>
      <c r="V112" s="41">
        <v>947</v>
      </c>
      <c r="W112" s="41">
        <v>24</v>
      </c>
      <c r="X112" s="41">
        <v>82</v>
      </c>
      <c r="Y112" s="41"/>
      <c r="Z112" s="41">
        <v>0</v>
      </c>
      <c r="AA112" s="41"/>
      <c r="AB112" s="41">
        <f t="shared" si="30"/>
        <v>178</v>
      </c>
      <c r="AD112" s="41">
        <v>1</v>
      </c>
      <c r="AF112" s="41">
        <v>0</v>
      </c>
      <c r="AH112" s="41">
        <v>67</v>
      </c>
      <c r="AJ112" s="41">
        <v>110</v>
      </c>
    </row>
    <row r="113" spans="1:36" outlineLevel="2" x14ac:dyDescent="0.2">
      <c r="A113" s="46">
        <v>2019</v>
      </c>
      <c r="B113" s="22" t="s">
        <v>324</v>
      </c>
      <c r="C113" s="22" t="s">
        <v>316</v>
      </c>
      <c r="D113" s="22" t="s">
        <v>698</v>
      </c>
      <c r="F113" s="41">
        <f t="shared" si="29"/>
        <v>2703</v>
      </c>
      <c r="G113" s="41"/>
      <c r="H113" s="41">
        <f t="shared" si="25"/>
        <v>862</v>
      </c>
      <c r="I113" s="41">
        <v>9</v>
      </c>
      <c r="J113" s="41">
        <v>0</v>
      </c>
      <c r="K113" s="41">
        <v>753</v>
      </c>
      <c r="L113" s="41">
        <v>0</v>
      </c>
      <c r="M113" s="41">
        <v>100</v>
      </c>
      <c r="N113" s="41"/>
      <c r="O113" s="41">
        <f t="shared" si="26"/>
        <v>244</v>
      </c>
      <c r="P113" s="41">
        <v>244</v>
      </c>
      <c r="Q113" s="41">
        <v>0</v>
      </c>
      <c r="R113" s="41"/>
      <c r="S113" s="41">
        <v>289</v>
      </c>
      <c r="T113" s="41"/>
      <c r="U113" s="41">
        <f t="shared" si="27"/>
        <v>1308</v>
      </c>
      <c r="V113" s="41">
        <v>1205</v>
      </c>
      <c r="W113" s="41">
        <v>24</v>
      </c>
      <c r="X113" s="41">
        <v>79</v>
      </c>
      <c r="Y113" s="41"/>
      <c r="Z113" s="41">
        <v>0</v>
      </c>
      <c r="AA113" s="41"/>
      <c r="AB113" s="41">
        <f t="shared" si="30"/>
        <v>354</v>
      </c>
      <c r="AD113" s="41">
        <v>187</v>
      </c>
      <c r="AF113" s="41">
        <v>57</v>
      </c>
      <c r="AH113" s="41">
        <v>63</v>
      </c>
      <c r="AJ113" s="41">
        <v>47</v>
      </c>
    </row>
    <row r="114" spans="1:36" outlineLevel="2" x14ac:dyDescent="0.2">
      <c r="A114" s="46">
        <v>2019</v>
      </c>
      <c r="B114" s="22" t="s">
        <v>324</v>
      </c>
      <c r="D114" s="22" t="s">
        <v>804</v>
      </c>
      <c r="F114" s="41">
        <f t="shared" si="29"/>
        <v>5948</v>
      </c>
      <c r="G114" s="41"/>
      <c r="H114" s="41">
        <f t="shared" ref="H114" si="31">SUM(I114:M114)</f>
        <v>3544.0000000000005</v>
      </c>
      <c r="I114" s="41">
        <v>2257.9887949260042</v>
      </c>
      <c r="J114" s="41">
        <v>157.34460887949263</v>
      </c>
      <c r="K114" s="41">
        <v>624.41458773784348</v>
      </c>
      <c r="L114" s="41">
        <v>152.661733615222</v>
      </c>
      <c r="M114" s="41">
        <v>351.59027484143763</v>
      </c>
      <c r="N114" s="41"/>
      <c r="O114" s="41">
        <f t="shared" ref="O114" si="32">SUM(P114:Q114)</f>
        <v>174</v>
      </c>
      <c r="P114" s="41">
        <v>80.812796322015231</v>
      </c>
      <c r="Q114" s="41">
        <v>93.187203677984769</v>
      </c>
      <c r="R114" s="41"/>
      <c r="S114" s="41">
        <v>294</v>
      </c>
      <c r="T114" s="41"/>
      <c r="U114" s="41">
        <f t="shared" ref="U114" si="33">SUM(V114:X114)</f>
        <v>1936</v>
      </c>
      <c r="V114" s="41">
        <v>1824.5711589872622</v>
      </c>
      <c r="W114" s="41">
        <v>47.494260103789905</v>
      </c>
      <c r="X114" s="41">
        <v>63.93458090894795</v>
      </c>
      <c r="Y114" s="41"/>
      <c r="AA114" s="41"/>
      <c r="AB114" s="41">
        <f t="shared" si="30"/>
        <v>553</v>
      </c>
      <c r="AD114" s="41">
        <v>330</v>
      </c>
      <c r="AF114" s="41">
        <v>3</v>
      </c>
      <c r="AH114" s="41">
        <v>0</v>
      </c>
      <c r="AJ114" s="41">
        <v>220</v>
      </c>
    </row>
    <row r="115" spans="1:36" outlineLevel="1" x14ac:dyDescent="0.2">
      <c r="A115" s="46">
        <v>2019</v>
      </c>
      <c r="B115" s="39" t="s">
        <v>708</v>
      </c>
      <c r="F115" s="41">
        <f>SUBTOTAL(9,F104:F114)</f>
        <v>74073</v>
      </c>
      <c r="G115" s="41"/>
      <c r="H115" s="41">
        <f t="shared" ref="H115:M115" si="34">SUBTOTAL(9,H104:H114)</f>
        <v>41384</v>
      </c>
      <c r="I115" s="41">
        <f t="shared" si="34"/>
        <v>26366.988794926005</v>
      </c>
      <c r="J115" s="41">
        <f t="shared" si="34"/>
        <v>1837.3446088794926</v>
      </c>
      <c r="K115" s="41">
        <f t="shared" si="34"/>
        <v>7291.4145877378432</v>
      </c>
      <c r="L115" s="41">
        <f t="shared" si="34"/>
        <v>1782.6617336152219</v>
      </c>
      <c r="M115" s="41">
        <f t="shared" si="34"/>
        <v>4105.5902748414373</v>
      </c>
      <c r="N115" s="41"/>
      <c r="O115" s="41">
        <f>SUBTOTAL(9,O104:O114)</f>
        <v>21055</v>
      </c>
      <c r="P115" s="41">
        <f>SUBTOTAL(9,P104:P114)</f>
        <v>9778.8127963220159</v>
      </c>
      <c r="Q115" s="41">
        <f>SUBTOTAL(9,Q104:Q114)</f>
        <v>11276.187203677984</v>
      </c>
      <c r="R115" s="41"/>
      <c r="S115" s="41">
        <f>SUBTOTAL(9,S104:S114)</f>
        <v>3339</v>
      </c>
      <c r="T115" s="41">
        <f>SUBTOTAL(9,T104:T114)</f>
        <v>0</v>
      </c>
      <c r="U115" s="41"/>
      <c r="V115" s="41">
        <f>SUBTOTAL(9,V104:V114)</f>
        <v>7817.5711589872626</v>
      </c>
      <c r="W115" s="41">
        <f>SUBTOTAL(9,W104:W114)</f>
        <v>203.49426010378991</v>
      </c>
      <c r="X115" s="41">
        <f>SUBTOTAL(9,X104:X114)</f>
        <v>273.93458090894796</v>
      </c>
      <c r="Y115" s="41"/>
      <c r="Z115" s="41">
        <f>SUBTOTAL(9,Z104:Z114)</f>
        <v>2900</v>
      </c>
      <c r="AA115" s="41"/>
      <c r="AB115" s="41">
        <f>SUBTOTAL(9,AB104:AB114)</f>
        <v>15068</v>
      </c>
      <c r="AD115" s="41">
        <f>SUBTOTAL(9,AD104:AD114)</f>
        <v>12621</v>
      </c>
      <c r="AF115" s="41">
        <f>SUBTOTAL(9,AF104:AF114)</f>
        <v>1623</v>
      </c>
      <c r="AH115" s="41">
        <f>SUBTOTAL(9,AH104:AH114)</f>
        <v>222</v>
      </c>
      <c r="AJ115" s="41">
        <f>SUBTOTAL(9,AJ104:AJ114)</f>
        <v>602</v>
      </c>
    </row>
    <row r="116" spans="1:36" outlineLevel="2" x14ac:dyDescent="0.2">
      <c r="A116" s="46">
        <v>2019</v>
      </c>
      <c r="B116" s="22" t="s">
        <v>582</v>
      </c>
      <c r="C116" s="22" t="s">
        <v>222</v>
      </c>
      <c r="D116" s="22" t="s">
        <v>581</v>
      </c>
      <c r="F116" s="41">
        <f t="shared" ref="F116:F144" si="35">SUM(H116,O116,S116,U116)</f>
        <v>2143</v>
      </c>
      <c r="G116" s="41"/>
      <c r="H116" s="41">
        <f t="shared" si="25"/>
        <v>869</v>
      </c>
      <c r="I116" s="41">
        <v>228</v>
      </c>
      <c r="J116" s="41">
        <v>39</v>
      </c>
      <c r="K116" s="41">
        <v>525</v>
      </c>
      <c r="L116" s="41">
        <v>0</v>
      </c>
      <c r="M116" s="41">
        <v>77</v>
      </c>
      <c r="N116" s="41"/>
      <c r="O116" s="41">
        <f t="shared" si="26"/>
        <v>0</v>
      </c>
      <c r="P116" s="41">
        <v>0</v>
      </c>
      <c r="Q116" s="41">
        <v>0</v>
      </c>
      <c r="R116" s="41"/>
      <c r="S116" s="41">
        <v>141</v>
      </c>
      <c r="T116" s="41"/>
      <c r="U116" s="41">
        <f t="shared" si="27"/>
        <v>1133</v>
      </c>
      <c r="V116" s="41">
        <v>1024</v>
      </c>
      <c r="W116" s="41">
        <v>109</v>
      </c>
      <c r="X116" s="41">
        <v>0</v>
      </c>
      <c r="Y116" s="41"/>
      <c r="Z116" s="41">
        <v>11</v>
      </c>
      <c r="AA116" s="41"/>
      <c r="AB116" s="41">
        <f t="shared" ref="AB116:AB144" si="36">SUM(AC116:AJ116)</f>
        <v>36</v>
      </c>
      <c r="AD116" s="41">
        <v>17</v>
      </c>
      <c r="AF116" s="41">
        <v>18</v>
      </c>
      <c r="AH116" s="41">
        <v>1</v>
      </c>
      <c r="AJ116" s="41">
        <v>0</v>
      </c>
    </row>
    <row r="117" spans="1:36" outlineLevel="2" x14ac:dyDescent="0.2">
      <c r="A117" s="46">
        <v>2019</v>
      </c>
      <c r="B117" s="22" t="s">
        <v>582</v>
      </c>
      <c r="C117" s="22" t="s">
        <v>223</v>
      </c>
      <c r="D117" s="22" t="s">
        <v>583</v>
      </c>
      <c r="F117" s="41">
        <f t="shared" si="35"/>
        <v>1020</v>
      </c>
      <c r="G117" s="41"/>
      <c r="H117" s="41">
        <f t="shared" si="25"/>
        <v>661</v>
      </c>
      <c r="I117" s="41">
        <v>0</v>
      </c>
      <c r="J117" s="41">
        <v>569</v>
      </c>
      <c r="K117" s="41">
        <v>35</v>
      </c>
      <c r="L117" s="41">
        <v>0</v>
      </c>
      <c r="M117" s="41">
        <v>57</v>
      </c>
      <c r="N117" s="41"/>
      <c r="O117" s="41">
        <f t="shared" si="26"/>
        <v>5</v>
      </c>
      <c r="P117" s="41">
        <v>0</v>
      </c>
      <c r="Q117" s="41">
        <v>5</v>
      </c>
      <c r="R117" s="41"/>
      <c r="S117" s="41">
        <v>34</v>
      </c>
      <c r="T117" s="41"/>
      <c r="U117" s="41">
        <f t="shared" si="27"/>
        <v>320</v>
      </c>
      <c r="V117" s="41">
        <v>320</v>
      </c>
      <c r="W117" s="41">
        <v>0</v>
      </c>
      <c r="X117" s="41">
        <v>0</v>
      </c>
      <c r="Y117" s="41"/>
      <c r="Z117" s="41">
        <v>0</v>
      </c>
      <c r="AA117" s="41"/>
      <c r="AB117" s="41">
        <f t="shared" si="36"/>
        <v>120</v>
      </c>
      <c r="AD117" s="41">
        <v>116</v>
      </c>
      <c r="AF117" s="41">
        <v>2</v>
      </c>
      <c r="AH117" s="41">
        <v>2</v>
      </c>
      <c r="AJ117" s="41">
        <v>0</v>
      </c>
    </row>
    <row r="118" spans="1:36" outlineLevel="2" x14ac:dyDescent="0.2">
      <c r="A118" s="46">
        <v>2019</v>
      </c>
      <c r="B118" s="22" t="s">
        <v>582</v>
      </c>
      <c r="C118" s="22" t="s">
        <v>224</v>
      </c>
      <c r="D118" s="22" t="s">
        <v>584</v>
      </c>
      <c r="F118" s="41">
        <f t="shared" si="35"/>
        <v>594</v>
      </c>
      <c r="G118" s="41"/>
      <c r="H118" s="41">
        <f t="shared" si="25"/>
        <v>281</v>
      </c>
      <c r="I118" s="41">
        <v>0</v>
      </c>
      <c r="J118" s="41">
        <v>131</v>
      </c>
      <c r="K118" s="41">
        <v>40</v>
      </c>
      <c r="L118" s="41">
        <v>0</v>
      </c>
      <c r="M118" s="41">
        <v>110</v>
      </c>
      <c r="N118" s="41"/>
      <c r="O118" s="41">
        <f t="shared" si="26"/>
        <v>0</v>
      </c>
      <c r="P118" s="41">
        <v>0</v>
      </c>
      <c r="Q118" s="41">
        <v>0</v>
      </c>
      <c r="R118" s="41"/>
      <c r="S118" s="41">
        <v>55</v>
      </c>
      <c r="T118" s="41"/>
      <c r="U118" s="41">
        <f t="shared" si="27"/>
        <v>258</v>
      </c>
      <c r="V118" s="41">
        <v>258</v>
      </c>
      <c r="W118" s="41">
        <v>0</v>
      </c>
      <c r="X118" s="41">
        <v>0</v>
      </c>
      <c r="Y118" s="41"/>
      <c r="Z118" s="41">
        <v>0</v>
      </c>
      <c r="AA118" s="41"/>
      <c r="AB118" s="41">
        <f t="shared" si="36"/>
        <v>129</v>
      </c>
      <c r="AD118" s="41">
        <v>71</v>
      </c>
      <c r="AF118" s="41">
        <v>0</v>
      </c>
      <c r="AH118" s="41">
        <v>0</v>
      </c>
      <c r="AJ118" s="41">
        <v>58</v>
      </c>
    </row>
    <row r="119" spans="1:36" outlineLevel="2" x14ac:dyDescent="0.2">
      <c r="A119" s="46">
        <v>2019</v>
      </c>
      <c r="B119" s="22" t="s">
        <v>582</v>
      </c>
      <c r="C119" s="22" t="s">
        <v>225</v>
      </c>
      <c r="D119" s="22" t="s">
        <v>587</v>
      </c>
      <c r="F119" s="41">
        <f t="shared" si="35"/>
        <v>1915</v>
      </c>
      <c r="G119" s="41"/>
      <c r="H119" s="41">
        <f t="shared" si="25"/>
        <v>538</v>
      </c>
      <c r="I119" s="41">
        <v>80</v>
      </c>
      <c r="J119" s="41">
        <v>0</v>
      </c>
      <c r="K119" s="41">
        <v>360</v>
      </c>
      <c r="L119" s="41">
        <v>0</v>
      </c>
      <c r="M119" s="41">
        <v>98</v>
      </c>
      <c r="N119" s="41"/>
      <c r="O119" s="41">
        <f t="shared" si="26"/>
        <v>0</v>
      </c>
      <c r="P119" s="41">
        <v>0</v>
      </c>
      <c r="Q119" s="41">
        <v>0</v>
      </c>
      <c r="R119" s="41"/>
      <c r="S119" s="41">
        <v>783</v>
      </c>
      <c r="T119" s="41"/>
      <c r="U119" s="41">
        <f t="shared" si="27"/>
        <v>594</v>
      </c>
      <c r="V119" s="41">
        <v>594</v>
      </c>
      <c r="W119" s="41">
        <v>0</v>
      </c>
      <c r="X119" s="41">
        <v>0</v>
      </c>
      <c r="Y119" s="41"/>
      <c r="Z119" s="41">
        <v>0</v>
      </c>
      <c r="AA119" s="41"/>
      <c r="AB119" s="41">
        <f t="shared" si="36"/>
        <v>18</v>
      </c>
      <c r="AD119" s="41">
        <v>18</v>
      </c>
      <c r="AF119" s="41">
        <v>0</v>
      </c>
      <c r="AH119" s="41">
        <v>0</v>
      </c>
      <c r="AJ119" s="41">
        <v>0</v>
      </c>
    </row>
    <row r="120" spans="1:36" outlineLevel="2" x14ac:dyDescent="0.2">
      <c r="A120" s="46">
        <v>2019</v>
      </c>
      <c r="B120" s="22" t="s">
        <v>582</v>
      </c>
      <c r="C120" s="22" t="s">
        <v>226</v>
      </c>
      <c r="D120" s="22" t="s">
        <v>588</v>
      </c>
      <c r="F120" s="41">
        <f t="shared" si="35"/>
        <v>831</v>
      </c>
      <c r="G120" s="41"/>
      <c r="H120" s="41">
        <f t="shared" si="25"/>
        <v>309</v>
      </c>
      <c r="I120" s="41">
        <v>168</v>
      </c>
      <c r="J120" s="41">
        <v>25</v>
      </c>
      <c r="K120" s="41">
        <v>13</v>
      </c>
      <c r="L120" s="41">
        <v>0</v>
      </c>
      <c r="M120" s="41">
        <v>103</v>
      </c>
      <c r="N120" s="41"/>
      <c r="O120" s="41">
        <f t="shared" si="26"/>
        <v>32</v>
      </c>
      <c r="P120" s="41">
        <v>28</v>
      </c>
      <c r="Q120" s="41">
        <v>4</v>
      </c>
      <c r="R120" s="41"/>
      <c r="S120" s="41">
        <v>59</v>
      </c>
      <c r="T120" s="41"/>
      <c r="U120" s="41">
        <f t="shared" si="27"/>
        <v>431</v>
      </c>
      <c r="V120" s="41">
        <v>356</v>
      </c>
      <c r="W120" s="41">
        <v>39</v>
      </c>
      <c r="X120" s="41">
        <v>36</v>
      </c>
      <c r="Y120" s="41"/>
      <c r="Z120" s="41">
        <v>0</v>
      </c>
      <c r="AA120" s="41"/>
      <c r="AB120" s="41">
        <f t="shared" si="36"/>
        <v>38</v>
      </c>
      <c r="AD120" s="41">
        <v>0</v>
      </c>
      <c r="AF120" s="41">
        <v>0</v>
      </c>
      <c r="AH120" s="41">
        <v>10</v>
      </c>
      <c r="AJ120" s="41">
        <v>28</v>
      </c>
    </row>
    <row r="121" spans="1:36" outlineLevel="2" x14ac:dyDescent="0.2">
      <c r="A121" s="46">
        <v>2019</v>
      </c>
      <c r="B121" s="22" t="s">
        <v>582</v>
      </c>
      <c r="C121" s="22" t="s">
        <v>227</v>
      </c>
      <c r="D121" s="22" t="s">
        <v>591</v>
      </c>
      <c r="F121" s="41">
        <f t="shared" si="35"/>
        <v>6498</v>
      </c>
      <c r="G121" s="41"/>
      <c r="H121" s="41">
        <f t="shared" si="25"/>
        <v>5100</v>
      </c>
      <c r="I121" s="41">
        <v>2873</v>
      </c>
      <c r="J121" s="41">
        <v>115</v>
      </c>
      <c r="K121" s="41">
        <v>849</v>
      </c>
      <c r="L121" s="41">
        <v>0</v>
      </c>
      <c r="M121" s="41">
        <v>1263</v>
      </c>
      <c r="N121" s="41"/>
      <c r="O121" s="41">
        <f t="shared" si="26"/>
        <v>0</v>
      </c>
      <c r="P121" s="41">
        <v>0</v>
      </c>
      <c r="Q121" s="41">
        <v>0</v>
      </c>
      <c r="R121" s="41"/>
      <c r="S121" s="41">
        <v>222</v>
      </c>
      <c r="T121" s="41"/>
      <c r="U121" s="41">
        <f t="shared" si="27"/>
        <v>1176</v>
      </c>
      <c r="V121" s="41">
        <v>1176</v>
      </c>
      <c r="W121" s="41">
        <v>0</v>
      </c>
      <c r="X121" s="41">
        <v>0</v>
      </c>
      <c r="Y121" s="41"/>
      <c r="Z121" s="41">
        <v>0</v>
      </c>
      <c r="AA121" s="41"/>
      <c r="AB121" s="41">
        <f t="shared" si="36"/>
        <v>496</v>
      </c>
      <c r="AD121" s="41">
        <v>369</v>
      </c>
      <c r="AF121" s="41">
        <v>0</v>
      </c>
      <c r="AH121" s="41">
        <v>11</v>
      </c>
      <c r="AJ121" s="41">
        <v>116</v>
      </c>
    </row>
    <row r="122" spans="1:36" outlineLevel="2" x14ac:dyDescent="0.2">
      <c r="A122" s="46">
        <v>2019</v>
      </c>
      <c r="B122" s="22" t="s">
        <v>582</v>
      </c>
      <c r="C122" s="22" t="s">
        <v>228</v>
      </c>
      <c r="D122" s="22" t="s">
        <v>592</v>
      </c>
      <c r="F122" s="41">
        <f t="shared" si="35"/>
        <v>25290</v>
      </c>
      <c r="G122" s="41"/>
      <c r="H122" s="41">
        <f t="shared" si="25"/>
        <v>17275</v>
      </c>
      <c r="I122" s="41">
        <v>10159</v>
      </c>
      <c r="J122" s="41">
        <v>666</v>
      </c>
      <c r="K122" s="41">
        <v>3915</v>
      </c>
      <c r="L122" s="41">
        <v>1474</v>
      </c>
      <c r="M122" s="41">
        <v>1061</v>
      </c>
      <c r="N122" s="41"/>
      <c r="O122" s="41">
        <f t="shared" si="26"/>
        <v>466</v>
      </c>
      <c r="P122" s="41">
        <v>466</v>
      </c>
      <c r="Q122" s="41">
        <v>0</v>
      </c>
      <c r="R122" s="41"/>
      <c r="S122" s="41">
        <v>978</v>
      </c>
      <c r="T122" s="41"/>
      <c r="U122" s="41">
        <f t="shared" si="27"/>
        <v>6571</v>
      </c>
      <c r="V122" s="41">
        <v>6178</v>
      </c>
      <c r="W122" s="41">
        <v>393</v>
      </c>
      <c r="X122" s="41">
        <v>0</v>
      </c>
      <c r="Y122" s="41"/>
      <c r="Z122" s="41">
        <v>0</v>
      </c>
      <c r="AA122" s="41"/>
      <c r="AB122" s="41">
        <f t="shared" si="36"/>
        <v>6596</v>
      </c>
      <c r="AD122" s="41">
        <v>5608</v>
      </c>
      <c r="AF122" s="41">
        <v>173</v>
      </c>
      <c r="AH122" s="41">
        <v>46</v>
      </c>
      <c r="AJ122" s="41">
        <v>769</v>
      </c>
    </row>
    <row r="123" spans="1:36" outlineLevel="2" x14ac:dyDescent="0.2">
      <c r="A123" s="46">
        <v>2019</v>
      </c>
      <c r="B123" s="22" t="s">
        <v>582</v>
      </c>
      <c r="C123" s="22" t="s">
        <v>229</v>
      </c>
      <c r="D123" s="22" t="s">
        <v>593</v>
      </c>
      <c r="F123" s="41">
        <f t="shared" si="35"/>
        <v>534</v>
      </c>
      <c r="G123" s="41"/>
      <c r="H123" s="41">
        <f t="shared" si="25"/>
        <v>199</v>
      </c>
      <c r="I123" s="41">
        <v>0</v>
      </c>
      <c r="J123" s="41">
        <v>199</v>
      </c>
      <c r="K123" s="41">
        <v>0</v>
      </c>
      <c r="L123" s="41">
        <v>0</v>
      </c>
      <c r="M123" s="41">
        <v>0</v>
      </c>
      <c r="N123" s="41"/>
      <c r="O123" s="41">
        <f t="shared" si="26"/>
        <v>1</v>
      </c>
      <c r="P123" s="41">
        <v>1</v>
      </c>
      <c r="Q123" s="41">
        <v>0</v>
      </c>
      <c r="R123" s="41"/>
      <c r="S123" s="41">
        <v>10</v>
      </c>
      <c r="T123" s="41"/>
      <c r="U123" s="41">
        <f t="shared" si="27"/>
        <v>324</v>
      </c>
      <c r="V123" s="41">
        <v>304</v>
      </c>
      <c r="W123" s="41">
        <v>20</v>
      </c>
      <c r="X123" s="41">
        <v>0</v>
      </c>
      <c r="Y123" s="41"/>
      <c r="Z123" s="41">
        <v>0</v>
      </c>
      <c r="AA123" s="41"/>
      <c r="AB123" s="41">
        <f t="shared" si="36"/>
        <v>52</v>
      </c>
      <c r="AD123" s="41">
        <v>10</v>
      </c>
      <c r="AF123" s="41">
        <v>0</v>
      </c>
      <c r="AH123" s="41">
        <v>0</v>
      </c>
      <c r="AJ123" s="41">
        <v>42</v>
      </c>
    </row>
    <row r="124" spans="1:36" outlineLevel="2" x14ac:dyDescent="0.2">
      <c r="A124" s="46">
        <v>2019</v>
      </c>
      <c r="B124" s="22" t="s">
        <v>582</v>
      </c>
      <c r="C124" s="22" t="s">
        <v>230</v>
      </c>
      <c r="D124" s="22" t="s">
        <v>594</v>
      </c>
      <c r="F124" s="41">
        <f t="shared" si="35"/>
        <v>122</v>
      </c>
      <c r="G124" s="41"/>
      <c r="H124" s="41">
        <f t="shared" si="25"/>
        <v>65</v>
      </c>
      <c r="I124" s="41">
        <v>35</v>
      </c>
      <c r="J124" s="41">
        <v>2</v>
      </c>
      <c r="K124" s="41">
        <v>1</v>
      </c>
      <c r="L124" s="41">
        <v>0</v>
      </c>
      <c r="M124" s="41">
        <v>27</v>
      </c>
      <c r="N124" s="41"/>
      <c r="O124" s="41">
        <f t="shared" si="26"/>
        <v>0</v>
      </c>
      <c r="P124" s="41">
        <v>0</v>
      </c>
      <c r="Q124" s="41">
        <v>0</v>
      </c>
      <c r="R124" s="41"/>
      <c r="S124" s="41">
        <v>28</v>
      </c>
      <c r="T124" s="41"/>
      <c r="U124" s="41">
        <f t="shared" si="27"/>
        <v>29</v>
      </c>
      <c r="V124" s="41">
        <v>25</v>
      </c>
      <c r="W124" s="41">
        <v>4</v>
      </c>
      <c r="X124" s="41">
        <v>0</v>
      </c>
      <c r="Y124" s="41"/>
      <c r="Z124" s="41">
        <v>0</v>
      </c>
      <c r="AA124" s="41"/>
      <c r="AB124" s="41">
        <f t="shared" si="36"/>
        <v>0</v>
      </c>
      <c r="AD124" s="41">
        <v>0</v>
      </c>
      <c r="AF124" s="41">
        <v>0</v>
      </c>
      <c r="AH124" s="41">
        <v>0</v>
      </c>
      <c r="AJ124" s="41">
        <v>0</v>
      </c>
    </row>
    <row r="125" spans="1:36" outlineLevel="2" x14ac:dyDescent="0.2">
      <c r="A125" s="46">
        <v>2019</v>
      </c>
      <c r="B125" s="22" t="s">
        <v>582</v>
      </c>
      <c r="C125" s="22" t="s">
        <v>231</v>
      </c>
      <c r="D125" s="22" t="s">
        <v>595</v>
      </c>
      <c r="F125" s="41">
        <f t="shared" si="35"/>
        <v>1553</v>
      </c>
      <c r="G125" s="41"/>
      <c r="H125" s="41">
        <f t="shared" si="25"/>
        <v>310</v>
      </c>
      <c r="I125" s="41">
        <v>22</v>
      </c>
      <c r="J125" s="41">
        <v>0</v>
      </c>
      <c r="K125" s="41">
        <v>249</v>
      </c>
      <c r="L125" s="41">
        <v>0</v>
      </c>
      <c r="M125" s="41">
        <v>39</v>
      </c>
      <c r="N125" s="41"/>
      <c r="O125" s="41">
        <f t="shared" si="26"/>
        <v>0</v>
      </c>
      <c r="P125" s="41">
        <v>0</v>
      </c>
      <c r="Q125" s="41">
        <v>0</v>
      </c>
      <c r="R125" s="41"/>
      <c r="S125" s="41">
        <v>951</v>
      </c>
      <c r="T125" s="41"/>
      <c r="U125" s="41">
        <f t="shared" si="27"/>
        <v>292</v>
      </c>
      <c r="V125" s="41">
        <v>283</v>
      </c>
      <c r="W125" s="41">
        <v>9</v>
      </c>
      <c r="X125" s="41">
        <v>0</v>
      </c>
      <c r="Y125" s="41"/>
      <c r="Z125" s="41">
        <v>0</v>
      </c>
      <c r="AA125" s="41"/>
      <c r="AB125" s="41">
        <f t="shared" si="36"/>
        <v>324</v>
      </c>
      <c r="AD125" s="41">
        <v>2</v>
      </c>
      <c r="AF125" s="41">
        <v>0</v>
      </c>
      <c r="AH125" s="41">
        <v>322</v>
      </c>
      <c r="AJ125" s="41">
        <v>0</v>
      </c>
    </row>
    <row r="126" spans="1:36" outlineLevel="2" x14ac:dyDescent="0.2">
      <c r="A126" s="46">
        <v>2019</v>
      </c>
      <c r="B126" s="22" t="s">
        <v>582</v>
      </c>
      <c r="C126" s="22" t="s">
        <v>232</v>
      </c>
      <c r="D126" s="22" t="s">
        <v>596</v>
      </c>
      <c r="F126" s="41">
        <f t="shared" si="35"/>
        <v>6421</v>
      </c>
      <c r="G126" s="41"/>
      <c r="H126" s="41">
        <f t="shared" si="25"/>
        <v>3197</v>
      </c>
      <c r="I126" s="41">
        <v>2738</v>
      </c>
      <c r="J126" s="41">
        <v>153</v>
      </c>
      <c r="K126" s="41">
        <v>167</v>
      </c>
      <c r="L126" s="41">
        <v>0</v>
      </c>
      <c r="M126" s="41">
        <v>139</v>
      </c>
      <c r="N126" s="41"/>
      <c r="O126" s="41">
        <f t="shared" si="26"/>
        <v>1132</v>
      </c>
      <c r="P126" s="41">
        <v>626</v>
      </c>
      <c r="Q126" s="41">
        <v>506</v>
      </c>
      <c r="R126" s="41"/>
      <c r="S126" s="41">
        <v>291</v>
      </c>
      <c r="T126" s="41"/>
      <c r="U126" s="41">
        <f t="shared" si="27"/>
        <v>1801</v>
      </c>
      <c r="V126" s="41">
        <v>1761</v>
      </c>
      <c r="W126" s="41">
        <v>40</v>
      </c>
      <c r="X126" s="41">
        <v>0</v>
      </c>
      <c r="Y126" s="41"/>
      <c r="Z126" s="41">
        <v>0</v>
      </c>
      <c r="AA126" s="41"/>
      <c r="AB126" s="41">
        <f t="shared" si="36"/>
        <v>556</v>
      </c>
      <c r="AD126" s="41">
        <v>158</v>
      </c>
      <c r="AF126" s="41">
        <v>146</v>
      </c>
      <c r="AH126" s="41">
        <v>0</v>
      </c>
      <c r="AJ126" s="41">
        <v>252</v>
      </c>
    </row>
    <row r="127" spans="1:36" outlineLevel="2" x14ac:dyDescent="0.2">
      <c r="A127" s="46">
        <v>2019</v>
      </c>
      <c r="B127" s="22" t="s">
        <v>582</v>
      </c>
      <c r="C127" s="22" t="s">
        <v>233</v>
      </c>
      <c r="D127" s="22" t="s">
        <v>597</v>
      </c>
      <c r="F127" s="41">
        <f t="shared" si="35"/>
        <v>307</v>
      </c>
      <c r="G127" s="41"/>
      <c r="H127" s="41">
        <f t="shared" si="25"/>
        <v>169</v>
      </c>
      <c r="I127" s="41">
        <v>45</v>
      </c>
      <c r="J127" s="41">
        <v>3</v>
      </c>
      <c r="K127" s="41">
        <v>121</v>
      </c>
      <c r="L127" s="41">
        <v>0</v>
      </c>
      <c r="M127" s="41">
        <v>0</v>
      </c>
      <c r="N127" s="41"/>
      <c r="O127" s="41">
        <f t="shared" si="26"/>
        <v>0</v>
      </c>
      <c r="P127" s="41">
        <v>0</v>
      </c>
      <c r="Q127" s="41">
        <v>0</v>
      </c>
      <c r="R127" s="41"/>
      <c r="S127" s="41">
        <v>0</v>
      </c>
      <c r="T127" s="41"/>
      <c r="U127" s="41">
        <f t="shared" si="27"/>
        <v>138</v>
      </c>
      <c r="V127" s="41">
        <v>138</v>
      </c>
      <c r="W127" s="41">
        <v>0</v>
      </c>
      <c r="X127" s="41">
        <v>0</v>
      </c>
      <c r="Y127" s="41"/>
      <c r="Z127" s="41">
        <v>0</v>
      </c>
      <c r="AA127" s="41"/>
      <c r="AB127" s="41">
        <f t="shared" si="36"/>
        <v>0</v>
      </c>
      <c r="AD127" s="41">
        <v>0</v>
      </c>
      <c r="AF127" s="41">
        <v>0</v>
      </c>
      <c r="AH127" s="41">
        <v>0</v>
      </c>
      <c r="AJ127" s="41">
        <v>0</v>
      </c>
    </row>
    <row r="128" spans="1:36" outlineLevel="2" x14ac:dyDescent="0.2">
      <c r="A128" s="46">
        <v>2019</v>
      </c>
      <c r="B128" s="22" t="s">
        <v>582</v>
      </c>
      <c r="C128" s="22" t="s">
        <v>234</v>
      </c>
      <c r="D128" s="22" t="s">
        <v>598</v>
      </c>
      <c r="F128" s="41">
        <f t="shared" si="35"/>
        <v>1527</v>
      </c>
      <c r="G128" s="41"/>
      <c r="H128" s="41">
        <f t="shared" si="25"/>
        <v>680</v>
      </c>
      <c r="I128" s="41">
        <v>54</v>
      </c>
      <c r="J128" s="41">
        <v>152</v>
      </c>
      <c r="K128" s="41">
        <v>180</v>
      </c>
      <c r="L128" s="41">
        <v>0</v>
      </c>
      <c r="M128" s="41">
        <v>294</v>
      </c>
      <c r="N128" s="41"/>
      <c r="O128" s="41">
        <f t="shared" si="26"/>
        <v>170</v>
      </c>
      <c r="P128" s="41">
        <v>144</v>
      </c>
      <c r="Q128" s="41">
        <v>26</v>
      </c>
      <c r="R128" s="41"/>
      <c r="S128" s="41">
        <v>118</v>
      </c>
      <c r="T128" s="41"/>
      <c r="U128" s="41">
        <f t="shared" si="27"/>
        <v>559</v>
      </c>
      <c r="V128" s="41">
        <v>469</v>
      </c>
      <c r="W128" s="41">
        <v>59</v>
      </c>
      <c r="X128" s="41">
        <v>31</v>
      </c>
      <c r="Y128" s="41"/>
      <c r="Z128" s="41">
        <v>0</v>
      </c>
      <c r="AA128" s="41"/>
      <c r="AB128" s="41">
        <f t="shared" si="36"/>
        <v>18</v>
      </c>
      <c r="AD128" s="41">
        <v>1</v>
      </c>
      <c r="AF128" s="41">
        <v>10</v>
      </c>
      <c r="AH128" s="41">
        <v>0</v>
      </c>
      <c r="AJ128" s="41">
        <v>7</v>
      </c>
    </row>
    <row r="129" spans="1:36" outlineLevel="2" x14ac:dyDescent="0.2">
      <c r="A129" s="46">
        <v>2019</v>
      </c>
      <c r="B129" s="22" t="s">
        <v>582</v>
      </c>
      <c r="C129" s="22" t="s">
        <v>235</v>
      </c>
      <c r="D129" s="22" t="s">
        <v>599</v>
      </c>
      <c r="F129" s="41">
        <f t="shared" si="35"/>
        <v>949</v>
      </c>
      <c r="G129" s="41"/>
      <c r="H129" s="41">
        <f t="shared" si="25"/>
        <v>669</v>
      </c>
      <c r="I129" s="41">
        <v>391</v>
      </c>
      <c r="J129" s="41">
        <v>0</v>
      </c>
      <c r="K129" s="41">
        <v>61</v>
      </c>
      <c r="L129" s="41">
        <v>0</v>
      </c>
      <c r="M129" s="41">
        <v>217</v>
      </c>
      <c r="N129" s="41"/>
      <c r="O129" s="41">
        <f t="shared" si="26"/>
        <v>53</v>
      </c>
      <c r="P129" s="41">
        <v>53</v>
      </c>
      <c r="Q129" s="41">
        <v>0</v>
      </c>
      <c r="R129" s="41"/>
      <c r="S129" s="41">
        <v>66</v>
      </c>
      <c r="T129" s="41"/>
      <c r="U129" s="41">
        <f t="shared" si="27"/>
        <v>161</v>
      </c>
      <c r="V129" s="41">
        <v>161</v>
      </c>
      <c r="W129" s="41">
        <v>0</v>
      </c>
      <c r="X129" s="41">
        <v>0</v>
      </c>
      <c r="Y129" s="41"/>
      <c r="Z129" s="41">
        <v>0</v>
      </c>
      <c r="AA129" s="41"/>
      <c r="AB129" s="41">
        <f t="shared" si="36"/>
        <v>230</v>
      </c>
      <c r="AD129" s="41">
        <v>219</v>
      </c>
      <c r="AF129" s="41">
        <v>11</v>
      </c>
      <c r="AH129" s="41">
        <v>0</v>
      </c>
      <c r="AJ129" s="41">
        <v>0</v>
      </c>
    </row>
    <row r="130" spans="1:36" outlineLevel="2" x14ac:dyDescent="0.2">
      <c r="A130" s="46">
        <v>2019</v>
      </c>
      <c r="B130" s="22" t="s">
        <v>582</v>
      </c>
      <c r="C130" s="22" t="s">
        <v>236</v>
      </c>
      <c r="D130" s="22" t="s">
        <v>600</v>
      </c>
      <c r="F130" s="41">
        <f t="shared" si="35"/>
        <v>11650</v>
      </c>
      <c r="G130" s="41"/>
      <c r="H130" s="41">
        <f t="shared" si="25"/>
        <v>7333</v>
      </c>
      <c r="I130" s="41">
        <v>4847</v>
      </c>
      <c r="J130" s="41">
        <v>0</v>
      </c>
      <c r="K130" s="41">
        <v>1364</v>
      </c>
      <c r="L130" s="41">
        <v>75</v>
      </c>
      <c r="M130" s="41">
        <v>1047</v>
      </c>
      <c r="N130" s="41"/>
      <c r="O130" s="41">
        <f t="shared" si="26"/>
        <v>1951</v>
      </c>
      <c r="P130" s="41">
        <v>1063</v>
      </c>
      <c r="Q130" s="41">
        <v>888</v>
      </c>
      <c r="R130" s="41"/>
      <c r="S130" s="41">
        <v>532</v>
      </c>
      <c r="T130" s="41"/>
      <c r="U130" s="41">
        <f t="shared" si="27"/>
        <v>1834</v>
      </c>
      <c r="V130" s="41">
        <v>1562</v>
      </c>
      <c r="W130" s="41">
        <v>272</v>
      </c>
      <c r="X130" s="41">
        <v>0</v>
      </c>
      <c r="Y130" s="41"/>
      <c r="Z130" s="41">
        <v>8</v>
      </c>
      <c r="AA130" s="41"/>
      <c r="AB130" s="41">
        <f t="shared" si="36"/>
        <v>433</v>
      </c>
      <c r="AD130" s="41">
        <v>204</v>
      </c>
      <c r="AF130" s="41">
        <v>149</v>
      </c>
      <c r="AH130" s="41">
        <v>80</v>
      </c>
      <c r="AJ130" s="41">
        <v>0</v>
      </c>
    </row>
    <row r="131" spans="1:36" outlineLevel="2" x14ac:dyDescent="0.2">
      <c r="A131" s="46">
        <v>2019</v>
      </c>
      <c r="B131" s="22" t="s">
        <v>582</v>
      </c>
      <c r="C131" s="22" t="s">
        <v>237</v>
      </c>
      <c r="D131" s="22" t="s">
        <v>603</v>
      </c>
      <c r="F131" s="41">
        <f t="shared" si="35"/>
        <v>657</v>
      </c>
      <c r="G131" s="41"/>
      <c r="H131" s="41">
        <f t="shared" si="25"/>
        <v>225</v>
      </c>
      <c r="I131" s="41">
        <v>38</v>
      </c>
      <c r="J131" s="41">
        <v>0</v>
      </c>
      <c r="K131" s="41">
        <v>0</v>
      </c>
      <c r="L131" s="41">
        <v>0</v>
      </c>
      <c r="M131" s="41">
        <v>187</v>
      </c>
      <c r="N131" s="41"/>
      <c r="O131" s="41">
        <f t="shared" si="26"/>
        <v>11</v>
      </c>
      <c r="P131" s="41">
        <v>0</v>
      </c>
      <c r="Q131" s="41">
        <v>11</v>
      </c>
      <c r="R131" s="41"/>
      <c r="S131" s="41">
        <v>95</v>
      </c>
      <c r="T131" s="41"/>
      <c r="U131" s="41">
        <f t="shared" si="27"/>
        <v>326</v>
      </c>
      <c r="V131" s="41">
        <v>326</v>
      </c>
      <c r="W131" s="41">
        <v>0</v>
      </c>
      <c r="X131" s="41">
        <v>0</v>
      </c>
      <c r="Y131" s="41"/>
      <c r="Z131" s="41">
        <v>0</v>
      </c>
      <c r="AA131" s="41"/>
      <c r="AB131" s="41">
        <f t="shared" si="36"/>
        <v>20</v>
      </c>
      <c r="AD131" s="41">
        <v>0</v>
      </c>
      <c r="AF131" s="41">
        <v>0</v>
      </c>
      <c r="AH131" s="41">
        <v>0</v>
      </c>
      <c r="AJ131" s="41">
        <v>20</v>
      </c>
    </row>
    <row r="132" spans="1:36" outlineLevel="2" x14ac:dyDescent="0.2">
      <c r="A132" s="46">
        <v>2019</v>
      </c>
      <c r="B132" s="22" t="s">
        <v>582</v>
      </c>
      <c r="C132" s="22" t="s">
        <v>238</v>
      </c>
      <c r="D132" s="22" t="s">
        <v>604</v>
      </c>
      <c r="F132" s="41">
        <f t="shared" si="35"/>
        <v>7033</v>
      </c>
      <c r="G132" s="41"/>
      <c r="H132" s="41">
        <f t="shared" si="25"/>
        <v>4415</v>
      </c>
      <c r="I132" s="41">
        <v>2069</v>
      </c>
      <c r="J132" s="41">
        <v>436</v>
      </c>
      <c r="K132" s="41">
        <v>1385</v>
      </c>
      <c r="L132" s="41">
        <v>2</v>
      </c>
      <c r="M132" s="41">
        <v>523</v>
      </c>
      <c r="N132" s="41"/>
      <c r="O132" s="41">
        <f t="shared" si="26"/>
        <v>814</v>
      </c>
      <c r="P132" s="41">
        <v>767</v>
      </c>
      <c r="Q132" s="41">
        <v>47</v>
      </c>
      <c r="R132" s="41"/>
      <c r="S132" s="41">
        <v>548</v>
      </c>
      <c r="T132" s="41"/>
      <c r="U132" s="41">
        <f t="shared" si="27"/>
        <v>1256</v>
      </c>
      <c r="V132" s="41">
        <v>1216</v>
      </c>
      <c r="W132" s="41">
        <v>40</v>
      </c>
      <c r="X132" s="41">
        <v>0</v>
      </c>
      <c r="Y132" s="41"/>
      <c r="Z132" s="41">
        <v>0</v>
      </c>
      <c r="AA132" s="41"/>
      <c r="AB132" s="41">
        <f t="shared" si="36"/>
        <v>802</v>
      </c>
      <c r="AD132" s="41">
        <v>608</v>
      </c>
      <c r="AF132" s="41">
        <v>10</v>
      </c>
      <c r="AH132" s="41">
        <v>0</v>
      </c>
      <c r="AJ132" s="41">
        <v>184</v>
      </c>
    </row>
    <row r="133" spans="1:36" outlineLevel="2" x14ac:dyDescent="0.2">
      <c r="A133" s="46">
        <v>2019</v>
      </c>
      <c r="B133" s="22" t="s">
        <v>582</v>
      </c>
      <c r="C133" s="22" t="s">
        <v>239</v>
      </c>
      <c r="D133" s="22" t="s">
        <v>605</v>
      </c>
      <c r="F133" s="41">
        <f t="shared" si="35"/>
        <v>1320</v>
      </c>
      <c r="G133" s="41"/>
      <c r="H133" s="41">
        <f t="shared" si="25"/>
        <v>193</v>
      </c>
      <c r="I133" s="41">
        <v>1</v>
      </c>
      <c r="J133" s="41">
        <v>93</v>
      </c>
      <c r="K133" s="41">
        <v>0</v>
      </c>
      <c r="L133" s="41">
        <v>0</v>
      </c>
      <c r="M133" s="41">
        <v>99</v>
      </c>
      <c r="N133" s="41"/>
      <c r="O133" s="41">
        <f t="shared" si="26"/>
        <v>51</v>
      </c>
      <c r="P133" s="41">
        <v>51</v>
      </c>
      <c r="Q133" s="41">
        <v>0</v>
      </c>
      <c r="R133" s="41"/>
      <c r="S133" s="41">
        <v>797</v>
      </c>
      <c r="T133" s="41"/>
      <c r="U133" s="41">
        <f t="shared" si="27"/>
        <v>279</v>
      </c>
      <c r="V133" s="41">
        <v>279</v>
      </c>
      <c r="W133" s="41">
        <v>0</v>
      </c>
      <c r="X133" s="41">
        <v>0</v>
      </c>
      <c r="Y133" s="41"/>
      <c r="Z133" s="41">
        <v>582</v>
      </c>
      <c r="AA133" s="41"/>
      <c r="AB133" s="41">
        <f t="shared" si="36"/>
        <v>128</v>
      </c>
      <c r="AD133" s="41">
        <v>8</v>
      </c>
      <c r="AF133" s="41">
        <v>45</v>
      </c>
      <c r="AH133" s="41">
        <v>75</v>
      </c>
      <c r="AJ133" s="41">
        <v>0</v>
      </c>
    </row>
    <row r="134" spans="1:36" outlineLevel="2" x14ac:dyDescent="0.2">
      <c r="A134" s="46">
        <v>2019</v>
      </c>
      <c r="B134" s="22" t="s">
        <v>582</v>
      </c>
      <c r="C134" s="22" t="s">
        <v>241</v>
      </c>
      <c r="D134" s="22" t="s">
        <v>607</v>
      </c>
      <c r="F134" s="41">
        <f t="shared" si="35"/>
        <v>1724</v>
      </c>
      <c r="G134" s="41"/>
      <c r="H134" s="41">
        <f t="shared" si="25"/>
        <v>363</v>
      </c>
      <c r="I134" s="41">
        <v>303</v>
      </c>
      <c r="J134" s="41">
        <v>5</v>
      </c>
      <c r="K134" s="41">
        <v>0</v>
      </c>
      <c r="L134" s="41">
        <v>0</v>
      </c>
      <c r="M134" s="41">
        <v>55</v>
      </c>
      <c r="N134" s="41"/>
      <c r="O134" s="41">
        <f t="shared" si="26"/>
        <v>24</v>
      </c>
      <c r="P134" s="41">
        <v>24</v>
      </c>
      <c r="Q134" s="41">
        <v>0</v>
      </c>
      <c r="R134" s="41"/>
      <c r="S134" s="41">
        <v>375</v>
      </c>
      <c r="T134" s="41"/>
      <c r="U134" s="41">
        <f t="shared" si="27"/>
        <v>962</v>
      </c>
      <c r="V134" s="41">
        <v>854</v>
      </c>
      <c r="W134" s="41">
        <v>108</v>
      </c>
      <c r="X134" s="41">
        <v>0</v>
      </c>
      <c r="Y134" s="41"/>
      <c r="Z134" s="41">
        <v>0</v>
      </c>
      <c r="AA134" s="41"/>
      <c r="AB134" s="41">
        <f t="shared" si="36"/>
        <v>113</v>
      </c>
      <c r="AD134" s="41">
        <v>0</v>
      </c>
      <c r="AF134" s="41">
        <v>0</v>
      </c>
      <c r="AH134" s="41">
        <v>44</v>
      </c>
      <c r="AJ134" s="41">
        <v>69</v>
      </c>
    </row>
    <row r="135" spans="1:36" outlineLevel="2" x14ac:dyDescent="0.2">
      <c r="A135" s="46">
        <v>2019</v>
      </c>
      <c r="B135" s="22" t="s">
        <v>582</v>
      </c>
      <c r="C135" s="22" t="s">
        <v>247</v>
      </c>
      <c r="D135" s="22" t="s">
        <v>615</v>
      </c>
      <c r="F135" s="41">
        <f t="shared" si="35"/>
        <v>1835</v>
      </c>
      <c r="G135" s="41"/>
      <c r="H135" s="41">
        <f t="shared" si="25"/>
        <v>1088</v>
      </c>
      <c r="I135" s="41">
        <v>142</v>
      </c>
      <c r="J135" s="41">
        <v>52</v>
      </c>
      <c r="K135" s="41">
        <v>261</v>
      </c>
      <c r="L135" s="41">
        <v>6</v>
      </c>
      <c r="M135" s="41">
        <v>627</v>
      </c>
      <c r="N135" s="41"/>
      <c r="O135" s="41">
        <f t="shared" si="26"/>
        <v>19</v>
      </c>
      <c r="P135" s="41">
        <v>0</v>
      </c>
      <c r="Q135" s="41">
        <v>19</v>
      </c>
      <c r="R135" s="41"/>
      <c r="S135" s="41">
        <v>223</v>
      </c>
      <c r="T135" s="41"/>
      <c r="U135" s="41">
        <f t="shared" si="27"/>
        <v>505</v>
      </c>
      <c r="V135" s="41">
        <v>485</v>
      </c>
      <c r="W135" s="41">
        <v>20</v>
      </c>
      <c r="X135" s="41">
        <v>0</v>
      </c>
      <c r="Y135" s="41"/>
      <c r="Z135" s="41">
        <v>0</v>
      </c>
      <c r="AA135" s="41"/>
      <c r="AB135" s="41">
        <f t="shared" si="36"/>
        <v>151</v>
      </c>
      <c r="AD135" s="41">
        <v>26</v>
      </c>
      <c r="AF135" s="41">
        <v>10</v>
      </c>
      <c r="AH135" s="41">
        <v>19</v>
      </c>
      <c r="AJ135" s="41">
        <v>96</v>
      </c>
    </row>
    <row r="136" spans="1:36" outlineLevel="2" x14ac:dyDescent="0.2">
      <c r="A136" s="46">
        <v>2019</v>
      </c>
      <c r="B136" s="22" t="s">
        <v>582</v>
      </c>
      <c r="C136" s="22" t="s">
        <v>248</v>
      </c>
      <c r="D136" s="22" t="s">
        <v>616</v>
      </c>
      <c r="F136" s="41">
        <f t="shared" si="35"/>
        <v>1165</v>
      </c>
      <c r="G136" s="41"/>
      <c r="H136" s="41">
        <f t="shared" si="25"/>
        <v>426</v>
      </c>
      <c r="I136" s="41">
        <v>284</v>
      </c>
      <c r="J136" s="41">
        <v>20</v>
      </c>
      <c r="K136" s="41">
        <v>32</v>
      </c>
      <c r="L136" s="41">
        <v>0</v>
      </c>
      <c r="M136" s="41">
        <v>90</v>
      </c>
      <c r="N136" s="41"/>
      <c r="O136" s="41">
        <f t="shared" si="26"/>
        <v>164</v>
      </c>
      <c r="P136" s="41">
        <v>114</v>
      </c>
      <c r="Q136" s="41">
        <v>50</v>
      </c>
      <c r="R136" s="41"/>
      <c r="S136" s="41">
        <v>251</v>
      </c>
      <c r="T136" s="41"/>
      <c r="U136" s="41">
        <f t="shared" si="27"/>
        <v>324</v>
      </c>
      <c r="V136" s="41">
        <v>313</v>
      </c>
      <c r="W136" s="41">
        <v>0</v>
      </c>
      <c r="X136" s="41">
        <v>11</v>
      </c>
      <c r="Y136" s="41"/>
      <c r="Z136" s="41">
        <v>0</v>
      </c>
      <c r="AA136" s="41"/>
      <c r="AB136" s="41">
        <f t="shared" si="36"/>
        <v>12</v>
      </c>
      <c r="AD136" s="41">
        <v>3</v>
      </c>
      <c r="AF136" s="41">
        <v>9</v>
      </c>
      <c r="AH136" s="41">
        <v>0</v>
      </c>
      <c r="AJ136" s="41">
        <v>0</v>
      </c>
    </row>
    <row r="137" spans="1:36" outlineLevel="2" x14ac:dyDescent="0.2">
      <c r="A137" s="46">
        <v>2019</v>
      </c>
      <c r="B137" s="22" t="s">
        <v>582</v>
      </c>
      <c r="C137" s="22" t="s">
        <v>254</v>
      </c>
      <c r="D137" s="22" t="s">
        <v>622</v>
      </c>
      <c r="F137" s="41">
        <f t="shared" si="35"/>
        <v>939</v>
      </c>
      <c r="G137" s="41"/>
      <c r="H137" s="41">
        <f t="shared" si="25"/>
        <v>500</v>
      </c>
      <c r="I137" s="41">
        <v>216</v>
      </c>
      <c r="J137" s="41">
        <v>8</v>
      </c>
      <c r="K137" s="41">
        <v>0</v>
      </c>
      <c r="L137" s="41">
        <v>0</v>
      </c>
      <c r="M137" s="41">
        <v>276</v>
      </c>
      <c r="N137" s="41"/>
      <c r="O137" s="41">
        <f t="shared" si="26"/>
        <v>4</v>
      </c>
      <c r="P137" s="41">
        <v>4</v>
      </c>
      <c r="Q137" s="41">
        <v>0</v>
      </c>
      <c r="R137" s="41"/>
      <c r="S137" s="41">
        <v>70</v>
      </c>
      <c r="T137" s="41"/>
      <c r="U137" s="41">
        <f t="shared" si="27"/>
        <v>365</v>
      </c>
      <c r="V137" s="41">
        <v>274</v>
      </c>
      <c r="W137" s="41">
        <v>91</v>
      </c>
      <c r="X137" s="41">
        <v>0</v>
      </c>
      <c r="Y137" s="41"/>
      <c r="Z137" s="41">
        <v>0</v>
      </c>
      <c r="AA137" s="41"/>
      <c r="AB137" s="41">
        <f t="shared" si="36"/>
        <v>6</v>
      </c>
      <c r="AD137" s="41">
        <v>1</v>
      </c>
      <c r="AF137" s="41">
        <v>0</v>
      </c>
      <c r="AH137" s="41">
        <v>5</v>
      </c>
      <c r="AJ137" s="41">
        <v>0</v>
      </c>
    </row>
    <row r="138" spans="1:36" outlineLevel="2" x14ac:dyDescent="0.2">
      <c r="A138" s="46">
        <v>2019</v>
      </c>
      <c r="B138" s="22" t="s">
        <v>582</v>
      </c>
      <c r="C138" s="22" t="s">
        <v>269</v>
      </c>
      <c r="D138" s="22" t="s">
        <v>641</v>
      </c>
      <c r="F138" s="41">
        <f t="shared" si="35"/>
        <v>2127</v>
      </c>
      <c r="G138" s="41"/>
      <c r="H138" s="41">
        <f t="shared" si="25"/>
        <v>645</v>
      </c>
      <c r="I138" s="41">
        <v>39</v>
      </c>
      <c r="J138" s="41">
        <v>21</v>
      </c>
      <c r="K138" s="41">
        <v>150</v>
      </c>
      <c r="L138" s="41">
        <v>0</v>
      </c>
      <c r="M138" s="41">
        <v>435</v>
      </c>
      <c r="N138" s="41"/>
      <c r="O138" s="41">
        <f t="shared" si="26"/>
        <v>363</v>
      </c>
      <c r="P138" s="41">
        <v>363</v>
      </c>
      <c r="Q138" s="41">
        <v>0</v>
      </c>
      <c r="R138" s="41"/>
      <c r="S138" s="41">
        <v>577</v>
      </c>
      <c r="T138" s="41"/>
      <c r="U138" s="41">
        <f t="shared" si="27"/>
        <v>542</v>
      </c>
      <c r="V138" s="41">
        <v>522</v>
      </c>
      <c r="W138" s="41">
        <v>20</v>
      </c>
      <c r="X138" s="41">
        <v>0</v>
      </c>
      <c r="Y138" s="41"/>
      <c r="Z138" s="41">
        <v>0</v>
      </c>
      <c r="AA138" s="41"/>
      <c r="AB138" s="41">
        <f t="shared" si="36"/>
        <v>504</v>
      </c>
      <c r="AD138" s="41">
        <v>6</v>
      </c>
      <c r="AF138" s="41">
        <v>76</v>
      </c>
      <c r="AH138" s="41">
        <v>421</v>
      </c>
      <c r="AJ138" s="41">
        <v>1</v>
      </c>
    </row>
    <row r="139" spans="1:36" outlineLevel="2" x14ac:dyDescent="0.2">
      <c r="A139" s="46">
        <v>2019</v>
      </c>
      <c r="B139" s="22" t="s">
        <v>582</v>
      </c>
      <c r="C139" s="22" t="s">
        <v>276</v>
      </c>
      <c r="D139" s="22" t="s">
        <v>648</v>
      </c>
      <c r="F139" s="41">
        <f t="shared" si="35"/>
        <v>640</v>
      </c>
      <c r="G139" s="41"/>
      <c r="H139" s="41">
        <f t="shared" si="25"/>
        <v>191</v>
      </c>
      <c r="I139" s="41">
        <v>77</v>
      </c>
      <c r="J139" s="41">
        <v>9</v>
      </c>
      <c r="K139" s="41">
        <v>25</v>
      </c>
      <c r="L139" s="41">
        <v>0</v>
      </c>
      <c r="M139" s="41">
        <v>80</v>
      </c>
      <c r="N139" s="41"/>
      <c r="O139" s="41">
        <f t="shared" si="26"/>
        <v>97</v>
      </c>
      <c r="P139" s="41">
        <v>13</v>
      </c>
      <c r="Q139" s="41">
        <v>84</v>
      </c>
      <c r="R139" s="41"/>
      <c r="S139" s="41">
        <v>121</v>
      </c>
      <c r="T139" s="41"/>
      <c r="U139" s="41">
        <f t="shared" si="27"/>
        <v>231</v>
      </c>
      <c r="V139" s="41">
        <v>231</v>
      </c>
      <c r="W139" s="41">
        <v>0</v>
      </c>
      <c r="X139" s="41">
        <v>0</v>
      </c>
      <c r="Y139" s="41"/>
      <c r="Z139" s="41">
        <v>0</v>
      </c>
      <c r="AA139" s="41"/>
      <c r="AB139" s="41">
        <f t="shared" si="36"/>
        <v>5</v>
      </c>
      <c r="AD139" s="41">
        <v>5</v>
      </c>
      <c r="AF139" s="41">
        <v>0</v>
      </c>
      <c r="AH139" s="41">
        <v>0</v>
      </c>
      <c r="AJ139" s="41">
        <v>0</v>
      </c>
    </row>
    <row r="140" spans="1:36" outlineLevel="2" x14ac:dyDescent="0.2">
      <c r="A140" s="46">
        <v>2019</v>
      </c>
      <c r="B140" s="22" t="s">
        <v>582</v>
      </c>
      <c r="C140" s="22" t="s">
        <v>289</v>
      </c>
      <c r="D140" s="22" t="s">
        <v>663</v>
      </c>
      <c r="F140" s="41">
        <f t="shared" si="35"/>
        <v>16798</v>
      </c>
      <c r="G140" s="41"/>
      <c r="H140" s="41">
        <f t="shared" si="25"/>
        <v>15047</v>
      </c>
      <c r="I140" s="41">
        <v>8600</v>
      </c>
      <c r="J140" s="41">
        <v>3</v>
      </c>
      <c r="K140" s="41">
        <v>1930</v>
      </c>
      <c r="L140" s="41">
        <v>338</v>
      </c>
      <c r="M140" s="41">
        <v>4176</v>
      </c>
      <c r="N140" s="41"/>
      <c r="O140" s="41">
        <f t="shared" si="26"/>
        <v>446</v>
      </c>
      <c r="P140" s="41">
        <v>271</v>
      </c>
      <c r="Q140" s="41">
        <v>175</v>
      </c>
      <c r="R140" s="41"/>
      <c r="S140" s="41">
        <v>711</v>
      </c>
      <c r="T140" s="41"/>
      <c r="U140" s="41">
        <f t="shared" si="27"/>
        <v>594</v>
      </c>
      <c r="V140" s="41">
        <v>529</v>
      </c>
      <c r="W140" s="41">
        <v>65</v>
      </c>
      <c r="X140" s="41">
        <v>0</v>
      </c>
      <c r="Y140" s="41"/>
      <c r="Z140" s="41">
        <v>0</v>
      </c>
      <c r="AA140" s="41"/>
      <c r="AB140" s="41">
        <f t="shared" si="36"/>
        <v>3246</v>
      </c>
      <c r="AD140" s="41">
        <v>2737</v>
      </c>
      <c r="AF140" s="41">
        <v>215</v>
      </c>
      <c r="AH140" s="41">
        <v>241</v>
      </c>
      <c r="AJ140" s="41">
        <v>53</v>
      </c>
    </row>
    <row r="141" spans="1:36" outlineLevel="2" x14ac:dyDescent="0.2">
      <c r="A141" s="46">
        <v>2019</v>
      </c>
      <c r="B141" s="22" t="s">
        <v>582</v>
      </c>
      <c r="C141" s="22" t="s">
        <v>293</v>
      </c>
      <c r="D141" s="22" t="s">
        <v>667</v>
      </c>
      <c r="F141" s="41">
        <f t="shared" si="35"/>
        <v>2966</v>
      </c>
      <c r="G141" s="41"/>
      <c r="H141" s="41">
        <f t="shared" si="25"/>
        <v>1505</v>
      </c>
      <c r="I141" s="41">
        <v>995</v>
      </c>
      <c r="J141" s="41">
        <v>75</v>
      </c>
      <c r="K141" s="41">
        <v>254</v>
      </c>
      <c r="L141" s="41">
        <v>5</v>
      </c>
      <c r="M141" s="41">
        <v>176</v>
      </c>
      <c r="N141" s="41"/>
      <c r="O141" s="41">
        <f t="shared" si="26"/>
        <v>89</v>
      </c>
      <c r="P141" s="41">
        <v>89</v>
      </c>
      <c r="Q141" s="41">
        <v>0</v>
      </c>
      <c r="R141" s="41"/>
      <c r="S141" s="41">
        <v>308</v>
      </c>
      <c r="T141" s="41"/>
      <c r="U141" s="41">
        <f t="shared" si="27"/>
        <v>1064</v>
      </c>
      <c r="V141" s="41">
        <v>984</v>
      </c>
      <c r="W141" s="41">
        <v>80</v>
      </c>
      <c r="X141" s="41">
        <v>0</v>
      </c>
      <c r="Y141" s="41"/>
      <c r="Z141" s="41">
        <v>0</v>
      </c>
      <c r="AA141" s="41"/>
      <c r="AB141" s="41">
        <f t="shared" si="36"/>
        <v>296</v>
      </c>
      <c r="AD141" s="41">
        <v>256</v>
      </c>
      <c r="AF141" s="41">
        <v>27</v>
      </c>
      <c r="AH141" s="41">
        <v>13</v>
      </c>
      <c r="AJ141" s="41">
        <v>0</v>
      </c>
    </row>
    <row r="142" spans="1:36" outlineLevel="2" x14ac:dyDescent="0.2">
      <c r="A142" s="46">
        <v>2019</v>
      </c>
      <c r="B142" s="22" t="s">
        <v>582</v>
      </c>
      <c r="C142" s="22" t="s">
        <v>298</v>
      </c>
      <c r="D142" s="22" t="s">
        <v>672</v>
      </c>
      <c r="F142" s="41">
        <f t="shared" si="35"/>
        <v>805</v>
      </c>
      <c r="G142" s="41"/>
      <c r="H142" s="41">
        <f t="shared" si="25"/>
        <v>454</v>
      </c>
      <c r="I142" s="41">
        <v>149</v>
      </c>
      <c r="J142" s="41">
        <v>53</v>
      </c>
      <c r="K142" s="41">
        <v>242</v>
      </c>
      <c r="L142" s="41">
        <v>0</v>
      </c>
      <c r="M142" s="41">
        <v>10</v>
      </c>
      <c r="N142" s="41"/>
      <c r="O142" s="41">
        <f t="shared" si="26"/>
        <v>3</v>
      </c>
      <c r="P142" s="41">
        <v>3</v>
      </c>
      <c r="Q142" s="41">
        <v>0</v>
      </c>
      <c r="R142" s="41"/>
      <c r="S142" s="41">
        <v>0</v>
      </c>
      <c r="T142" s="41"/>
      <c r="U142" s="41">
        <f t="shared" si="27"/>
        <v>348</v>
      </c>
      <c r="V142" s="41">
        <v>333</v>
      </c>
      <c r="W142" s="41">
        <v>15</v>
      </c>
      <c r="X142" s="41">
        <v>0</v>
      </c>
      <c r="Y142" s="41"/>
      <c r="Z142" s="41">
        <v>30</v>
      </c>
      <c r="AA142" s="41"/>
      <c r="AB142" s="41">
        <f t="shared" si="36"/>
        <v>0</v>
      </c>
      <c r="AD142" s="41">
        <v>0</v>
      </c>
      <c r="AF142" s="41">
        <v>0</v>
      </c>
      <c r="AH142" s="41">
        <v>0</v>
      </c>
      <c r="AJ142" s="41">
        <v>0</v>
      </c>
    </row>
    <row r="143" spans="1:36" outlineLevel="2" x14ac:dyDescent="0.2">
      <c r="A143" s="46">
        <v>2019</v>
      </c>
      <c r="B143" s="22" t="s">
        <v>582</v>
      </c>
      <c r="C143" s="22" t="s">
        <v>310</v>
      </c>
      <c r="D143" s="22" t="s">
        <v>690</v>
      </c>
      <c r="F143" s="41">
        <f t="shared" si="35"/>
        <v>1004</v>
      </c>
      <c r="G143" s="41"/>
      <c r="H143" s="41">
        <f t="shared" si="25"/>
        <v>172</v>
      </c>
      <c r="I143" s="41">
        <v>70</v>
      </c>
      <c r="J143" s="41">
        <v>102</v>
      </c>
      <c r="K143" s="41">
        <v>0</v>
      </c>
      <c r="L143" s="41">
        <v>0</v>
      </c>
      <c r="M143" s="41">
        <v>0</v>
      </c>
      <c r="N143" s="41"/>
      <c r="O143" s="41">
        <f t="shared" si="26"/>
        <v>42</v>
      </c>
      <c r="P143" s="41">
        <v>42</v>
      </c>
      <c r="Q143" s="41">
        <v>0</v>
      </c>
      <c r="R143" s="41"/>
      <c r="S143" s="41">
        <v>52</v>
      </c>
      <c r="T143" s="41"/>
      <c r="U143" s="41">
        <f t="shared" si="27"/>
        <v>738</v>
      </c>
      <c r="V143" s="41">
        <v>738</v>
      </c>
      <c r="W143" s="41">
        <v>0</v>
      </c>
      <c r="X143" s="41">
        <v>0</v>
      </c>
      <c r="Y143" s="41"/>
      <c r="Z143" s="41">
        <v>0</v>
      </c>
      <c r="AA143" s="41"/>
      <c r="AB143" s="41">
        <f t="shared" si="36"/>
        <v>59</v>
      </c>
      <c r="AD143" s="41">
        <v>0</v>
      </c>
      <c r="AF143" s="41">
        <v>0</v>
      </c>
      <c r="AH143" s="41">
        <v>59</v>
      </c>
      <c r="AJ143" s="41">
        <v>0</v>
      </c>
    </row>
    <row r="144" spans="1:36" outlineLevel="2" x14ac:dyDescent="0.2">
      <c r="A144" s="46">
        <v>2019</v>
      </c>
      <c r="B144" s="22" t="s">
        <v>582</v>
      </c>
      <c r="D144" s="22" t="s">
        <v>804</v>
      </c>
      <c r="F144" s="41">
        <f t="shared" si="35"/>
        <v>23682</v>
      </c>
      <c r="G144" s="41"/>
      <c r="H144" s="41">
        <f t="shared" si="25"/>
        <v>14977</v>
      </c>
      <c r="I144" s="41">
        <v>8246.7703207748218</v>
      </c>
      <c r="J144" s="41">
        <v>698.1279441466944</v>
      </c>
      <c r="K144" s="41">
        <v>2896.1233957283039</v>
      </c>
      <c r="L144" s="41">
        <v>452.55649739976781</v>
      </c>
      <c r="M144" s="41">
        <v>2683.4218419504127</v>
      </c>
      <c r="N144" s="41"/>
      <c r="O144" s="41">
        <f t="shared" si="26"/>
        <v>2497</v>
      </c>
      <c r="P144" s="41">
        <v>1733.6422435573522</v>
      </c>
      <c r="Q144" s="41">
        <v>763.35775644264777</v>
      </c>
      <c r="R144" s="41"/>
      <c r="S144" s="41">
        <v>5104</v>
      </c>
      <c r="T144" s="41"/>
      <c r="U144" s="41">
        <f t="shared" si="27"/>
        <v>1104</v>
      </c>
      <c r="V144" s="41">
        <v>1034.2937594472037</v>
      </c>
      <c r="W144" s="41">
        <v>65.987302958324335</v>
      </c>
      <c r="X144" s="41">
        <v>3.7189375944720364</v>
      </c>
      <c r="Y144" s="41"/>
      <c r="AA144" s="41"/>
      <c r="AB144" s="41">
        <f t="shared" si="36"/>
        <v>2183</v>
      </c>
      <c r="AD144" s="41">
        <v>329</v>
      </c>
      <c r="AF144" s="41">
        <v>1082</v>
      </c>
      <c r="AH144" s="41">
        <v>712</v>
      </c>
      <c r="AJ144" s="41">
        <v>60</v>
      </c>
    </row>
    <row r="145" spans="1:36" outlineLevel="1" x14ac:dyDescent="0.2">
      <c r="A145" s="46">
        <v>2019</v>
      </c>
      <c r="B145" s="39" t="s">
        <v>709</v>
      </c>
      <c r="F145" s="41">
        <f>SUBTOTAL(9,F116:F144)</f>
        <v>124049</v>
      </c>
      <c r="G145" s="41"/>
      <c r="H145" s="41">
        <f t="shared" ref="H145:M145" si="37">SUBTOTAL(9,H116:H144)</f>
        <v>77856</v>
      </c>
      <c r="I145" s="41">
        <f t="shared" si="37"/>
        <v>42869.77032077482</v>
      </c>
      <c r="J145" s="41">
        <f t="shared" si="37"/>
        <v>3629.1279441466945</v>
      </c>
      <c r="K145" s="41">
        <f t="shared" si="37"/>
        <v>15055.123395728304</v>
      </c>
      <c r="L145" s="41">
        <f t="shared" si="37"/>
        <v>2352.556497399768</v>
      </c>
      <c r="M145" s="41">
        <f t="shared" si="37"/>
        <v>13949.421841950412</v>
      </c>
      <c r="N145" s="41"/>
      <c r="O145" s="41">
        <f>SUBTOTAL(9,O116:O144)</f>
        <v>8434</v>
      </c>
      <c r="P145" s="41">
        <f>SUBTOTAL(9,P116:P144)</f>
        <v>5855.6422435573522</v>
      </c>
      <c r="Q145" s="41">
        <f>SUBTOTAL(9,Q116:Q144)</f>
        <v>2578.3577564426478</v>
      </c>
      <c r="R145" s="41"/>
      <c r="S145" s="41">
        <f>SUBTOTAL(9,S116:S144)</f>
        <v>13500</v>
      </c>
      <c r="T145" s="41">
        <f>SUBTOTAL(9,T116:T144)</f>
        <v>0</v>
      </c>
      <c r="U145" s="41"/>
      <c r="V145" s="41">
        <f>SUBTOTAL(9,V116:V144)</f>
        <v>22727.293759447202</v>
      </c>
      <c r="W145" s="41">
        <f>SUBTOTAL(9,W116:W144)</f>
        <v>1449.9873029583243</v>
      </c>
      <c r="X145" s="41">
        <f>SUBTOTAL(9,X116:X144)</f>
        <v>81.718937594472038</v>
      </c>
      <c r="Y145" s="41"/>
      <c r="Z145" s="41">
        <f>SUBTOTAL(9,Z116:Z144)</f>
        <v>631</v>
      </c>
      <c r="AA145" s="41"/>
      <c r="AB145" s="41">
        <f>SUBTOTAL(9,AB116:AB144)</f>
        <v>16571</v>
      </c>
      <c r="AD145" s="41">
        <f>SUBTOTAL(9,AD116:AD144)</f>
        <v>10772</v>
      </c>
      <c r="AF145" s="41">
        <f>SUBTOTAL(9,AF116:AF144)</f>
        <v>1983</v>
      </c>
      <c r="AH145" s="41">
        <f>SUBTOTAL(9,AH116:AH144)</f>
        <v>2061</v>
      </c>
      <c r="AJ145" s="41">
        <f>SUBTOTAL(9,AJ116:AJ144)</f>
        <v>1755</v>
      </c>
    </row>
    <row r="146" spans="1:36" outlineLevel="2" x14ac:dyDescent="0.2">
      <c r="A146" s="46">
        <v>2019</v>
      </c>
      <c r="B146" s="22" t="s">
        <v>534</v>
      </c>
      <c r="C146" s="22" t="s">
        <v>183</v>
      </c>
      <c r="D146" s="22" t="s">
        <v>533</v>
      </c>
      <c r="F146" s="41">
        <f t="shared" ref="F146:F202" si="38">SUM(H146,O146,S146,U146)</f>
        <v>839</v>
      </c>
      <c r="G146" s="41"/>
      <c r="H146" s="41">
        <f t="shared" si="25"/>
        <v>189</v>
      </c>
      <c r="I146" s="41">
        <v>180</v>
      </c>
      <c r="J146" s="41">
        <v>0</v>
      </c>
      <c r="K146" s="41">
        <v>9</v>
      </c>
      <c r="L146" s="41">
        <v>0</v>
      </c>
      <c r="M146" s="41">
        <v>0</v>
      </c>
      <c r="N146" s="41"/>
      <c r="O146" s="41">
        <f t="shared" si="26"/>
        <v>354</v>
      </c>
      <c r="P146" s="41">
        <v>354</v>
      </c>
      <c r="Q146" s="41">
        <v>0</v>
      </c>
      <c r="R146" s="41"/>
      <c r="S146" s="41">
        <v>37</v>
      </c>
      <c r="T146" s="41"/>
      <c r="U146" s="41">
        <f t="shared" si="27"/>
        <v>259</v>
      </c>
      <c r="V146" s="41">
        <v>239</v>
      </c>
      <c r="W146" s="41">
        <v>20</v>
      </c>
      <c r="X146" s="41">
        <v>0</v>
      </c>
      <c r="Y146" s="41"/>
      <c r="Z146" s="41">
        <v>0</v>
      </c>
      <c r="AA146" s="41"/>
      <c r="AB146" s="41">
        <f t="shared" ref="AB146:AB177" si="39">SUM(AC146:AJ146)</f>
        <v>30</v>
      </c>
      <c r="AD146" s="41">
        <v>0</v>
      </c>
      <c r="AF146" s="41">
        <v>30</v>
      </c>
      <c r="AH146" s="41">
        <v>0</v>
      </c>
      <c r="AJ146" s="41">
        <v>0</v>
      </c>
    </row>
    <row r="147" spans="1:36" outlineLevel="2" x14ac:dyDescent="0.2">
      <c r="A147" s="46">
        <v>2019</v>
      </c>
      <c r="B147" s="22" t="s">
        <v>534</v>
      </c>
      <c r="C147" s="22" t="s">
        <v>184</v>
      </c>
      <c r="D147" s="22" t="s">
        <v>535</v>
      </c>
      <c r="F147" s="41">
        <f t="shared" si="38"/>
        <v>294</v>
      </c>
      <c r="G147" s="41"/>
      <c r="H147" s="41">
        <f t="shared" si="25"/>
        <v>68</v>
      </c>
      <c r="I147" s="41">
        <v>20</v>
      </c>
      <c r="J147" s="41">
        <v>12</v>
      </c>
      <c r="K147" s="41">
        <v>24</v>
      </c>
      <c r="L147" s="41">
        <v>0</v>
      </c>
      <c r="M147" s="41">
        <v>12</v>
      </c>
      <c r="N147" s="41"/>
      <c r="O147" s="41">
        <f t="shared" si="26"/>
        <v>8</v>
      </c>
      <c r="P147" s="41">
        <v>8</v>
      </c>
      <c r="Q147" s="41">
        <v>0</v>
      </c>
      <c r="R147" s="41"/>
      <c r="S147" s="41">
        <v>5</v>
      </c>
      <c r="T147" s="41"/>
      <c r="U147" s="41">
        <f t="shared" si="27"/>
        <v>213</v>
      </c>
      <c r="V147" s="41">
        <v>213</v>
      </c>
      <c r="W147" s="41">
        <v>0</v>
      </c>
      <c r="X147" s="41">
        <v>0</v>
      </c>
      <c r="Y147" s="41"/>
      <c r="Z147" s="41">
        <v>1</v>
      </c>
      <c r="AA147" s="41"/>
      <c r="AB147" s="41">
        <f t="shared" si="39"/>
        <v>3</v>
      </c>
      <c r="AD147" s="41">
        <v>3</v>
      </c>
      <c r="AF147" s="41">
        <v>0</v>
      </c>
      <c r="AH147" s="41">
        <v>0</v>
      </c>
      <c r="AJ147" s="41">
        <v>0</v>
      </c>
    </row>
    <row r="148" spans="1:36" outlineLevel="2" x14ac:dyDescent="0.2">
      <c r="A148" s="46">
        <v>2019</v>
      </c>
      <c r="B148" s="22" t="s">
        <v>534</v>
      </c>
      <c r="C148" s="22" t="s">
        <v>185</v>
      </c>
      <c r="D148" s="22" t="s">
        <v>536</v>
      </c>
      <c r="F148" s="41">
        <f t="shared" si="38"/>
        <v>1515</v>
      </c>
      <c r="G148" s="41"/>
      <c r="H148" s="41">
        <f t="shared" si="25"/>
        <v>740</v>
      </c>
      <c r="I148" s="41">
        <v>299</v>
      </c>
      <c r="J148" s="41">
        <v>215</v>
      </c>
      <c r="K148" s="41">
        <v>184</v>
      </c>
      <c r="L148" s="41">
        <v>0</v>
      </c>
      <c r="M148" s="41">
        <v>42</v>
      </c>
      <c r="N148" s="41"/>
      <c r="O148" s="41">
        <f t="shared" si="26"/>
        <v>106</v>
      </c>
      <c r="P148" s="41">
        <v>0</v>
      </c>
      <c r="Q148" s="41">
        <v>106</v>
      </c>
      <c r="R148" s="41"/>
      <c r="S148" s="41">
        <v>74</v>
      </c>
      <c r="T148" s="41"/>
      <c r="U148" s="41">
        <f t="shared" si="27"/>
        <v>595</v>
      </c>
      <c r="V148" s="41">
        <v>574</v>
      </c>
      <c r="W148" s="41">
        <v>16</v>
      </c>
      <c r="X148" s="41">
        <v>5</v>
      </c>
      <c r="Y148" s="41"/>
      <c r="Z148" s="41">
        <v>0</v>
      </c>
      <c r="AA148" s="41"/>
      <c r="AB148" s="41">
        <f t="shared" si="39"/>
        <v>144</v>
      </c>
      <c r="AD148" s="41">
        <v>41</v>
      </c>
      <c r="AF148" s="41">
        <v>0</v>
      </c>
      <c r="AH148" s="41">
        <v>0</v>
      </c>
      <c r="AJ148" s="41">
        <v>103</v>
      </c>
    </row>
    <row r="149" spans="1:36" outlineLevel="2" x14ac:dyDescent="0.2">
      <c r="A149" s="46">
        <v>2019</v>
      </c>
      <c r="B149" s="22" t="s">
        <v>534</v>
      </c>
      <c r="C149" s="22" t="s">
        <v>186</v>
      </c>
      <c r="D149" s="22" t="s">
        <v>537</v>
      </c>
      <c r="F149" s="41">
        <f t="shared" si="38"/>
        <v>290</v>
      </c>
      <c r="G149" s="41"/>
      <c r="H149" s="41">
        <f t="shared" si="25"/>
        <v>68</v>
      </c>
      <c r="I149" s="41">
        <v>56</v>
      </c>
      <c r="J149" s="41">
        <v>0</v>
      </c>
      <c r="K149" s="41">
        <v>10</v>
      </c>
      <c r="L149" s="41">
        <v>0</v>
      </c>
      <c r="M149" s="41">
        <v>2</v>
      </c>
      <c r="N149" s="41"/>
      <c r="O149" s="41">
        <f t="shared" si="26"/>
        <v>11</v>
      </c>
      <c r="P149" s="41">
        <v>0</v>
      </c>
      <c r="Q149" s="41">
        <v>11</v>
      </c>
      <c r="R149" s="41"/>
      <c r="S149" s="41">
        <v>5</v>
      </c>
      <c r="T149" s="41"/>
      <c r="U149" s="41">
        <f t="shared" si="27"/>
        <v>206</v>
      </c>
      <c r="V149" s="41">
        <v>201</v>
      </c>
      <c r="W149" s="41">
        <v>5</v>
      </c>
      <c r="X149" s="41">
        <v>0</v>
      </c>
      <c r="Y149" s="41"/>
      <c r="Z149" s="41">
        <v>0</v>
      </c>
      <c r="AA149" s="41"/>
      <c r="AB149" s="41">
        <f t="shared" si="39"/>
        <v>12</v>
      </c>
      <c r="AD149" s="41">
        <v>5</v>
      </c>
      <c r="AF149" s="41">
        <v>3</v>
      </c>
      <c r="AH149" s="41">
        <v>4</v>
      </c>
      <c r="AJ149" s="41">
        <v>0</v>
      </c>
    </row>
    <row r="150" spans="1:36" outlineLevel="2" x14ac:dyDescent="0.2">
      <c r="A150" s="46">
        <v>2019</v>
      </c>
      <c r="B150" s="22" t="s">
        <v>534</v>
      </c>
      <c r="C150" s="22" t="s">
        <v>187</v>
      </c>
      <c r="D150" s="22" t="s">
        <v>538</v>
      </c>
      <c r="F150" s="41">
        <f t="shared" si="38"/>
        <v>1431</v>
      </c>
      <c r="G150" s="41"/>
      <c r="H150" s="41">
        <f t="shared" ref="H150:H214" si="40">SUM(I150:M150)</f>
        <v>660</v>
      </c>
      <c r="I150" s="41">
        <v>159</v>
      </c>
      <c r="J150" s="41">
        <v>0</v>
      </c>
      <c r="K150" s="41">
        <v>157</v>
      </c>
      <c r="L150" s="41">
        <v>0</v>
      </c>
      <c r="M150" s="41">
        <v>344</v>
      </c>
      <c r="N150" s="41"/>
      <c r="O150" s="41">
        <f t="shared" ref="O150:O214" si="41">SUM(P150:Q150)</f>
        <v>16</v>
      </c>
      <c r="P150" s="41">
        <v>16</v>
      </c>
      <c r="Q150" s="41">
        <v>0</v>
      </c>
      <c r="R150" s="41"/>
      <c r="S150" s="41">
        <v>123</v>
      </c>
      <c r="T150" s="41"/>
      <c r="U150" s="41">
        <f t="shared" ref="U150:U214" si="42">SUM(V150:X150)</f>
        <v>632</v>
      </c>
      <c r="V150" s="41">
        <v>620</v>
      </c>
      <c r="W150" s="41">
        <v>0</v>
      </c>
      <c r="X150" s="41">
        <v>12</v>
      </c>
      <c r="Y150" s="41"/>
      <c r="Z150" s="41">
        <v>0</v>
      </c>
      <c r="AA150" s="41"/>
      <c r="AB150" s="41">
        <f t="shared" si="39"/>
        <v>83</v>
      </c>
      <c r="AD150" s="41">
        <v>55</v>
      </c>
      <c r="AF150" s="41">
        <v>0</v>
      </c>
      <c r="AH150" s="41">
        <v>28</v>
      </c>
      <c r="AJ150" s="41">
        <v>0</v>
      </c>
    </row>
    <row r="151" spans="1:36" outlineLevel="2" x14ac:dyDescent="0.2">
      <c r="A151" s="46">
        <v>2019</v>
      </c>
      <c r="B151" s="22" t="s">
        <v>534</v>
      </c>
      <c r="C151" s="22" t="s">
        <v>188</v>
      </c>
      <c r="D151" s="22" t="s">
        <v>539</v>
      </c>
      <c r="F151" s="41">
        <f t="shared" si="38"/>
        <v>1358</v>
      </c>
      <c r="G151" s="41"/>
      <c r="H151" s="41">
        <f t="shared" si="40"/>
        <v>569</v>
      </c>
      <c r="I151" s="41">
        <v>0</v>
      </c>
      <c r="J151" s="41">
        <v>510</v>
      </c>
      <c r="K151" s="41">
        <v>58</v>
      </c>
      <c r="L151" s="41">
        <v>0</v>
      </c>
      <c r="M151" s="41">
        <v>1</v>
      </c>
      <c r="N151" s="41"/>
      <c r="O151" s="41">
        <f t="shared" si="41"/>
        <v>129</v>
      </c>
      <c r="P151" s="41">
        <v>68</v>
      </c>
      <c r="Q151" s="41">
        <v>61</v>
      </c>
      <c r="R151" s="41"/>
      <c r="S151" s="41">
        <v>100</v>
      </c>
      <c r="T151" s="41"/>
      <c r="U151" s="41">
        <f t="shared" si="42"/>
        <v>560</v>
      </c>
      <c r="V151" s="41">
        <v>534</v>
      </c>
      <c r="W151" s="41">
        <v>26</v>
      </c>
      <c r="X151" s="41">
        <v>0</v>
      </c>
      <c r="Y151" s="41"/>
      <c r="Z151" s="41">
        <v>0</v>
      </c>
      <c r="AA151" s="41"/>
      <c r="AB151" s="41">
        <f t="shared" si="39"/>
        <v>15</v>
      </c>
      <c r="AD151" s="41">
        <v>15</v>
      </c>
      <c r="AF151" s="41">
        <v>0</v>
      </c>
      <c r="AH151" s="41">
        <v>0</v>
      </c>
      <c r="AJ151" s="41">
        <v>0</v>
      </c>
    </row>
    <row r="152" spans="1:36" outlineLevel="2" x14ac:dyDescent="0.2">
      <c r="A152" s="46">
        <v>2019</v>
      </c>
      <c r="B152" s="22" t="s">
        <v>534</v>
      </c>
      <c r="C152" s="22" t="s">
        <v>189</v>
      </c>
      <c r="D152" s="22" t="s">
        <v>540</v>
      </c>
      <c r="F152" s="41">
        <f t="shared" si="38"/>
        <v>28130</v>
      </c>
      <c r="G152" s="41"/>
      <c r="H152" s="41">
        <f t="shared" si="40"/>
        <v>21304</v>
      </c>
      <c r="I152" s="41">
        <v>6766</v>
      </c>
      <c r="J152" s="41">
        <v>936</v>
      </c>
      <c r="K152" s="41">
        <v>11526</v>
      </c>
      <c r="L152" s="41">
        <v>0</v>
      </c>
      <c r="M152" s="41">
        <v>2076</v>
      </c>
      <c r="N152" s="41"/>
      <c r="O152" s="41">
        <f t="shared" si="41"/>
        <v>4470</v>
      </c>
      <c r="P152" s="41">
        <v>4323</v>
      </c>
      <c r="Q152" s="41">
        <v>147</v>
      </c>
      <c r="R152" s="41"/>
      <c r="S152" s="41">
        <v>1528</v>
      </c>
      <c r="T152" s="41"/>
      <c r="U152" s="41">
        <f t="shared" si="42"/>
        <v>828</v>
      </c>
      <c r="V152" s="41">
        <v>715</v>
      </c>
      <c r="W152" s="41">
        <v>113</v>
      </c>
      <c r="X152" s="41">
        <v>0</v>
      </c>
      <c r="Y152" s="41"/>
      <c r="Z152" s="41">
        <v>0</v>
      </c>
      <c r="AA152" s="41"/>
      <c r="AB152" s="41">
        <f t="shared" si="39"/>
        <v>2786</v>
      </c>
      <c r="AD152" s="41">
        <v>1313</v>
      </c>
      <c r="AF152" s="41">
        <v>122</v>
      </c>
      <c r="AH152" s="41">
        <v>201</v>
      </c>
      <c r="AJ152" s="41">
        <v>1150</v>
      </c>
    </row>
    <row r="153" spans="1:36" outlineLevel="2" x14ac:dyDescent="0.2">
      <c r="A153" s="46">
        <v>2019</v>
      </c>
      <c r="B153" s="22" t="s">
        <v>534</v>
      </c>
      <c r="C153" s="22" t="s">
        <v>190</v>
      </c>
      <c r="D153" s="22" t="s">
        <v>541</v>
      </c>
      <c r="F153" s="41">
        <f t="shared" si="38"/>
        <v>1794</v>
      </c>
      <c r="G153" s="41"/>
      <c r="H153" s="41">
        <f t="shared" si="40"/>
        <v>993</v>
      </c>
      <c r="I153" s="41">
        <v>488</v>
      </c>
      <c r="J153" s="41">
        <v>60</v>
      </c>
      <c r="K153" s="41">
        <v>60</v>
      </c>
      <c r="L153" s="41">
        <v>10</v>
      </c>
      <c r="M153" s="41">
        <v>375</v>
      </c>
      <c r="N153" s="41"/>
      <c r="O153" s="41">
        <f t="shared" si="41"/>
        <v>370</v>
      </c>
      <c r="P153" s="41">
        <v>247</v>
      </c>
      <c r="Q153" s="41">
        <v>123</v>
      </c>
      <c r="R153" s="41"/>
      <c r="S153" s="41">
        <v>158</v>
      </c>
      <c r="T153" s="41"/>
      <c r="U153" s="41">
        <f t="shared" si="42"/>
        <v>273</v>
      </c>
      <c r="V153" s="41">
        <v>254</v>
      </c>
      <c r="W153" s="41">
        <v>17</v>
      </c>
      <c r="X153" s="41">
        <v>2</v>
      </c>
      <c r="Y153" s="41"/>
      <c r="Z153" s="41">
        <v>30</v>
      </c>
      <c r="AA153" s="41"/>
      <c r="AB153" s="41">
        <f t="shared" si="39"/>
        <v>155</v>
      </c>
      <c r="AD153" s="41">
        <v>127</v>
      </c>
      <c r="AF153" s="41">
        <v>0</v>
      </c>
      <c r="AH153" s="41">
        <v>28</v>
      </c>
      <c r="AJ153" s="41">
        <v>0</v>
      </c>
    </row>
    <row r="154" spans="1:36" outlineLevel="2" x14ac:dyDescent="0.2">
      <c r="A154" s="46">
        <v>2019</v>
      </c>
      <c r="B154" s="22" t="s">
        <v>534</v>
      </c>
      <c r="C154" s="22" t="s">
        <v>192</v>
      </c>
      <c r="D154" s="22" t="s">
        <v>543</v>
      </c>
      <c r="F154" s="41">
        <f t="shared" si="38"/>
        <v>773</v>
      </c>
      <c r="G154" s="41"/>
      <c r="H154" s="41">
        <f t="shared" si="40"/>
        <v>279</v>
      </c>
      <c r="I154" s="41">
        <v>210</v>
      </c>
      <c r="J154" s="41">
        <v>28</v>
      </c>
      <c r="K154" s="41">
        <v>4</v>
      </c>
      <c r="L154" s="41">
        <v>37</v>
      </c>
      <c r="M154" s="41">
        <v>0</v>
      </c>
      <c r="N154" s="41"/>
      <c r="O154" s="41">
        <f t="shared" si="41"/>
        <v>109</v>
      </c>
      <c r="P154" s="41">
        <v>109</v>
      </c>
      <c r="Q154" s="41">
        <v>0</v>
      </c>
      <c r="R154" s="41"/>
      <c r="S154" s="41">
        <v>79</v>
      </c>
      <c r="T154" s="41"/>
      <c r="U154" s="41">
        <f t="shared" si="42"/>
        <v>306</v>
      </c>
      <c r="V154" s="41">
        <v>296</v>
      </c>
      <c r="W154" s="41">
        <v>10</v>
      </c>
      <c r="X154" s="41">
        <v>0</v>
      </c>
      <c r="Y154" s="41"/>
      <c r="Z154" s="41">
        <v>0</v>
      </c>
      <c r="AA154" s="41"/>
      <c r="AB154" s="41">
        <f t="shared" si="39"/>
        <v>13</v>
      </c>
      <c r="AD154" s="41">
        <v>15</v>
      </c>
      <c r="AF154" s="41">
        <v>-2</v>
      </c>
      <c r="AH154" s="41">
        <v>0</v>
      </c>
      <c r="AJ154" s="41">
        <v>0</v>
      </c>
    </row>
    <row r="155" spans="1:36" outlineLevel="2" x14ac:dyDescent="0.2">
      <c r="A155" s="46">
        <v>2019</v>
      </c>
      <c r="B155" s="22" t="s">
        <v>534</v>
      </c>
      <c r="C155" s="22" t="s">
        <v>193</v>
      </c>
      <c r="D155" s="22" t="s">
        <v>544</v>
      </c>
      <c r="F155" s="41">
        <f t="shared" si="38"/>
        <v>39509</v>
      </c>
      <c r="G155" s="41"/>
      <c r="H155" s="41">
        <f t="shared" si="40"/>
        <v>31665</v>
      </c>
      <c r="I155" s="41">
        <v>11141</v>
      </c>
      <c r="J155" s="41">
        <v>2402</v>
      </c>
      <c r="K155" s="41">
        <v>4742</v>
      </c>
      <c r="L155" s="41">
        <v>954</v>
      </c>
      <c r="M155" s="41">
        <v>12426</v>
      </c>
      <c r="N155" s="41"/>
      <c r="O155" s="41">
        <f t="shared" si="41"/>
        <v>6652</v>
      </c>
      <c r="P155" s="41">
        <v>6652</v>
      </c>
      <c r="Q155" s="41">
        <v>0</v>
      </c>
      <c r="R155" s="41"/>
      <c r="S155" s="41">
        <v>783</v>
      </c>
      <c r="T155" s="41"/>
      <c r="U155" s="41">
        <f t="shared" si="42"/>
        <v>409</v>
      </c>
      <c r="V155" s="41">
        <v>0</v>
      </c>
      <c r="W155" s="41">
        <v>409</v>
      </c>
      <c r="X155" s="41">
        <v>0</v>
      </c>
      <c r="Y155" s="41"/>
      <c r="Z155" s="41">
        <v>547</v>
      </c>
      <c r="AA155" s="41"/>
      <c r="AB155" s="41">
        <f t="shared" si="39"/>
        <v>6199</v>
      </c>
      <c r="AD155" s="41">
        <v>3599</v>
      </c>
      <c r="AF155" s="41">
        <v>2203</v>
      </c>
      <c r="AH155" s="41">
        <v>397</v>
      </c>
      <c r="AJ155" s="41">
        <v>0</v>
      </c>
    </row>
    <row r="156" spans="1:36" outlineLevel="2" x14ac:dyDescent="0.2">
      <c r="A156" s="46">
        <v>2019</v>
      </c>
      <c r="B156" s="22" t="s">
        <v>534</v>
      </c>
      <c r="C156" s="22" t="s">
        <v>194</v>
      </c>
      <c r="D156" s="22" t="s">
        <v>545</v>
      </c>
      <c r="F156" s="41">
        <f t="shared" si="38"/>
        <v>4039</v>
      </c>
      <c r="G156" s="41"/>
      <c r="H156" s="41">
        <f t="shared" si="40"/>
        <v>2594</v>
      </c>
      <c r="I156" s="41">
        <v>1280</v>
      </c>
      <c r="J156" s="41">
        <v>1016</v>
      </c>
      <c r="K156" s="41">
        <v>210</v>
      </c>
      <c r="L156" s="41">
        <v>0</v>
      </c>
      <c r="M156" s="41">
        <v>88</v>
      </c>
      <c r="N156" s="41"/>
      <c r="O156" s="41">
        <f t="shared" si="41"/>
        <v>235</v>
      </c>
      <c r="P156" s="41">
        <v>114</v>
      </c>
      <c r="Q156" s="41">
        <v>121</v>
      </c>
      <c r="R156" s="41"/>
      <c r="S156" s="41">
        <v>150</v>
      </c>
      <c r="T156" s="41"/>
      <c r="U156" s="41">
        <f t="shared" si="42"/>
        <v>1060</v>
      </c>
      <c r="V156" s="41">
        <v>1035</v>
      </c>
      <c r="W156" s="41">
        <v>25</v>
      </c>
      <c r="X156" s="41">
        <v>0</v>
      </c>
      <c r="Y156" s="41"/>
      <c r="Z156" s="41">
        <v>0</v>
      </c>
      <c r="AA156" s="41"/>
      <c r="AB156" s="41">
        <f t="shared" si="39"/>
        <v>97</v>
      </c>
      <c r="AD156" s="41">
        <v>60</v>
      </c>
      <c r="AF156" s="41">
        <v>37</v>
      </c>
      <c r="AH156" s="41">
        <v>0</v>
      </c>
      <c r="AJ156" s="41">
        <v>0</v>
      </c>
    </row>
    <row r="157" spans="1:36" outlineLevel="2" x14ac:dyDescent="0.2">
      <c r="A157" s="46">
        <v>2019</v>
      </c>
      <c r="B157" s="22" t="s">
        <v>534</v>
      </c>
      <c r="C157" s="22" t="s">
        <v>195</v>
      </c>
      <c r="D157" s="22" t="s">
        <v>546</v>
      </c>
      <c r="F157" s="41">
        <f t="shared" si="38"/>
        <v>1476</v>
      </c>
      <c r="G157" s="41"/>
      <c r="H157" s="41">
        <f t="shared" si="40"/>
        <v>622</v>
      </c>
      <c r="I157" s="41">
        <v>415</v>
      </c>
      <c r="J157" s="41">
        <v>15</v>
      </c>
      <c r="K157" s="41">
        <v>33</v>
      </c>
      <c r="L157" s="41">
        <v>32</v>
      </c>
      <c r="M157" s="41">
        <v>127</v>
      </c>
      <c r="N157" s="41"/>
      <c r="O157" s="41">
        <f t="shared" si="41"/>
        <v>22</v>
      </c>
      <c r="P157" s="41">
        <v>22</v>
      </c>
      <c r="Q157" s="41">
        <v>0</v>
      </c>
      <c r="R157" s="41"/>
      <c r="S157" s="41">
        <v>237</v>
      </c>
      <c r="T157" s="41"/>
      <c r="U157" s="41">
        <f t="shared" si="42"/>
        <v>595</v>
      </c>
      <c r="V157" s="41">
        <v>581</v>
      </c>
      <c r="W157" s="41">
        <v>14</v>
      </c>
      <c r="X157" s="41">
        <v>0</v>
      </c>
      <c r="Y157" s="41"/>
      <c r="Z157" s="41">
        <v>0</v>
      </c>
      <c r="AA157" s="41"/>
      <c r="AB157" s="41">
        <f t="shared" si="39"/>
        <v>185</v>
      </c>
      <c r="AD157" s="41">
        <v>132</v>
      </c>
      <c r="AF157" s="41">
        <v>10</v>
      </c>
      <c r="AH157" s="41">
        <v>43</v>
      </c>
      <c r="AJ157" s="41">
        <v>0</v>
      </c>
    </row>
    <row r="158" spans="1:36" outlineLevel="2" x14ac:dyDescent="0.2">
      <c r="A158" s="46">
        <v>2019</v>
      </c>
      <c r="B158" s="22" t="s">
        <v>534</v>
      </c>
      <c r="C158" s="22" t="s">
        <v>196</v>
      </c>
      <c r="D158" s="22" t="s">
        <v>547</v>
      </c>
      <c r="F158" s="41">
        <f t="shared" si="38"/>
        <v>689</v>
      </c>
      <c r="G158" s="41"/>
      <c r="H158" s="41">
        <f t="shared" si="40"/>
        <v>211</v>
      </c>
      <c r="I158" s="41">
        <v>22</v>
      </c>
      <c r="J158" s="41">
        <v>0</v>
      </c>
      <c r="K158" s="41">
        <v>179</v>
      </c>
      <c r="L158" s="41">
        <v>0</v>
      </c>
      <c r="M158" s="41">
        <v>10</v>
      </c>
      <c r="N158" s="41"/>
      <c r="O158" s="41">
        <f t="shared" si="41"/>
        <v>0</v>
      </c>
      <c r="P158" s="41">
        <v>0</v>
      </c>
      <c r="Q158" s="41">
        <v>0</v>
      </c>
      <c r="R158" s="41"/>
      <c r="S158" s="41">
        <v>35</v>
      </c>
      <c r="T158" s="41"/>
      <c r="U158" s="41">
        <f t="shared" si="42"/>
        <v>443</v>
      </c>
      <c r="V158" s="41">
        <v>432</v>
      </c>
      <c r="W158" s="41">
        <v>11</v>
      </c>
      <c r="X158" s="41">
        <v>0</v>
      </c>
      <c r="Y158" s="41"/>
      <c r="Z158" s="41">
        <v>7</v>
      </c>
      <c r="AA158" s="41"/>
      <c r="AB158" s="41">
        <f t="shared" si="39"/>
        <v>13</v>
      </c>
      <c r="AD158" s="41">
        <v>13</v>
      </c>
      <c r="AF158" s="41">
        <v>0</v>
      </c>
      <c r="AH158" s="41">
        <v>0</v>
      </c>
      <c r="AJ158" s="41">
        <v>0</v>
      </c>
    </row>
    <row r="159" spans="1:36" outlineLevel="2" x14ac:dyDescent="0.2">
      <c r="A159" s="46">
        <v>2019</v>
      </c>
      <c r="B159" s="22" t="s">
        <v>534</v>
      </c>
      <c r="C159" s="22" t="s">
        <v>197</v>
      </c>
      <c r="D159" s="22" t="s">
        <v>548</v>
      </c>
      <c r="F159" s="41">
        <f t="shared" si="38"/>
        <v>2002</v>
      </c>
      <c r="G159" s="41"/>
      <c r="H159" s="41">
        <f t="shared" si="40"/>
        <v>417</v>
      </c>
      <c r="I159" s="41">
        <v>21</v>
      </c>
      <c r="J159" s="41">
        <v>0</v>
      </c>
      <c r="K159" s="41">
        <v>387</v>
      </c>
      <c r="L159" s="41">
        <v>0</v>
      </c>
      <c r="M159" s="41">
        <v>9</v>
      </c>
      <c r="N159" s="41"/>
      <c r="O159" s="41">
        <f t="shared" si="41"/>
        <v>4</v>
      </c>
      <c r="P159" s="41">
        <v>4</v>
      </c>
      <c r="Q159" s="41">
        <v>0</v>
      </c>
      <c r="R159" s="41"/>
      <c r="S159" s="41">
        <v>987</v>
      </c>
      <c r="T159" s="41"/>
      <c r="U159" s="41">
        <f t="shared" si="42"/>
        <v>594</v>
      </c>
      <c r="V159" s="41">
        <v>579</v>
      </c>
      <c r="W159" s="41">
        <v>13</v>
      </c>
      <c r="X159" s="41">
        <v>2</v>
      </c>
      <c r="Y159" s="41"/>
      <c r="Z159" s="41">
        <v>0</v>
      </c>
      <c r="AA159" s="41"/>
      <c r="AB159" s="41">
        <f t="shared" si="39"/>
        <v>96</v>
      </c>
      <c r="AD159" s="41">
        <v>22</v>
      </c>
      <c r="AF159" s="41">
        <v>18</v>
      </c>
      <c r="AH159" s="41">
        <v>56</v>
      </c>
      <c r="AJ159" s="41">
        <v>0</v>
      </c>
    </row>
    <row r="160" spans="1:36" outlineLevel="2" x14ac:dyDescent="0.2">
      <c r="A160" s="46">
        <v>2019</v>
      </c>
      <c r="B160" s="22" t="s">
        <v>534</v>
      </c>
      <c r="C160" s="22" t="s">
        <v>198</v>
      </c>
      <c r="D160" s="22" t="s">
        <v>549</v>
      </c>
      <c r="F160" s="41">
        <f t="shared" si="38"/>
        <v>540</v>
      </c>
      <c r="G160" s="41"/>
      <c r="H160" s="41">
        <f t="shared" si="40"/>
        <v>81</v>
      </c>
      <c r="I160" s="41">
        <v>0</v>
      </c>
      <c r="J160" s="41">
        <v>0</v>
      </c>
      <c r="K160" s="41">
        <v>73</v>
      </c>
      <c r="L160" s="41">
        <v>0</v>
      </c>
      <c r="M160" s="41">
        <v>8</v>
      </c>
      <c r="N160" s="41"/>
      <c r="O160" s="41">
        <f t="shared" si="41"/>
        <v>183</v>
      </c>
      <c r="P160" s="41">
        <v>34</v>
      </c>
      <c r="Q160" s="41">
        <v>149</v>
      </c>
      <c r="R160" s="41"/>
      <c r="S160" s="41">
        <v>52</v>
      </c>
      <c r="T160" s="41"/>
      <c r="U160" s="41">
        <f t="shared" si="42"/>
        <v>224</v>
      </c>
      <c r="V160" s="41">
        <v>216</v>
      </c>
      <c r="W160" s="41">
        <v>8</v>
      </c>
      <c r="X160" s="41">
        <v>0</v>
      </c>
      <c r="Y160" s="41"/>
      <c r="Z160" s="41">
        <v>0</v>
      </c>
      <c r="AA160" s="41"/>
      <c r="AB160" s="41">
        <f t="shared" si="39"/>
        <v>2</v>
      </c>
      <c r="AD160" s="41">
        <v>0</v>
      </c>
      <c r="AF160" s="41">
        <v>2</v>
      </c>
      <c r="AH160" s="41">
        <v>0</v>
      </c>
      <c r="AJ160" s="41">
        <v>0</v>
      </c>
    </row>
    <row r="161" spans="1:36" outlineLevel="2" x14ac:dyDescent="0.2">
      <c r="A161" s="46">
        <v>2019</v>
      </c>
      <c r="B161" s="22" t="s">
        <v>534</v>
      </c>
      <c r="C161" s="22" t="s">
        <v>199</v>
      </c>
      <c r="D161" s="22" t="s">
        <v>550</v>
      </c>
      <c r="F161" s="41">
        <f t="shared" si="38"/>
        <v>153</v>
      </c>
      <c r="G161" s="41"/>
      <c r="H161" s="41">
        <f t="shared" si="40"/>
        <v>91</v>
      </c>
      <c r="I161" s="41">
        <v>0</v>
      </c>
      <c r="J161" s="41">
        <v>0</v>
      </c>
      <c r="K161" s="41">
        <v>73</v>
      </c>
      <c r="L161" s="41">
        <v>0</v>
      </c>
      <c r="M161" s="41">
        <v>18</v>
      </c>
      <c r="N161" s="41"/>
      <c r="O161" s="41">
        <f t="shared" si="41"/>
        <v>0</v>
      </c>
      <c r="P161" s="41">
        <v>0</v>
      </c>
      <c r="Q161" s="41">
        <v>0</v>
      </c>
      <c r="R161" s="41"/>
      <c r="S161" s="41">
        <v>54</v>
      </c>
      <c r="T161" s="41"/>
      <c r="U161" s="41">
        <f t="shared" si="42"/>
        <v>8</v>
      </c>
      <c r="V161" s="41">
        <v>0</v>
      </c>
      <c r="W161" s="41">
        <v>0</v>
      </c>
      <c r="X161" s="41">
        <v>8</v>
      </c>
      <c r="Y161" s="41"/>
      <c r="Z161" s="41">
        <v>0</v>
      </c>
      <c r="AA161" s="41"/>
      <c r="AB161" s="41">
        <f t="shared" si="39"/>
        <v>1</v>
      </c>
      <c r="AD161" s="41">
        <v>0</v>
      </c>
      <c r="AF161" s="41">
        <v>0</v>
      </c>
      <c r="AH161" s="41">
        <v>1</v>
      </c>
      <c r="AJ161" s="41">
        <v>0</v>
      </c>
    </row>
    <row r="162" spans="1:36" outlineLevel="2" x14ac:dyDescent="0.2">
      <c r="A162" s="46">
        <v>2019</v>
      </c>
      <c r="B162" s="22" t="s">
        <v>534</v>
      </c>
      <c r="C162" s="22" t="s">
        <v>200</v>
      </c>
      <c r="D162" s="22" t="s">
        <v>551</v>
      </c>
      <c r="F162" s="41">
        <f t="shared" si="38"/>
        <v>12133</v>
      </c>
      <c r="G162" s="41"/>
      <c r="H162" s="41">
        <f t="shared" si="40"/>
        <v>8697</v>
      </c>
      <c r="I162" s="41">
        <v>3488</v>
      </c>
      <c r="J162" s="41">
        <v>3807</v>
      </c>
      <c r="K162" s="41">
        <v>327</v>
      </c>
      <c r="L162" s="41">
        <v>10</v>
      </c>
      <c r="M162" s="41">
        <v>1065</v>
      </c>
      <c r="N162" s="41"/>
      <c r="O162" s="41">
        <f t="shared" si="41"/>
        <v>110</v>
      </c>
      <c r="P162" s="41">
        <v>0</v>
      </c>
      <c r="Q162" s="41">
        <v>110</v>
      </c>
      <c r="R162" s="41"/>
      <c r="S162" s="41">
        <v>301</v>
      </c>
      <c r="T162" s="41"/>
      <c r="U162" s="41">
        <f t="shared" si="42"/>
        <v>3025</v>
      </c>
      <c r="V162" s="41">
        <v>2708</v>
      </c>
      <c r="W162" s="41">
        <v>148</v>
      </c>
      <c r="X162" s="41">
        <v>169</v>
      </c>
      <c r="Y162" s="41"/>
      <c r="Z162" s="41">
        <v>0</v>
      </c>
      <c r="AA162" s="41"/>
      <c r="AB162" s="41">
        <f t="shared" si="39"/>
        <v>3078</v>
      </c>
      <c r="AD162" s="41">
        <v>2047</v>
      </c>
      <c r="AF162" s="41">
        <v>463</v>
      </c>
      <c r="AH162" s="41">
        <v>3</v>
      </c>
      <c r="AJ162" s="41">
        <v>565</v>
      </c>
    </row>
    <row r="163" spans="1:36" outlineLevel="2" x14ac:dyDescent="0.2">
      <c r="A163" s="46">
        <v>2019</v>
      </c>
      <c r="B163" s="22" t="s">
        <v>534</v>
      </c>
      <c r="C163" s="22" t="s">
        <v>201</v>
      </c>
      <c r="D163" s="22" t="s">
        <v>552</v>
      </c>
      <c r="F163" s="41">
        <f t="shared" si="38"/>
        <v>27970</v>
      </c>
      <c r="G163" s="41"/>
      <c r="H163" s="41">
        <f t="shared" si="40"/>
        <v>15937</v>
      </c>
      <c r="I163" s="41">
        <v>7208</v>
      </c>
      <c r="J163" s="41">
        <v>3309</v>
      </c>
      <c r="K163" s="41">
        <v>2265</v>
      </c>
      <c r="L163" s="41">
        <v>0</v>
      </c>
      <c r="M163" s="41">
        <v>3155</v>
      </c>
      <c r="N163" s="41"/>
      <c r="O163" s="41">
        <f t="shared" si="41"/>
        <v>7612</v>
      </c>
      <c r="P163" s="41">
        <v>2100</v>
      </c>
      <c r="Q163" s="41">
        <v>5512</v>
      </c>
      <c r="R163" s="41"/>
      <c r="S163" s="41">
        <v>767</v>
      </c>
      <c r="T163" s="41"/>
      <c r="U163" s="41">
        <f t="shared" si="42"/>
        <v>3654</v>
      </c>
      <c r="V163" s="41">
        <v>3454</v>
      </c>
      <c r="W163" s="41">
        <v>170</v>
      </c>
      <c r="X163" s="41">
        <v>30</v>
      </c>
      <c r="Y163" s="41"/>
      <c r="Z163" s="41">
        <v>0</v>
      </c>
      <c r="AA163" s="41"/>
      <c r="AB163" s="41">
        <f t="shared" si="39"/>
        <v>5977</v>
      </c>
      <c r="AD163" s="41">
        <v>3817</v>
      </c>
      <c r="AF163" s="41">
        <v>1376</v>
      </c>
      <c r="AH163" s="41">
        <v>784</v>
      </c>
      <c r="AJ163" s="41">
        <v>0</v>
      </c>
    </row>
    <row r="164" spans="1:36" outlineLevel="2" x14ac:dyDescent="0.2">
      <c r="A164" s="46">
        <v>2019</v>
      </c>
      <c r="B164" s="22" t="s">
        <v>534</v>
      </c>
      <c r="C164" s="22" t="s">
        <v>202</v>
      </c>
      <c r="D164" s="22" t="s">
        <v>553</v>
      </c>
      <c r="F164" s="41">
        <f t="shared" si="38"/>
        <v>3474</v>
      </c>
      <c r="G164" s="41"/>
      <c r="H164" s="41">
        <f t="shared" si="40"/>
        <v>1978</v>
      </c>
      <c r="I164" s="41">
        <v>1795</v>
      </c>
      <c r="J164" s="41">
        <v>51</v>
      </c>
      <c r="K164" s="41">
        <v>132</v>
      </c>
      <c r="L164" s="41">
        <v>0</v>
      </c>
      <c r="M164" s="41">
        <v>0</v>
      </c>
      <c r="N164" s="41"/>
      <c r="O164" s="41">
        <f t="shared" si="41"/>
        <v>328</v>
      </c>
      <c r="P164" s="41">
        <v>2</v>
      </c>
      <c r="Q164" s="41">
        <v>326</v>
      </c>
      <c r="R164" s="41"/>
      <c r="S164" s="41">
        <v>156</v>
      </c>
      <c r="T164" s="41"/>
      <c r="U164" s="41">
        <f t="shared" si="42"/>
        <v>1012</v>
      </c>
      <c r="V164" s="41">
        <v>942</v>
      </c>
      <c r="W164" s="41">
        <v>70</v>
      </c>
      <c r="X164" s="41">
        <v>0</v>
      </c>
      <c r="Y164" s="41"/>
      <c r="Z164" s="41">
        <v>0</v>
      </c>
      <c r="AA164" s="41"/>
      <c r="AB164" s="41">
        <f t="shared" si="39"/>
        <v>389.11750000000001</v>
      </c>
      <c r="AD164" s="41">
        <v>146.0727</v>
      </c>
      <c r="AF164" s="41">
        <v>36.258699999999997</v>
      </c>
      <c r="AH164" s="41">
        <v>0.45379999999999998</v>
      </c>
      <c r="AJ164" s="41">
        <v>206.3323</v>
      </c>
    </row>
    <row r="165" spans="1:36" outlineLevel="2" x14ac:dyDescent="0.2">
      <c r="A165" s="46">
        <v>2019</v>
      </c>
      <c r="B165" s="22" t="s">
        <v>534</v>
      </c>
      <c r="C165" s="22" t="s">
        <v>203</v>
      </c>
      <c r="D165" s="22" t="s">
        <v>554</v>
      </c>
      <c r="F165" s="41">
        <f t="shared" si="38"/>
        <v>1409</v>
      </c>
      <c r="G165" s="41"/>
      <c r="H165" s="41">
        <f t="shared" si="40"/>
        <v>960</v>
      </c>
      <c r="I165" s="41">
        <v>363</v>
      </c>
      <c r="J165" s="41">
        <v>54</v>
      </c>
      <c r="K165" s="41">
        <v>194</v>
      </c>
      <c r="L165" s="41">
        <v>80</v>
      </c>
      <c r="M165" s="41">
        <v>269</v>
      </c>
      <c r="N165" s="41"/>
      <c r="O165" s="41">
        <f t="shared" si="41"/>
        <v>17</v>
      </c>
      <c r="P165" s="41">
        <v>17</v>
      </c>
      <c r="Q165" s="41">
        <v>0</v>
      </c>
      <c r="R165" s="41"/>
      <c r="S165" s="41">
        <v>113</v>
      </c>
      <c r="T165" s="41"/>
      <c r="U165" s="41">
        <f t="shared" si="42"/>
        <v>319</v>
      </c>
      <c r="V165" s="41">
        <v>311</v>
      </c>
      <c r="W165" s="41">
        <v>8</v>
      </c>
      <c r="X165" s="41">
        <v>0</v>
      </c>
      <c r="Y165" s="41"/>
      <c r="Z165" s="41">
        <v>0</v>
      </c>
      <c r="AA165" s="41"/>
      <c r="AB165" s="41">
        <f t="shared" si="39"/>
        <v>292</v>
      </c>
      <c r="AD165" s="41">
        <v>279</v>
      </c>
      <c r="AF165" s="41">
        <v>13</v>
      </c>
      <c r="AH165" s="41">
        <v>0</v>
      </c>
      <c r="AJ165" s="41">
        <v>0</v>
      </c>
    </row>
    <row r="166" spans="1:36" outlineLevel="2" x14ac:dyDescent="0.2">
      <c r="A166" s="46">
        <v>2019</v>
      </c>
      <c r="B166" s="22" t="s">
        <v>534</v>
      </c>
      <c r="C166" s="22" t="s">
        <v>204</v>
      </c>
      <c r="D166" s="22" t="s">
        <v>555</v>
      </c>
      <c r="F166" s="41">
        <f t="shared" si="38"/>
        <v>568</v>
      </c>
      <c r="G166" s="41"/>
      <c r="H166" s="41">
        <f t="shared" si="40"/>
        <v>73</v>
      </c>
      <c r="I166" s="41">
        <v>45</v>
      </c>
      <c r="J166" s="41">
        <v>28</v>
      </c>
      <c r="K166" s="41">
        <v>0</v>
      </c>
      <c r="L166" s="41">
        <v>0</v>
      </c>
      <c r="M166" s="41">
        <v>0</v>
      </c>
      <c r="N166" s="41"/>
      <c r="O166" s="41">
        <f t="shared" si="41"/>
        <v>0</v>
      </c>
      <c r="P166" s="41">
        <v>0</v>
      </c>
      <c r="Q166" s="41">
        <v>0</v>
      </c>
      <c r="R166" s="41"/>
      <c r="S166" s="41">
        <v>63</v>
      </c>
      <c r="T166" s="41"/>
      <c r="U166" s="41">
        <f t="shared" si="42"/>
        <v>432</v>
      </c>
      <c r="V166" s="41">
        <v>419</v>
      </c>
      <c r="W166" s="41">
        <v>13</v>
      </c>
      <c r="X166" s="41">
        <v>0</v>
      </c>
      <c r="Y166" s="41"/>
      <c r="Z166" s="41">
        <v>0</v>
      </c>
      <c r="AA166" s="41"/>
      <c r="AB166" s="41">
        <f t="shared" si="39"/>
        <v>11</v>
      </c>
      <c r="AD166" s="41">
        <v>11</v>
      </c>
      <c r="AF166" s="41">
        <v>0</v>
      </c>
      <c r="AH166" s="41">
        <v>0</v>
      </c>
      <c r="AJ166" s="41">
        <v>0</v>
      </c>
    </row>
    <row r="167" spans="1:36" outlineLevel="2" x14ac:dyDescent="0.2">
      <c r="A167" s="46">
        <v>2019</v>
      </c>
      <c r="B167" s="22" t="s">
        <v>534</v>
      </c>
      <c r="C167" s="22" t="s">
        <v>556</v>
      </c>
      <c r="D167" s="22" t="s">
        <v>557</v>
      </c>
      <c r="F167" s="41">
        <f t="shared" si="38"/>
        <v>539</v>
      </c>
      <c r="G167" s="41"/>
      <c r="H167" s="41">
        <f t="shared" si="40"/>
        <v>229</v>
      </c>
      <c r="I167" s="41">
        <v>0</v>
      </c>
      <c r="J167" s="41">
        <v>0</v>
      </c>
      <c r="K167" s="41">
        <v>210</v>
      </c>
      <c r="L167" s="41">
        <v>0</v>
      </c>
      <c r="M167" s="41">
        <v>19</v>
      </c>
      <c r="N167" s="41"/>
      <c r="O167" s="41">
        <f t="shared" si="41"/>
        <v>25</v>
      </c>
      <c r="P167" s="41">
        <v>25</v>
      </c>
      <c r="Q167" s="41">
        <v>0</v>
      </c>
      <c r="R167" s="41"/>
      <c r="S167" s="41">
        <v>38</v>
      </c>
      <c r="T167" s="41"/>
      <c r="U167" s="41">
        <f t="shared" si="42"/>
        <v>247</v>
      </c>
      <c r="V167" s="41">
        <v>231</v>
      </c>
      <c r="W167" s="41">
        <v>16</v>
      </c>
      <c r="X167" s="41">
        <v>0</v>
      </c>
      <c r="Y167" s="41"/>
      <c r="Z167" s="41">
        <v>0</v>
      </c>
      <c r="AA167" s="41"/>
      <c r="AB167" s="41">
        <f t="shared" si="39"/>
        <v>5</v>
      </c>
      <c r="AD167" s="41">
        <v>5</v>
      </c>
      <c r="AF167" s="41">
        <v>0</v>
      </c>
      <c r="AH167" s="41">
        <v>0</v>
      </c>
      <c r="AJ167" s="41">
        <v>0</v>
      </c>
    </row>
    <row r="168" spans="1:36" outlineLevel="2" x14ac:dyDescent="0.2">
      <c r="A168" s="46">
        <v>2019</v>
      </c>
      <c r="B168" s="22" t="s">
        <v>534</v>
      </c>
      <c r="C168" s="22" t="s">
        <v>205</v>
      </c>
      <c r="D168" s="22" t="s">
        <v>558</v>
      </c>
      <c r="F168" s="41">
        <f t="shared" si="38"/>
        <v>1103</v>
      </c>
      <c r="G168" s="41"/>
      <c r="H168" s="41">
        <f t="shared" si="40"/>
        <v>643</v>
      </c>
      <c r="I168" s="41">
        <v>337</v>
      </c>
      <c r="J168" s="41">
        <v>39</v>
      </c>
      <c r="K168" s="41">
        <v>220</v>
      </c>
      <c r="L168" s="41">
        <v>0</v>
      </c>
      <c r="M168" s="41">
        <v>47</v>
      </c>
      <c r="N168" s="41"/>
      <c r="O168" s="41">
        <f t="shared" si="41"/>
        <v>1</v>
      </c>
      <c r="P168" s="41">
        <v>1</v>
      </c>
      <c r="Q168" s="41">
        <v>0</v>
      </c>
      <c r="R168" s="41"/>
      <c r="S168" s="41">
        <v>23</v>
      </c>
      <c r="T168" s="41"/>
      <c r="U168" s="41">
        <f t="shared" si="42"/>
        <v>436</v>
      </c>
      <c r="V168" s="41">
        <v>422</v>
      </c>
      <c r="W168" s="41">
        <v>14</v>
      </c>
      <c r="X168" s="41">
        <v>0</v>
      </c>
      <c r="Y168" s="41"/>
      <c r="Z168" s="41">
        <v>14</v>
      </c>
      <c r="AA168" s="41"/>
      <c r="AB168" s="41">
        <f t="shared" si="39"/>
        <v>29</v>
      </c>
      <c r="AD168" s="41">
        <v>29</v>
      </c>
      <c r="AF168" s="41">
        <v>0</v>
      </c>
      <c r="AH168" s="41">
        <v>0</v>
      </c>
      <c r="AJ168" s="41">
        <v>0</v>
      </c>
    </row>
    <row r="169" spans="1:36" outlineLevel="2" x14ac:dyDescent="0.2">
      <c r="A169" s="46">
        <v>2019</v>
      </c>
      <c r="B169" s="22" t="s">
        <v>534</v>
      </c>
      <c r="C169" s="22" t="s">
        <v>206</v>
      </c>
      <c r="D169" s="22" t="s">
        <v>559</v>
      </c>
      <c r="F169" s="41">
        <f t="shared" si="38"/>
        <v>912</v>
      </c>
      <c r="G169" s="41"/>
      <c r="H169" s="41">
        <f t="shared" si="40"/>
        <v>109</v>
      </c>
      <c r="I169" s="41">
        <v>13</v>
      </c>
      <c r="J169" s="41">
        <v>1</v>
      </c>
      <c r="K169" s="41">
        <v>88</v>
      </c>
      <c r="L169" s="41">
        <v>0</v>
      </c>
      <c r="M169" s="41">
        <v>7</v>
      </c>
      <c r="N169" s="41"/>
      <c r="O169" s="41">
        <f t="shared" si="41"/>
        <v>348</v>
      </c>
      <c r="P169" s="41">
        <v>348</v>
      </c>
      <c r="Q169" s="41">
        <v>0</v>
      </c>
      <c r="R169" s="41"/>
      <c r="S169" s="41">
        <v>195</v>
      </c>
      <c r="T169" s="41"/>
      <c r="U169" s="41">
        <f t="shared" si="42"/>
        <v>260</v>
      </c>
      <c r="V169" s="41">
        <v>250</v>
      </c>
      <c r="W169" s="41">
        <v>10</v>
      </c>
      <c r="X169" s="41">
        <v>0</v>
      </c>
      <c r="Y169" s="41"/>
      <c r="Z169" s="41">
        <v>0</v>
      </c>
      <c r="AA169" s="41"/>
      <c r="AB169" s="41">
        <f t="shared" si="39"/>
        <v>1</v>
      </c>
      <c r="AD169" s="41">
        <v>0</v>
      </c>
      <c r="AF169" s="41">
        <v>0</v>
      </c>
      <c r="AH169" s="41">
        <v>1</v>
      </c>
      <c r="AJ169" s="41">
        <v>0</v>
      </c>
    </row>
    <row r="170" spans="1:36" outlineLevel="2" x14ac:dyDescent="0.2">
      <c r="A170" s="46">
        <v>2019</v>
      </c>
      <c r="B170" s="22" t="s">
        <v>534</v>
      </c>
      <c r="C170" s="22" t="s">
        <v>207</v>
      </c>
      <c r="D170" s="22" t="s">
        <v>560</v>
      </c>
      <c r="F170" s="41">
        <f t="shared" si="38"/>
        <v>6016</v>
      </c>
      <c r="G170" s="41"/>
      <c r="H170" s="41">
        <f t="shared" si="40"/>
        <v>3709</v>
      </c>
      <c r="I170" s="41">
        <v>3030</v>
      </c>
      <c r="J170" s="41">
        <v>109</v>
      </c>
      <c r="K170" s="41">
        <v>570</v>
      </c>
      <c r="L170" s="41">
        <v>0</v>
      </c>
      <c r="M170" s="41">
        <v>0</v>
      </c>
      <c r="N170" s="41"/>
      <c r="O170" s="41">
        <f t="shared" si="41"/>
        <v>163</v>
      </c>
      <c r="P170" s="41">
        <v>163</v>
      </c>
      <c r="Q170" s="41">
        <v>0</v>
      </c>
      <c r="R170" s="41"/>
      <c r="S170" s="41">
        <v>162</v>
      </c>
      <c r="T170" s="41"/>
      <c r="U170" s="41">
        <f t="shared" si="42"/>
        <v>1982</v>
      </c>
      <c r="V170" s="41">
        <v>1653</v>
      </c>
      <c r="W170" s="41">
        <v>89</v>
      </c>
      <c r="X170" s="41">
        <v>240</v>
      </c>
      <c r="Y170" s="41"/>
      <c r="Z170" s="41">
        <v>0</v>
      </c>
      <c r="AA170" s="41"/>
      <c r="AB170" s="41">
        <f t="shared" si="39"/>
        <v>1362</v>
      </c>
      <c r="AD170" s="41">
        <v>972</v>
      </c>
      <c r="AF170" s="41">
        <v>0</v>
      </c>
      <c r="AH170" s="41">
        <v>125</v>
      </c>
      <c r="AJ170" s="41">
        <v>265</v>
      </c>
    </row>
    <row r="171" spans="1:36" outlineLevel="2" x14ac:dyDescent="0.2">
      <c r="A171" s="46">
        <v>2019</v>
      </c>
      <c r="B171" s="22" t="s">
        <v>534</v>
      </c>
      <c r="C171" s="22" t="s">
        <v>208</v>
      </c>
      <c r="D171" s="22" t="s">
        <v>563</v>
      </c>
      <c r="F171" s="41">
        <f t="shared" si="38"/>
        <v>553</v>
      </c>
      <c r="G171" s="41"/>
      <c r="H171" s="41">
        <f t="shared" si="40"/>
        <v>67</v>
      </c>
      <c r="I171" s="41">
        <v>31</v>
      </c>
      <c r="J171" s="41">
        <v>4</v>
      </c>
      <c r="K171" s="41">
        <v>9</v>
      </c>
      <c r="L171" s="41">
        <v>0</v>
      </c>
      <c r="M171" s="41">
        <v>23</v>
      </c>
      <c r="N171" s="41"/>
      <c r="O171" s="41">
        <f t="shared" si="41"/>
        <v>2</v>
      </c>
      <c r="P171" s="41">
        <v>0</v>
      </c>
      <c r="Q171" s="41">
        <v>2</v>
      </c>
      <c r="R171" s="41"/>
      <c r="S171" s="41">
        <v>25</v>
      </c>
      <c r="T171" s="41"/>
      <c r="U171" s="41">
        <f t="shared" si="42"/>
        <v>459</v>
      </c>
      <c r="V171" s="41">
        <v>448</v>
      </c>
      <c r="W171" s="41">
        <v>11</v>
      </c>
      <c r="X171" s="41">
        <v>0</v>
      </c>
      <c r="Y171" s="41"/>
      <c r="Z171" s="41">
        <v>11</v>
      </c>
      <c r="AA171" s="41"/>
      <c r="AB171" s="41">
        <f t="shared" si="39"/>
        <v>0</v>
      </c>
      <c r="AD171" s="41">
        <v>0</v>
      </c>
      <c r="AF171" s="41">
        <v>0</v>
      </c>
      <c r="AH171" s="41">
        <v>0</v>
      </c>
      <c r="AJ171" s="41">
        <v>0</v>
      </c>
    </row>
    <row r="172" spans="1:36" outlineLevel="2" x14ac:dyDescent="0.2">
      <c r="A172" s="46">
        <v>2019</v>
      </c>
      <c r="B172" s="22" t="s">
        <v>534</v>
      </c>
      <c r="C172" s="22" t="s">
        <v>209</v>
      </c>
      <c r="D172" s="22" t="s">
        <v>564</v>
      </c>
      <c r="F172" s="41">
        <f t="shared" si="38"/>
        <v>1016</v>
      </c>
      <c r="G172" s="41"/>
      <c r="H172" s="41">
        <f t="shared" si="40"/>
        <v>383</v>
      </c>
      <c r="I172" s="41">
        <v>0</v>
      </c>
      <c r="J172" s="41">
        <v>220</v>
      </c>
      <c r="K172" s="41">
        <v>135</v>
      </c>
      <c r="L172" s="41">
        <v>0</v>
      </c>
      <c r="M172" s="41">
        <v>28</v>
      </c>
      <c r="N172" s="41"/>
      <c r="O172" s="41">
        <f t="shared" si="41"/>
        <v>142</v>
      </c>
      <c r="P172" s="41">
        <v>0</v>
      </c>
      <c r="Q172" s="41">
        <v>142</v>
      </c>
      <c r="R172" s="41"/>
      <c r="S172" s="41">
        <v>152</v>
      </c>
      <c r="T172" s="41"/>
      <c r="U172" s="41">
        <f t="shared" si="42"/>
        <v>339</v>
      </c>
      <c r="V172" s="41">
        <v>321</v>
      </c>
      <c r="W172" s="41">
        <v>18</v>
      </c>
      <c r="X172" s="41">
        <v>0</v>
      </c>
      <c r="Y172" s="41"/>
      <c r="Z172" s="41">
        <v>0</v>
      </c>
      <c r="AA172" s="41"/>
      <c r="AB172" s="41">
        <f t="shared" si="39"/>
        <v>80</v>
      </c>
      <c r="AD172" s="41">
        <v>80</v>
      </c>
      <c r="AF172" s="41">
        <v>0</v>
      </c>
      <c r="AH172" s="41">
        <v>0</v>
      </c>
      <c r="AJ172" s="41">
        <v>0</v>
      </c>
    </row>
    <row r="173" spans="1:36" outlineLevel="2" x14ac:dyDescent="0.2">
      <c r="A173" s="46">
        <v>2019</v>
      </c>
      <c r="B173" s="22" t="s">
        <v>534</v>
      </c>
      <c r="C173" s="22" t="s">
        <v>210</v>
      </c>
      <c r="D173" s="22" t="s">
        <v>565</v>
      </c>
      <c r="F173" s="41">
        <f t="shared" si="38"/>
        <v>1137</v>
      </c>
      <c r="G173" s="41"/>
      <c r="H173" s="41">
        <f t="shared" si="40"/>
        <v>395</v>
      </c>
      <c r="I173" s="41">
        <v>311</v>
      </c>
      <c r="J173" s="41">
        <v>0</v>
      </c>
      <c r="K173" s="41">
        <v>78</v>
      </c>
      <c r="L173" s="41">
        <v>0</v>
      </c>
      <c r="M173" s="41">
        <v>6</v>
      </c>
      <c r="N173" s="41"/>
      <c r="O173" s="41">
        <f t="shared" si="41"/>
        <v>20</v>
      </c>
      <c r="P173" s="41">
        <v>8</v>
      </c>
      <c r="Q173" s="41">
        <v>12</v>
      </c>
      <c r="R173" s="41"/>
      <c r="S173" s="41">
        <v>269</v>
      </c>
      <c r="T173" s="41"/>
      <c r="U173" s="41">
        <f t="shared" si="42"/>
        <v>453</v>
      </c>
      <c r="V173" s="41">
        <v>427</v>
      </c>
      <c r="W173" s="41">
        <v>26</v>
      </c>
      <c r="X173" s="41">
        <v>0</v>
      </c>
      <c r="Y173" s="41"/>
      <c r="Z173" s="41">
        <v>0</v>
      </c>
      <c r="AA173" s="41"/>
      <c r="AB173" s="41">
        <f t="shared" si="39"/>
        <v>92</v>
      </c>
      <c r="AD173" s="41">
        <v>4</v>
      </c>
      <c r="AF173" s="41">
        <v>58</v>
      </c>
      <c r="AH173" s="41">
        <v>12</v>
      </c>
      <c r="AJ173" s="41">
        <v>18</v>
      </c>
    </row>
    <row r="174" spans="1:36" outlineLevel="2" x14ac:dyDescent="0.2">
      <c r="A174" s="46">
        <v>2019</v>
      </c>
      <c r="B174" s="22" t="s">
        <v>534</v>
      </c>
      <c r="C174" s="22" t="s">
        <v>211</v>
      </c>
      <c r="D174" s="22" t="s">
        <v>566</v>
      </c>
      <c r="F174" s="41">
        <f t="shared" si="38"/>
        <v>883</v>
      </c>
      <c r="G174" s="41"/>
      <c r="H174" s="41">
        <f t="shared" si="40"/>
        <v>483</v>
      </c>
      <c r="I174" s="41">
        <v>207</v>
      </c>
      <c r="J174" s="41">
        <v>0</v>
      </c>
      <c r="K174" s="41">
        <v>91</v>
      </c>
      <c r="L174" s="41">
        <v>0</v>
      </c>
      <c r="M174" s="41">
        <v>185</v>
      </c>
      <c r="N174" s="41"/>
      <c r="O174" s="41">
        <f t="shared" si="41"/>
        <v>0</v>
      </c>
      <c r="P174" s="41">
        <v>0</v>
      </c>
      <c r="Q174" s="41">
        <v>0</v>
      </c>
      <c r="R174" s="41"/>
      <c r="S174" s="41">
        <v>46</v>
      </c>
      <c r="T174" s="41"/>
      <c r="U174" s="41">
        <f t="shared" si="42"/>
        <v>354</v>
      </c>
      <c r="V174" s="41">
        <v>328</v>
      </c>
      <c r="W174" s="41">
        <v>9</v>
      </c>
      <c r="X174" s="41">
        <v>17</v>
      </c>
      <c r="Y174" s="41"/>
      <c r="Z174" s="41">
        <v>0</v>
      </c>
      <c r="AA174" s="41"/>
      <c r="AB174" s="41">
        <f t="shared" si="39"/>
        <v>99</v>
      </c>
      <c r="AD174" s="41">
        <v>61</v>
      </c>
      <c r="AF174" s="41">
        <v>0</v>
      </c>
      <c r="AH174" s="41">
        <v>8</v>
      </c>
      <c r="AJ174" s="41">
        <v>30</v>
      </c>
    </row>
    <row r="175" spans="1:36" outlineLevel="2" x14ac:dyDescent="0.2">
      <c r="A175" s="46">
        <v>2019</v>
      </c>
      <c r="B175" s="22" t="s">
        <v>534</v>
      </c>
      <c r="C175" s="22" t="s">
        <v>212</v>
      </c>
      <c r="D175" s="22" t="s">
        <v>567</v>
      </c>
      <c r="F175" s="41">
        <f t="shared" si="38"/>
        <v>772</v>
      </c>
      <c r="G175" s="41"/>
      <c r="H175" s="41">
        <f t="shared" si="40"/>
        <v>246</v>
      </c>
      <c r="I175" s="41">
        <v>51</v>
      </c>
      <c r="J175" s="41">
        <v>47</v>
      </c>
      <c r="K175" s="41">
        <v>60</v>
      </c>
      <c r="L175" s="41">
        <v>0</v>
      </c>
      <c r="M175" s="41">
        <v>88</v>
      </c>
      <c r="N175" s="41"/>
      <c r="O175" s="41">
        <f t="shared" si="41"/>
        <v>0</v>
      </c>
      <c r="P175" s="41">
        <v>0</v>
      </c>
      <c r="Q175" s="41">
        <v>0</v>
      </c>
      <c r="R175" s="41"/>
      <c r="S175" s="41">
        <v>129</v>
      </c>
      <c r="T175" s="41"/>
      <c r="U175" s="41">
        <f t="shared" si="42"/>
        <v>397</v>
      </c>
      <c r="V175" s="41">
        <v>385</v>
      </c>
      <c r="W175" s="41">
        <v>12</v>
      </c>
      <c r="X175" s="41">
        <v>0</v>
      </c>
      <c r="Y175" s="41"/>
      <c r="Z175" s="41">
        <v>0</v>
      </c>
      <c r="AA175" s="41"/>
      <c r="AB175" s="41">
        <f t="shared" si="39"/>
        <v>80</v>
      </c>
      <c r="AD175" s="41">
        <v>15</v>
      </c>
      <c r="AF175" s="41">
        <v>0</v>
      </c>
      <c r="AH175" s="41">
        <v>5</v>
      </c>
      <c r="AJ175" s="41">
        <v>60</v>
      </c>
    </row>
    <row r="176" spans="1:36" outlineLevel="2" x14ac:dyDescent="0.2">
      <c r="A176" s="46">
        <v>2019</v>
      </c>
      <c r="B176" s="22" t="s">
        <v>534</v>
      </c>
      <c r="C176" s="22" t="s">
        <v>214</v>
      </c>
      <c r="D176" s="22" t="s">
        <v>571</v>
      </c>
      <c r="F176" s="41">
        <f t="shared" si="38"/>
        <v>5062</v>
      </c>
      <c r="G176" s="41"/>
      <c r="H176" s="41">
        <f t="shared" si="40"/>
        <v>3331</v>
      </c>
      <c r="I176" s="41">
        <v>2523</v>
      </c>
      <c r="J176" s="41">
        <v>1</v>
      </c>
      <c r="K176" s="41">
        <v>712</v>
      </c>
      <c r="L176" s="41">
        <v>0</v>
      </c>
      <c r="M176" s="41">
        <v>95</v>
      </c>
      <c r="N176" s="41"/>
      <c r="O176" s="41">
        <f t="shared" si="41"/>
        <v>420</v>
      </c>
      <c r="P176" s="41">
        <v>282</v>
      </c>
      <c r="Q176" s="41">
        <v>138</v>
      </c>
      <c r="R176" s="41"/>
      <c r="S176" s="41">
        <v>24</v>
      </c>
      <c r="T176" s="41"/>
      <c r="U176" s="41">
        <f t="shared" si="42"/>
        <v>1287</v>
      </c>
      <c r="V176" s="41">
        <v>1195</v>
      </c>
      <c r="W176" s="41">
        <v>92</v>
      </c>
      <c r="X176" s="41">
        <v>0</v>
      </c>
      <c r="Y176" s="41"/>
      <c r="Z176" s="41">
        <v>0</v>
      </c>
      <c r="AA176" s="41"/>
      <c r="AB176" s="41">
        <f t="shared" si="39"/>
        <v>1304</v>
      </c>
      <c r="AD176" s="41">
        <v>996</v>
      </c>
      <c r="AF176" s="41">
        <v>0</v>
      </c>
      <c r="AH176" s="41">
        <v>7</v>
      </c>
      <c r="AJ176" s="41">
        <v>301</v>
      </c>
    </row>
    <row r="177" spans="1:36" outlineLevel="2" x14ac:dyDescent="0.2">
      <c r="A177" s="46">
        <v>2019</v>
      </c>
      <c r="B177" s="22" t="s">
        <v>534</v>
      </c>
      <c r="C177" s="22" t="s">
        <v>215</v>
      </c>
      <c r="D177" s="22" t="s">
        <v>572</v>
      </c>
      <c r="F177" s="41">
        <f t="shared" si="38"/>
        <v>3788</v>
      </c>
      <c r="G177" s="41"/>
      <c r="H177" s="41">
        <f t="shared" si="40"/>
        <v>2902</v>
      </c>
      <c r="I177" s="41">
        <v>2107</v>
      </c>
      <c r="J177" s="41">
        <v>3</v>
      </c>
      <c r="K177" s="41">
        <v>764</v>
      </c>
      <c r="L177" s="41">
        <v>0</v>
      </c>
      <c r="M177" s="41">
        <v>28</v>
      </c>
      <c r="N177" s="41"/>
      <c r="O177" s="41">
        <f t="shared" si="41"/>
        <v>214</v>
      </c>
      <c r="P177" s="41">
        <v>101</v>
      </c>
      <c r="Q177" s="41">
        <v>113</v>
      </c>
      <c r="R177" s="41"/>
      <c r="S177" s="41">
        <v>64</v>
      </c>
      <c r="T177" s="41"/>
      <c r="U177" s="41">
        <f t="shared" si="42"/>
        <v>608</v>
      </c>
      <c r="V177" s="41">
        <v>586</v>
      </c>
      <c r="W177" s="41">
        <v>22</v>
      </c>
      <c r="X177" s="41">
        <v>0</v>
      </c>
      <c r="Y177" s="41"/>
      <c r="Z177" s="41">
        <v>0</v>
      </c>
      <c r="AA177" s="41"/>
      <c r="AB177" s="41">
        <f t="shared" si="39"/>
        <v>843</v>
      </c>
      <c r="AD177" s="41">
        <v>818</v>
      </c>
      <c r="AF177" s="41">
        <v>0</v>
      </c>
      <c r="AH177" s="41">
        <v>25</v>
      </c>
      <c r="AJ177" s="41">
        <v>0</v>
      </c>
    </row>
    <row r="178" spans="1:36" outlineLevel="2" x14ac:dyDescent="0.2">
      <c r="A178" s="46">
        <v>2019</v>
      </c>
      <c r="B178" s="22" t="s">
        <v>534</v>
      </c>
      <c r="C178" s="22" t="s">
        <v>216</v>
      </c>
      <c r="D178" s="22" t="s">
        <v>575</v>
      </c>
      <c r="F178" s="41">
        <f t="shared" si="38"/>
        <v>1907</v>
      </c>
      <c r="G178" s="41"/>
      <c r="H178" s="41">
        <f t="shared" si="40"/>
        <v>1129</v>
      </c>
      <c r="I178" s="41">
        <v>496</v>
      </c>
      <c r="J178" s="41">
        <v>0</v>
      </c>
      <c r="K178" s="41">
        <v>430</v>
      </c>
      <c r="L178" s="41">
        <v>0</v>
      </c>
      <c r="M178" s="41">
        <v>203</v>
      </c>
      <c r="N178" s="41"/>
      <c r="O178" s="41">
        <f t="shared" si="41"/>
        <v>60</v>
      </c>
      <c r="P178" s="41">
        <v>60</v>
      </c>
      <c r="Q178" s="41">
        <v>0</v>
      </c>
      <c r="R178" s="41"/>
      <c r="S178" s="41">
        <v>125</v>
      </c>
      <c r="T178" s="41"/>
      <c r="U178" s="41">
        <f t="shared" si="42"/>
        <v>593</v>
      </c>
      <c r="V178" s="41">
        <v>524</v>
      </c>
      <c r="W178" s="41">
        <v>69</v>
      </c>
      <c r="X178" s="41">
        <v>0</v>
      </c>
      <c r="Y178" s="41"/>
      <c r="Z178" s="41">
        <v>0</v>
      </c>
      <c r="AA178" s="41"/>
      <c r="AB178" s="41">
        <f t="shared" ref="AB178:AB202" si="43">SUM(AC178:AJ178)</f>
        <v>14</v>
      </c>
      <c r="AD178" s="41">
        <v>14</v>
      </c>
      <c r="AF178" s="41">
        <v>0</v>
      </c>
      <c r="AH178" s="41">
        <v>0</v>
      </c>
      <c r="AJ178" s="41">
        <v>0</v>
      </c>
    </row>
    <row r="179" spans="1:36" outlineLevel="2" x14ac:dyDescent="0.2">
      <c r="A179" s="46">
        <v>2019</v>
      </c>
      <c r="B179" s="22" t="s">
        <v>534</v>
      </c>
      <c r="C179" s="22" t="s">
        <v>217</v>
      </c>
      <c r="D179" s="22" t="s">
        <v>576</v>
      </c>
      <c r="F179" s="41">
        <f t="shared" si="38"/>
        <v>377</v>
      </c>
      <c r="G179" s="41"/>
      <c r="H179" s="41">
        <f t="shared" si="40"/>
        <v>41</v>
      </c>
      <c r="I179" s="41">
        <v>24</v>
      </c>
      <c r="J179" s="41">
        <v>0</v>
      </c>
      <c r="K179" s="41">
        <v>17</v>
      </c>
      <c r="L179" s="41">
        <v>0</v>
      </c>
      <c r="M179" s="41">
        <v>0</v>
      </c>
      <c r="N179" s="41"/>
      <c r="O179" s="41">
        <f t="shared" si="41"/>
        <v>5</v>
      </c>
      <c r="P179" s="41">
        <v>5</v>
      </c>
      <c r="Q179" s="41">
        <v>0</v>
      </c>
      <c r="R179" s="41"/>
      <c r="S179" s="41">
        <v>36</v>
      </c>
      <c r="T179" s="41"/>
      <c r="U179" s="41">
        <f t="shared" si="42"/>
        <v>295</v>
      </c>
      <c r="V179" s="41">
        <v>286</v>
      </c>
      <c r="W179" s="41">
        <v>9</v>
      </c>
      <c r="X179" s="41">
        <v>0</v>
      </c>
      <c r="Y179" s="41"/>
      <c r="Z179" s="41">
        <v>0</v>
      </c>
      <c r="AA179" s="41"/>
      <c r="AB179" s="41">
        <f t="shared" si="43"/>
        <v>0</v>
      </c>
      <c r="AD179" s="41">
        <v>0</v>
      </c>
      <c r="AF179" s="41">
        <v>0</v>
      </c>
      <c r="AH179" s="41">
        <v>0</v>
      </c>
      <c r="AJ179" s="41">
        <v>0</v>
      </c>
    </row>
    <row r="180" spans="1:36" outlineLevel="2" x14ac:dyDescent="0.2">
      <c r="A180" s="46">
        <v>2019</v>
      </c>
      <c r="B180" s="22" t="s">
        <v>534</v>
      </c>
      <c r="C180" s="22" t="s">
        <v>218</v>
      </c>
      <c r="D180" s="22" t="s">
        <v>577</v>
      </c>
      <c r="F180" s="41">
        <f t="shared" si="38"/>
        <v>4862</v>
      </c>
      <c r="G180" s="41"/>
      <c r="H180" s="41">
        <f t="shared" si="40"/>
        <v>2656</v>
      </c>
      <c r="I180" s="41">
        <v>1273</v>
      </c>
      <c r="J180" s="41">
        <v>932</v>
      </c>
      <c r="K180" s="41">
        <v>72</v>
      </c>
      <c r="L180" s="41">
        <v>133</v>
      </c>
      <c r="M180" s="41">
        <v>246</v>
      </c>
      <c r="N180" s="41"/>
      <c r="O180" s="41">
        <f t="shared" si="41"/>
        <v>658</v>
      </c>
      <c r="P180" s="41">
        <v>312</v>
      </c>
      <c r="Q180" s="41">
        <v>346</v>
      </c>
      <c r="R180" s="41"/>
      <c r="S180" s="41">
        <v>221</v>
      </c>
      <c r="T180" s="41"/>
      <c r="U180" s="41">
        <f t="shared" si="42"/>
        <v>1327</v>
      </c>
      <c r="V180" s="41">
        <v>1287</v>
      </c>
      <c r="W180" s="41">
        <v>40</v>
      </c>
      <c r="X180" s="41">
        <v>0</v>
      </c>
      <c r="Y180" s="41"/>
      <c r="Z180" s="41">
        <v>0</v>
      </c>
      <c r="AA180" s="41"/>
      <c r="AB180" s="41">
        <f t="shared" si="43"/>
        <v>1064</v>
      </c>
      <c r="AD180" s="41">
        <v>681</v>
      </c>
      <c r="AF180" s="41">
        <v>91</v>
      </c>
      <c r="AH180" s="41">
        <v>0</v>
      </c>
      <c r="AJ180" s="41">
        <v>292</v>
      </c>
    </row>
    <row r="181" spans="1:36" outlineLevel="2" x14ac:dyDescent="0.2">
      <c r="A181" s="46">
        <v>2019</v>
      </c>
      <c r="B181" s="22" t="s">
        <v>534</v>
      </c>
      <c r="C181" s="22" t="s">
        <v>219</v>
      </c>
      <c r="D181" s="22" t="s">
        <v>578</v>
      </c>
      <c r="F181" s="41">
        <f t="shared" si="38"/>
        <v>688</v>
      </c>
      <c r="G181" s="41"/>
      <c r="H181" s="41">
        <f t="shared" si="40"/>
        <v>113</v>
      </c>
      <c r="I181" s="41">
        <v>20</v>
      </c>
      <c r="J181" s="41">
        <v>0</v>
      </c>
      <c r="K181" s="41">
        <v>79</v>
      </c>
      <c r="L181" s="41">
        <v>0</v>
      </c>
      <c r="M181" s="41">
        <v>14</v>
      </c>
      <c r="N181" s="41"/>
      <c r="O181" s="41">
        <f t="shared" si="41"/>
        <v>115</v>
      </c>
      <c r="P181" s="41">
        <v>8</v>
      </c>
      <c r="Q181" s="41">
        <v>107</v>
      </c>
      <c r="R181" s="41"/>
      <c r="S181" s="41">
        <v>0</v>
      </c>
      <c r="T181" s="41"/>
      <c r="U181" s="41">
        <f t="shared" si="42"/>
        <v>460</v>
      </c>
      <c r="V181" s="41">
        <v>368</v>
      </c>
      <c r="W181" s="41">
        <v>0</v>
      </c>
      <c r="X181" s="41">
        <v>92</v>
      </c>
      <c r="Y181" s="41"/>
      <c r="Z181" s="41">
        <v>76</v>
      </c>
      <c r="AA181" s="41"/>
      <c r="AB181" s="41">
        <f t="shared" si="43"/>
        <v>38</v>
      </c>
      <c r="AD181" s="41">
        <v>0</v>
      </c>
      <c r="AF181" s="41">
        <v>0</v>
      </c>
      <c r="AH181" s="41">
        <v>0</v>
      </c>
      <c r="AJ181" s="41">
        <v>38</v>
      </c>
    </row>
    <row r="182" spans="1:36" outlineLevel="2" x14ac:dyDescent="0.2">
      <c r="A182" s="46">
        <v>2019</v>
      </c>
      <c r="B182" s="22" t="s">
        <v>534</v>
      </c>
      <c r="C182" s="22" t="s">
        <v>220</v>
      </c>
      <c r="D182" s="22" t="s">
        <v>579</v>
      </c>
      <c r="F182" s="41">
        <f t="shared" si="38"/>
        <v>547</v>
      </c>
      <c r="G182" s="41"/>
      <c r="H182" s="41">
        <f t="shared" si="40"/>
        <v>182</v>
      </c>
      <c r="I182" s="41">
        <v>0</v>
      </c>
      <c r="J182" s="41">
        <v>0</v>
      </c>
      <c r="K182" s="41">
        <v>21</v>
      </c>
      <c r="L182" s="41">
        <v>0</v>
      </c>
      <c r="M182" s="41">
        <v>161</v>
      </c>
      <c r="N182" s="41"/>
      <c r="O182" s="41">
        <f t="shared" si="41"/>
        <v>60</v>
      </c>
      <c r="P182" s="41">
        <v>60</v>
      </c>
      <c r="Q182" s="41">
        <v>0</v>
      </c>
      <c r="R182" s="41"/>
      <c r="S182" s="41">
        <v>17</v>
      </c>
      <c r="T182" s="41"/>
      <c r="U182" s="41">
        <f t="shared" si="42"/>
        <v>288</v>
      </c>
      <c r="V182" s="41">
        <v>274</v>
      </c>
      <c r="W182" s="41">
        <v>14</v>
      </c>
      <c r="X182" s="41">
        <v>0</v>
      </c>
      <c r="Y182" s="41"/>
      <c r="Z182" s="41">
        <v>535</v>
      </c>
      <c r="AA182" s="41"/>
      <c r="AB182" s="41">
        <f t="shared" si="43"/>
        <v>17</v>
      </c>
      <c r="AD182" s="41">
        <v>11</v>
      </c>
      <c r="AF182" s="41">
        <v>6</v>
      </c>
      <c r="AH182" s="41">
        <v>0</v>
      </c>
      <c r="AJ182" s="41">
        <v>0</v>
      </c>
    </row>
    <row r="183" spans="1:36" outlineLevel="2" x14ac:dyDescent="0.2">
      <c r="A183" s="46">
        <v>2019</v>
      </c>
      <c r="B183" s="22" t="s">
        <v>534</v>
      </c>
      <c r="C183" s="22" t="s">
        <v>249</v>
      </c>
      <c r="D183" s="22" t="s">
        <v>617</v>
      </c>
      <c r="F183" s="41">
        <f t="shared" si="38"/>
        <v>1812</v>
      </c>
      <c r="G183" s="41"/>
      <c r="H183" s="41">
        <f t="shared" si="40"/>
        <v>595</v>
      </c>
      <c r="I183" s="41">
        <v>0</v>
      </c>
      <c r="J183" s="41">
        <v>6</v>
      </c>
      <c r="K183" s="41">
        <v>511</v>
      </c>
      <c r="L183" s="41">
        <v>0</v>
      </c>
      <c r="M183" s="41">
        <v>78</v>
      </c>
      <c r="N183" s="41"/>
      <c r="O183" s="41">
        <f t="shared" si="41"/>
        <v>470</v>
      </c>
      <c r="P183" s="41">
        <v>0</v>
      </c>
      <c r="Q183" s="41">
        <v>470</v>
      </c>
      <c r="R183" s="41"/>
      <c r="S183" s="41">
        <v>277</v>
      </c>
      <c r="T183" s="41"/>
      <c r="U183" s="41">
        <f t="shared" si="42"/>
        <v>470</v>
      </c>
      <c r="V183" s="41">
        <v>454</v>
      </c>
      <c r="W183" s="41">
        <v>16</v>
      </c>
      <c r="X183" s="41">
        <v>0</v>
      </c>
      <c r="Y183" s="41"/>
      <c r="Z183" s="41">
        <v>0</v>
      </c>
      <c r="AA183" s="41"/>
      <c r="AB183" s="41">
        <f t="shared" si="43"/>
        <v>82</v>
      </c>
      <c r="AD183" s="41">
        <v>56</v>
      </c>
      <c r="AF183" s="41">
        <v>20</v>
      </c>
      <c r="AH183" s="41">
        <v>6</v>
      </c>
      <c r="AJ183" s="41">
        <v>0</v>
      </c>
    </row>
    <row r="184" spans="1:36" outlineLevel="2" x14ac:dyDescent="0.2">
      <c r="A184" s="46">
        <v>2019</v>
      </c>
      <c r="B184" s="22" t="s">
        <v>534</v>
      </c>
      <c r="C184" s="22" t="s">
        <v>250</v>
      </c>
      <c r="D184" s="22" t="s">
        <v>618</v>
      </c>
      <c r="F184" s="41">
        <f t="shared" si="38"/>
        <v>911</v>
      </c>
      <c r="G184" s="41"/>
      <c r="H184" s="41">
        <f t="shared" si="40"/>
        <v>216</v>
      </c>
      <c r="I184" s="41">
        <v>0</v>
      </c>
      <c r="J184" s="41">
        <v>134</v>
      </c>
      <c r="K184" s="41">
        <v>82</v>
      </c>
      <c r="L184" s="41">
        <v>0</v>
      </c>
      <c r="M184" s="41">
        <v>0</v>
      </c>
      <c r="N184" s="41"/>
      <c r="O184" s="41">
        <f t="shared" si="41"/>
        <v>98</v>
      </c>
      <c r="P184" s="41">
        <v>98</v>
      </c>
      <c r="Q184" s="41">
        <v>0</v>
      </c>
      <c r="R184" s="41"/>
      <c r="S184" s="41">
        <v>94</v>
      </c>
      <c r="T184" s="41"/>
      <c r="U184" s="41">
        <f t="shared" si="42"/>
        <v>503</v>
      </c>
      <c r="V184" s="41">
        <v>467</v>
      </c>
      <c r="W184" s="41">
        <v>36</v>
      </c>
      <c r="X184" s="41">
        <v>0</v>
      </c>
      <c r="Y184" s="41"/>
      <c r="Z184" s="41">
        <v>141</v>
      </c>
      <c r="AA184" s="41"/>
      <c r="AB184" s="41">
        <f t="shared" si="43"/>
        <v>16</v>
      </c>
      <c r="AD184" s="41">
        <v>15</v>
      </c>
      <c r="AF184" s="41">
        <v>0</v>
      </c>
      <c r="AH184" s="41">
        <v>0</v>
      </c>
      <c r="AJ184" s="41">
        <v>1</v>
      </c>
    </row>
    <row r="185" spans="1:36" outlineLevel="2" x14ac:dyDescent="0.2">
      <c r="A185" s="46">
        <v>2019</v>
      </c>
      <c r="B185" s="22" t="s">
        <v>534</v>
      </c>
      <c r="C185" s="22" t="s">
        <v>251</v>
      </c>
      <c r="D185" s="22" t="s">
        <v>619</v>
      </c>
      <c r="F185" s="41">
        <f t="shared" si="38"/>
        <v>482</v>
      </c>
      <c r="G185" s="41"/>
      <c r="H185" s="41">
        <f t="shared" si="40"/>
        <v>166</v>
      </c>
      <c r="I185" s="41">
        <v>48</v>
      </c>
      <c r="J185" s="41">
        <v>0</v>
      </c>
      <c r="K185" s="41">
        <v>91</v>
      </c>
      <c r="L185" s="41">
        <v>0</v>
      </c>
      <c r="M185" s="41">
        <v>27</v>
      </c>
      <c r="N185" s="41"/>
      <c r="O185" s="41">
        <f t="shared" si="41"/>
        <v>0</v>
      </c>
      <c r="P185" s="41">
        <v>0</v>
      </c>
      <c r="Q185" s="41">
        <v>0</v>
      </c>
      <c r="R185" s="41"/>
      <c r="S185" s="41">
        <v>72</v>
      </c>
      <c r="T185" s="41"/>
      <c r="U185" s="41">
        <f t="shared" si="42"/>
        <v>244</v>
      </c>
      <c r="V185" s="41">
        <v>244</v>
      </c>
      <c r="W185" s="41">
        <v>0</v>
      </c>
      <c r="X185" s="41">
        <v>0</v>
      </c>
      <c r="Y185" s="41"/>
      <c r="Z185" s="41">
        <v>0</v>
      </c>
      <c r="AA185" s="41"/>
      <c r="AB185" s="41">
        <f t="shared" si="43"/>
        <v>-23</v>
      </c>
      <c r="AD185" s="41">
        <v>0</v>
      </c>
      <c r="AF185" s="41">
        <v>0</v>
      </c>
      <c r="AH185" s="41">
        <v>-23</v>
      </c>
      <c r="AJ185" s="41">
        <v>0</v>
      </c>
    </row>
    <row r="186" spans="1:36" outlineLevel="2" x14ac:dyDescent="0.2">
      <c r="A186" s="46">
        <v>2019</v>
      </c>
      <c r="B186" s="22" t="s">
        <v>534</v>
      </c>
      <c r="C186" s="22" t="s">
        <v>252</v>
      </c>
      <c r="D186" s="22" t="s">
        <v>620</v>
      </c>
      <c r="F186" s="41">
        <f t="shared" si="38"/>
        <v>647</v>
      </c>
      <c r="G186" s="41"/>
      <c r="H186" s="41">
        <f t="shared" si="40"/>
        <v>200</v>
      </c>
      <c r="I186" s="41">
        <v>37</v>
      </c>
      <c r="J186" s="41">
        <v>27</v>
      </c>
      <c r="K186" s="41">
        <v>93</v>
      </c>
      <c r="L186" s="41">
        <v>0</v>
      </c>
      <c r="M186" s="41">
        <v>43</v>
      </c>
      <c r="N186" s="41"/>
      <c r="O186" s="41">
        <f t="shared" si="41"/>
        <v>18</v>
      </c>
      <c r="P186" s="41">
        <v>2</v>
      </c>
      <c r="Q186" s="41">
        <v>16</v>
      </c>
      <c r="R186" s="41"/>
      <c r="S186" s="41">
        <v>68</v>
      </c>
      <c r="T186" s="41"/>
      <c r="U186" s="41">
        <f t="shared" si="42"/>
        <v>361</v>
      </c>
      <c r="V186" s="41">
        <v>341</v>
      </c>
      <c r="W186" s="41">
        <v>20</v>
      </c>
      <c r="X186" s="41">
        <v>0</v>
      </c>
      <c r="Y186" s="41"/>
      <c r="Z186" s="41">
        <v>0</v>
      </c>
      <c r="AA186" s="41"/>
      <c r="AB186" s="41">
        <f t="shared" si="43"/>
        <v>32</v>
      </c>
      <c r="AD186" s="41">
        <v>0</v>
      </c>
      <c r="AF186" s="41">
        <v>0</v>
      </c>
      <c r="AH186" s="41">
        <v>32</v>
      </c>
      <c r="AJ186" s="41">
        <v>0</v>
      </c>
    </row>
    <row r="187" spans="1:36" outlineLevel="2" x14ac:dyDescent="0.2">
      <c r="A187" s="46">
        <v>2019</v>
      </c>
      <c r="B187" s="22" t="s">
        <v>534</v>
      </c>
      <c r="C187" s="22" t="s">
        <v>253</v>
      </c>
      <c r="D187" s="22" t="s">
        <v>621</v>
      </c>
      <c r="F187" s="41">
        <f t="shared" si="38"/>
        <v>446</v>
      </c>
      <c r="G187" s="41"/>
      <c r="H187" s="41">
        <f t="shared" si="40"/>
        <v>129</v>
      </c>
      <c r="I187" s="41">
        <v>70</v>
      </c>
      <c r="J187" s="41">
        <v>1</v>
      </c>
      <c r="K187" s="41">
        <v>53</v>
      </c>
      <c r="L187" s="41">
        <v>0</v>
      </c>
      <c r="M187" s="41">
        <v>5</v>
      </c>
      <c r="N187" s="41"/>
      <c r="O187" s="41">
        <f t="shared" si="41"/>
        <v>56</v>
      </c>
      <c r="P187" s="41">
        <v>5</v>
      </c>
      <c r="Q187" s="41">
        <v>51</v>
      </c>
      <c r="R187" s="41"/>
      <c r="S187" s="41">
        <v>17</v>
      </c>
      <c r="T187" s="41"/>
      <c r="U187" s="41">
        <f t="shared" si="42"/>
        <v>244</v>
      </c>
      <c r="V187" s="41">
        <v>237</v>
      </c>
      <c r="W187" s="41">
        <v>7</v>
      </c>
      <c r="X187" s="41">
        <v>0</v>
      </c>
      <c r="Y187" s="41"/>
      <c r="Z187" s="41">
        <v>16</v>
      </c>
      <c r="AA187" s="41"/>
      <c r="AB187" s="41">
        <f t="shared" si="43"/>
        <v>19</v>
      </c>
      <c r="AD187" s="41">
        <v>0</v>
      </c>
      <c r="AF187" s="41">
        <v>0</v>
      </c>
      <c r="AH187" s="41">
        <v>0</v>
      </c>
      <c r="AJ187" s="41">
        <v>19</v>
      </c>
    </row>
    <row r="188" spans="1:36" outlineLevel="2" x14ac:dyDescent="0.2">
      <c r="A188" s="46">
        <v>2019</v>
      </c>
      <c r="B188" s="22" t="s">
        <v>534</v>
      </c>
      <c r="C188" s="22" t="s">
        <v>255</v>
      </c>
      <c r="D188" s="22" t="s">
        <v>623</v>
      </c>
      <c r="F188" s="41">
        <f t="shared" si="38"/>
        <v>6215</v>
      </c>
      <c r="G188" s="41"/>
      <c r="H188" s="41">
        <f t="shared" si="40"/>
        <v>3023</v>
      </c>
      <c r="I188" s="41">
        <v>1972</v>
      </c>
      <c r="J188" s="41">
        <v>858</v>
      </c>
      <c r="K188" s="41">
        <v>0</v>
      </c>
      <c r="L188" s="41">
        <v>0</v>
      </c>
      <c r="M188" s="41">
        <v>193</v>
      </c>
      <c r="N188" s="41"/>
      <c r="O188" s="41">
        <f t="shared" si="41"/>
        <v>1334</v>
      </c>
      <c r="P188" s="41">
        <v>742</v>
      </c>
      <c r="Q188" s="41">
        <v>592</v>
      </c>
      <c r="R188" s="41"/>
      <c r="S188" s="41">
        <v>408</v>
      </c>
      <c r="T188" s="41"/>
      <c r="U188" s="41">
        <f t="shared" si="42"/>
        <v>1450</v>
      </c>
      <c r="V188" s="41">
        <v>1402</v>
      </c>
      <c r="W188" s="41">
        <v>48</v>
      </c>
      <c r="X188" s="41">
        <v>0</v>
      </c>
      <c r="Y188" s="41"/>
      <c r="Z188" s="41">
        <v>0</v>
      </c>
      <c r="AA188" s="41"/>
      <c r="AB188" s="41">
        <f t="shared" si="43"/>
        <v>356</v>
      </c>
      <c r="AD188" s="41">
        <v>156</v>
      </c>
      <c r="AF188" s="41">
        <v>60</v>
      </c>
      <c r="AH188" s="41">
        <v>140</v>
      </c>
      <c r="AJ188" s="41">
        <v>0</v>
      </c>
    </row>
    <row r="189" spans="1:36" outlineLevel="2" x14ac:dyDescent="0.2">
      <c r="A189" s="46">
        <v>2019</v>
      </c>
      <c r="B189" s="22" t="s">
        <v>534</v>
      </c>
      <c r="C189" s="22" t="s">
        <v>259</v>
      </c>
      <c r="D189" s="22" t="s">
        <v>627</v>
      </c>
      <c r="F189" s="41">
        <f t="shared" si="38"/>
        <v>3017</v>
      </c>
      <c r="G189" s="41"/>
      <c r="H189" s="41">
        <f t="shared" si="40"/>
        <v>2265</v>
      </c>
      <c r="I189" s="41">
        <v>2010</v>
      </c>
      <c r="J189" s="41">
        <v>0</v>
      </c>
      <c r="K189" s="41">
        <v>255</v>
      </c>
      <c r="L189" s="41">
        <v>0</v>
      </c>
      <c r="M189" s="41">
        <v>0</v>
      </c>
      <c r="N189" s="41"/>
      <c r="O189" s="41">
        <f t="shared" si="41"/>
        <v>193</v>
      </c>
      <c r="P189" s="41">
        <v>193</v>
      </c>
      <c r="Q189" s="41">
        <v>0</v>
      </c>
      <c r="R189" s="41"/>
      <c r="S189" s="41">
        <v>84</v>
      </c>
      <c r="T189" s="41"/>
      <c r="U189" s="41">
        <f t="shared" si="42"/>
        <v>475</v>
      </c>
      <c r="V189" s="41">
        <v>460</v>
      </c>
      <c r="W189" s="41">
        <v>15</v>
      </c>
      <c r="X189" s="41">
        <v>0</v>
      </c>
      <c r="Y189" s="41"/>
      <c r="Z189" s="41">
        <v>0</v>
      </c>
      <c r="AA189" s="41"/>
      <c r="AB189" s="41">
        <f t="shared" si="43"/>
        <v>146</v>
      </c>
      <c r="AD189" s="41">
        <v>146</v>
      </c>
      <c r="AF189" s="41">
        <v>0</v>
      </c>
      <c r="AH189" s="41">
        <v>0</v>
      </c>
      <c r="AJ189" s="41">
        <v>0</v>
      </c>
    </row>
    <row r="190" spans="1:36" outlineLevel="2" x14ac:dyDescent="0.2">
      <c r="A190" s="46">
        <v>2019</v>
      </c>
      <c r="B190" s="22" t="s">
        <v>534</v>
      </c>
      <c r="C190" s="22" t="s">
        <v>260</v>
      </c>
      <c r="D190" s="22" t="s">
        <v>628</v>
      </c>
      <c r="F190" s="41">
        <f t="shared" si="38"/>
        <v>613</v>
      </c>
      <c r="G190" s="41"/>
      <c r="H190" s="41">
        <f t="shared" si="40"/>
        <v>140</v>
      </c>
      <c r="I190" s="41">
        <v>4</v>
      </c>
      <c r="J190" s="41">
        <v>20</v>
      </c>
      <c r="K190" s="41">
        <v>116</v>
      </c>
      <c r="L190" s="41">
        <v>0</v>
      </c>
      <c r="M190" s="41">
        <v>0</v>
      </c>
      <c r="N190" s="41"/>
      <c r="O190" s="41">
        <f t="shared" si="41"/>
        <v>17</v>
      </c>
      <c r="P190" s="41">
        <v>2</v>
      </c>
      <c r="Q190" s="41">
        <v>15</v>
      </c>
      <c r="R190" s="41"/>
      <c r="S190" s="41">
        <v>64</v>
      </c>
      <c r="T190" s="41"/>
      <c r="U190" s="41">
        <f t="shared" si="42"/>
        <v>392</v>
      </c>
      <c r="V190" s="41">
        <v>380</v>
      </c>
      <c r="W190" s="41">
        <v>12</v>
      </c>
      <c r="X190" s="41">
        <v>0</v>
      </c>
      <c r="Y190" s="41"/>
      <c r="Z190" s="41">
        <v>12</v>
      </c>
      <c r="AA190" s="41"/>
      <c r="AB190" s="41">
        <f t="shared" si="43"/>
        <v>8</v>
      </c>
      <c r="AD190" s="41">
        <v>8</v>
      </c>
      <c r="AF190" s="41">
        <v>0</v>
      </c>
      <c r="AH190" s="41">
        <v>0</v>
      </c>
      <c r="AJ190" s="41">
        <v>0</v>
      </c>
    </row>
    <row r="191" spans="1:36" outlineLevel="2" x14ac:dyDescent="0.2">
      <c r="A191" s="46">
        <v>2019</v>
      </c>
      <c r="B191" s="22" t="s">
        <v>534</v>
      </c>
      <c r="C191" s="22" t="s">
        <v>264</v>
      </c>
      <c r="D191" s="22" t="s">
        <v>636</v>
      </c>
      <c r="F191" s="41">
        <f t="shared" si="38"/>
        <v>361</v>
      </c>
      <c r="G191" s="41"/>
      <c r="H191" s="41">
        <f t="shared" si="40"/>
        <v>105</v>
      </c>
      <c r="I191" s="41">
        <v>59</v>
      </c>
      <c r="J191" s="41">
        <v>0</v>
      </c>
      <c r="K191" s="41">
        <v>0</v>
      </c>
      <c r="L191" s="41">
        <v>0</v>
      </c>
      <c r="M191" s="41">
        <v>46</v>
      </c>
      <c r="N191" s="41"/>
      <c r="O191" s="41">
        <f t="shared" si="41"/>
        <v>0</v>
      </c>
      <c r="P191" s="41">
        <v>0</v>
      </c>
      <c r="Q191" s="41">
        <v>0</v>
      </c>
      <c r="R191" s="41"/>
      <c r="S191" s="41">
        <v>60</v>
      </c>
      <c r="T191" s="41"/>
      <c r="U191" s="41">
        <f t="shared" si="42"/>
        <v>196</v>
      </c>
      <c r="V191" s="41">
        <v>183</v>
      </c>
      <c r="W191" s="41">
        <v>6</v>
      </c>
      <c r="X191" s="41">
        <v>7</v>
      </c>
      <c r="Y191" s="41"/>
      <c r="Z191" s="41">
        <v>12</v>
      </c>
      <c r="AA191" s="41"/>
      <c r="AB191" s="41">
        <f t="shared" si="43"/>
        <v>26</v>
      </c>
      <c r="AD191" s="41">
        <v>0</v>
      </c>
      <c r="AF191" s="41">
        <v>0</v>
      </c>
      <c r="AH191" s="41">
        <v>26</v>
      </c>
      <c r="AJ191" s="41">
        <v>0</v>
      </c>
    </row>
    <row r="192" spans="1:36" outlineLevel="2" x14ac:dyDescent="0.2">
      <c r="A192" s="46">
        <v>2019</v>
      </c>
      <c r="B192" s="22" t="s">
        <v>534</v>
      </c>
      <c r="C192" s="22" t="s">
        <v>266</v>
      </c>
      <c r="D192" s="22" t="s">
        <v>638</v>
      </c>
      <c r="F192" s="41">
        <f t="shared" si="38"/>
        <v>1327</v>
      </c>
      <c r="G192" s="41"/>
      <c r="H192" s="41">
        <f t="shared" si="40"/>
        <v>778</v>
      </c>
      <c r="I192" s="41">
        <v>280</v>
      </c>
      <c r="J192" s="41">
        <v>0</v>
      </c>
      <c r="K192" s="41">
        <v>192</v>
      </c>
      <c r="L192" s="41">
        <v>175</v>
      </c>
      <c r="M192" s="41">
        <v>131</v>
      </c>
      <c r="N192" s="41"/>
      <c r="O192" s="41">
        <f t="shared" si="41"/>
        <v>40</v>
      </c>
      <c r="P192" s="41">
        <v>21</v>
      </c>
      <c r="Q192" s="41">
        <v>19</v>
      </c>
      <c r="R192" s="41"/>
      <c r="S192" s="41">
        <v>24</v>
      </c>
      <c r="T192" s="41"/>
      <c r="U192" s="41">
        <f t="shared" si="42"/>
        <v>485</v>
      </c>
      <c r="V192" s="41">
        <v>463</v>
      </c>
      <c r="W192" s="41">
        <v>12</v>
      </c>
      <c r="X192" s="41">
        <v>10</v>
      </c>
      <c r="Y192" s="41"/>
      <c r="Z192" s="41">
        <v>0</v>
      </c>
      <c r="AA192" s="41"/>
      <c r="AB192" s="41">
        <f t="shared" si="43"/>
        <v>94</v>
      </c>
      <c r="AD192" s="41">
        <v>94</v>
      </c>
      <c r="AF192" s="41">
        <v>0</v>
      </c>
      <c r="AH192" s="41">
        <v>0</v>
      </c>
      <c r="AJ192" s="41">
        <v>0</v>
      </c>
    </row>
    <row r="193" spans="1:36" outlineLevel="2" x14ac:dyDescent="0.2">
      <c r="A193" s="46">
        <v>2019</v>
      </c>
      <c r="B193" s="22" t="s">
        <v>534</v>
      </c>
      <c r="C193" s="22" t="s">
        <v>268</v>
      </c>
      <c r="D193" s="22" t="s">
        <v>640</v>
      </c>
      <c r="F193" s="41">
        <f t="shared" si="38"/>
        <v>1855</v>
      </c>
      <c r="G193" s="41"/>
      <c r="H193" s="41">
        <f t="shared" si="40"/>
        <v>526</v>
      </c>
      <c r="I193" s="41">
        <v>0</v>
      </c>
      <c r="J193" s="41">
        <v>12</v>
      </c>
      <c r="K193" s="41">
        <v>412</v>
      </c>
      <c r="L193" s="41">
        <v>0</v>
      </c>
      <c r="M193" s="41">
        <v>102</v>
      </c>
      <c r="N193" s="41"/>
      <c r="O193" s="41">
        <f t="shared" si="41"/>
        <v>39</v>
      </c>
      <c r="P193" s="41">
        <v>39</v>
      </c>
      <c r="Q193" s="41">
        <v>0</v>
      </c>
      <c r="R193" s="41"/>
      <c r="S193" s="41">
        <v>497</v>
      </c>
      <c r="T193" s="41"/>
      <c r="U193" s="41">
        <f t="shared" si="42"/>
        <v>793</v>
      </c>
      <c r="V193" s="41">
        <v>793</v>
      </c>
      <c r="W193" s="41">
        <v>0</v>
      </c>
      <c r="X193" s="41">
        <v>0</v>
      </c>
      <c r="Y193" s="41"/>
      <c r="Z193" s="41">
        <v>0</v>
      </c>
      <c r="AA193" s="41"/>
      <c r="AB193" s="41">
        <f t="shared" si="43"/>
        <v>190</v>
      </c>
      <c r="AD193" s="41">
        <v>18</v>
      </c>
      <c r="AF193" s="41">
        <v>0</v>
      </c>
      <c r="AH193" s="41">
        <v>172</v>
      </c>
      <c r="AJ193" s="41">
        <v>0</v>
      </c>
    </row>
    <row r="194" spans="1:36" outlineLevel="2" x14ac:dyDescent="0.2">
      <c r="A194" s="46">
        <v>2019</v>
      </c>
      <c r="B194" s="22" t="s">
        <v>534</v>
      </c>
      <c r="C194" s="22" t="s">
        <v>271</v>
      </c>
      <c r="D194" s="22" t="s">
        <v>643</v>
      </c>
      <c r="F194" s="41">
        <f t="shared" si="38"/>
        <v>571</v>
      </c>
      <c r="G194" s="41"/>
      <c r="H194" s="41">
        <f t="shared" si="40"/>
        <v>103</v>
      </c>
      <c r="I194" s="41">
        <v>0</v>
      </c>
      <c r="J194" s="41">
        <v>103</v>
      </c>
      <c r="K194" s="41">
        <v>0</v>
      </c>
      <c r="L194" s="41">
        <v>0</v>
      </c>
      <c r="M194" s="41">
        <v>0</v>
      </c>
      <c r="N194" s="41"/>
      <c r="O194" s="41">
        <f t="shared" si="41"/>
        <v>4</v>
      </c>
      <c r="P194" s="41">
        <v>4</v>
      </c>
      <c r="Q194" s="41">
        <v>0</v>
      </c>
      <c r="R194" s="41"/>
      <c r="S194" s="41">
        <v>28</v>
      </c>
      <c r="T194" s="41"/>
      <c r="U194" s="41">
        <f t="shared" si="42"/>
        <v>436</v>
      </c>
      <c r="V194" s="41">
        <v>416</v>
      </c>
      <c r="W194" s="41">
        <v>20</v>
      </c>
      <c r="X194" s="41">
        <v>0</v>
      </c>
      <c r="Y194" s="41"/>
      <c r="Z194" s="41">
        <v>20</v>
      </c>
      <c r="AA194" s="41"/>
      <c r="AB194" s="41">
        <f t="shared" si="43"/>
        <v>1</v>
      </c>
      <c r="AD194" s="41">
        <v>1</v>
      </c>
      <c r="AF194" s="41">
        <v>0</v>
      </c>
      <c r="AH194" s="41">
        <v>0</v>
      </c>
      <c r="AJ194" s="41">
        <v>0</v>
      </c>
    </row>
    <row r="195" spans="1:36" outlineLevel="2" x14ac:dyDescent="0.2">
      <c r="A195" s="46">
        <v>2019</v>
      </c>
      <c r="B195" s="22" t="s">
        <v>534</v>
      </c>
      <c r="C195" s="22" t="s">
        <v>272</v>
      </c>
      <c r="D195" s="22" t="s">
        <v>644</v>
      </c>
      <c r="F195" s="41">
        <f t="shared" si="38"/>
        <v>1385</v>
      </c>
      <c r="G195" s="41"/>
      <c r="H195" s="41">
        <f t="shared" si="40"/>
        <v>433</v>
      </c>
      <c r="I195" s="41">
        <v>0</v>
      </c>
      <c r="J195" s="41">
        <v>0</v>
      </c>
      <c r="K195" s="41">
        <v>337</v>
      </c>
      <c r="L195" s="41">
        <v>0</v>
      </c>
      <c r="M195" s="41">
        <v>96</v>
      </c>
      <c r="N195" s="41"/>
      <c r="O195" s="41">
        <f t="shared" si="41"/>
        <v>26</v>
      </c>
      <c r="P195" s="41">
        <v>26</v>
      </c>
      <c r="Q195" s="41">
        <v>0</v>
      </c>
      <c r="R195" s="41"/>
      <c r="S195" s="41">
        <v>155</v>
      </c>
      <c r="T195" s="41"/>
      <c r="U195" s="41">
        <f t="shared" si="42"/>
        <v>771</v>
      </c>
      <c r="V195" s="41">
        <v>691</v>
      </c>
      <c r="W195" s="41">
        <v>73</v>
      </c>
      <c r="X195" s="41">
        <v>7</v>
      </c>
      <c r="Y195" s="41"/>
      <c r="Z195" s="41">
        <v>11</v>
      </c>
      <c r="AA195" s="41"/>
      <c r="AB195" s="41">
        <f t="shared" si="43"/>
        <v>80</v>
      </c>
      <c r="AD195" s="41">
        <v>15</v>
      </c>
      <c r="AF195" s="41">
        <v>6</v>
      </c>
      <c r="AH195" s="41">
        <v>45</v>
      </c>
      <c r="AJ195" s="41">
        <v>14</v>
      </c>
    </row>
    <row r="196" spans="1:36" outlineLevel="2" x14ac:dyDescent="0.2">
      <c r="A196" s="46">
        <v>2019</v>
      </c>
      <c r="B196" s="22" t="s">
        <v>534</v>
      </c>
      <c r="C196" s="22" t="s">
        <v>273</v>
      </c>
      <c r="D196" s="22" t="s">
        <v>645</v>
      </c>
      <c r="F196" s="41">
        <f t="shared" si="38"/>
        <v>117</v>
      </c>
      <c r="G196" s="41"/>
      <c r="H196" s="41">
        <f t="shared" si="40"/>
        <v>22</v>
      </c>
      <c r="I196" s="41">
        <v>0</v>
      </c>
      <c r="J196" s="41">
        <v>8</v>
      </c>
      <c r="K196" s="41">
        <v>1</v>
      </c>
      <c r="L196" s="41">
        <v>0</v>
      </c>
      <c r="M196" s="41">
        <v>13</v>
      </c>
      <c r="N196" s="41"/>
      <c r="O196" s="41">
        <f t="shared" si="41"/>
        <v>15</v>
      </c>
      <c r="P196" s="41">
        <v>15</v>
      </c>
      <c r="Q196" s="41">
        <v>0</v>
      </c>
      <c r="R196" s="41"/>
      <c r="S196" s="41">
        <v>14</v>
      </c>
      <c r="T196" s="41"/>
      <c r="U196" s="41">
        <f t="shared" si="42"/>
        <v>66</v>
      </c>
      <c r="V196" s="41">
        <v>66</v>
      </c>
      <c r="W196" s="41">
        <v>0</v>
      </c>
      <c r="X196" s="41">
        <v>0</v>
      </c>
      <c r="Y196" s="41"/>
      <c r="Z196" s="41">
        <v>0</v>
      </c>
      <c r="AA196" s="41"/>
      <c r="AB196" s="41">
        <f t="shared" si="43"/>
        <v>5</v>
      </c>
      <c r="AD196" s="41">
        <v>5</v>
      </c>
      <c r="AF196" s="41">
        <v>0</v>
      </c>
      <c r="AH196" s="41">
        <v>0</v>
      </c>
      <c r="AJ196" s="41">
        <v>0</v>
      </c>
    </row>
    <row r="197" spans="1:36" outlineLevel="2" x14ac:dyDescent="0.2">
      <c r="A197" s="46">
        <v>2019</v>
      </c>
      <c r="B197" s="22" t="s">
        <v>534</v>
      </c>
      <c r="C197" s="22" t="s">
        <v>274</v>
      </c>
      <c r="D197" s="22" t="s">
        <v>646</v>
      </c>
      <c r="F197" s="41">
        <f t="shared" si="38"/>
        <v>917</v>
      </c>
      <c r="G197" s="41"/>
      <c r="H197" s="41">
        <f t="shared" si="40"/>
        <v>508</v>
      </c>
      <c r="I197" s="41">
        <v>60</v>
      </c>
      <c r="J197" s="41">
        <v>75</v>
      </c>
      <c r="K197" s="41">
        <v>324</v>
      </c>
      <c r="L197" s="41">
        <v>0</v>
      </c>
      <c r="M197" s="41">
        <v>49</v>
      </c>
      <c r="N197" s="41"/>
      <c r="O197" s="41">
        <f t="shared" si="41"/>
        <v>23</v>
      </c>
      <c r="P197" s="41">
        <v>23</v>
      </c>
      <c r="Q197" s="41">
        <v>0</v>
      </c>
      <c r="R197" s="41"/>
      <c r="S197" s="41">
        <v>175</v>
      </c>
      <c r="T197" s="41"/>
      <c r="U197" s="41">
        <f t="shared" si="42"/>
        <v>211</v>
      </c>
      <c r="V197" s="41">
        <v>204</v>
      </c>
      <c r="W197" s="41">
        <v>7</v>
      </c>
      <c r="X197" s="41">
        <v>0</v>
      </c>
      <c r="Y197" s="41"/>
      <c r="Z197" s="41">
        <v>0</v>
      </c>
      <c r="AA197" s="41"/>
      <c r="AB197" s="41">
        <f t="shared" si="43"/>
        <v>85</v>
      </c>
      <c r="AD197" s="41">
        <v>25</v>
      </c>
      <c r="AF197" s="41">
        <v>2</v>
      </c>
      <c r="AH197" s="41">
        <v>58</v>
      </c>
      <c r="AJ197" s="41">
        <v>0</v>
      </c>
    </row>
    <row r="198" spans="1:36" outlineLevel="2" x14ac:dyDescent="0.2">
      <c r="A198" s="46">
        <v>2019</v>
      </c>
      <c r="B198" s="22" t="s">
        <v>534</v>
      </c>
      <c r="C198" s="22" t="s">
        <v>275</v>
      </c>
      <c r="D198" s="22" t="s">
        <v>647</v>
      </c>
      <c r="F198" s="41">
        <f t="shared" si="38"/>
        <v>882</v>
      </c>
      <c r="G198" s="41"/>
      <c r="H198" s="41">
        <f t="shared" si="40"/>
        <v>240</v>
      </c>
      <c r="I198" s="41">
        <v>100</v>
      </c>
      <c r="J198" s="41">
        <v>0</v>
      </c>
      <c r="K198" s="41">
        <v>140</v>
      </c>
      <c r="L198" s="41">
        <v>0</v>
      </c>
      <c r="M198" s="41">
        <v>0</v>
      </c>
      <c r="N198" s="41"/>
      <c r="O198" s="41">
        <f t="shared" si="41"/>
        <v>0</v>
      </c>
      <c r="P198" s="41">
        <v>0</v>
      </c>
      <c r="Q198" s="41">
        <v>0</v>
      </c>
      <c r="R198" s="41"/>
      <c r="S198" s="41">
        <v>78</v>
      </c>
      <c r="T198" s="41"/>
      <c r="U198" s="41">
        <f t="shared" si="42"/>
        <v>564</v>
      </c>
      <c r="V198" s="41">
        <v>554</v>
      </c>
      <c r="W198" s="41">
        <v>10</v>
      </c>
      <c r="X198" s="41">
        <v>0</v>
      </c>
      <c r="Y198" s="41"/>
      <c r="Z198" s="41">
        <v>0</v>
      </c>
      <c r="AA198" s="41"/>
      <c r="AB198" s="41">
        <f t="shared" si="43"/>
        <v>117</v>
      </c>
      <c r="AD198" s="41">
        <v>10</v>
      </c>
      <c r="AF198" s="41">
        <v>0</v>
      </c>
      <c r="AH198" s="41">
        <v>7</v>
      </c>
      <c r="AJ198" s="41">
        <v>100</v>
      </c>
    </row>
    <row r="199" spans="1:36" outlineLevel="2" x14ac:dyDescent="0.2">
      <c r="A199" s="46">
        <v>2019</v>
      </c>
      <c r="B199" s="22" t="s">
        <v>534</v>
      </c>
      <c r="C199" s="22" t="s">
        <v>282</v>
      </c>
      <c r="D199" s="22" t="s">
        <v>656</v>
      </c>
      <c r="F199" s="41">
        <f t="shared" si="38"/>
        <v>2701</v>
      </c>
      <c r="G199" s="41"/>
      <c r="H199" s="41">
        <f t="shared" si="40"/>
        <v>1501</v>
      </c>
      <c r="I199" s="41">
        <v>883</v>
      </c>
      <c r="J199" s="41">
        <v>118</v>
      </c>
      <c r="K199" s="41">
        <v>375</v>
      </c>
      <c r="L199" s="41">
        <v>0</v>
      </c>
      <c r="M199" s="41">
        <v>125</v>
      </c>
      <c r="N199" s="41"/>
      <c r="O199" s="41">
        <f t="shared" si="41"/>
        <v>106</v>
      </c>
      <c r="P199" s="41">
        <v>87</v>
      </c>
      <c r="Q199" s="41">
        <v>19</v>
      </c>
      <c r="R199" s="41"/>
      <c r="S199" s="41">
        <v>272</v>
      </c>
      <c r="T199" s="41"/>
      <c r="U199" s="41">
        <f t="shared" si="42"/>
        <v>822</v>
      </c>
      <c r="V199" s="41">
        <v>767</v>
      </c>
      <c r="W199" s="41">
        <v>23</v>
      </c>
      <c r="X199" s="41">
        <v>32</v>
      </c>
      <c r="Y199" s="41"/>
      <c r="Z199" s="41">
        <v>0</v>
      </c>
      <c r="AA199" s="41"/>
      <c r="AB199" s="41">
        <f t="shared" si="43"/>
        <v>242</v>
      </c>
      <c r="AD199" s="41">
        <v>219</v>
      </c>
      <c r="AF199" s="41">
        <v>0</v>
      </c>
      <c r="AH199" s="41">
        <v>22</v>
      </c>
      <c r="AJ199" s="41">
        <v>1</v>
      </c>
    </row>
    <row r="200" spans="1:36" outlineLevel="2" x14ac:dyDescent="0.2">
      <c r="A200" s="46">
        <v>2019</v>
      </c>
      <c r="B200" s="22" t="s">
        <v>534</v>
      </c>
      <c r="C200" s="22" t="s">
        <v>308</v>
      </c>
      <c r="D200" s="22" t="s">
        <v>684</v>
      </c>
      <c r="F200" s="41">
        <f t="shared" si="38"/>
        <v>8284</v>
      </c>
      <c r="G200" s="41"/>
      <c r="H200" s="41">
        <f t="shared" si="40"/>
        <v>5135</v>
      </c>
      <c r="I200" s="41">
        <v>4264</v>
      </c>
      <c r="J200" s="41">
        <v>0</v>
      </c>
      <c r="K200" s="41">
        <v>482</v>
      </c>
      <c r="L200" s="41">
        <v>142</v>
      </c>
      <c r="M200" s="41">
        <v>247</v>
      </c>
      <c r="N200" s="41"/>
      <c r="O200" s="41">
        <f t="shared" si="41"/>
        <v>200</v>
      </c>
      <c r="P200" s="41">
        <v>200</v>
      </c>
      <c r="Q200" s="41">
        <v>0</v>
      </c>
      <c r="R200" s="41"/>
      <c r="S200" s="41">
        <v>848</v>
      </c>
      <c r="T200" s="41"/>
      <c r="U200" s="41">
        <f t="shared" si="42"/>
        <v>2101</v>
      </c>
      <c r="V200" s="41">
        <v>2032</v>
      </c>
      <c r="W200" s="41">
        <v>69</v>
      </c>
      <c r="X200" s="41">
        <v>0</v>
      </c>
      <c r="Y200" s="41"/>
      <c r="Z200" s="41">
        <v>0</v>
      </c>
      <c r="AA200" s="41"/>
      <c r="AB200" s="41">
        <f t="shared" si="43"/>
        <v>660</v>
      </c>
      <c r="AD200" s="41">
        <v>448</v>
      </c>
      <c r="AF200" s="41">
        <v>5</v>
      </c>
      <c r="AH200" s="41">
        <v>39</v>
      </c>
      <c r="AJ200" s="41">
        <v>168</v>
      </c>
    </row>
    <row r="201" spans="1:36" outlineLevel="2" x14ac:dyDescent="0.2">
      <c r="A201" s="46">
        <v>2019</v>
      </c>
      <c r="B201" s="22" t="s">
        <v>534</v>
      </c>
      <c r="C201" s="22" t="s">
        <v>312</v>
      </c>
      <c r="D201" s="22" t="s">
        <v>692</v>
      </c>
      <c r="F201" s="41">
        <f t="shared" si="38"/>
        <v>2089</v>
      </c>
      <c r="G201" s="41"/>
      <c r="H201" s="41">
        <f t="shared" si="40"/>
        <v>340</v>
      </c>
      <c r="I201" s="41">
        <v>115</v>
      </c>
      <c r="J201" s="41">
        <v>0</v>
      </c>
      <c r="K201" s="41">
        <v>208</v>
      </c>
      <c r="L201" s="41">
        <v>4</v>
      </c>
      <c r="M201" s="41">
        <v>13</v>
      </c>
      <c r="N201" s="41"/>
      <c r="O201" s="41">
        <f t="shared" si="41"/>
        <v>492</v>
      </c>
      <c r="P201" s="41">
        <v>92</v>
      </c>
      <c r="Q201" s="41">
        <v>400</v>
      </c>
      <c r="R201" s="41"/>
      <c r="S201" s="41">
        <v>256</v>
      </c>
      <c r="T201" s="41"/>
      <c r="U201" s="41">
        <f t="shared" si="42"/>
        <v>1001</v>
      </c>
      <c r="V201" s="41">
        <v>958</v>
      </c>
      <c r="W201" s="41">
        <v>28</v>
      </c>
      <c r="X201" s="41">
        <v>15</v>
      </c>
      <c r="Y201" s="41"/>
      <c r="Z201" s="41">
        <v>0</v>
      </c>
      <c r="AA201" s="41"/>
      <c r="AB201" s="41">
        <f t="shared" si="43"/>
        <v>115</v>
      </c>
      <c r="AD201" s="41">
        <v>27</v>
      </c>
      <c r="AF201" s="41">
        <v>0</v>
      </c>
      <c r="AH201" s="41">
        <v>37</v>
      </c>
      <c r="AJ201" s="41">
        <v>51</v>
      </c>
    </row>
    <row r="202" spans="1:36" outlineLevel="2" x14ac:dyDescent="0.2">
      <c r="A202" s="46">
        <v>2019</v>
      </c>
      <c r="B202" s="22" t="s">
        <v>534</v>
      </c>
      <c r="D202" s="22" t="s">
        <v>804</v>
      </c>
      <c r="F202" s="41">
        <f t="shared" si="38"/>
        <v>61609</v>
      </c>
      <c r="G202" s="41"/>
      <c r="H202" s="41">
        <f t="shared" si="40"/>
        <v>35121</v>
      </c>
      <c r="I202" s="41">
        <v>15724.337886323707</v>
      </c>
      <c r="J202" s="41">
        <v>4391.8993145769928</v>
      </c>
      <c r="K202" s="41">
        <v>8074.9418503946745</v>
      </c>
      <c r="L202" s="41">
        <v>456.8316878232252</v>
      </c>
      <c r="M202" s="41">
        <v>6472.9892608813989</v>
      </c>
      <c r="N202" s="41"/>
      <c r="O202" s="41">
        <f t="shared" si="41"/>
        <v>12001</v>
      </c>
      <c r="P202" s="41">
        <v>7813.0648275862059</v>
      </c>
      <c r="Q202" s="41">
        <v>4187.9351724137932</v>
      </c>
      <c r="R202" s="41"/>
      <c r="S202" s="41">
        <v>1617</v>
      </c>
      <c r="T202" s="41"/>
      <c r="U202" s="41">
        <f t="shared" si="42"/>
        <v>12869.999999999998</v>
      </c>
      <c r="V202" s="41">
        <v>11967.079990274739</v>
      </c>
      <c r="W202" s="41">
        <v>677.62460491125694</v>
      </c>
      <c r="X202" s="41">
        <v>225.2954048140044</v>
      </c>
      <c r="Y202" s="41"/>
      <c r="AA202" s="41"/>
      <c r="AB202" s="41">
        <f t="shared" si="43"/>
        <v>10729</v>
      </c>
      <c r="AD202" s="41">
        <v>8068</v>
      </c>
      <c r="AF202" s="41">
        <v>1676</v>
      </c>
      <c r="AH202" s="41">
        <v>656</v>
      </c>
      <c r="AJ202" s="41">
        <v>329</v>
      </c>
    </row>
    <row r="203" spans="1:36" outlineLevel="1" x14ac:dyDescent="0.2">
      <c r="A203" s="46">
        <v>2019</v>
      </c>
      <c r="B203" s="39" t="s">
        <v>710</v>
      </c>
      <c r="F203" s="41">
        <f>SUBTOTAL(9,F146:F202)</f>
        <v>256789</v>
      </c>
      <c r="G203" s="41"/>
      <c r="H203" s="41">
        <f t="shared" ref="H203:M203" si="44">SUBTOTAL(9,H146:H202)</f>
        <v>156360</v>
      </c>
      <c r="I203" s="41">
        <f t="shared" si="44"/>
        <v>70005.337886323701</v>
      </c>
      <c r="J203" s="41">
        <f t="shared" si="44"/>
        <v>19552.899314576993</v>
      </c>
      <c r="K203" s="41">
        <f t="shared" si="44"/>
        <v>35949.941850394673</v>
      </c>
      <c r="L203" s="41">
        <f t="shared" si="44"/>
        <v>2033.8316878232251</v>
      </c>
      <c r="M203" s="41">
        <f t="shared" si="44"/>
        <v>28817.989260881397</v>
      </c>
      <c r="N203" s="41"/>
      <c r="O203" s="41">
        <f>SUBTOTAL(9,O146:O202)</f>
        <v>38101</v>
      </c>
      <c r="P203" s="41">
        <f>SUBTOTAL(9,P146:P202)</f>
        <v>24805.064827586204</v>
      </c>
      <c r="Q203" s="41">
        <f>SUBTOTAL(9,Q146:Q202)</f>
        <v>13295.935172413792</v>
      </c>
      <c r="R203" s="41"/>
      <c r="S203" s="41">
        <f>SUBTOTAL(9,S146:S202)</f>
        <v>12441</v>
      </c>
      <c r="T203" s="41">
        <f>SUBTOTAL(9,T146:T202)</f>
        <v>0</v>
      </c>
      <c r="U203" s="41"/>
      <c r="V203" s="41">
        <f>SUBTOTAL(9,V146:V202)</f>
        <v>46387.079990274739</v>
      </c>
      <c r="W203" s="41">
        <f>SUBTOTAL(9,W146:W202)</f>
        <v>2626.6246049112569</v>
      </c>
      <c r="X203" s="41">
        <f>SUBTOTAL(9,X146:X202)</f>
        <v>873.29540481400443</v>
      </c>
      <c r="Y203" s="41"/>
      <c r="Z203" s="41">
        <f>SUBTOTAL(9,Z146:Z202)</f>
        <v>1433</v>
      </c>
      <c r="AA203" s="41"/>
      <c r="AB203" s="41">
        <f>SUBTOTAL(9,AB146:AB202)</f>
        <v>37589.1175</v>
      </c>
      <c r="AD203" s="41">
        <f>SUBTOTAL(9,AD146:AD202)</f>
        <v>24697.072700000001</v>
      </c>
      <c r="AF203" s="41">
        <f>SUBTOTAL(9,AF146:AF202)</f>
        <v>6235.2587000000003</v>
      </c>
      <c r="AH203" s="41">
        <f>SUBTOTAL(9,AH146:AH202)</f>
        <v>2945.4538000000002</v>
      </c>
      <c r="AJ203" s="41">
        <f>SUBTOTAL(9,AJ146:AJ202)</f>
        <v>3711.3323</v>
      </c>
    </row>
    <row r="204" spans="1:36" outlineLevel="2" x14ac:dyDescent="0.2">
      <c r="A204" s="46">
        <v>2019</v>
      </c>
      <c r="B204" s="22" t="s">
        <v>440</v>
      </c>
      <c r="C204" s="22" t="s">
        <v>98</v>
      </c>
      <c r="D204" s="22" t="s">
        <v>439</v>
      </c>
      <c r="F204" s="41">
        <f t="shared" ref="F204:F246" si="45">SUM(H204,O204,S204,U204)</f>
        <v>971</v>
      </c>
      <c r="G204" s="41"/>
      <c r="H204" s="41">
        <f t="shared" si="40"/>
        <v>287</v>
      </c>
      <c r="I204" s="41">
        <v>68</v>
      </c>
      <c r="J204" s="41">
        <v>16</v>
      </c>
      <c r="K204" s="41">
        <v>105</v>
      </c>
      <c r="L204" s="41">
        <v>0</v>
      </c>
      <c r="M204" s="41">
        <v>98</v>
      </c>
      <c r="N204" s="41"/>
      <c r="O204" s="41">
        <f t="shared" si="41"/>
        <v>140</v>
      </c>
      <c r="P204" s="41">
        <v>140</v>
      </c>
      <c r="Q204" s="41">
        <v>0</v>
      </c>
      <c r="R204" s="41"/>
      <c r="S204" s="41">
        <v>80</v>
      </c>
      <c r="T204" s="41"/>
      <c r="U204" s="41">
        <f t="shared" si="42"/>
        <v>464</v>
      </c>
      <c r="V204" s="41">
        <v>442</v>
      </c>
      <c r="W204" s="41">
        <v>22</v>
      </c>
      <c r="X204" s="41">
        <v>0</v>
      </c>
      <c r="Y204" s="41"/>
      <c r="Z204" s="41">
        <v>0</v>
      </c>
      <c r="AA204" s="41"/>
      <c r="AB204" s="41">
        <f t="shared" ref="AB204:AB246" si="46">SUM(AC204:AJ204)</f>
        <v>0</v>
      </c>
      <c r="AD204" s="41">
        <v>0</v>
      </c>
      <c r="AF204" s="41">
        <v>0</v>
      </c>
      <c r="AH204" s="41">
        <v>0</v>
      </c>
      <c r="AJ204" s="41">
        <v>0</v>
      </c>
    </row>
    <row r="205" spans="1:36" outlineLevel="2" x14ac:dyDescent="0.2">
      <c r="A205" s="46">
        <v>2019</v>
      </c>
      <c r="B205" s="22" t="s">
        <v>440</v>
      </c>
      <c r="C205" s="22" t="s">
        <v>99</v>
      </c>
      <c r="D205" s="22" t="s">
        <v>441</v>
      </c>
      <c r="F205" s="41">
        <f t="shared" si="45"/>
        <v>17365</v>
      </c>
      <c r="G205" s="41"/>
      <c r="H205" s="41">
        <f t="shared" si="40"/>
        <v>8996</v>
      </c>
      <c r="I205" s="41">
        <v>1418</v>
      </c>
      <c r="J205" s="41">
        <v>247</v>
      </c>
      <c r="K205" s="41">
        <v>1348</v>
      </c>
      <c r="L205" s="41">
        <v>144</v>
      </c>
      <c r="M205" s="41">
        <v>5839</v>
      </c>
      <c r="N205" s="41"/>
      <c r="O205" s="41">
        <f t="shared" si="41"/>
        <v>5461</v>
      </c>
      <c r="P205" s="41">
        <v>3039</v>
      </c>
      <c r="Q205" s="41">
        <v>2422</v>
      </c>
      <c r="R205" s="41"/>
      <c r="S205" s="41">
        <v>0</v>
      </c>
      <c r="T205" s="41"/>
      <c r="U205" s="41">
        <f t="shared" si="42"/>
        <v>2908</v>
      </c>
      <c r="V205" s="41">
        <v>2908</v>
      </c>
      <c r="W205" s="41">
        <v>0</v>
      </c>
      <c r="X205" s="41">
        <v>0</v>
      </c>
      <c r="Y205" s="41"/>
      <c r="Z205" s="41">
        <v>0</v>
      </c>
      <c r="AA205" s="41"/>
      <c r="AB205" s="41">
        <f t="shared" si="46"/>
        <v>198.57649999999998</v>
      </c>
      <c r="AD205" s="41">
        <v>70.581099999999992</v>
      </c>
      <c r="AF205" s="41">
        <v>127.99539999999999</v>
      </c>
      <c r="AH205" s="41">
        <v>0</v>
      </c>
      <c r="AJ205" s="41">
        <v>0</v>
      </c>
    </row>
    <row r="206" spans="1:36" outlineLevel="2" x14ac:dyDescent="0.2">
      <c r="A206" s="46">
        <v>2019</v>
      </c>
      <c r="B206" s="22" t="s">
        <v>440</v>
      </c>
      <c r="C206" s="22" t="s">
        <v>100</v>
      </c>
      <c r="D206" s="22" t="s">
        <v>442</v>
      </c>
      <c r="F206" s="41">
        <f t="shared" si="45"/>
        <v>7807</v>
      </c>
      <c r="G206" s="41"/>
      <c r="H206" s="41">
        <f t="shared" si="40"/>
        <v>4076</v>
      </c>
      <c r="I206" s="41">
        <v>2341</v>
      </c>
      <c r="J206" s="41">
        <v>223</v>
      </c>
      <c r="K206" s="41">
        <v>1160</v>
      </c>
      <c r="L206" s="41">
        <v>11</v>
      </c>
      <c r="M206" s="41">
        <v>341</v>
      </c>
      <c r="N206" s="41"/>
      <c r="O206" s="41">
        <f t="shared" si="41"/>
        <v>1398</v>
      </c>
      <c r="P206" s="41">
        <v>1398</v>
      </c>
      <c r="Q206" s="41">
        <v>0</v>
      </c>
      <c r="R206" s="41"/>
      <c r="S206" s="41">
        <v>250</v>
      </c>
      <c r="T206" s="41"/>
      <c r="U206" s="41">
        <f t="shared" si="42"/>
        <v>2083</v>
      </c>
      <c r="V206" s="41">
        <v>1956</v>
      </c>
      <c r="W206" s="41">
        <v>146</v>
      </c>
      <c r="X206" s="41">
        <v>-19</v>
      </c>
      <c r="Y206" s="41"/>
      <c r="Z206" s="41">
        <v>0</v>
      </c>
      <c r="AA206" s="41"/>
      <c r="AB206" s="41">
        <f t="shared" si="46"/>
        <v>0</v>
      </c>
      <c r="AD206" s="41">
        <v>0</v>
      </c>
      <c r="AF206" s="41">
        <v>0</v>
      </c>
      <c r="AH206" s="41">
        <v>0</v>
      </c>
      <c r="AJ206" s="41">
        <v>0</v>
      </c>
    </row>
    <row r="207" spans="1:36" outlineLevel="2" x14ac:dyDescent="0.2">
      <c r="A207" s="46">
        <v>2019</v>
      </c>
      <c r="B207" s="22" t="s">
        <v>440</v>
      </c>
      <c r="C207" s="22" t="s">
        <v>101</v>
      </c>
      <c r="D207" s="22" t="s">
        <v>443</v>
      </c>
      <c r="F207" s="41">
        <f t="shared" si="45"/>
        <v>202581</v>
      </c>
      <c r="G207" s="41"/>
      <c r="H207" s="41">
        <f t="shared" si="40"/>
        <v>124621</v>
      </c>
      <c r="I207" s="41">
        <v>52426</v>
      </c>
      <c r="J207" s="41">
        <v>3705</v>
      </c>
      <c r="K207" s="41">
        <v>13333</v>
      </c>
      <c r="L207" s="41">
        <v>958</v>
      </c>
      <c r="M207" s="41">
        <v>54199</v>
      </c>
      <c r="N207" s="41"/>
      <c r="O207" s="41">
        <f t="shared" si="41"/>
        <v>42742</v>
      </c>
      <c r="P207" s="41">
        <v>33745</v>
      </c>
      <c r="Q207" s="41">
        <v>8997</v>
      </c>
      <c r="R207" s="41"/>
      <c r="S207" s="41">
        <v>4442</v>
      </c>
      <c r="T207" s="41"/>
      <c r="U207" s="41">
        <f t="shared" si="42"/>
        <v>30776</v>
      </c>
      <c r="V207" s="41">
        <v>26805</v>
      </c>
      <c r="W207" s="41">
        <v>3971</v>
      </c>
      <c r="X207" s="41">
        <v>0</v>
      </c>
      <c r="Y207" s="41"/>
      <c r="Z207" s="41">
        <v>0</v>
      </c>
      <c r="AA207" s="41"/>
      <c r="AB207" s="41">
        <f t="shared" si="46"/>
        <v>31488</v>
      </c>
      <c r="AD207" s="41">
        <v>23453</v>
      </c>
      <c r="AF207" s="41">
        <v>7170</v>
      </c>
      <c r="AH207" s="41">
        <v>693</v>
      </c>
      <c r="AJ207" s="41">
        <v>172</v>
      </c>
    </row>
    <row r="208" spans="1:36" outlineLevel="2" x14ac:dyDescent="0.2">
      <c r="A208" s="46">
        <v>2019</v>
      </c>
      <c r="B208" s="22" t="s">
        <v>440</v>
      </c>
      <c r="C208" s="22" t="s">
        <v>102</v>
      </c>
      <c r="D208" s="22" t="s">
        <v>444</v>
      </c>
      <c r="F208" s="41">
        <f t="shared" si="45"/>
        <v>327</v>
      </c>
      <c r="G208" s="41"/>
      <c r="H208" s="41">
        <f t="shared" si="40"/>
        <v>95</v>
      </c>
      <c r="I208" s="41">
        <v>0</v>
      </c>
      <c r="J208" s="41">
        <v>0</v>
      </c>
      <c r="K208" s="41">
        <v>61</v>
      </c>
      <c r="L208" s="41">
        <v>0</v>
      </c>
      <c r="M208" s="41">
        <v>34</v>
      </c>
      <c r="N208" s="41"/>
      <c r="O208" s="41">
        <f t="shared" si="41"/>
        <v>15</v>
      </c>
      <c r="P208" s="41">
        <v>15</v>
      </c>
      <c r="Q208" s="41">
        <v>0</v>
      </c>
      <c r="R208" s="41"/>
      <c r="S208" s="41">
        <v>41</v>
      </c>
      <c r="T208" s="41"/>
      <c r="U208" s="41">
        <f t="shared" si="42"/>
        <v>176</v>
      </c>
      <c r="V208" s="41">
        <v>176</v>
      </c>
      <c r="W208" s="41">
        <v>0</v>
      </c>
      <c r="X208" s="41">
        <v>0</v>
      </c>
      <c r="Y208" s="41"/>
      <c r="Z208" s="41">
        <v>0</v>
      </c>
      <c r="AA208" s="41"/>
      <c r="AB208" s="41">
        <f t="shared" si="46"/>
        <v>34</v>
      </c>
      <c r="AD208" s="41">
        <v>1</v>
      </c>
      <c r="AF208" s="41">
        <v>0</v>
      </c>
      <c r="AH208" s="41">
        <v>3</v>
      </c>
      <c r="AJ208" s="41">
        <v>30</v>
      </c>
    </row>
    <row r="209" spans="1:36" outlineLevel="2" x14ac:dyDescent="0.2">
      <c r="A209" s="46">
        <v>2019</v>
      </c>
      <c r="B209" s="22" t="s">
        <v>440</v>
      </c>
      <c r="C209" s="22" t="s">
        <v>103</v>
      </c>
      <c r="D209" s="22" t="s">
        <v>445</v>
      </c>
      <c r="F209" s="41">
        <f t="shared" si="45"/>
        <v>1953</v>
      </c>
      <c r="G209" s="41"/>
      <c r="H209" s="41">
        <f t="shared" si="40"/>
        <v>318</v>
      </c>
      <c r="I209" s="41">
        <v>318</v>
      </c>
      <c r="J209" s="41">
        <v>0</v>
      </c>
      <c r="K209" s="41">
        <v>0</v>
      </c>
      <c r="L209" s="41">
        <v>0</v>
      </c>
      <c r="M209" s="41">
        <v>0</v>
      </c>
      <c r="N209" s="41"/>
      <c r="O209" s="41">
        <f t="shared" si="41"/>
        <v>737</v>
      </c>
      <c r="P209" s="41">
        <v>737</v>
      </c>
      <c r="Q209" s="41">
        <v>0</v>
      </c>
      <c r="R209" s="41"/>
      <c r="S209" s="41">
        <v>163</v>
      </c>
      <c r="T209" s="41"/>
      <c r="U209" s="41">
        <f t="shared" si="42"/>
        <v>735</v>
      </c>
      <c r="V209" s="41">
        <v>710</v>
      </c>
      <c r="W209" s="41">
        <v>25</v>
      </c>
      <c r="X209" s="41">
        <v>0</v>
      </c>
      <c r="Y209" s="41"/>
      <c r="Z209" s="41">
        <v>0</v>
      </c>
      <c r="AA209" s="41"/>
      <c r="AB209" s="41">
        <f t="shared" si="46"/>
        <v>98</v>
      </c>
      <c r="AD209" s="41">
        <v>7</v>
      </c>
      <c r="AF209" s="41">
        <v>91</v>
      </c>
      <c r="AH209" s="41">
        <v>0</v>
      </c>
      <c r="AJ209" s="41">
        <v>0</v>
      </c>
    </row>
    <row r="210" spans="1:36" outlineLevel="2" x14ac:dyDescent="0.2">
      <c r="A210" s="46">
        <v>2019</v>
      </c>
      <c r="B210" s="22" t="s">
        <v>440</v>
      </c>
      <c r="C210" s="22" t="s">
        <v>104</v>
      </c>
      <c r="D210" s="22" t="s">
        <v>446</v>
      </c>
      <c r="F210" s="41">
        <f t="shared" si="45"/>
        <v>2530</v>
      </c>
      <c r="G210" s="41"/>
      <c r="H210" s="41">
        <f t="shared" si="40"/>
        <v>1403</v>
      </c>
      <c r="I210" s="41">
        <v>736</v>
      </c>
      <c r="J210" s="41">
        <v>126</v>
      </c>
      <c r="K210" s="41">
        <v>303</v>
      </c>
      <c r="L210" s="41">
        <v>0</v>
      </c>
      <c r="M210" s="41">
        <v>238</v>
      </c>
      <c r="N210" s="41"/>
      <c r="O210" s="41">
        <f t="shared" si="41"/>
        <v>50</v>
      </c>
      <c r="P210" s="41">
        <v>50</v>
      </c>
      <c r="Q210" s="41">
        <v>0</v>
      </c>
      <c r="R210" s="41"/>
      <c r="S210" s="41">
        <v>112</v>
      </c>
      <c r="T210" s="41"/>
      <c r="U210" s="41">
        <f t="shared" si="42"/>
        <v>965</v>
      </c>
      <c r="V210" s="41">
        <v>932</v>
      </c>
      <c r="W210" s="41">
        <v>25</v>
      </c>
      <c r="X210" s="41">
        <v>8</v>
      </c>
      <c r="Y210" s="41"/>
      <c r="Z210" s="41">
        <v>9</v>
      </c>
      <c r="AA210" s="41"/>
      <c r="AB210" s="41">
        <f t="shared" si="46"/>
        <v>1</v>
      </c>
      <c r="AD210" s="41">
        <v>1</v>
      </c>
      <c r="AF210" s="41">
        <v>0</v>
      </c>
      <c r="AH210" s="41">
        <v>0</v>
      </c>
      <c r="AJ210" s="41">
        <v>0</v>
      </c>
    </row>
    <row r="211" spans="1:36" outlineLevel="2" x14ac:dyDescent="0.2">
      <c r="A211" s="46">
        <v>2019</v>
      </c>
      <c r="B211" s="22" t="s">
        <v>440</v>
      </c>
      <c r="C211" s="22" t="s">
        <v>105</v>
      </c>
      <c r="D211" s="22" t="s">
        <v>447</v>
      </c>
      <c r="F211" s="41">
        <f t="shared" si="45"/>
        <v>280</v>
      </c>
      <c r="G211" s="41"/>
      <c r="H211" s="41">
        <f t="shared" si="40"/>
        <v>106</v>
      </c>
      <c r="I211" s="41">
        <v>0</v>
      </c>
      <c r="J211" s="41">
        <v>0</v>
      </c>
      <c r="K211" s="41">
        <v>0</v>
      </c>
      <c r="L211" s="41">
        <v>0</v>
      </c>
      <c r="M211" s="41">
        <v>106</v>
      </c>
      <c r="N211" s="41"/>
      <c r="O211" s="41">
        <f t="shared" si="41"/>
        <v>5</v>
      </c>
      <c r="P211" s="41">
        <v>5</v>
      </c>
      <c r="Q211" s="41">
        <v>0</v>
      </c>
      <c r="R211" s="41"/>
      <c r="S211" s="41">
        <v>33</v>
      </c>
      <c r="T211" s="41"/>
      <c r="U211" s="41">
        <f t="shared" si="42"/>
        <v>136</v>
      </c>
      <c r="V211" s="41">
        <v>129</v>
      </c>
      <c r="W211" s="41">
        <v>7</v>
      </c>
      <c r="X211" s="41">
        <v>0</v>
      </c>
      <c r="Y211" s="41"/>
      <c r="Z211" s="41">
        <v>0</v>
      </c>
      <c r="AA211" s="41"/>
      <c r="AB211" s="41">
        <f t="shared" si="46"/>
        <v>1</v>
      </c>
      <c r="AD211" s="41">
        <v>0</v>
      </c>
      <c r="AF211" s="41">
        <v>0</v>
      </c>
      <c r="AH211" s="41">
        <v>1</v>
      </c>
      <c r="AJ211" s="41">
        <v>0</v>
      </c>
    </row>
    <row r="212" spans="1:36" outlineLevel="2" x14ac:dyDescent="0.2">
      <c r="A212" s="46">
        <v>2019</v>
      </c>
      <c r="B212" s="22" t="s">
        <v>440</v>
      </c>
      <c r="C212" s="22" t="s">
        <v>106</v>
      </c>
      <c r="D212" s="22" t="s">
        <v>448</v>
      </c>
      <c r="F212" s="41">
        <f t="shared" si="45"/>
        <v>1591</v>
      </c>
      <c r="G212" s="41"/>
      <c r="H212" s="41">
        <f t="shared" si="40"/>
        <v>937</v>
      </c>
      <c r="I212" s="41">
        <v>275</v>
      </c>
      <c r="J212" s="41">
        <v>659</v>
      </c>
      <c r="K212" s="41">
        <v>0</v>
      </c>
      <c r="L212" s="41">
        <v>0</v>
      </c>
      <c r="M212" s="41">
        <v>3</v>
      </c>
      <c r="N212" s="41"/>
      <c r="O212" s="41">
        <f t="shared" si="41"/>
        <v>0</v>
      </c>
      <c r="P212" s="41">
        <v>0</v>
      </c>
      <c r="Q212" s="41">
        <v>0</v>
      </c>
      <c r="R212" s="41"/>
      <c r="S212" s="41">
        <v>126</v>
      </c>
      <c r="T212" s="41"/>
      <c r="U212" s="41">
        <f t="shared" si="42"/>
        <v>528</v>
      </c>
      <c r="V212" s="41">
        <v>528</v>
      </c>
      <c r="W212" s="41">
        <v>0</v>
      </c>
      <c r="X212" s="41">
        <v>0</v>
      </c>
      <c r="Y212" s="41"/>
      <c r="Z212" s="41">
        <v>42</v>
      </c>
      <c r="AA212" s="41"/>
      <c r="AB212" s="41">
        <f t="shared" si="46"/>
        <v>268</v>
      </c>
      <c r="AD212" s="41">
        <v>268</v>
      </c>
      <c r="AF212" s="41">
        <v>0</v>
      </c>
      <c r="AH212" s="41">
        <v>0</v>
      </c>
      <c r="AJ212" s="41">
        <v>0</v>
      </c>
    </row>
    <row r="213" spans="1:36" outlineLevel="2" x14ac:dyDescent="0.2">
      <c r="A213" s="46">
        <v>2019</v>
      </c>
      <c r="B213" s="22" t="s">
        <v>440</v>
      </c>
      <c r="C213" s="22" t="s">
        <v>107</v>
      </c>
      <c r="D213" s="22" t="s">
        <v>449</v>
      </c>
      <c r="F213" s="41">
        <f t="shared" si="45"/>
        <v>647</v>
      </c>
      <c r="G213" s="41"/>
      <c r="H213" s="41">
        <f t="shared" si="40"/>
        <v>177</v>
      </c>
      <c r="I213" s="41">
        <v>0</v>
      </c>
      <c r="J213" s="41">
        <v>0</v>
      </c>
      <c r="K213" s="41">
        <v>0</v>
      </c>
      <c r="L213" s="41">
        <v>0</v>
      </c>
      <c r="M213" s="41">
        <v>177</v>
      </c>
      <c r="N213" s="41"/>
      <c r="O213" s="41">
        <f t="shared" si="41"/>
        <v>0</v>
      </c>
      <c r="P213" s="41">
        <v>0</v>
      </c>
      <c r="Q213" s="41">
        <v>0</v>
      </c>
      <c r="R213" s="41"/>
      <c r="S213" s="41">
        <v>14</v>
      </c>
      <c r="T213" s="41"/>
      <c r="U213" s="41">
        <f t="shared" si="42"/>
        <v>456</v>
      </c>
      <c r="V213" s="41">
        <v>333</v>
      </c>
      <c r="W213" s="41">
        <v>18</v>
      </c>
      <c r="X213" s="41">
        <v>105</v>
      </c>
      <c r="Y213" s="41"/>
      <c r="Z213" s="41">
        <v>0</v>
      </c>
      <c r="AA213" s="41"/>
      <c r="AB213" s="41">
        <f t="shared" si="46"/>
        <v>0</v>
      </c>
      <c r="AD213" s="41">
        <v>0</v>
      </c>
      <c r="AF213" s="41">
        <v>0</v>
      </c>
      <c r="AH213" s="41">
        <v>0</v>
      </c>
      <c r="AJ213" s="41">
        <v>0</v>
      </c>
    </row>
    <row r="214" spans="1:36" outlineLevel="2" x14ac:dyDescent="0.2">
      <c r="A214" s="46">
        <v>2019</v>
      </c>
      <c r="B214" s="22" t="s">
        <v>440</v>
      </c>
      <c r="C214" s="22" t="s">
        <v>108</v>
      </c>
      <c r="D214" s="22" t="s">
        <v>450</v>
      </c>
      <c r="F214" s="41">
        <f t="shared" si="45"/>
        <v>1404</v>
      </c>
      <c r="G214" s="41"/>
      <c r="H214" s="41">
        <f t="shared" si="40"/>
        <v>347</v>
      </c>
      <c r="I214" s="41">
        <v>66</v>
      </c>
      <c r="J214" s="41">
        <v>0</v>
      </c>
      <c r="K214" s="41">
        <v>168</v>
      </c>
      <c r="L214" s="41">
        <v>0</v>
      </c>
      <c r="M214" s="41">
        <v>113</v>
      </c>
      <c r="N214" s="41"/>
      <c r="O214" s="41">
        <f t="shared" si="41"/>
        <v>114</v>
      </c>
      <c r="P214" s="41">
        <v>114</v>
      </c>
      <c r="Q214" s="41">
        <v>0</v>
      </c>
      <c r="R214" s="41"/>
      <c r="S214" s="41">
        <v>250</v>
      </c>
      <c r="T214" s="41"/>
      <c r="U214" s="41">
        <f t="shared" si="42"/>
        <v>693</v>
      </c>
      <c r="V214" s="41">
        <v>640</v>
      </c>
      <c r="W214" s="41">
        <v>53</v>
      </c>
      <c r="X214" s="41">
        <v>0</v>
      </c>
      <c r="Y214" s="41"/>
      <c r="Z214" s="41">
        <v>0</v>
      </c>
      <c r="AA214" s="41"/>
      <c r="AB214" s="41">
        <f t="shared" si="46"/>
        <v>20</v>
      </c>
      <c r="AD214" s="41">
        <v>0</v>
      </c>
      <c r="AF214" s="41">
        <v>15</v>
      </c>
      <c r="AH214" s="41">
        <v>5</v>
      </c>
      <c r="AJ214" s="41">
        <v>0</v>
      </c>
    </row>
    <row r="215" spans="1:36" outlineLevel="2" x14ac:dyDescent="0.2">
      <c r="A215" s="46">
        <v>2019</v>
      </c>
      <c r="B215" s="22" t="s">
        <v>440</v>
      </c>
      <c r="C215" s="22" t="s">
        <v>109</v>
      </c>
      <c r="D215" s="22" t="s">
        <v>451</v>
      </c>
      <c r="F215" s="41">
        <f t="shared" si="45"/>
        <v>1444</v>
      </c>
      <c r="G215" s="41"/>
      <c r="H215" s="41">
        <f t="shared" ref="H215:H280" si="47">SUM(I215:M215)</f>
        <v>588</v>
      </c>
      <c r="I215" s="41">
        <v>138</v>
      </c>
      <c r="J215" s="41">
        <v>140</v>
      </c>
      <c r="K215" s="41">
        <v>186</v>
      </c>
      <c r="L215" s="41">
        <v>20</v>
      </c>
      <c r="M215" s="41">
        <v>104</v>
      </c>
      <c r="N215" s="41"/>
      <c r="O215" s="41">
        <f t="shared" ref="O215:O280" si="48">SUM(P215:Q215)</f>
        <v>218</v>
      </c>
      <c r="P215" s="41">
        <v>54</v>
      </c>
      <c r="Q215" s="41">
        <v>164</v>
      </c>
      <c r="R215" s="41"/>
      <c r="S215" s="41">
        <v>267</v>
      </c>
      <c r="T215" s="41"/>
      <c r="U215" s="41">
        <f t="shared" ref="U215:U280" si="49">SUM(V215:X215)</f>
        <v>371</v>
      </c>
      <c r="V215" s="41">
        <v>336</v>
      </c>
      <c r="W215" s="41">
        <v>11</v>
      </c>
      <c r="X215" s="41">
        <v>24</v>
      </c>
      <c r="Y215" s="41"/>
      <c r="Z215" s="41">
        <v>3</v>
      </c>
      <c r="AA215" s="41"/>
      <c r="AB215" s="41">
        <f t="shared" si="46"/>
        <v>105</v>
      </c>
      <c r="AD215" s="41">
        <v>5</v>
      </c>
      <c r="AF215" s="41">
        <v>0</v>
      </c>
      <c r="AH215" s="41">
        <v>69</v>
      </c>
      <c r="AJ215" s="41">
        <v>31</v>
      </c>
    </row>
    <row r="216" spans="1:36" outlineLevel="2" x14ac:dyDescent="0.2">
      <c r="A216" s="46">
        <v>2019</v>
      </c>
      <c r="B216" s="22" t="s">
        <v>440</v>
      </c>
      <c r="C216" s="22" t="s">
        <v>110</v>
      </c>
      <c r="D216" s="22" t="s">
        <v>452</v>
      </c>
      <c r="F216" s="41">
        <f t="shared" si="45"/>
        <v>33651</v>
      </c>
      <c r="G216" s="41"/>
      <c r="H216" s="41">
        <f t="shared" si="47"/>
        <v>19842</v>
      </c>
      <c r="I216" s="41">
        <v>14917</v>
      </c>
      <c r="J216" s="41">
        <v>904</v>
      </c>
      <c r="K216" s="41">
        <v>1927</v>
      </c>
      <c r="L216" s="41">
        <v>41</v>
      </c>
      <c r="M216" s="41">
        <v>2053</v>
      </c>
      <c r="N216" s="41"/>
      <c r="O216" s="41">
        <f t="shared" si="48"/>
        <v>8148</v>
      </c>
      <c r="P216" s="41">
        <v>4655</v>
      </c>
      <c r="Q216" s="41">
        <v>3493</v>
      </c>
      <c r="R216" s="41"/>
      <c r="S216" s="41">
        <v>600</v>
      </c>
      <c r="T216" s="41"/>
      <c r="U216" s="41">
        <f t="shared" si="49"/>
        <v>5061</v>
      </c>
      <c r="V216" s="41">
        <v>4956</v>
      </c>
      <c r="W216" s="41">
        <v>105</v>
      </c>
      <c r="X216" s="41">
        <v>0</v>
      </c>
      <c r="Y216" s="41"/>
      <c r="Z216" s="41">
        <v>0</v>
      </c>
      <c r="AA216" s="41"/>
      <c r="AB216" s="41">
        <f t="shared" si="46"/>
        <v>7653.5681000000013</v>
      </c>
      <c r="AD216" s="41">
        <v>6485.4440000000004</v>
      </c>
      <c r="AF216" s="41">
        <v>723.56709999999998</v>
      </c>
      <c r="AH216" s="41">
        <v>20.004200000000001</v>
      </c>
      <c r="AJ216" s="41">
        <v>424.55279999999999</v>
      </c>
    </row>
    <row r="217" spans="1:36" outlineLevel="2" x14ac:dyDescent="0.2">
      <c r="A217" s="46">
        <v>2019</v>
      </c>
      <c r="B217" s="22" t="s">
        <v>440</v>
      </c>
      <c r="C217" s="22" t="s">
        <v>111</v>
      </c>
      <c r="D217" s="22" t="s">
        <v>453</v>
      </c>
      <c r="F217" s="41">
        <f t="shared" si="45"/>
        <v>22625</v>
      </c>
      <c r="G217" s="41"/>
      <c r="H217" s="41">
        <f t="shared" si="47"/>
        <v>15353</v>
      </c>
      <c r="I217" s="41">
        <v>8260</v>
      </c>
      <c r="J217" s="41">
        <v>645</v>
      </c>
      <c r="K217" s="41">
        <v>6321</v>
      </c>
      <c r="L217" s="41">
        <v>0</v>
      </c>
      <c r="M217" s="41">
        <v>127</v>
      </c>
      <c r="N217" s="41"/>
      <c r="O217" s="41">
        <f t="shared" si="48"/>
        <v>337</v>
      </c>
      <c r="P217" s="41">
        <v>337</v>
      </c>
      <c r="Q217" s="41">
        <v>0</v>
      </c>
      <c r="R217" s="41"/>
      <c r="S217" s="41">
        <v>501</v>
      </c>
      <c r="T217" s="41"/>
      <c r="U217" s="41">
        <f t="shared" si="49"/>
        <v>6434</v>
      </c>
      <c r="V217" s="41">
        <v>6332</v>
      </c>
      <c r="W217" s="41">
        <v>102</v>
      </c>
      <c r="X217" s="41">
        <v>0</v>
      </c>
      <c r="Y217" s="41"/>
      <c r="Z217" s="41">
        <v>0</v>
      </c>
      <c r="AA217" s="41"/>
      <c r="AB217" s="41">
        <f t="shared" si="46"/>
        <v>6488</v>
      </c>
      <c r="AD217" s="41">
        <v>6489</v>
      </c>
      <c r="AF217" s="41">
        <v>0</v>
      </c>
      <c r="AH217" s="41">
        <v>0</v>
      </c>
      <c r="AJ217" s="41">
        <v>-1</v>
      </c>
    </row>
    <row r="218" spans="1:36" outlineLevel="2" x14ac:dyDescent="0.2">
      <c r="A218" s="46">
        <v>2019</v>
      </c>
      <c r="B218" s="22" t="s">
        <v>440</v>
      </c>
      <c r="C218" s="22" t="s">
        <v>112</v>
      </c>
      <c r="D218" s="22" t="s">
        <v>454</v>
      </c>
      <c r="F218" s="41">
        <f t="shared" si="45"/>
        <v>2141</v>
      </c>
      <c r="G218" s="41"/>
      <c r="H218" s="41">
        <f t="shared" si="47"/>
        <v>1131</v>
      </c>
      <c r="I218" s="41">
        <v>920</v>
      </c>
      <c r="J218" s="41">
        <v>5</v>
      </c>
      <c r="K218" s="41">
        <v>0</v>
      </c>
      <c r="L218" s="41">
        <v>31</v>
      </c>
      <c r="M218" s="41">
        <v>175</v>
      </c>
      <c r="N218" s="41"/>
      <c r="O218" s="41">
        <f t="shared" si="48"/>
        <v>0</v>
      </c>
      <c r="P218" s="41">
        <v>0</v>
      </c>
      <c r="Q218" s="41">
        <v>0</v>
      </c>
      <c r="R218" s="41"/>
      <c r="S218" s="41">
        <v>67</v>
      </c>
      <c r="T218" s="41"/>
      <c r="U218" s="41">
        <f t="shared" si="49"/>
        <v>943</v>
      </c>
      <c r="V218" s="41">
        <v>869</v>
      </c>
      <c r="W218" s="41">
        <v>74</v>
      </c>
      <c r="X218" s="41">
        <v>0</v>
      </c>
      <c r="Y218" s="41"/>
      <c r="Z218" s="41">
        <v>30</v>
      </c>
      <c r="AA218" s="41"/>
      <c r="AB218" s="41">
        <f t="shared" si="46"/>
        <v>831.67379999999991</v>
      </c>
      <c r="AD218" s="41">
        <v>829.53329999999994</v>
      </c>
      <c r="AF218" s="41">
        <v>2.1404999999999998</v>
      </c>
      <c r="AH218" s="41">
        <v>0</v>
      </c>
      <c r="AJ218" s="41">
        <v>0</v>
      </c>
    </row>
    <row r="219" spans="1:36" outlineLevel="2" x14ac:dyDescent="0.2">
      <c r="A219" s="46">
        <v>2019</v>
      </c>
      <c r="B219" s="22" t="s">
        <v>440</v>
      </c>
      <c r="C219" s="22" t="s">
        <v>113</v>
      </c>
      <c r="D219" s="22" t="s">
        <v>455</v>
      </c>
      <c r="F219" s="41">
        <f t="shared" si="45"/>
        <v>1487</v>
      </c>
      <c r="G219" s="41"/>
      <c r="H219" s="41">
        <f t="shared" si="47"/>
        <v>295</v>
      </c>
      <c r="I219" s="41">
        <v>188</v>
      </c>
      <c r="J219" s="41">
        <v>29</v>
      </c>
      <c r="K219" s="41">
        <v>45</v>
      </c>
      <c r="L219" s="41">
        <v>0</v>
      </c>
      <c r="M219" s="41">
        <v>33</v>
      </c>
      <c r="N219" s="41"/>
      <c r="O219" s="41">
        <f t="shared" si="48"/>
        <v>0</v>
      </c>
      <c r="P219" s="41">
        <v>0</v>
      </c>
      <c r="Q219" s="41">
        <v>0</v>
      </c>
      <c r="R219" s="41"/>
      <c r="S219" s="41">
        <v>16</v>
      </c>
      <c r="T219" s="41"/>
      <c r="U219" s="41">
        <f t="shared" si="49"/>
        <v>1176</v>
      </c>
      <c r="V219" s="41">
        <v>760</v>
      </c>
      <c r="W219" s="41">
        <v>10</v>
      </c>
      <c r="X219" s="41">
        <v>406</v>
      </c>
      <c r="Y219" s="41"/>
      <c r="Z219" s="41">
        <v>0</v>
      </c>
      <c r="AA219" s="41"/>
      <c r="AB219" s="41">
        <f t="shared" si="46"/>
        <v>234</v>
      </c>
      <c r="AD219" s="41">
        <v>0</v>
      </c>
      <c r="AF219" s="41">
        <v>0</v>
      </c>
      <c r="AH219" s="41">
        <v>0</v>
      </c>
      <c r="AJ219" s="41">
        <v>234</v>
      </c>
    </row>
    <row r="220" spans="1:36" outlineLevel="2" x14ac:dyDescent="0.2">
      <c r="A220" s="46">
        <v>2019</v>
      </c>
      <c r="B220" s="22" t="s">
        <v>440</v>
      </c>
      <c r="C220" s="22" t="s">
        <v>114</v>
      </c>
      <c r="D220" s="22" t="s">
        <v>456</v>
      </c>
      <c r="F220" s="41">
        <f t="shared" si="45"/>
        <v>5243</v>
      </c>
      <c r="G220" s="41"/>
      <c r="H220" s="41">
        <f t="shared" si="47"/>
        <v>2864</v>
      </c>
      <c r="I220" s="41">
        <v>0</v>
      </c>
      <c r="J220" s="41">
        <v>340</v>
      </c>
      <c r="K220" s="41">
        <v>0</v>
      </c>
      <c r="L220" s="41">
        <v>0</v>
      </c>
      <c r="M220" s="41">
        <v>2524</v>
      </c>
      <c r="N220" s="41"/>
      <c r="O220" s="41">
        <f t="shared" si="48"/>
        <v>239</v>
      </c>
      <c r="P220" s="41">
        <v>239</v>
      </c>
      <c r="Q220" s="41">
        <v>0</v>
      </c>
      <c r="R220" s="41"/>
      <c r="S220" s="41">
        <v>29</v>
      </c>
      <c r="T220" s="41"/>
      <c r="U220" s="41">
        <f t="shared" si="49"/>
        <v>2111</v>
      </c>
      <c r="V220" s="41">
        <v>2079</v>
      </c>
      <c r="W220" s="41">
        <v>0</v>
      </c>
      <c r="X220" s="41">
        <v>32</v>
      </c>
      <c r="Y220" s="41"/>
      <c r="Z220" s="41">
        <v>0</v>
      </c>
      <c r="AA220" s="41"/>
      <c r="AB220" s="41">
        <f t="shared" si="46"/>
        <v>729</v>
      </c>
      <c r="AD220" s="41">
        <v>420</v>
      </c>
      <c r="AF220" s="41">
        <v>0</v>
      </c>
      <c r="AH220" s="41">
        <v>0</v>
      </c>
      <c r="AJ220" s="41">
        <v>309</v>
      </c>
    </row>
    <row r="221" spans="1:36" outlineLevel="2" x14ac:dyDescent="0.2">
      <c r="A221" s="46">
        <v>2019</v>
      </c>
      <c r="B221" s="22" t="s">
        <v>440</v>
      </c>
      <c r="C221" s="22" t="s">
        <v>115</v>
      </c>
      <c r="D221" s="22" t="s">
        <v>457</v>
      </c>
      <c r="F221" s="41">
        <f t="shared" si="45"/>
        <v>1250</v>
      </c>
      <c r="G221" s="41"/>
      <c r="H221" s="41">
        <f t="shared" si="47"/>
        <v>542</v>
      </c>
      <c r="I221" s="41">
        <v>542</v>
      </c>
      <c r="J221" s="41">
        <v>0</v>
      </c>
      <c r="K221" s="41">
        <v>0</v>
      </c>
      <c r="L221" s="41">
        <v>0</v>
      </c>
      <c r="M221" s="41">
        <v>0</v>
      </c>
      <c r="N221" s="41"/>
      <c r="O221" s="41">
        <f t="shared" si="48"/>
        <v>0</v>
      </c>
      <c r="P221" s="41">
        <v>0</v>
      </c>
      <c r="Q221" s="41">
        <v>0</v>
      </c>
      <c r="R221" s="41"/>
      <c r="S221" s="41">
        <v>84</v>
      </c>
      <c r="T221" s="41"/>
      <c r="U221" s="41">
        <f t="shared" si="49"/>
        <v>624</v>
      </c>
      <c r="V221" s="41">
        <v>610</v>
      </c>
      <c r="W221" s="41">
        <v>14</v>
      </c>
      <c r="X221" s="41">
        <v>0</v>
      </c>
      <c r="Y221" s="41"/>
      <c r="Z221" s="41">
        <v>0</v>
      </c>
      <c r="AA221" s="41"/>
      <c r="AB221" s="41">
        <f t="shared" si="46"/>
        <v>174</v>
      </c>
      <c r="AD221" s="41">
        <v>93</v>
      </c>
      <c r="AF221" s="41">
        <v>0</v>
      </c>
      <c r="AH221" s="41">
        <v>0</v>
      </c>
      <c r="AJ221" s="41">
        <v>81</v>
      </c>
    </row>
    <row r="222" spans="1:36" outlineLevel="2" x14ac:dyDescent="0.2">
      <c r="A222" s="46">
        <v>2019</v>
      </c>
      <c r="B222" s="22" t="s">
        <v>440</v>
      </c>
      <c r="C222" s="22" t="s">
        <v>116</v>
      </c>
      <c r="D222" s="22" t="s">
        <v>458</v>
      </c>
      <c r="F222" s="41">
        <f t="shared" si="45"/>
        <v>6437</v>
      </c>
      <c r="G222" s="41"/>
      <c r="H222" s="41">
        <f t="shared" si="47"/>
        <v>3640</v>
      </c>
      <c r="I222" s="41">
        <v>2001</v>
      </c>
      <c r="J222" s="41">
        <v>76</v>
      </c>
      <c r="K222" s="41">
        <v>1114</v>
      </c>
      <c r="L222" s="41">
        <v>0</v>
      </c>
      <c r="M222" s="41">
        <v>449</v>
      </c>
      <c r="N222" s="41"/>
      <c r="O222" s="41">
        <f t="shared" si="48"/>
        <v>174</v>
      </c>
      <c r="P222" s="41">
        <v>174</v>
      </c>
      <c r="Q222" s="41">
        <v>0</v>
      </c>
      <c r="R222" s="41"/>
      <c r="S222" s="41">
        <v>832</v>
      </c>
      <c r="T222" s="41"/>
      <c r="U222" s="41">
        <f t="shared" si="49"/>
        <v>1791</v>
      </c>
      <c r="V222" s="41">
        <v>1678</v>
      </c>
      <c r="W222" s="41">
        <v>113</v>
      </c>
      <c r="X222" s="41">
        <v>0</v>
      </c>
      <c r="Y222" s="41"/>
      <c r="Z222" s="41">
        <v>0</v>
      </c>
      <c r="AA222" s="41"/>
      <c r="AB222" s="41">
        <f t="shared" si="46"/>
        <v>42</v>
      </c>
      <c r="AD222" s="41">
        <v>34</v>
      </c>
      <c r="AF222" s="41">
        <v>0</v>
      </c>
      <c r="AH222" s="41">
        <v>8</v>
      </c>
      <c r="AJ222" s="41">
        <v>0</v>
      </c>
    </row>
    <row r="223" spans="1:36" outlineLevel="2" x14ac:dyDescent="0.2">
      <c r="A223" s="46">
        <v>2019</v>
      </c>
      <c r="B223" s="22" t="s">
        <v>440</v>
      </c>
      <c r="C223" s="22" t="s">
        <v>117</v>
      </c>
      <c r="D223" s="22" t="s">
        <v>461</v>
      </c>
      <c r="F223" s="41">
        <f t="shared" si="45"/>
        <v>12289</v>
      </c>
      <c r="G223" s="41"/>
      <c r="H223" s="41">
        <f t="shared" si="47"/>
        <v>4742</v>
      </c>
      <c r="I223" s="41">
        <v>2796</v>
      </c>
      <c r="J223" s="41">
        <v>169</v>
      </c>
      <c r="K223" s="41">
        <v>934</v>
      </c>
      <c r="L223" s="41">
        <v>0</v>
      </c>
      <c r="M223" s="41">
        <v>843</v>
      </c>
      <c r="N223" s="41"/>
      <c r="O223" s="41">
        <f t="shared" si="48"/>
        <v>5376</v>
      </c>
      <c r="P223" s="41">
        <v>3712</v>
      </c>
      <c r="Q223" s="41">
        <v>1664</v>
      </c>
      <c r="R223" s="41"/>
      <c r="S223" s="41">
        <v>465</v>
      </c>
      <c r="T223" s="41"/>
      <c r="U223" s="41">
        <f t="shared" si="49"/>
        <v>1706</v>
      </c>
      <c r="V223" s="41">
        <v>1626</v>
      </c>
      <c r="W223" s="41">
        <v>80</v>
      </c>
      <c r="X223" s="41">
        <v>0</v>
      </c>
      <c r="Y223" s="41"/>
      <c r="Z223" s="41">
        <v>0</v>
      </c>
      <c r="AA223" s="41"/>
      <c r="AB223" s="41">
        <f t="shared" si="46"/>
        <v>4022</v>
      </c>
      <c r="AD223" s="41">
        <v>1321</v>
      </c>
      <c r="AF223" s="41">
        <v>2683</v>
      </c>
      <c r="AH223" s="41">
        <v>0</v>
      </c>
      <c r="AJ223" s="41">
        <v>18</v>
      </c>
    </row>
    <row r="224" spans="1:36" outlineLevel="2" x14ac:dyDescent="0.2">
      <c r="A224" s="46">
        <v>2019</v>
      </c>
      <c r="B224" s="22" t="s">
        <v>440</v>
      </c>
      <c r="C224" s="22" t="s">
        <v>118</v>
      </c>
      <c r="D224" s="22" t="s">
        <v>462</v>
      </c>
      <c r="F224" s="41">
        <f t="shared" si="45"/>
        <v>1922</v>
      </c>
      <c r="G224" s="41"/>
      <c r="H224" s="41">
        <f t="shared" si="47"/>
        <v>292</v>
      </c>
      <c r="I224" s="41">
        <v>30</v>
      </c>
      <c r="J224" s="41">
        <v>126</v>
      </c>
      <c r="K224" s="41">
        <v>0</v>
      </c>
      <c r="L224" s="41">
        <v>0</v>
      </c>
      <c r="M224" s="41">
        <v>136</v>
      </c>
      <c r="N224" s="41"/>
      <c r="O224" s="41">
        <f t="shared" si="48"/>
        <v>63</v>
      </c>
      <c r="P224" s="41">
        <v>63</v>
      </c>
      <c r="Q224" s="41">
        <v>0</v>
      </c>
      <c r="R224" s="41"/>
      <c r="S224" s="41">
        <v>177</v>
      </c>
      <c r="T224" s="41"/>
      <c r="U224" s="41">
        <f t="shared" si="49"/>
        <v>1390</v>
      </c>
      <c r="V224" s="41">
        <v>1336</v>
      </c>
      <c r="W224" s="41">
        <v>24</v>
      </c>
      <c r="X224" s="41">
        <v>30</v>
      </c>
      <c r="Y224" s="41"/>
      <c r="Z224" s="41">
        <v>0</v>
      </c>
      <c r="AA224" s="41"/>
      <c r="AB224" s="41">
        <f t="shared" si="46"/>
        <v>387</v>
      </c>
      <c r="AD224" s="41">
        <v>0</v>
      </c>
      <c r="AF224" s="41">
        <v>0</v>
      </c>
      <c r="AH224" s="41">
        <v>40</v>
      </c>
      <c r="AJ224" s="41">
        <v>347</v>
      </c>
    </row>
    <row r="225" spans="1:36" outlineLevel="2" x14ac:dyDescent="0.2">
      <c r="A225" s="46">
        <v>2019</v>
      </c>
      <c r="B225" s="22" t="s">
        <v>440</v>
      </c>
      <c r="C225" s="22" t="s">
        <v>119</v>
      </c>
      <c r="D225" s="22" t="s">
        <v>463</v>
      </c>
      <c r="F225" s="41">
        <f t="shared" si="45"/>
        <v>550</v>
      </c>
      <c r="G225" s="41"/>
      <c r="H225" s="41">
        <f t="shared" si="47"/>
        <v>49</v>
      </c>
      <c r="I225" s="41">
        <v>3</v>
      </c>
      <c r="J225" s="41">
        <v>0</v>
      </c>
      <c r="K225" s="41">
        <v>43</v>
      </c>
      <c r="L225" s="41">
        <v>3</v>
      </c>
      <c r="M225" s="41">
        <v>0</v>
      </c>
      <c r="N225" s="41"/>
      <c r="O225" s="41">
        <f t="shared" si="48"/>
        <v>0</v>
      </c>
      <c r="P225" s="41">
        <v>0</v>
      </c>
      <c r="Q225" s="41">
        <v>0</v>
      </c>
      <c r="R225" s="41"/>
      <c r="S225" s="41">
        <v>7</v>
      </c>
      <c r="T225" s="41"/>
      <c r="U225" s="41">
        <f t="shared" si="49"/>
        <v>494</v>
      </c>
      <c r="V225" s="41">
        <v>242</v>
      </c>
      <c r="W225" s="41">
        <v>17</v>
      </c>
      <c r="X225" s="41">
        <v>235</v>
      </c>
      <c r="Y225" s="41"/>
      <c r="Z225" s="41">
        <v>0</v>
      </c>
      <c r="AA225" s="41"/>
      <c r="AB225" s="41">
        <f t="shared" si="46"/>
        <v>5</v>
      </c>
      <c r="AD225" s="41">
        <v>0</v>
      </c>
      <c r="AF225" s="41">
        <v>0</v>
      </c>
      <c r="AH225" s="41">
        <v>0</v>
      </c>
      <c r="AJ225" s="41">
        <v>5</v>
      </c>
    </row>
    <row r="226" spans="1:36" outlineLevel="2" x14ac:dyDescent="0.2">
      <c r="A226" s="46">
        <v>2019</v>
      </c>
      <c r="B226" s="22" t="s">
        <v>440</v>
      </c>
      <c r="C226" s="22" t="s">
        <v>120</v>
      </c>
      <c r="D226" s="22" t="s">
        <v>464</v>
      </c>
      <c r="F226" s="41">
        <f t="shared" si="45"/>
        <v>699</v>
      </c>
      <c r="G226" s="41"/>
      <c r="H226" s="41">
        <f t="shared" si="47"/>
        <v>139</v>
      </c>
      <c r="I226" s="41">
        <v>48</v>
      </c>
      <c r="J226" s="41">
        <v>1</v>
      </c>
      <c r="K226" s="41">
        <v>10</v>
      </c>
      <c r="L226" s="41">
        <v>0</v>
      </c>
      <c r="M226" s="41">
        <v>80</v>
      </c>
      <c r="N226" s="41"/>
      <c r="O226" s="41">
        <f t="shared" si="48"/>
        <v>1</v>
      </c>
      <c r="P226" s="41">
        <v>1</v>
      </c>
      <c r="Q226" s="41">
        <v>0</v>
      </c>
      <c r="R226" s="41"/>
      <c r="S226" s="41">
        <v>202</v>
      </c>
      <c r="T226" s="41"/>
      <c r="U226" s="41">
        <f t="shared" si="49"/>
        <v>357</v>
      </c>
      <c r="V226" s="41">
        <v>341</v>
      </c>
      <c r="W226" s="41">
        <v>16</v>
      </c>
      <c r="X226" s="41">
        <v>0</v>
      </c>
      <c r="Y226" s="41"/>
      <c r="Z226" s="41">
        <v>0</v>
      </c>
      <c r="AA226" s="41"/>
      <c r="AB226" s="41">
        <f t="shared" si="46"/>
        <v>6</v>
      </c>
      <c r="AD226" s="41">
        <v>0</v>
      </c>
      <c r="AF226" s="41">
        <v>0</v>
      </c>
      <c r="AH226" s="41">
        <v>6</v>
      </c>
      <c r="AJ226" s="41">
        <v>0</v>
      </c>
    </row>
    <row r="227" spans="1:36" outlineLevel="2" x14ac:dyDescent="0.2">
      <c r="A227" s="46">
        <v>2019</v>
      </c>
      <c r="B227" s="22" t="s">
        <v>440</v>
      </c>
      <c r="C227" s="22" t="s">
        <v>121</v>
      </c>
      <c r="D227" s="22" t="s">
        <v>465</v>
      </c>
      <c r="F227" s="41">
        <f t="shared" si="45"/>
        <v>867</v>
      </c>
      <c r="G227" s="41"/>
      <c r="H227" s="41">
        <f t="shared" si="47"/>
        <v>115</v>
      </c>
      <c r="I227" s="41">
        <v>0</v>
      </c>
      <c r="J227" s="41">
        <v>0</v>
      </c>
      <c r="K227" s="41">
        <v>0</v>
      </c>
      <c r="L227" s="41">
        <v>0</v>
      </c>
      <c r="M227" s="41">
        <v>115</v>
      </c>
      <c r="N227" s="41"/>
      <c r="O227" s="41">
        <f t="shared" si="48"/>
        <v>431</v>
      </c>
      <c r="P227" s="41">
        <v>400</v>
      </c>
      <c r="Q227" s="41">
        <v>31</v>
      </c>
      <c r="R227" s="41"/>
      <c r="S227" s="41">
        <v>74</v>
      </c>
      <c r="T227" s="41"/>
      <c r="U227" s="41">
        <f t="shared" si="49"/>
        <v>247</v>
      </c>
      <c r="V227" s="41">
        <v>238</v>
      </c>
      <c r="W227" s="41">
        <v>9</v>
      </c>
      <c r="X227" s="41">
        <v>0</v>
      </c>
      <c r="Y227" s="41"/>
      <c r="Z227" s="41">
        <v>0</v>
      </c>
      <c r="AA227" s="41"/>
      <c r="AB227" s="41">
        <f t="shared" si="46"/>
        <v>112</v>
      </c>
      <c r="AD227" s="41">
        <v>3</v>
      </c>
      <c r="AF227" s="41">
        <v>51</v>
      </c>
      <c r="AH227" s="41">
        <v>40</v>
      </c>
      <c r="AJ227" s="41">
        <v>18</v>
      </c>
    </row>
    <row r="228" spans="1:36" outlineLevel="2" x14ac:dyDescent="0.2">
      <c r="A228" s="46">
        <v>2019</v>
      </c>
      <c r="B228" s="22" t="s">
        <v>440</v>
      </c>
      <c r="C228" s="22" t="s">
        <v>122</v>
      </c>
      <c r="D228" s="22" t="s">
        <v>466</v>
      </c>
      <c r="F228" s="41">
        <f t="shared" si="45"/>
        <v>2147</v>
      </c>
      <c r="G228" s="41"/>
      <c r="H228" s="41">
        <f t="shared" si="47"/>
        <v>340</v>
      </c>
      <c r="I228" s="41">
        <v>19</v>
      </c>
      <c r="J228" s="41">
        <v>0</v>
      </c>
      <c r="K228" s="41">
        <v>251</v>
      </c>
      <c r="L228" s="41">
        <v>0</v>
      </c>
      <c r="M228" s="41">
        <v>70</v>
      </c>
      <c r="N228" s="41"/>
      <c r="O228" s="41">
        <f t="shared" si="48"/>
        <v>876</v>
      </c>
      <c r="P228" s="41">
        <v>876</v>
      </c>
      <c r="Q228" s="41">
        <v>0</v>
      </c>
      <c r="R228" s="41"/>
      <c r="S228" s="41">
        <v>106</v>
      </c>
      <c r="T228" s="41"/>
      <c r="U228" s="41">
        <f t="shared" si="49"/>
        <v>825</v>
      </c>
      <c r="V228" s="41">
        <v>689</v>
      </c>
      <c r="W228" s="41">
        <v>24</v>
      </c>
      <c r="X228" s="41">
        <v>112</v>
      </c>
      <c r="Y228" s="41"/>
      <c r="Z228" s="41">
        <v>0</v>
      </c>
      <c r="AA228" s="41"/>
      <c r="AB228" s="41">
        <f t="shared" si="46"/>
        <v>50</v>
      </c>
      <c r="AD228" s="41">
        <v>0</v>
      </c>
      <c r="AF228" s="41">
        <v>10</v>
      </c>
      <c r="AH228" s="41">
        <v>40</v>
      </c>
      <c r="AJ228" s="41">
        <v>0</v>
      </c>
    </row>
    <row r="229" spans="1:36" outlineLevel="2" x14ac:dyDescent="0.2">
      <c r="A229" s="46">
        <v>2019</v>
      </c>
      <c r="B229" s="22" t="s">
        <v>440</v>
      </c>
      <c r="C229" s="22" t="s">
        <v>123</v>
      </c>
      <c r="D229" s="22" t="s">
        <v>467</v>
      </c>
      <c r="F229" s="41">
        <f t="shared" si="45"/>
        <v>1027</v>
      </c>
      <c r="G229" s="41"/>
      <c r="H229" s="41">
        <f t="shared" si="47"/>
        <v>844</v>
      </c>
      <c r="I229" s="41">
        <v>829</v>
      </c>
      <c r="J229" s="41">
        <v>0</v>
      </c>
      <c r="K229" s="41">
        <v>0</v>
      </c>
      <c r="L229" s="41">
        <v>0</v>
      </c>
      <c r="M229" s="41">
        <v>15</v>
      </c>
      <c r="N229" s="41"/>
      <c r="O229" s="41">
        <f t="shared" si="48"/>
        <v>0</v>
      </c>
      <c r="P229" s="41">
        <v>0</v>
      </c>
      <c r="Q229" s="41">
        <v>0</v>
      </c>
      <c r="R229" s="41"/>
      <c r="S229" s="41">
        <v>0</v>
      </c>
      <c r="T229" s="41"/>
      <c r="U229" s="41">
        <f t="shared" si="49"/>
        <v>183</v>
      </c>
      <c r="V229" s="41">
        <v>169</v>
      </c>
      <c r="W229" s="41">
        <v>14</v>
      </c>
      <c r="X229" s="41">
        <v>0</v>
      </c>
      <c r="Y229" s="41"/>
      <c r="Z229" s="41">
        <v>0</v>
      </c>
      <c r="AA229" s="41"/>
      <c r="AB229" s="41">
        <f t="shared" si="46"/>
        <v>527</v>
      </c>
      <c r="AD229" s="41">
        <v>527</v>
      </c>
      <c r="AF229" s="41">
        <v>0</v>
      </c>
      <c r="AH229" s="41">
        <v>0</v>
      </c>
      <c r="AJ229" s="41">
        <v>0</v>
      </c>
    </row>
    <row r="230" spans="1:36" outlineLevel="2" x14ac:dyDescent="0.2">
      <c r="A230" s="46">
        <v>2019</v>
      </c>
      <c r="B230" s="22" t="s">
        <v>440</v>
      </c>
      <c r="C230" s="22" t="s">
        <v>124</v>
      </c>
      <c r="D230" s="22" t="s">
        <v>468</v>
      </c>
      <c r="F230" s="41">
        <f t="shared" si="45"/>
        <v>637</v>
      </c>
      <c r="G230" s="41"/>
      <c r="H230" s="41">
        <f t="shared" si="47"/>
        <v>258</v>
      </c>
      <c r="I230" s="41">
        <v>170</v>
      </c>
      <c r="J230" s="41">
        <v>1</v>
      </c>
      <c r="K230" s="41">
        <v>0</v>
      </c>
      <c r="L230" s="41">
        <v>0</v>
      </c>
      <c r="M230" s="41">
        <v>87</v>
      </c>
      <c r="N230" s="41"/>
      <c r="O230" s="41">
        <f t="shared" si="48"/>
        <v>0</v>
      </c>
      <c r="P230" s="41">
        <v>0</v>
      </c>
      <c r="Q230" s="41">
        <v>0</v>
      </c>
      <c r="R230" s="41"/>
      <c r="S230" s="41">
        <v>52</v>
      </c>
      <c r="T230" s="41"/>
      <c r="U230" s="41">
        <f t="shared" si="49"/>
        <v>327</v>
      </c>
      <c r="V230" s="41">
        <v>327</v>
      </c>
      <c r="W230" s="41">
        <v>0</v>
      </c>
      <c r="X230" s="41">
        <v>0</v>
      </c>
      <c r="Y230" s="41"/>
      <c r="Z230" s="41">
        <v>0</v>
      </c>
      <c r="AA230" s="41"/>
      <c r="AB230" s="41">
        <f t="shared" si="46"/>
        <v>115</v>
      </c>
      <c r="AD230" s="41">
        <v>24</v>
      </c>
      <c r="AF230" s="41">
        <v>20</v>
      </c>
      <c r="AH230" s="41">
        <v>0</v>
      </c>
      <c r="AJ230" s="41">
        <v>71</v>
      </c>
    </row>
    <row r="231" spans="1:36" outlineLevel="2" x14ac:dyDescent="0.2">
      <c r="A231" s="46">
        <v>2019</v>
      </c>
      <c r="B231" s="22" t="s">
        <v>440</v>
      </c>
      <c r="C231" s="22" t="s">
        <v>125</v>
      </c>
      <c r="D231" s="22" t="s">
        <v>469</v>
      </c>
      <c r="F231" s="41">
        <f t="shared" si="45"/>
        <v>8992</v>
      </c>
      <c r="G231" s="41"/>
      <c r="H231" s="41">
        <f t="shared" si="47"/>
        <v>5722</v>
      </c>
      <c r="I231" s="41">
        <v>4057</v>
      </c>
      <c r="J231" s="41">
        <v>679</v>
      </c>
      <c r="K231" s="41">
        <v>699</v>
      </c>
      <c r="L231" s="41">
        <v>21</v>
      </c>
      <c r="M231" s="41">
        <v>266</v>
      </c>
      <c r="N231" s="41"/>
      <c r="O231" s="41">
        <f t="shared" si="48"/>
        <v>1051</v>
      </c>
      <c r="P231" s="41">
        <v>1051</v>
      </c>
      <c r="Q231" s="41">
        <v>0</v>
      </c>
      <c r="R231" s="41"/>
      <c r="S231" s="41">
        <v>73</v>
      </c>
      <c r="T231" s="41"/>
      <c r="U231" s="41">
        <f t="shared" si="49"/>
        <v>2146</v>
      </c>
      <c r="V231" s="41">
        <v>2020</v>
      </c>
      <c r="W231" s="41">
        <v>126</v>
      </c>
      <c r="X231" s="41">
        <v>0</v>
      </c>
      <c r="Y231" s="41"/>
      <c r="Z231" s="41">
        <v>0</v>
      </c>
      <c r="AA231" s="41"/>
      <c r="AB231" s="41">
        <f t="shared" si="46"/>
        <v>1591</v>
      </c>
      <c r="AD231" s="41">
        <v>1591</v>
      </c>
      <c r="AF231" s="41">
        <v>0</v>
      </c>
      <c r="AH231" s="41">
        <v>0</v>
      </c>
      <c r="AJ231" s="41">
        <v>0</v>
      </c>
    </row>
    <row r="232" spans="1:36" outlineLevel="2" x14ac:dyDescent="0.2">
      <c r="A232" s="46">
        <v>2019</v>
      </c>
      <c r="B232" s="22" t="s">
        <v>440</v>
      </c>
      <c r="C232" s="22" t="s">
        <v>126</v>
      </c>
      <c r="D232" s="22" t="s">
        <v>470</v>
      </c>
      <c r="F232" s="41">
        <f t="shared" si="45"/>
        <v>2359</v>
      </c>
      <c r="G232" s="41"/>
      <c r="H232" s="41">
        <f t="shared" si="47"/>
        <v>800</v>
      </c>
      <c r="I232" s="41">
        <v>0</v>
      </c>
      <c r="J232" s="41">
        <v>0</v>
      </c>
      <c r="K232" s="41">
        <v>0</v>
      </c>
      <c r="L232" s="41">
        <v>0</v>
      </c>
      <c r="M232" s="41">
        <v>800</v>
      </c>
      <c r="N232" s="41"/>
      <c r="O232" s="41">
        <f t="shared" si="48"/>
        <v>269</v>
      </c>
      <c r="P232" s="41">
        <v>0</v>
      </c>
      <c r="Q232" s="41">
        <v>269</v>
      </c>
      <c r="R232" s="41"/>
      <c r="S232" s="41">
        <v>349</v>
      </c>
      <c r="T232" s="41"/>
      <c r="U232" s="41">
        <f t="shared" si="49"/>
        <v>941</v>
      </c>
      <c r="V232" s="41">
        <v>660</v>
      </c>
      <c r="W232" s="41">
        <v>89</v>
      </c>
      <c r="X232" s="41">
        <v>192</v>
      </c>
      <c r="Y232" s="41"/>
      <c r="Z232" s="41">
        <v>0</v>
      </c>
      <c r="AA232" s="41"/>
      <c r="AB232" s="41">
        <f t="shared" si="46"/>
        <v>71</v>
      </c>
      <c r="AD232" s="41">
        <v>58</v>
      </c>
      <c r="AF232" s="41">
        <v>0</v>
      </c>
      <c r="AH232" s="41">
        <v>0</v>
      </c>
      <c r="AJ232" s="41">
        <v>13</v>
      </c>
    </row>
    <row r="233" spans="1:36" outlineLevel="2" x14ac:dyDescent="0.2">
      <c r="A233" s="46">
        <v>2019</v>
      </c>
      <c r="B233" s="22" t="s">
        <v>440</v>
      </c>
      <c r="C233" s="22" t="s">
        <v>127</v>
      </c>
      <c r="D233" s="22" t="s">
        <v>471</v>
      </c>
      <c r="F233" s="41">
        <f t="shared" si="45"/>
        <v>1448</v>
      </c>
      <c r="G233" s="41"/>
      <c r="H233" s="41">
        <f t="shared" si="47"/>
        <v>535</v>
      </c>
      <c r="I233" s="41">
        <v>7</v>
      </c>
      <c r="J233" s="41">
        <v>4</v>
      </c>
      <c r="K233" s="41">
        <v>400</v>
      </c>
      <c r="L233" s="41">
        <v>0</v>
      </c>
      <c r="M233" s="41">
        <v>124</v>
      </c>
      <c r="N233" s="41"/>
      <c r="O233" s="41">
        <f t="shared" si="48"/>
        <v>314</v>
      </c>
      <c r="P233" s="41">
        <v>314</v>
      </c>
      <c r="Q233" s="41">
        <v>0</v>
      </c>
      <c r="R233" s="41"/>
      <c r="S233" s="41">
        <v>299</v>
      </c>
      <c r="T233" s="41"/>
      <c r="U233" s="41">
        <f t="shared" si="49"/>
        <v>300</v>
      </c>
      <c r="V233" s="41">
        <v>262</v>
      </c>
      <c r="W233" s="41">
        <v>19</v>
      </c>
      <c r="X233" s="41">
        <v>19</v>
      </c>
      <c r="Y233" s="41"/>
      <c r="Z233" s="41">
        <v>101</v>
      </c>
      <c r="AA233" s="41"/>
      <c r="AB233" s="41">
        <f t="shared" si="46"/>
        <v>204</v>
      </c>
      <c r="AD233" s="41">
        <v>28</v>
      </c>
      <c r="AF233" s="41">
        <v>172</v>
      </c>
      <c r="AH233" s="41">
        <v>4</v>
      </c>
      <c r="AJ233" s="41">
        <v>0</v>
      </c>
    </row>
    <row r="234" spans="1:36" outlineLevel="2" x14ac:dyDescent="0.2">
      <c r="A234" s="46">
        <v>2019</v>
      </c>
      <c r="B234" s="22" t="s">
        <v>440</v>
      </c>
      <c r="C234" s="22" t="s">
        <v>128</v>
      </c>
      <c r="D234" s="22" t="s">
        <v>472</v>
      </c>
      <c r="F234" s="41">
        <f t="shared" si="45"/>
        <v>4938</v>
      </c>
      <c r="G234" s="41"/>
      <c r="H234" s="41">
        <f t="shared" si="47"/>
        <v>1904</v>
      </c>
      <c r="I234" s="41">
        <v>965</v>
      </c>
      <c r="J234" s="41">
        <v>28</v>
      </c>
      <c r="K234" s="41">
        <v>911</v>
      </c>
      <c r="L234" s="41">
        <v>0</v>
      </c>
      <c r="M234" s="41">
        <v>0</v>
      </c>
      <c r="N234" s="41"/>
      <c r="O234" s="41">
        <f t="shared" si="48"/>
        <v>453</v>
      </c>
      <c r="P234" s="41">
        <v>453</v>
      </c>
      <c r="Q234" s="41">
        <v>0</v>
      </c>
      <c r="R234" s="41"/>
      <c r="S234" s="41">
        <v>211</v>
      </c>
      <c r="T234" s="41"/>
      <c r="U234" s="41">
        <f t="shared" si="49"/>
        <v>2370</v>
      </c>
      <c r="V234" s="41">
        <v>2053</v>
      </c>
      <c r="W234" s="41">
        <v>0</v>
      </c>
      <c r="X234" s="41">
        <v>317</v>
      </c>
      <c r="Y234" s="41"/>
      <c r="Z234" s="41">
        <v>0</v>
      </c>
      <c r="AA234" s="41"/>
      <c r="AB234" s="41">
        <f t="shared" si="46"/>
        <v>37</v>
      </c>
      <c r="AD234" s="41">
        <v>12</v>
      </c>
      <c r="AF234" s="41">
        <v>0</v>
      </c>
      <c r="AH234" s="41">
        <v>25</v>
      </c>
      <c r="AJ234" s="41">
        <v>0</v>
      </c>
    </row>
    <row r="235" spans="1:36" outlineLevel="2" x14ac:dyDescent="0.2">
      <c r="A235" s="46">
        <v>2019</v>
      </c>
      <c r="B235" s="22" t="s">
        <v>440</v>
      </c>
      <c r="C235" s="22" t="s">
        <v>129</v>
      </c>
      <c r="D235" s="22" t="s">
        <v>473</v>
      </c>
      <c r="F235" s="41">
        <f t="shared" si="45"/>
        <v>1410</v>
      </c>
      <c r="G235" s="41"/>
      <c r="H235" s="41">
        <f t="shared" si="47"/>
        <v>501</v>
      </c>
      <c r="I235" s="41">
        <v>25</v>
      </c>
      <c r="J235" s="41">
        <v>0</v>
      </c>
      <c r="K235" s="41">
        <v>33</v>
      </c>
      <c r="L235" s="41">
        <v>58</v>
      </c>
      <c r="M235" s="41">
        <v>385</v>
      </c>
      <c r="N235" s="41"/>
      <c r="O235" s="41">
        <f t="shared" si="48"/>
        <v>259</v>
      </c>
      <c r="P235" s="41">
        <v>125</v>
      </c>
      <c r="Q235" s="41">
        <v>134</v>
      </c>
      <c r="R235" s="41"/>
      <c r="S235" s="41">
        <v>291</v>
      </c>
      <c r="T235" s="41"/>
      <c r="U235" s="41">
        <f t="shared" si="49"/>
        <v>359</v>
      </c>
      <c r="V235" s="41">
        <v>359</v>
      </c>
      <c r="W235" s="41">
        <v>0</v>
      </c>
      <c r="X235" s="41">
        <v>0</v>
      </c>
      <c r="Y235" s="41"/>
      <c r="Z235" s="41">
        <v>0</v>
      </c>
      <c r="AA235" s="41"/>
      <c r="AB235" s="41">
        <f t="shared" si="46"/>
        <v>293.1053</v>
      </c>
      <c r="AD235" s="41">
        <v>178.3492</v>
      </c>
      <c r="AF235" s="41">
        <v>18.6386</v>
      </c>
      <c r="AH235" s="41">
        <v>66.500200000000007</v>
      </c>
      <c r="AJ235" s="41">
        <v>29.6173</v>
      </c>
    </row>
    <row r="236" spans="1:36" outlineLevel="2" x14ac:dyDescent="0.2">
      <c r="A236" s="46">
        <v>2019</v>
      </c>
      <c r="B236" s="22" t="s">
        <v>440</v>
      </c>
      <c r="C236" s="22" t="s">
        <v>130</v>
      </c>
      <c r="D236" s="22" t="s">
        <v>474</v>
      </c>
      <c r="F236" s="41">
        <f t="shared" si="45"/>
        <v>937</v>
      </c>
      <c r="G236" s="41"/>
      <c r="H236" s="41">
        <f t="shared" si="47"/>
        <v>191</v>
      </c>
      <c r="I236" s="41">
        <v>61</v>
      </c>
      <c r="J236" s="41">
        <v>0</v>
      </c>
      <c r="K236" s="41">
        <v>9</v>
      </c>
      <c r="L236" s="41">
        <v>0</v>
      </c>
      <c r="M236" s="41">
        <v>121</v>
      </c>
      <c r="N236" s="41"/>
      <c r="O236" s="41">
        <f t="shared" si="48"/>
        <v>183</v>
      </c>
      <c r="P236" s="41">
        <v>183</v>
      </c>
      <c r="Q236" s="41">
        <v>0</v>
      </c>
      <c r="R236" s="41"/>
      <c r="S236" s="41">
        <v>39</v>
      </c>
      <c r="T236" s="41"/>
      <c r="U236" s="41">
        <f t="shared" si="49"/>
        <v>524</v>
      </c>
      <c r="V236" s="41">
        <v>484</v>
      </c>
      <c r="W236" s="41">
        <v>40</v>
      </c>
      <c r="X236" s="41">
        <v>0</v>
      </c>
      <c r="Y236" s="41"/>
      <c r="Z236" s="41">
        <v>0</v>
      </c>
      <c r="AA236" s="41"/>
      <c r="AB236" s="41">
        <f t="shared" si="46"/>
        <v>44.7607</v>
      </c>
      <c r="AD236" s="41">
        <v>1.1921999999999999</v>
      </c>
      <c r="AF236" s="41">
        <v>19.569199999999999</v>
      </c>
      <c r="AH236" s="41">
        <v>0</v>
      </c>
      <c r="AJ236" s="41">
        <v>23.999299999999998</v>
      </c>
    </row>
    <row r="237" spans="1:36" outlineLevel="2" x14ac:dyDescent="0.2">
      <c r="A237" s="46">
        <v>2019</v>
      </c>
      <c r="B237" s="22" t="s">
        <v>440</v>
      </c>
      <c r="C237" s="22" t="s">
        <v>131</v>
      </c>
      <c r="D237" s="22" t="s">
        <v>475</v>
      </c>
      <c r="F237" s="41">
        <f t="shared" si="45"/>
        <v>10596</v>
      </c>
      <c r="G237" s="41"/>
      <c r="H237" s="41">
        <f t="shared" si="47"/>
        <v>6079</v>
      </c>
      <c r="I237" s="41">
        <v>3288</v>
      </c>
      <c r="J237" s="41">
        <v>194</v>
      </c>
      <c r="K237" s="41">
        <v>1855</v>
      </c>
      <c r="L237" s="41">
        <v>220</v>
      </c>
      <c r="M237" s="41">
        <v>522</v>
      </c>
      <c r="N237" s="41"/>
      <c r="O237" s="41">
        <f t="shared" si="48"/>
        <v>1383</v>
      </c>
      <c r="P237" s="41">
        <v>1383</v>
      </c>
      <c r="Q237" s="41">
        <v>0</v>
      </c>
      <c r="R237" s="41"/>
      <c r="S237" s="41">
        <v>0</v>
      </c>
      <c r="T237" s="41"/>
      <c r="U237" s="41">
        <f t="shared" si="49"/>
        <v>3134</v>
      </c>
      <c r="V237" s="41">
        <v>2984</v>
      </c>
      <c r="W237" s="41">
        <v>150</v>
      </c>
      <c r="X237" s="41">
        <v>0</v>
      </c>
      <c r="Y237" s="41"/>
      <c r="Z237" s="41">
        <v>461</v>
      </c>
      <c r="AA237" s="41"/>
      <c r="AB237" s="41">
        <f t="shared" si="46"/>
        <v>1698</v>
      </c>
      <c r="AD237" s="41">
        <v>1434</v>
      </c>
      <c r="AF237" s="41">
        <v>186</v>
      </c>
      <c r="AH237" s="41">
        <v>61</v>
      </c>
      <c r="AJ237" s="41">
        <v>17</v>
      </c>
    </row>
    <row r="238" spans="1:36" outlineLevel="2" x14ac:dyDescent="0.2">
      <c r="A238" s="46">
        <v>2019</v>
      </c>
      <c r="B238" s="22" t="s">
        <v>440</v>
      </c>
      <c r="C238" s="22" t="s">
        <v>135</v>
      </c>
      <c r="D238" s="22" t="s">
        <v>480</v>
      </c>
      <c r="F238" s="41">
        <f t="shared" si="45"/>
        <v>1165</v>
      </c>
      <c r="G238" s="41"/>
      <c r="H238" s="41">
        <f t="shared" si="47"/>
        <v>281</v>
      </c>
      <c r="I238" s="41">
        <v>83</v>
      </c>
      <c r="J238" s="41">
        <v>30</v>
      </c>
      <c r="K238" s="41">
        <v>53</v>
      </c>
      <c r="L238" s="41">
        <v>0</v>
      </c>
      <c r="M238" s="41">
        <v>115</v>
      </c>
      <c r="N238" s="41"/>
      <c r="O238" s="41">
        <f t="shared" si="48"/>
        <v>180</v>
      </c>
      <c r="P238" s="41">
        <v>24</v>
      </c>
      <c r="Q238" s="41">
        <v>156</v>
      </c>
      <c r="R238" s="41"/>
      <c r="S238" s="41">
        <v>165</v>
      </c>
      <c r="T238" s="41"/>
      <c r="U238" s="41">
        <f t="shared" si="49"/>
        <v>539</v>
      </c>
      <c r="V238" s="41">
        <v>447</v>
      </c>
      <c r="W238" s="41">
        <v>10</v>
      </c>
      <c r="X238" s="41">
        <v>82</v>
      </c>
      <c r="Y238" s="41"/>
      <c r="Z238" s="41">
        <v>0</v>
      </c>
      <c r="AA238" s="41"/>
      <c r="AB238" s="41">
        <f t="shared" si="46"/>
        <v>106</v>
      </c>
      <c r="AD238" s="41">
        <v>0</v>
      </c>
      <c r="AF238" s="41">
        <v>0</v>
      </c>
      <c r="AH238" s="41">
        <v>5</v>
      </c>
      <c r="AJ238" s="41">
        <v>101</v>
      </c>
    </row>
    <row r="239" spans="1:36" outlineLevel="2" x14ac:dyDescent="0.2">
      <c r="A239" s="46">
        <v>2019</v>
      </c>
      <c r="B239" s="22" t="s">
        <v>440</v>
      </c>
      <c r="C239" s="22" t="s">
        <v>144</v>
      </c>
      <c r="D239" s="22" t="s">
        <v>489</v>
      </c>
      <c r="F239" s="41">
        <f t="shared" si="45"/>
        <v>1744</v>
      </c>
      <c r="G239" s="41"/>
      <c r="H239" s="41">
        <f t="shared" si="47"/>
        <v>823</v>
      </c>
      <c r="I239" s="41">
        <v>29</v>
      </c>
      <c r="J239" s="41">
        <v>333</v>
      </c>
      <c r="K239" s="41">
        <v>166</v>
      </c>
      <c r="L239" s="41">
        <v>0</v>
      </c>
      <c r="M239" s="41">
        <v>295</v>
      </c>
      <c r="N239" s="41"/>
      <c r="O239" s="41">
        <f t="shared" si="48"/>
        <v>257</v>
      </c>
      <c r="P239" s="41">
        <v>10</v>
      </c>
      <c r="Q239" s="41">
        <v>247</v>
      </c>
      <c r="R239" s="41"/>
      <c r="S239" s="41">
        <v>54</v>
      </c>
      <c r="T239" s="41"/>
      <c r="U239" s="41">
        <f t="shared" si="49"/>
        <v>610</v>
      </c>
      <c r="V239" s="41">
        <v>575</v>
      </c>
      <c r="W239" s="41">
        <v>15</v>
      </c>
      <c r="X239" s="41">
        <v>20</v>
      </c>
      <c r="Y239" s="41"/>
      <c r="Z239" s="41">
        <v>0</v>
      </c>
      <c r="AA239" s="41"/>
      <c r="AB239" s="41">
        <f t="shared" si="46"/>
        <v>131</v>
      </c>
      <c r="AD239" s="41">
        <v>2</v>
      </c>
      <c r="AF239" s="41">
        <v>0</v>
      </c>
      <c r="AH239" s="41">
        <v>0</v>
      </c>
      <c r="AJ239" s="41">
        <v>129</v>
      </c>
    </row>
    <row r="240" spans="1:36" outlineLevel="2" x14ac:dyDescent="0.2">
      <c r="A240" s="46">
        <v>2019</v>
      </c>
      <c r="B240" s="22" t="s">
        <v>440</v>
      </c>
      <c r="C240" s="22" t="s">
        <v>213</v>
      </c>
      <c r="D240" s="22" t="s">
        <v>568</v>
      </c>
      <c r="F240" s="41">
        <f t="shared" si="45"/>
        <v>541</v>
      </c>
      <c r="G240" s="41"/>
      <c r="H240" s="41">
        <f t="shared" si="47"/>
        <v>151</v>
      </c>
      <c r="I240" s="41">
        <v>18</v>
      </c>
      <c r="J240" s="41">
        <v>0</v>
      </c>
      <c r="K240" s="41">
        <v>121</v>
      </c>
      <c r="L240" s="41">
        <v>0</v>
      </c>
      <c r="M240" s="41">
        <v>12</v>
      </c>
      <c r="N240" s="41"/>
      <c r="O240" s="41">
        <f t="shared" si="48"/>
        <v>12</v>
      </c>
      <c r="P240" s="41">
        <v>12</v>
      </c>
      <c r="Q240" s="41">
        <v>0</v>
      </c>
      <c r="R240" s="41"/>
      <c r="S240" s="41">
        <v>143</v>
      </c>
      <c r="T240" s="41"/>
      <c r="U240" s="41">
        <f t="shared" si="49"/>
        <v>235</v>
      </c>
      <c r="V240" s="41">
        <v>235</v>
      </c>
      <c r="W240" s="41">
        <v>0</v>
      </c>
      <c r="X240" s="41">
        <v>0</v>
      </c>
      <c r="Y240" s="41"/>
      <c r="Z240" s="41">
        <v>42</v>
      </c>
      <c r="AA240" s="41"/>
      <c r="AB240" s="41">
        <f t="shared" si="46"/>
        <v>95</v>
      </c>
      <c r="AD240" s="41">
        <v>0</v>
      </c>
      <c r="AF240" s="41">
        <v>0</v>
      </c>
      <c r="AH240" s="41">
        <v>53</v>
      </c>
      <c r="AJ240" s="41">
        <v>42</v>
      </c>
    </row>
    <row r="241" spans="1:36" outlineLevel="2" x14ac:dyDescent="0.2">
      <c r="A241" s="46">
        <v>2019</v>
      </c>
      <c r="B241" s="22" t="s">
        <v>440</v>
      </c>
      <c r="C241" s="22" t="s">
        <v>221</v>
      </c>
      <c r="D241" s="22" t="s">
        <v>580</v>
      </c>
      <c r="F241" s="41">
        <f t="shared" si="45"/>
        <v>1285</v>
      </c>
      <c r="G241" s="41"/>
      <c r="H241" s="41">
        <f t="shared" si="47"/>
        <v>691</v>
      </c>
      <c r="I241" s="41">
        <v>604</v>
      </c>
      <c r="J241" s="41">
        <v>0</v>
      </c>
      <c r="K241" s="41">
        <v>70</v>
      </c>
      <c r="L241" s="41">
        <v>0</v>
      </c>
      <c r="M241" s="41">
        <v>17</v>
      </c>
      <c r="N241" s="41"/>
      <c r="O241" s="41">
        <f t="shared" si="48"/>
        <v>0</v>
      </c>
      <c r="P241" s="41">
        <v>0</v>
      </c>
      <c r="Q241" s="41">
        <v>0</v>
      </c>
      <c r="R241" s="41"/>
      <c r="S241" s="41">
        <v>308</v>
      </c>
      <c r="T241" s="41"/>
      <c r="U241" s="41">
        <f t="shared" si="49"/>
        <v>286</v>
      </c>
      <c r="V241" s="41">
        <v>276</v>
      </c>
      <c r="W241" s="41">
        <v>10</v>
      </c>
      <c r="X241" s="41">
        <v>0</v>
      </c>
      <c r="Y241" s="41"/>
      <c r="Z241" s="41">
        <v>0</v>
      </c>
      <c r="AA241" s="41"/>
      <c r="AB241" s="41">
        <f t="shared" si="46"/>
        <v>655</v>
      </c>
      <c r="AD241" s="41">
        <v>323</v>
      </c>
      <c r="AF241" s="41">
        <v>0</v>
      </c>
      <c r="AH241" s="41">
        <v>332</v>
      </c>
      <c r="AJ241" s="41">
        <v>0</v>
      </c>
    </row>
    <row r="242" spans="1:36" outlineLevel="2" x14ac:dyDescent="0.2">
      <c r="A242" s="46">
        <v>2019</v>
      </c>
      <c r="B242" s="22" t="s">
        <v>440</v>
      </c>
      <c r="C242" s="22" t="s">
        <v>245</v>
      </c>
      <c r="D242" s="22" t="s">
        <v>613</v>
      </c>
      <c r="F242" s="41">
        <f t="shared" si="45"/>
        <v>466</v>
      </c>
      <c r="G242" s="41"/>
      <c r="H242" s="41">
        <f t="shared" si="47"/>
        <v>99</v>
      </c>
      <c r="I242" s="41">
        <v>1</v>
      </c>
      <c r="J242" s="41">
        <v>7</v>
      </c>
      <c r="K242" s="41">
        <v>50</v>
      </c>
      <c r="L242" s="41">
        <v>0</v>
      </c>
      <c r="M242" s="41">
        <v>41</v>
      </c>
      <c r="N242" s="41"/>
      <c r="O242" s="41">
        <f t="shared" si="48"/>
        <v>20</v>
      </c>
      <c r="P242" s="41">
        <v>20</v>
      </c>
      <c r="Q242" s="41">
        <v>0</v>
      </c>
      <c r="R242" s="41"/>
      <c r="S242" s="41">
        <v>0</v>
      </c>
      <c r="T242" s="41"/>
      <c r="U242" s="41">
        <f t="shared" si="49"/>
        <v>347</v>
      </c>
      <c r="V242" s="41">
        <v>336</v>
      </c>
      <c r="W242" s="41">
        <v>11</v>
      </c>
      <c r="X242" s="41">
        <v>0</v>
      </c>
      <c r="Y242" s="41"/>
      <c r="Z242" s="41">
        <v>0</v>
      </c>
      <c r="AA242" s="41"/>
      <c r="AB242" s="41">
        <f t="shared" si="46"/>
        <v>4</v>
      </c>
      <c r="AD242" s="41">
        <v>0</v>
      </c>
      <c r="AF242" s="41">
        <v>0</v>
      </c>
      <c r="AH242" s="41">
        <v>0</v>
      </c>
      <c r="AJ242" s="41">
        <v>4</v>
      </c>
    </row>
    <row r="243" spans="1:36" outlineLevel="2" x14ac:dyDescent="0.2">
      <c r="A243" s="46">
        <v>2019</v>
      </c>
      <c r="B243" s="22" t="s">
        <v>440</v>
      </c>
      <c r="C243" s="22" t="s">
        <v>262</v>
      </c>
      <c r="D243" s="22" t="s">
        <v>630</v>
      </c>
      <c r="F243" s="41">
        <f t="shared" si="45"/>
        <v>473</v>
      </c>
      <c r="G243" s="41"/>
      <c r="H243" s="41">
        <f t="shared" si="47"/>
        <v>105</v>
      </c>
      <c r="I243" s="41">
        <v>70</v>
      </c>
      <c r="J243" s="41">
        <v>0</v>
      </c>
      <c r="K243" s="41">
        <v>4</v>
      </c>
      <c r="L243" s="41">
        <v>0</v>
      </c>
      <c r="M243" s="41">
        <v>31</v>
      </c>
      <c r="N243" s="41"/>
      <c r="O243" s="41">
        <f t="shared" si="48"/>
        <v>11</v>
      </c>
      <c r="P243" s="41">
        <v>11</v>
      </c>
      <c r="Q243" s="41">
        <v>0</v>
      </c>
      <c r="R243" s="41"/>
      <c r="S243" s="41">
        <v>0</v>
      </c>
      <c r="T243" s="41"/>
      <c r="U243" s="41">
        <f t="shared" si="49"/>
        <v>357</v>
      </c>
      <c r="V243" s="41">
        <v>342</v>
      </c>
      <c r="W243" s="41">
        <v>15</v>
      </c>
      <c r="X243" s="41">
        <v>0</v>
      </c>
      <c r="Y243" s="41"/>
      <c r="Z243" s="41">
        <v>12</v>
      </c>
      <c r="AA243" s="41"/>
      <c r="AB243" s="41">
        <f t="shared" si="46"/>
        <v>1</v>
      </c>
      <c r="AD243" s="41">
        <v>0</v>
      </c>
      <c r="AF243" s="41">
        <v>1</v>
      </c>
      <c r="AH243" s="41">
        <v>0</v>
      </c>
      <c r="AJ243" s="41">
        <v>0</v>
      </c>
    </row>
    <row r="244" spans="1:36" outlineLevel="2" x14ac:dyDescent="0.2">
      <c r="A244" s="46">
        <v>2019</v>
      </c>
      <c r="B244" s="22" t="s">
        <v>440</v>
      </c>
      <c r="C244" s="22" t="s">
        <v>299</v>
      </c>
      <c r="D244" s="22" t="s">
        <v>675</v>
      </c>
      <c r="F244" s="41">
        <f t="shared" si="45"/>
        <v>892</v>
      </c>
      <c r="G244" s="41"/>
      <c r="H244" s="41">
        <f t="shared" si="47"/>
        <v>183</v>
      </c>
      <c r="I244" s="41">
        <v>80</v>
      </c>
      <c r="J244" s="41">
        <v>103</v>
      </c>
      <c r="K244" s="41">
        <v>0</v>
      </c>
      <c r="L244" s="41">
        <v>0</v>
      </c>
      <c r="M244" s="41">
        <v>0</v>
      </c>
      <c r="N244" s="41"/>
      <c r="O244" s="41">
        <f t="shared" si="48"/>
        <v>112</v>
      </c>
      <c r="P244" s="41">
        <v>112</v>
      </c>
      <c r="Q244" s="41">
        <v>0</v>
      </c>
      <c r="R244" s="41"/>
      <c r="S244" s="41">
        <v>15</v>
      </c>
      <c r="T244" s="41"/>
      <c r="U244" s="41">
        <f t="shared" si="49"/>
        <v>582</v>
      </c>
      <c r="V244" s="41">
        <v>532</v>
      </c>
      <c r="W244" s="41">
        <v>50</v>
      </c>
      <c r="X244" s="41">
        <v>0</v>
      </c>
      <c r="Y244" s="41"/>
      <c r="Z244" s="41">
        <v>0</v>
      </c>
      <c r="AA244" s="41"/>
      <c r="AB244" s="41">
        <f t="shared" si="46"/>
        <v>65</v>
      </c>
      <c r="AD244" s="41">
        <v>6</v>
      </c>
      <c r="AF244" s="41">
        <v>59</v>
      </c>
      <c r="AH244" s="41">
        <v>0</v>
      </c>
      <c r="AJ244" s="41">
        <v>0</v>
      </c>
    </row>
    <row r="245" spans="1:36" outlineLevel="2" x14ac:dyDescent="0.2">
      <c r="A245" s="46">
        <v>2019</v>
      </c>
      <c r="B245" s="22" t="s">
        <v>440</v>
      </c>
      <c r="C245" s="22" t="s">
        <v>306</v>
      </c>
      <c r="D245" s="22" t="s">
        <v>682</v>
      </c>
      <c r="F245" s="41">
        <f t="shared" si="45"/>
        <v>3137</v>
      </c>
      <c r="G245" s="41"/>
      <c r="H245" s="41">
        <f t="shared" si="47"/>
        <v>1157</v>
      </c>
      <c r="I245" s="41">
        <v>591</v>
      </c>
      <c r="J245" s="41">
        <v>319</v>
      </c>
      <c r="K245" s="41">
        <v>160</v>
      </c>
      <c r="L245" s="41">
        <v>42</v>
      </c>
      <c r="M245" s="41">
        <v>45</v>
      </c>
      <c r="N245" s="41"/>
      <c r="O245" s="41">
        <f t="shared" si="48"/>
        <v>144</v>
      </c>
      <c r="P245" s="41">
        <v>144</v>
      </c>
      <c r="Q245" s="41">
        <v>0</v>
      </c>
      <c r="R245" s="41"/>
      <c r="S245" s="41">
        <v>385</v>
      </c>
      <c r="T245" s="41"/>
      <c r="U245" s="41">
        <f t="shared" si="49"/>
        <v>1451</v>
      </c>
      <c r="V245" s="41">
        <v>1416</v>
      </c>
      <c r="W245" s="41">
        <v>35</v>
      </c>
      <c r="X245" s="41">
        <v>0</v>
      </c>
      <c r="Y245" s="41"/>
      <c r="Z245" s="41">
        <v>0</v>
      </c>
      <c r="AA245" s="41"/>
      <c r="AB245" s="41">
        <f t="shared" si="46"/>
        <v>113</v>
      </c>
      <c r="AD245" s="41">
        <v>14</v>
      </c>
      <c r="AF245" s="41">
        <v>0</v>
      </c>
      <c r="AH245" s="41">
        <v>99</v>
      </c>
      <c r="AJ245" s="41">
        <v>0</v>
      </c>
    </row>
    <row r="246" spans="1:36" outlineLevel="2" x14ac:dyDescent="0.2">
      <c r="A246" s="46">
        <v>2019</v>
      </c>
      <c r="B246" s="22" t="s">
        <v>440</v>
      </c>
      <c r="D246" s="22" t="s">
        <v>804</v>
      </c>
      <c r="F246" s="41">
        <f t="shared" si="45"/>
        <v>10166</v>
      </c>
      <c r="G246" s="41"/>
      <c r="H246" s="41">
        <f t="shared" si="47"/>
        <v>4673</v>
      </c>
      <c r="I246" s="41">
        <v>2172.6174114800656</v>
      </c>
      <c r="J246" s="41">
        <v>201.14619670256457</v>
      </c>
      <c r="K246" s="41">
        <v>703.09527972441037</v>
      </c>
      <c r="L246" s="41">
        <v>34.205232044381653</v>
      </c>
      <c r="M246" s="41">
        <v>1561.9358800485779</v>
      </c>
      <c r="N246" s="41"/>
      <c r="O246" s="41">
        <f t="shared" si="48"/>
        <v>1288</v>
      </c>
      <c r="P246" s="41">
        <v>969.91342222472008</v>
      </c>
      <c r="Q246" s="41">
        <v>318.08657777527998</v>
      </c>
      <c r="R246" s="41"/>
      <c r="S246" s="41">
        <v>902</v>
      </c>
      <c r="T246" s="41"/>
      <c r="U246" s="41">
        <f t="shared" si="49"/>
        <v>3303</v>
      </c>
      <c r="V246" s="41">
        <v>3006.5622912427534</v>
      </c>
      <c r="W246" s="41">
        <v>230.37010020347836</v>
      </c>
      <c r="X246" s="41">
        <v>66.067608553768196</v>
      </c>
      <c r="Y246" s="41"/>
      <c r="AA246" s="41"/>
      <c r="AB246" s="41">
        <f t="shared" si="46"/>
        <v>919</v>
      </c>
      <c r="AD246" s="41">
        <v>506</v>
      </c>
      <c r="AF246" s="41">
        <v>347</v>
      </c>
      <c r="AH246" s="41">
        <v>57</v>
      </c>
      <c r="AJ246" s="41">
        <v>9</v>
      </c>
    </row>
    <row r="247" spans="1:36" outlineLevel="1" x14ac:dyDescent="0.2">
      <c r="A247" s="46">
        <v>2019</v>
      </c>
      <c r="B247" s="39" t="s">
        <v>711</v>
      </c>
      <c r="F247" s="41">
        <f>SUBTOTAL(9,F204:F246)</f>
        <v>382421</v>
      </c>
      <c r="G247" s="41"/>
      <c r="H247" s="41">
        <f t="shared" ref="H247:M247" si="50">SUBTOTAL(9,H204:H246)</f>
        <v>216292</v>
      </c>
      <c r="I247" s="41">
        <f t="shared" si="50"/>
        <v>100560.61741148007</v>
      </c>
      <c r="J247" s="41">
        <f t="shared" si="50"/>
        <v>9310.1461967025643</v>
      </c>
      <c r="K247" s="41">
        <f t="shared" si="50"/>
        <v>32543.09527972441</v>
      </c>
      <c r="L247" s="41">
        <f t="shared" si="50"/>
        <v>1583.2052320443815</v>
      </c>
      <c r="M247" s="41">
        <f t="shared" si="50"/>
        <v>72294.935880048579</v>
      </c>
      <c r="N247" s="41"/>
      <c r="O247" s="41">
        <f>SUBTOTAL(9,O204:O246)</f>
        <v>72461</v>
      </c>
      <c r="P247" s="41">
        <f>SUBTOTAL(9,P204:P246)</f>
        <v>54565.913422224723</v>
      </c>
      <c r="Q247" s="41">
        <f>SUBTOTAL(9,Q204:Q246)</f>
        <v>17895.086577775281</v>
      </c>
      <c r="R247" s="41"/>
      <c r="S247" s="41">
        <f>SUBTOTAL(9,S204:S246)</f>
        <v>12224</v>
      </c>
      <c r="T247" s="41">
        <f>SUBTOTAL(9,T204:T246)</f>
        <v>0</v>
      </c>
      <c r="U247" s="41"/>
      <c r="V247" s="41">
        <f>SUBTOTAL(9,V204:V246)</f>
        <v>74134.56229124275</v>
      </c>
      <c r="W247" s="41">
        <f>SUBTOTAL(9,W204:W246)</f>
        <v>5680.3701002034786</v>
      </c>
      <c r="X247" s="41">
        <f>SUBTOTAL(9,X204:X246)</f>
        <v>1629.0676085537682</v>
      </c>
      <c r="Y247" s="41"/>
      <c r="Z247" s="41">
        <f>SUBTOTAL(9,Z204:Z246)</f>
        <v>700</v>
      </c>
      <c r="AA247" s="41"/>
      <c r="AB247" s="41">
        <f>SUBTOTAL(9,AB204:AB246)</f>
        <v>59617.684399999998</v>
      </c>
      <c r="AD247" s="41">
        <f>SUBTOTAL(9,AD204:AD246)</f>
        <v>44185.099799999996</v>
      </c>
      <c r="AF247" s="41">
        <f>SUBTOTAL(9,AF204:AF246)</f>
        <v>11696.910800000001</v>
      </c>
      <c r="AH247" s="41">
        <f>SUBTOTAL(9,AH204:AH246)</f>
        <v>1627.5044</v>
      </c>
      <c r="AJ247" s="41">
        <f>SUBTOTAL(9,AJ204:AJ246)</f>
        <v>2108.1693999999998</v>
      </c>
    </row>
    <row r="248" spans="1:36" outlineLevel="2" x14ac:dyDescent="0.2">
      <c r="A248" s="46">
        <v>2019</v>
      </c>
      <c r="B248" s="22" t="s">
        <v>352</v>
      </c>
      <c r="C248" s="22" t="s">
        <v>26</v>
      </c>
      <c r="D248" s="22" t="s">
        <v>351</v>
      </c>
      <c r="F248" s="41">
        <f t="shared" ref="F248:F269" si="51">SUM(H248,O248,S248,U248)</f>
        <v>5675</v>
      </c>
      <c r="G248" s="41"/>
      <c r="H248" s="41">
        <f t="shared" si="47"/>
        <v>3363</v>
      </c>
      <c r="I248" s="41">
        <v>2959</v>
      </c>
      <c r="J248" s="41">
        <v>19</v>
      </c>
      <c r="K248" s="41">
        <v>385</v>
      </c>
      <c r="L248" s="41">
        <v>0</v>
      </c>
      <c r="M248" s="41">
        <v>0</v>
      </c>
      <c r="N248" s="41"/>
      <c r="O248" s="41">
        <f t="shared" si="48"/>
        <v>108</v>
      </c>
      <c r="P248" s="41">
        <v>108</v>
      </c>
      <c r="Q248" s="41">
        <v>0</v>
      </c>
      <c r="R248" s="41"/>
      <c r="S248" s="41">
        <v>57</v>
      </c>
      <c r="T248" s="41"/>
      <c r="U248" s="41">
        <f t="shared" si="49"/>
        <v>2147</v>
      </c>
      <c r="V248" s="41">
        <v>2106</v>
      </c>
      <c r="W248" s="41">
        <v>41</v>
      </c>
      <c r="X248" s="41">
        <v>0</v>
      </c>
      <c r="Y248" s="41"/>
      <c r="Z248" s="41">
        <v>0</v>
      </c>
      <c r="AA248" s="41"/>
      <c r="AB248" s="41">
        <f t="shared" ref="AB248:AB269" si="52">SUM(AC248:AJ248)</f>
        <v>39</v>
      </c>
      <c r="AD248" s="41">
        <v>39</v>
      </c>
      <c r="AF248" s="41">
        <v>0</v>
      </c>
      <c r="AH248" s="41">
        <v>0</v>
      </c>
      <c r="AJ248" s="41">
        <v>0</v>
      </c>
    </row>
    <row r="249" spans="1:36" outlineLevel="2" x14ac:dyDescent="0.2">
      <c r="A249" s="46">
        <v>2019</v>
      </c>
      <c r="B249" s="22" t="s">
        <v>352</v>
      </c>
      <c r="C249" s="22" t="s">
        <v>27</v>
      </c>
      <c r="D249" s="22" t="s">
        <v>353</v>
      </c>
      <c r="F249" s="41">
        <f t="shared" si="51"/>
        <v>1120</v>
      </c>
      <c r="G249" s="41"/>
      <c r="H249" s="41">
        <f t="shared" si="47"/>
        <v>588</v>
      </c>
      <c r="I249" s="41">
        <v>0</v>
      </c>
      <c r="J249" s="41">
        <v>294</v>
      </c>
      <c r="K249" s="41">
        <v>286</v>
      </c>
      <c r="L249" s="41">
        <v>0</v>
      </c>
      <c r="M249" s="41">
        <v>8</v>
      </c>
      <c r="N249" s="41"/>
      <c r="O249" s="41">
        <f t="shared" si="48"/>
        <v>52</v>
      </c>
      <c r="P249" s="41">
        <v>52</v>
      </c>
      <c r="Q249" s="41">
        <v>0</v>
      </c>
      <c r="R249" s="41"/>
      <c r="S249" s="41">
        <v>47</v>
      </c>
      <c r="T249" s="41"/>
      <c r="U249" s="41">
        <f t="shared" si="49"/>
        <v>433</v>
      </c>
      <c r="V249" s="41">
        <v>418</v>
      </c>
      <c r="W249" s="41">
        <v>15</v>
      </c>
      <c r="X249" s="41">
        <v>0</v>
      </c>
      <c r="Y249" s="41"/>
      <c r="Z249" s="41">
        <v>0</v>
      </c>
      <c r="AA249" s="41"/>
      <c r="AB249" s="41">
        <f t="shared" si="52"/>
        <v>7</v>
      </c>
      <c r="AD249" s="41">
        <v>6</v>
      </c>
      <c r="AF249" s="41">
        <v>0</v>
      </c>
      <c r="AH249" s="41">
        <v>1</v>
      </c>
      <c r="AJ249" s="41">
        <v>0</v>
      </c>
    </row>
    <row r="250" spans="1:36" outlineLevel="2" x14ac:dyDescent="0.2">
      <c r="A250" s="46">
        <v>2019</v>
      </c>
      <c r="B250" s="22" t="s">
        <v>352</v>
      </c>
      <c r="C250" s="22" t="s">
        <v>28</v>
      </c>
      <c r="D250" s="22" t="s">
        <v>354</v>
      </c>
      <c r="F250" s="41">
        <f t="shared" si="51"/>
        <v>1310</v>
      </c>
      <c r="G250" s="41"/>
      <c r="H250" s="41">
        <f t="shared" si="47"/>
        <v>422</v>
      </c>
      <c r="I250" s="41">
        <v>0</v>
      </c>
      <c r="J250" s="41">
        <v>0</v>
      </c>
      <c r="K250" s="41">
        <v>236</v>
      </c>
      <c r="L250" s="41">
        <v>0</v>
      </c>
      <c r="M250" s="41">
        <v>186</v>
      </c>
      <c r="N250" s="41"/>
      <c r="O250" s="41">
        <f t="shared" si="48"/>
        <v>0</v>
      </c>
      <c r="P250" s="41">
        <v>0</v>
      </c>
      <c r="Q250" s="41">
        <v>0</v>
      </c>
      <c r="R250" s="41"/>
      <c r="S250" s="41">
        <v>143</v>
      </c>
      <c r="T250" s="41"/>
      <c r="U250" s="41">
        <f t="shared" si="49"/>
        <v>745</v>
      </c>
      <c r="V250" s="41">
        <v>730</v>
      </c>
      <c r="W250" s="41">
        <v>15</v>
      </c>
      <c r="X250" s="41">
        <v>0</v>
      </c>
      <c r="Y250" s="41"/>
      <c r="Z250" s="41">
        <v>10</v>
      </c>
      <c r="AA250" s="41"/>
      <c r="AB250" s="41">
        <f t="shared" si="52"/>
        <v>161</v>
      </c>
      <c r="AD250" s="41">
        <v>134</v>
      </c>
      <c r="AF250" s="41">
        <v>11</v>
      </c>
      <c r="AH250" s="41">
        <v>16</v>
      </c>
      <c r="AJ250" s="41">
        <v>0</v>
      </c>
    </row>
    <row r="251" spans="1:36" outlineLevel="2" x14ac:dyDescent="0.2">
      <c r="A251" s="46">
        <v>2019</v>
      </c>
      <c r="B251" s="22" t="s">
        <v>352</v>
      </c>
      <c r="C251" s="22" t="s">
        <v>29</v>
      </c>
      <c r="D251" s="22" t="s">
        <v>355</v>
      </c>
      <c r="F251" s="41">
        <f t="shared" si="51"/>
        <v>16809</v>
      </c>
      <c r="G251" s="41"/>
      <c r="H251" s="41">
        <f t="shared" si="47"/>
        <v>5605</v>
      </c>
      <c r="I251" s="41">
        <v>2786</v>
      </c>
      <c r="J251" s="41">
        <v>514</v>
      </c>
      <c r="K251" s="41">
        <v>1437</v>
      </c>
      <c r="L251" s="41">
        <v>98</v>
      </c>
      <c r="M251" s="41">
        <v>770</v>
      </c>
      <c r="N251" s="41"/>
      <c r="O251" s="41">
        <f t="shared" si="48"/>
        <v>1501</v>
      </c>
      <c r="P251" s="41">
        <v>1501</v>
      </c>
      <c r="Q251" s="41">
        <v>0</v>
      </c>
      <c r="R251" s="41"/>
      <c r="S251" s="41">
        <v>2823</v>
      </c>
      <c r="T251" s="41"/>
      <c r="U251" s="41">
        <f t="shared" si="49"/>
        <v>6880</v>
      </c>
      <c r="V251" s="41">
        <v>5154</v>
      </c>
      <c r="W251" s="41">
        <v>105</v>
      </c>
      <c r="X251" s="41">
        <v>1621</v>
      </c>
      <c r="Y251" s="41"/>
      <c r="Z251" s="41">
        <v>0</v>
      </c>
      <c r="AA251" s="41"/>
      <c r="AB251" s="41">
        <f t="shared" si="52"/>
        <v>499</v>
      </c>
      <c r="AD251" s="41">
        <v>60</v>
      </c>
      <c r="AF251" s="41">
        <v>107</v>
      </c>
      <c r="AH251" s="41">
        <v>331</v>
      </c>
      <c r="AJ251" s="41">
        <v>1</v>
      </c>
    </row>
    <row r="252" spans="1:36" outlineLevel="2" x14ac:dyDescent="0.2">
      <c r="A252" s="46">
        <v>2019</v>
      </c>
      <c r="B252" s="22" t="s">
        <v>352</v>
      </c>
      <c r="C252" s="22" t="s">
        <v>30</v>
      </c>
      <c r="D252" s="22" t="s">
        <v>356</v>
      </c>
      <c r="F252" s="41">
        <f t="shared" si="51"/>
        <v>22180</v>
      </c>
      <c r="G252" s="41"/>
      <c r="H252" s="41">
        <f t="shared" si="47"/>
        <v>17430</v>
      </c>
      <c r="I252" s="41">
        <v>12366</v>
      </c>
      <c r="J252" s="41">
        <v>1205</v>
      </c>
      <c r="K252" s="41">
        <v>2016</v>
      </c>
      <c r="L252" s="41">
        <v>319</v>
      </c>
      <c r="M252" s="41">
        <v>1524</v>
      </c>
      <c r="N252" s="41"/>
      <c r="O252" s="41">
        <f t="shared" si="48"/>
        <v>1976</v>
      </c>
      <c r="P252" s="41">
        <v>1625</v>
      </c>
      <c r="Q252" s="41">
        <v>351</v>
      </c>
      <c r="R252" s="41"/>
      <c r="S252" s="41">
        <v>0</v>
      </c>
      <c r="T252" s="41"/>
      <c r="U252" s="41">
        <f t="shared" si="49"/>
        <v>2774</v>
      </c>
      <c r="V252" s="41">
        <v>2774</v>
      </c>
      <c r="W252" s="41">
        <v>0</v>
      </c>
      <c r="X252" s="41">
        <v>0</v>
      </c>
      <c r="Y252" s="41"/>
      <c r="Z252" s="41">
        <v>0</v>
      </c>
      <c r="AA252" s="41"/>
      <c r="AB252" s="41">
        <f t="shared" si="52"/>
        <v>3942</v>
      </c>
      <c r="AD252" s="41">
        <v>3940</v>
      </c>
      <c r="AF252" s="41">
        <v>2</v>
      </c>
      <c r="AH252" s="41">
        <v>0</v>
      </c>
      <c r="AJ252" s="41">
        <v>0</v>
      </c>
    </row>
    <row r="253" spans="1:36" outlineLevel="2" x14ac:dyDescent="0.2">
      <c r="A253" s="46">
        <v>2019</v>
      </c>
      <c r="B253" s="22" t="s">
        <v>352</v>
      </c>
      <c r="C253" s="22" t="s">
        <v>31</v>
      </c>
      <c r="D253" s="22" t="s">
        <v>357</v>
      </c>
      <c r="F253" s="41">
        <f t="shared" si="51"/>
        <v>1622</v>
      </c>
      <c r="G253" s="41"/>
      <c r="H253" s="41">
        <f t="shared" si="47"/>
        <v>1324</v>
      </c>
      <c r="I253" s="41">
        <v>1109</v>
      </c>
      <c r="J253" s="41">
        <v>44</v>
      </c>
      <c r="K253" s="41">
        <v>102</v>
      </c>
      <c r="L253" s="41">
        <v>0</v>
      </c>
      <c r="M253" s="41">
        <v>69</v>
      </c>
      <c r="N253" s="41"/>
      <c r="O253" s="41">
        <f t="shared" si="48"/>
        <v>0</v>
      </c>
      <c r="P253" s="41">
        <v>0</v>
      </c>
      <c r="Q253" s="41">
        <v>0</v>
      </c>
      <c r="R253" s="41"/>
      <c r="S253" s="41">
        <v>57</v>
      </c>
      <c r="T253" s="41"/>
      <c r="U253" s="41">
        <f t="shared" si="49"/>
        <v>241</v>
      </c>
      <c r="V253" s="41">
        <v>228</v>
      </c>
      <c r="W253" s="41">
        <v>13</v>
      </c>
      <c r="X253" s="41">
        <v>0</v>
      </c>
      <c r="Y253" s="41"/>
      <c r="Z253" s="41">
        <v>0</v>
      </c>
      <c r="AA253" s="41"/>
      <c r="AB253" s="41">
        <f t="shared" si="52"/>
        <v>209</v>
      </c>
      <c r="AD253" s="41">
        <v>196</v>
      </c>
      <c r="AF253" s="41">
        <v>0</v>
      </c>
      <c r="AH253" s="41">
        <v>13</v>
      </c>
      <c r="AJ253" s="41">
        <v>0</v>
      </c>
    </row>
    <row r="254" spans="1:36" outlineLevel="2" x14ac:dyDescent="0.2">
      <c r="A254" s="46">
        <v>2019</v>
      </c>
      <c r="B254" s="22" t="s">
        <v>352</v>
      </c>
      <c r="C254" s="22" t="s">
        <v>32</v>
      </c>
      <c r="D254" s="22" t="s">
        <v>358</v>
      </c>
      <c r="F254" s="41">
        <f t="shared" si="51"/>
        <v>4540</v>
      </c>
      <c r="G254" s="41"/>
      <c r="H254" s="41">
        <f t="shared" si="47"/>
        <v>2763</v>
      </c>
      <c r="I254" s="41">
        <v>1942</v>
      </c>
      <c r="J254" s="41">
        <v>234</v>
      </c>
      <c r="K254" s="41">
        <v>587</v>
      </c>
      <c r="L254" s="41">
        <v>0</v>
      </c>
      <c r="M254" s="41">
        <v>0</v>
      </c>
      <c r="N254" s="41"/>
      <c r="O254" s="41">
        <f t="shared" si="48"/>
        <v>72</v>
      </c>
      <c r="P254" s="41">
        <v>67</v>
      </c>
      <c r="Q254" s="41">
        <v>5</v>
      </c>
      <c r="R254" s="41"/>
      <c r="S254" s="41">
        <v>219</v>
      </c>
      <c r="T254" s="41"/>
      <c r="U254" s="41">
        <f t="shared" si="49"/>
        <v>1486</v>
      </c>
      <c r="V254" s="41">
        <v>1445</v>
      </c>
      <c r="W254" s="41">
        <v>41</v>
      </c>
      <c r="X254" s="41">
        <v>0</v>
      </c>
      <c r="Y254" s="41"/>
      <c r="Z254" s="41">
        <v>23</v>
      </c>
      <c r="AA254" s="41"/>
      <c r="AB254" s="41">
        <f t="shared" si="52"/>
        <v>1003</v>
      </c>
      <c r="AD254" s="41">
        <v>970</v>
      </c>
      <c r="AF254" s="41">
        <v>26</v>
      </c>
      <c r="AH254" s="41">
        <v>7</v>
      </c>
      <c r="AJ254" s="41">
        <v>0</v>
      </c>
    </row>
    <row r="255" spans="1:36" outlineLevel="2" x14ac:dyDescent="0.2">
      <c r="A255" s="46">
        <v>2019</v>
      </c>
      <c r="B255" s="22" t="s">
        <v>352</v>
      </c>
      <c r="C255" s="22" t="s">
        <v>33</v>
      </c>
      <c r="D255" s="22" t="s">
        <v>359</v>
      </c>
      <c r="F255" s="41">
        <f t="shared" si="51"/>
        <v>3243</v>
      </c>
      <c r="G255" s="41"/>
      <c r="H255" s="41">
        <f t="shared" si="47"/>
        <v>1636</v>
      </c>
      <c r="I255" s="41">
        <v>1394</v>
      </c>
      <c r="J255" s="41">
        <v>0</v>
      </c>
      <c r="K255" s="41">
        <v>89</v>
      </c>
      <c r="L255" s="41">
        <v>0</v>
      </c>
      <c r="M255" s="41">
        <v>153</v>
      </c>
      <c r="N255" s="41"/>
      <c r="O255" s="41">
        <f t="shared" si="48"/>
        <v>32</v>
      </c>
      <c r="P255" s="41">
        <v>32</v>
      </c>
      <c r="Q255" s="41">
        <v>0</v>
      </c>
      <c r="R255" s="41"/>
      <c r="S255" s="41">
        <v>46</v>
      </c>
      <c r="T255" s="41"/>
      <c r="U255" s="41">
        <f t="shared" si="49"/>
        <v>1529</v>
      </c>
      <c r="V255" s="41">
        <v>1501</v>
      </c>
      <c r="W255" s="41">
        <v>28</v>
      </c>
      <c r="X255" s="41">
        <v>0</v>
      </c>
      <c r="Y255" s="41"/>
      <c r="Z255" s="41">
        <v>0</v>
      </c>
      <c r="AA255" s="41"/>
      <c r="AB255" s="41">
        <f t="shared" si="52"/>
        <v>1162</v>
      </c>
      <c r="AD255" s="41">
        <v>671</v>
      </c>
      <c r="AF255" s="41">
        <v>4</v>
      </c>
      <c r="AH255" s="41">
        <v>13</v>
      </c>
      <c r="AJ255" s="41">
        <v>474</v>
      </c>
    </row>
    <row r="256" spans="1:36" outlineLevel="2" x14ac:dyDescent="0.2">
      <c r="A256" s="46">
        <v>2019</v>
      </c>
      <c r="B256" s="22" t="s">
        <v>352</v>
      </c>
      <c r="C256" s="22" t="s">
        <v>34</v>
      </c>
      <c r="D256" s="22" t="s">
        <v>360</v>
      </c>
      <c r="F256" s="41">
        <f t="shared" si="51"/>
        <v>10136</v>
      </c>
      <c r="G256" s="41"/>
      <c r="H256" s="41">
        <f t="shared" si="47"/>
        <v>5550</v>
      </c>
      <c r="I256" s="41">
        <v>3200</v>
      </c>
      <c r="J256" s="41">
        <v>110</v>
      </c>
      <c r="K256" s="41">
        <v>1904</v>
      </c>
      <c r="L256" s="41">
        <v>0</v>
      </c>
      <c r="M256" s="41">
        <v>336</v>
      </c>
      <c r="N256" s="41"/>
      <c r="O256" s="41">
        <f t="shared" si="48"/>
        <v>1726</v>
      </c>
      <c r="P256" s="41">
        <v>1684</v>
      </c>
      <c r="Q256" s="41">
        <v>42</v>
      </c>
      <c r="R256" s="41"/>
      <c r="S256" s="41">
        <v>315</v>
      </c>
      <c r="T256" s="41"/>
      <c r="U256" s="41">
        <f t="shared" si="49"/>
        <v>2545</v>
      </c>
      <c r="V256" s="41">
        <v>2447</v>
      </c>
      <c r="W256" s="41">
        <v>98</v>
      </c>
      <c r="X256" s="41">
        <v>0</v>
      </c>
      <c r="Y256" s="41"/>
      <c r="Z256" s="41">
        <v>58</v>
      </c>
      <c r="AA256" s="41"/>
      <c r="AB256" s="41">
        <f t="shared" si="52"/>
        <v>877</v>
      </c>
      <c r="AD256" s="41">
        <v>795</v>
      </c>
      <c r="AF256" s="41">
        <v>13</v>
      </c>
      <c r="AH256" s="41">
        <v>15</v>
      </c>
      <c r="AJ256" s="41">
        <v>54</v>
      </c>
    </row>
    <row r="257" spans="1:36" outlineLevel="2" x14ac:dyDescent="0.2">
      <c r="A257" s="46">
        <v>2019</v>
      </c>
      <c r="B257" s="22" t="s">
        <v>352</v>
      </c>
      <c r="C257" s="22" t="s">
        <v>35</v>
      </c>
      <c r="D257" s="22" t="s">
        <v>361</v>
      </c>
      <c r="F257" s="41">
        <f t="shared" si="51"/>
        <v>10421</v>
      </c>
      <c r="G257" s="41"/>
      <c r="H257" s="41">
        <f t="shared" si="47"/>
        <v>4875</v>
      </c>
      <c r="I257" s="41">
        <v>1373</v>
      </c>
      <c r="J257" s="41">
        <v>41</v>
      </c>
      <c r="K257" s="41">
        <v>2879</v>
      </c>
      <c r="L257" s="41">
        <v>0</v>
      </c>
      <c r="M257" s="41">
        <v>582</v>
      </c>
      <c r="N257" s="41"/>
      <c r="O257" s="41">
        <f t="shared" si="48"/>
        <v>2080</v>
      </c>
      <c r="P257" s="41">
        <v>1340</v>
      </c>
      <c r="Q257" s="41">
        <v>740</v>
      </c>
      <c r="R257" s="41"/>
      <c r="S257" s="41">
        <v>1767</v>
      </c>
      <c r="T257" s="41"/>
      <c r="U257" s="41">
        <f t="shared" si="49"/>
        <v>1699</v>
      </c>
      <c r="V257" s="41">
        <v>1592</v>
      </c>
      <c r="W257" s="41">
        <v>65</v>
      </c>
      <c r="X257" s="41">
        <v>42</v>
      </c>
      <c r="Y257" s="41"/>
      <c r="Z257" s="41">
        <v>0</v>
      </c>
      <c r="AA257" s="41"/>
      <c r="AB257" s="41">
        <f t="shared" si="52"/>
        <v>1103</v>
      </c>
      <c r="AD257" s="41">
        <v>609</v>
      </c>
      <c r="AF257" s="41">
        <v>192</v>
      </c>
      <c r="AH257" s="41">
        <v>63</v>
      </c>
      <c r="AJ257" s="41">
        <v>239</v>
      </c>
    </row>
    <row r="258" spans="1:36" outlineLevel="2" x14ac:dyDescent="0.2">
      <c r="A258" s="46">
        <v>2019</v>
      </c>
      <c r="B258" s="22" t="s">
        <v>352</v>
      </c>
      <c r="C258" s="22" t="s">
        <v>37</v>
      </c>
      <c r="D258" s="22" t="s">
        <v>365</v>
      </c>
      <c r="F258" s="41">
        <f t="shared" si="51"/>
        <v>2634</v>
      </c>
      <c r="G258" s="41"/>
      <c r="H258" s="41">
        <f t="shared" si="47"/>
        <v>1248</v>
      </c>
      <c r="I258" s="41">
        <v>748</v>
      </c>
      <c r="J258" s="41">
        <v>29</v>
      </c>
      <c r="K258" s="41">
        <v>405</v>
      </c>
      <c r="L258" s="41">
        <v>0</v>
      </c>
      <c r="M258" s="41">
        <v>66</v>
      </c>
      <c r="N258" s="41"/>
      <c r="O258" s="41">
        <f t="shared" si="48"/>
        <v>14</v>
      </c>
      <c r="P258" s="41">
        <v>14</v>
      </c>
      <c r="Q258" s="41">
        <v>0</v>
      </c>
      <c r="R258" s="41"/>
      <c r="S258" s="41">
        <v>317</v>
      </c>
      <c r="T258" s="41"/>
      <c r="U258" s="41">
        <f t="shared" si="49"/>
        <v>1055</v>
      </c>
      <c r="V258" s="41">
        <v>995</v>
      </c>
      <c r="W258" s="41">
        <v>20</v>
      </c>
      <c r="X258" s="41">
        <v>40</v>
      </c>
      <c r="Y258" s="41"/>
      <c r="Z258" s="41">
        <v>0</v>
      </c>
      <c r="AA258" s="41"/>
      <c r="AB258" s="41">
        <f t="shared" si="52"/>
        <v>327</v>
      </c>
      <c r="AD258" s="41">
        <v>246</v>
      </c>
      <c r="AF258" s="41">
        <v>0</v>
      </c>
      <c r="AH258" s="41">
        <v>0</v>
      </c>
      <c r="AJ258" s="41">
        <v>81</v>
      </c>
    </row>
    <row r="259" spans="1:36" outlineLevel="2" x14ac:dyDescent="0.2">
      <c r="A259" s="46">
        <v>2019</v>
      </c>
      <c r="B259" s="22" t="s">
        <v>352</v>
      </c>
      <c r="C259" s="22" t="s">
        <v>38</v>
      </c>
      <c r="D259" s="22" t="s">
        <v>368</v>
      </c>
      <c r="F259" s="41">
        <f t="shared" si="51"/>
        <v>1609</v>
      </c>
      <c r="G259" s="41"/>
      <c r="H259" s="41">
        <f t="shared" si="47"/>
        <v>749</v>
      </c>
      <c r="I259" s="41">
        <v>427</v>
      </c>
      <c r="J259" s="41">
        <v>5</v>
      </c>
      <c r="K259" s="41">
        <v>317</v>
      </c>
      <c r="L259" s="41">
        <v>0</v>
      </c>
      <c r="M259" s="41">
        <v>0</v>
      </c>
      <c r="N259" s="41"/>
      <c r="O259" s="41">
        <f t="shared" si="48"/>
        <v>17</v>
      </c>
      <c r="P259" s="41">
        <v>17</v>
      </c>
      <c r="Q259" s="41">
        <v>0</v>
      </c>
      <c r="R259" s="41"/>
      <c r="S259" s="41">
        <v>0</v>
      </c>
      <c r="T259" s="41"/>
      <c r="U259" s="41">
        <f t="shared" si="49"/>
        <v>843</v>
      </c>
      <c r="V259" s="41">
        <v>822</v>
      </c>
      <c r="W259" s="41">
        <v>21</v>
      </c>
      <c r="X259" s="41">
        <v>0</v>
      </c>
      <c r="Y259" s="41"/>
      <c r="Z259" s="41">
        <v>0</v>
      </c>
      <c r="AA259" s="41"/>
      <c r="AB259" s="41">
        <f t="shared" si="52"/>
        <v>155</v>
      </c>
      <c r="AD259" s="41">
        <v>155</v>
      </c>
      <c r="AF259" s="41">
        <v>0</v>
      </c>
      <c r="AH259" s="41">
        <v>0</v>
      </c>
      <c r="AJ259" s="41">
        <v>0</v>
      </c>
    </row>
    <row r="260" spans="1:36" outlineLevel="2" x14ac:dyDescent="0.2">
      <c r="A260" s="46">
        <v>2019</v>
      </c>
      <c r="B260" s="22" t="s">
        <v>352</v>
      </c>
      <c r="C260" s="22" t="s">
        <v>39</v>
      </c>
      <c r="D260" s="22" t="s">
        <v>369</v>
      </c>
      <c r="F260" s="41">
        <f t="shared" si="51"/>
        <v>530</v>
      </c>
      <c r="G260" s="41"/>
      <c r="H260" s="41">
        <f t="shared" si="47"/>
        <v>49</v>
      </c>
      <c r="I260" s="41">
        <v>0</v>
      </c>
      <c r="J260" s="41">
        <v>0</v>
      </c>
      <c r="K260" s="41">
        <v>49</v>
      </c>
      <c r="L260" s="41">
        <v>0</v>
      </c>
      <c r="M260" s="41">
        <v>0</v>
      </c>
      <c r="N260" s="41"/>
      <c r="O260" s="41">
        <f t="shared" si="48"/>
        <v>50</v>
      </c>
      <c r="P260" s="41">
        <v>50</v>
      </c>
      <c r="Q260" s="41">
        <v>0</v>
      </c>
      <c r="R260" s="41"/>
      <c r="S260" s="41">
        <v>83</v>
      </c>
      <c r="T260" s="41"/>
      <c r="U260" s="41">
        <f t="shared" si="49"/>
        <v>348</v>
      </c>
      <c r="V260" s="41">
        <v>334</v>
      </c>
      <c r="W260" s="41">
        <v>14</v>
      </c>
      <c r="X260" s="41">
        <v>0</v>
      </c>
      <c r="Y260" s="41"/>
      <c r="Z260" s="41">
        <v>0</v>
      </c>
      <c r="AA260" s="41"/>
      <c r="AB260" s="41">
        <f t="shared" si="52"/>
        <v>8</v>
      </c>
      <c r="AD260" s="41">
        <v>6</v>
      </c>
      <c r="AF260" s="41">
        <v>0</v>
      </c>
      <c r="AH260" s="41">
        <v>0</v>
      </c>
      <c r="AJ260" s="41">
        <v>2</v>
      </c>
    </row>
    <row r="261" spans="1:36" outlineLevel="2" x14ac:dyDescent="0.2">
      <c r="A261" s="46">
        <v>2019</v>
      </c>
      <c r="B261" s="22" t="s">
        <v>352</v>
      </c>
      <c r="C261" s="22" t="s">
        <v>40</v>
      </c>
      <c r="D261" s="22" t="s">
        <v>370</v>
      </c>
      <c r="F261" s="41">
        <f t="shared" si="51"/>
        <v>648</v>
      </c>
      <c r="G261" s="41"/>
      <c r="H261" s="41">
        <f t="shared" si="47"/>
        <v>174</v>
      </c>
      <c r="I261" s="41">
        <v>0</v>
      </c>
      <c r="J261" s="41">
        <v>0</v>
      </c>
      <c r="K261" s="41">
        <v>174</v>
      </c>
      <c r="L261" s="41">
        <v>0</v>
      </c>
      <c r="M261" s="41">
        <v>0</v>
      </c>
      <c r="N261" s="41"/>
      <c r="O261" s="41">
        <f t="shared" si="48"/>
        <v>19</v>
      </c>
      <c r="P261" s="41">
        <v>19</v>
      </c>
      <c r="Q261" s="41">
        <v>0</v>
      </c>
      <c r="R261" s="41"/>
      <c r="S261" s="41">
        <v>45</v>
      </c>
      <c r="T261" s="41"/>
      <c r="U261" s="41">
        <f t="shared" si="49"/>
        <v>410</v>
      </c>
      <c r="V261" s="41">
        <v>399</v>
      </c>
      <c r="W261" s="41">
        <v>11</v>
      </c>
      <c r="X261" s="41">
        <v>0</v>
      </c>
      <c r="Y261" s="41"/>
      <c r="Z261" s="41">
        <v>0</v>
      </c>
      <c r="AA261" s="41"/>
      <c r="AB261" s="41">
        <f t="shared" si="52"/>
        <v>22</v>
      </c>
      <c r="AD261" s="41">
        <v>22</v>
      </c>
      <c r="AF261" s="41">
        <v>0</v>
      </c>
      <c r="AH261" s="41">
        <v>0</v>
      </c>
      <c r="AJ261" s="41">
        <v>0</v>
      </c>
    </row>
    <row r="262" spans="1:36" outlineLevel="2" x14ac:dyDescent="0.2">
      <c r="A262" s="46">
        <v>2019</v>
      </c>
      <c r="B262" s="22" t="s">
        <v>352</v>
      </c>
      <c r="C262" s="22" t="s">
        <v>42</v>
      </c>
      <c r="D262" s="22" t="s">
        <v>372</v>
      </c>
      <c r="F262" s="41">
        <f t="shared" si="51"/>
        <v>1071</v>
      </c>
      <c r="G262" s="41"/>
      <c r="H262" s="41">
        <f t="shared" si="47"/>
        <v>506</v>
      </c>
      <c r="I262" s="41">
        <v>11</v>
      </c>
      <c r="J262" s="41">
        <v>415</v>
      </c>
      <c r="K262" s="41">
        <v>59</v>
      </c>
      <c r="L262" s="41">
        <v>0</v>
      </c>
      <c r="M262" s="41">
        <v>21</v>
      </c>
      <c r="N262" s="41"/>
      <c r="O262" s="41">
        <f t="shared" si="48"/>
        <v>24</v>
      </c>
      <c r="P262" s="41">
        <v>24</v>
      </c>
      <c r="Q262" s="41">
        <v>0</v>
      </c>
      <c r="R262" s="41"/>
      <c r="S262" s="41">
        <v>20</v>
      </c>
      <c r="T262" s="41"/>
      <c r="U262" s="41">
        <f t="shared" si="49"/>
        <v>521</v>
      </c>
      <c r="V262" s="41">
        <v>510</v>
      </c>
      <c r="W262" s="41">
        <v>11</v>
      </c>
      <c r="X262" s="41">
        <v>0</v>
      </c>
      <c r="Y262" s="41"/>
      <c r="Z262" s="41">
        <v>0</v>
      </c>
      <c r="AA262" s="41"/>
      <c r="AB262" s="41">
        <f t="shared" si="52"/>
        <v>28</v>
      </c>
      <c r="AD262" s="41">
        <v>28</v>
      </c>
      <c r="AF262" s="41">
        <v>0</v>
      </c>
      <c r="AH262" s="41">
        <v>0</v>
      </c>
      <c r="AJ262" s="41">
        <v>0</v>
      </c>
    </row>
    <row r="263" spans="1:36" outlineLevel="2" x14ac:dyDescent="0.2">
      <c r="A263" s="46">
        <v>2019</v>
      </c>
      <c r="B263" s="22" t="s">
        <v>352</v>
      </c>
      <c r="C263" s="22" t="s">
        <v>43</v>
      </c>
      <c r="D263" s="22" t="s">
        <v>373</v>
      </c>
      <c r="F263" s="41">
        <f t="shared" si="51"/>
        <v>18471</v>
      </c>
      <c r="G263" s="41"/>
      <c r="H263" s="41">
        <f t="shared" si="47"/>
        <v>9813</v>
      </c>
      <c r="I263" s="41">
        <v>6696</v>
      </c>
      <c r="J263" s="41">
        <v>612</v>
      </c>
      <c r="K263" s="41">
        <v>1736</v>
      </c>
      <c r="L263" s="41">
        <v>0</v>
      </c>
      <c r="M263" s="41">
        <v>769</v>
      </c>
      <c r="N263" s="41"/>
      <c r="O263" s="41">
        <f t="shared" si="48"/>
        <v>3672</v>
      </c>
      <c r="P263" s="41">
        <v>3441</v>
      </c>
      <c r="Q263" s="41">
        <v>231</v>
      </c>
      <c r="R263" s="41"/>
      <c r="S263" s="41">
        <v>540</v>
      </c>
      <c r="T263" s="41"/>
      <c r="U263" s="41">
        <f t="shared" si="49"/>
        <v>4446</v>
      </c>
      <c r="V263" s="41">
        <v>4446</v>
      </c>
      <c r="W263" s="41">
        <v>0</v>
      </c>
      <c r="X263" s="41">
        <v>0</v>
      </c>
      <c r="Y263" s="41"/>
      <c r="Z263" s="41">
        <v>0</v>
      </c>
      <c r="AA263" s="41"/>
      <c r="AB263" s="41">
        <f t="shared" si="52"/>
        <v>191</v>
      </c>
      <c r="AD263" s="41">
        <v>105</v>
      </c>
      <c r="AF263" s="41">
        <v>0</v>
      </c>
      <c r="AH263" s="41">
        <v>86</v>
      </c>
      <c r="AJ263" s="41">
        <v>0</v>
      </c>
    </row>
    <row r="264" spans="1:36" outlineLevel="2" x14ac:dyDescent="0.2">
      <c r="A264" s="46">
        <v>2019</v>
      </c>
      <c r="B264" s="22" t="s">
        <v>352</v>
      </c>
      <c r="C264" s="22" t="s">
        <v>267</v>
      </c>
      <c r="D264" s="22" t="s">
        <v>639</v>
      </c>
      <c r="F264" s="41">
        <f t="shared" si="51"/>
        <v>2628</v>
      </c>
      <c r="G264" s="41"/>
      <c r="H264" s="41">
        <f t="shared" si="47"/>
        <v>855</v>
      </c>
      <c r="I264" s="41">
        <v>510</v>
      </c>
      <c r="J264" s="41">
        <v>65</v>
      </c>
      <c r="K264" s="41">
        <v>271</v>
      </c>
      <c r="L264" s="41">
        <v>0</v>
      </c>
      <c r="M264" s="41">
        <v>9</v>
      </c>
      <c r="N264" s="41"/>
      <c r="O264" s="41">
        <f t="shared" si="48"/>
        <v>663</v>
      </c>
      <c r="P264" s="41">
        <v>650</v>
      </c>
      <c r="Q264" s="41">
        <v>13</v>
      </c>
      <c r="R264" s="41"/>
      <c r="S264" s="41">
        <v>225</v>
      </c>
      <c r="T264" s="41"/>
      <c r="U264" s="41">
        <f t="shared" si="49"/>
        <v>885</v>
      </c>
      <c r="V264" s="41">
        <v>838</v>
      </c>
      <c r="W264" s="41">
        <v>23</v>
      </c>
      <c r="X264" s="41">
        <v>24</v>
      </c>
      <c r="Y264" s="41"/>
      <c r="Z264" s="41">
        <v>211</v>
      </c>
      <c r="AA264" s="41"/>
      <c r="AB264" s="41">
        <f t="shared" si="52"/>
        <v>74</v>
      </c>
      <c r="AD264" s="41">
        <v>70</v>
      </c>
      <c r="AF264" s="41">
        <v>0</v>
      </c>
      <c r="AH264" s="41">
        <v>4</v>
      </c>
      <c r="AJ264" s="41">
        <v>0</v>
      </c>
    </row>
    <row r="265" spans="1:36" outlineLevel="2" x14ac:dyDescent="0.2">
      <c r="A265" s="46">
        <v>2019</v>
      </c>
      <c r="B265" s="22" t="s">
        <v>352</v>
      </c>
      <c r="C265" s="22" t="s">
        <v>281</v>
      </c>
      <c r="D265" s="22" t="s">
        <v>655</v>
      </c>
      <c r="F265" s="41">
        <f t="shared" si="51"/>
        <v>3597</v>
      </c>
      <c r="G265" s="41"/>
      <c r="H265" s="41">
        <f t="shared" si="47"/>
        <v>1930</v>
      </c>
      <c r="I265" s="41">
        <v>1108</v>
      </c>
      <c r="J265" s="41">
        <v>0</v>
      </c>
      <c r="K265" s="41">
        <v>0</v>
      </c>
      <c r="L265" s="41">
        <v>0</v>
      </c>
      <c r="M265" s="41">
        <v>822</v>
      </c>
      <c r="N265" s="41"/>
      <c r="O265" s="41">
        <f t="shared" si="48"/>
        <v>191</v>
      </c>
      <c r="P265" s="41">
        <v>146</v>
      </c>
      <c r="Q265" s="41">
        <v>45</v>
      </c>
      <c r="R265" s="41"/>
      <c r="S265" s="41">
        <v>576</v>
      </c>
      <c r="T265" s="41"/>
      <c r="U265" s="41">
        <f t="shared" si="49"/>
        <v>900</v>
      </c>
      <c r="V265" s="41">
        <v>820</v>
      </c>
      <c r="W265" s="41">
        <v>22</v>
      </c>
      <c r="X265" s="41">
        <v>58</v>
      </c>
      <c r="Y265" s="41"/>
      <c r="Z265" s="41">
        <v>0</v>
      </c>
      <c r="AA265" s="41"/>
      <c r="AB265" s="41">
        <f t="shared" si="52"/>
        <v>700</v>
      </c>
      <c r="AD265" s="41">
        <v>663</v>
      </c>
      <c r="AF265" s="41">
        <v>0</v>
      </c>
      <c r="AH265" s="41">
        <v>37</v>
      </c>
      <c r="AJ265" s="41">
        <v>0</v>
      </c>
    </row>
    <row r="266" spans="1:36" outlineLevel="2" x14ac:dyDescent="0.2">
      <c r="A266" s="46">
        <v>2019</v>
      </c>
      <c r="B266" s="22" t="s">
        <v>352</v>
      </c>
      <c r="C266" s="22" t="s">
        <v>283</v>
      </c>
      <c r="D266" s="22" t="s">
        <v>657</v>
      </c>
      <c r="F266" s="41">
        <f t="shared" si="51"/>
        <v>672</v>
      </c>
      <c r="G266" s="41"/>
      <c r="H266" s="41">
        <f t="shared" si="47"/>
        <v>202</v>
      </c>
      <c r="I266" s="41">
        <v>92</v>
      </c>
      <c r="J266" s="41">
        <v>1</v>
      </c>
      <c r="K266" s="41">
        <v>5</v>
      </c>
      <c r="L266" s="41">
        <v>0</v>
      </c>
      <c r="M266" s="41">
        <v>104</v>
      </c>
      <c r="N266" s="41"/>
      <c r="O266" s="41">
        <f t="shared" si="48"/>
        <v>52</v>
      </c>
      <c r="P266" s="41">
        <v>52</v>
      </c>
      <c r="Q266" s="41">
        <v>0</v>
      </c>
      <c r="R266" s="41"/>
      <c r="S266" s="41">
        <v>7</v>
      </c>
      <c r="T266" s="41"/>
      <c r="U266" s="41">
        <f t="shared" si="49"/>
        <v>411</v>
      </c>
      <c r="V266" s="41">
        <v>411</v>
      </c>
      <c r="W266" s="41">
        <v>0</v>
      </c>
      <c r="X266" s="41">
        <v>0</v>
      </c>
      <c r="Y266" s="41"/>
      <c r="Z266" s="41">
        <v>10</v>
      </c>
      <c r="AA266" s="41"/>
      <c r="AB266" s="41">
        <f t="shared" si="52"/>
        <v>43</v>
      </c>
      <c r="AD266" s="41">
        <v>43</v>
      </c>
      <c r="AF266" s="41">
        <v>0</v>
      </c>
      <c r="AH266" s="41">
        <v>0</v>
      </c>
      <c r="AJ266" s="41">
        <v>0</v>
      </c>
    </row>
    <row r="267" spans="1:36" outlineLevel="2" x14ac:dyDescent="0.2">
      <c r="A267" s="46">
        <v>2019</v>
      </c>
      <c r="B267" s="22" t="s">
        <v>352</v>
      </c>
      <c r="C267" s="22" t="s">
        <v>284</v>
      </c>
      <c r="D267" s="22" t="s">
        <v>658</v>
      </c>
      <c r="F267" s="41">
        <f t="shared" si="51"/>
        <v>632</v>
      </c>
      <c r="G267" s="41"/>
      <c r="H267" s="41">
        <f t="shared" si="47"/>
        <v>-87</v>
      </c>
      <c r="I267" s="41">
        <v>0</v>
      </c>
      <c r="J267" s="41">
        <v>0</v>
      </c>
      <c r="K267" s="41">
        <v>-98</v>
      </c>
      <c r="L267" s="41">
        <v>0</v>
      </c>
      <c r="M267" s="41">
        <v>11</v>
      </c>
      <c r="N267" s="41"/>
      <c r="O267" s="41">
        <f t="shared" si="48"/>
        <v>158</v>
      </c>
      <c r="P267" s="41">
        <v>158</v>
      </c>
      <c r="Q267" s="41">
        <v>0</v>
      </c>
      <c r="R267" s="41"/>
      <c r="S267" s="41">
        <v>103</v>
      </c>
      <c r="T267" s="41"/>
      <c r="U267" s="41">
        <f t="shared" si="49"/>
        <v>458</v>
      </c>
      <c r="V267" s="41">
        <v>444</v>
      </c>
      <c r="W267" s="41">
        <v>14</v>
      </c>
      <c r="X267" s="41">
        <v>0</v>
      </c>
      <c r="Y267" s="41"/>
      <c r="Z267" s="41">
        <v>0</v>
      </c>
      <c r="AA267" s="41"/>
      <c r="AB267" s="41">
        <f t="shared" si="52"/>
        <v>165</v>
      </c>
      <c r="AD267" s="41">
        <v>8</v>
      </c>
      <c r="AF267" s="41">
        <v>6</v>
      </c>
      <c r="AH267" s="41">
        <v>2</v>
      </c>
      <c r="AJ267" s="41">
        <v>149</v>
      </c>
    </row>
    <row r="268" spans="1:36" outlineLevel="2" x14ac:dyDescent="0.2">
      <c r="A268" s="46">
        <v>2019</v>
      </c>
      <c r="B268" s="22" t="s">
        <v>352</v>
      </c>
      <c r="C268" s="22" t="s">
        <v>295</v>
      </c>
      <c r="D268" s="22" t="s">
        <v>669</v>
      </c>
      <c r="F268" s="41">
        <f t="shared" si="51"/>
        <v>855</v>
      </c>
      <c r="G268" s="41"/>
      <c r="H268" s="41">
        <f t="shared" si="47"/>
        <v>153</v>
      </c>
      <c r="I268" s="41">
        <v>0</v>
      </c>
      <c r="J268" s="41">
        <v>15</v>
      </c>
      <c r="K268" s="41">
        <v>48</v>
      </c>
      <c r="L268" s="41">
        <v>0</v>
      </c>
      <c r="M268" s="41">
        <v>90</v>
      </c>
      <c r="N268" s="41"/>
      <c r="O268" s="41">
        <f t="shared" si="48"/>
        <v>110</v>
      </c>
      <c r="P268" s="41">
        <v>98</v>
      </c>
      <c r="Q268" s="41">
        <v>12</v>
      </c>
      <c r="R268" s="41"/>
      <c r="S268" s="41">
        <v>153</v>
      </c>
      <c r="T268" s="41"/>
      <c r="U268" s="41">
        <f t="shared" si="49"/>
        <v>439</v>
      </c>
      <c r="V268" s="41">
        <v>421</v>
      </c>
      <c r="W268" s="41">
        <v>18</v>
      </c>
      <c r="X268" s="41">
        <v>0</v>
      </c>
      <c r="Y268" s="41"/>
      <c r="Z268" s="41">
        <v>0</v>
      </c>
      <c r="AA268" s="41"/>
      <c r="AB268" s="41">
        <f t="shared" si="52"/>
        <v>40</v>
      </c>
      <c r="AD268" s="41">
        <v>40</v>
      </c>
      <c r="AF268" s="41">
        <v>0</v>
      </c>
      <c r="AH268" s="41">
        <v>0</v>
      </c>
      <c r="AJ268" s="41">
        <v>0</v>
      </c>
    </row>
    <row r="269" spans="1:36" outlineLevel="2" x14ac:dyDescent="0.2">
      <c r="A269" s="46">
        <v>2019</v>
      </c>
      <c r="B269" s="22" t="s">
        <v>352</v>
      </c>
      <c r="D269" s="22" t="s">
        <v>804</v>
      </c>
      <c r="F269" s="41">
        <f t="shared" si="51"/>
        <v>6548</v>
      </c>
      <c r="G269" s="41"/>
      <c r="H269" s="41">
        <f t="shared" si="47"/>
        <v>3049.0000000000005</v>
      </c>
      <c r="I269" s="41">
        <v>1892.9182559004532</v>
      </c>
      <c r="J269" s="41">
        <v>185.72981334956381</v>
      </c>
      <c r="K269" s="41">
        <v>664.30755055115969</v>
      </c>
      <c r="L269" s="41">
        <v>21.49579022114019</v>
      </c>
      <c r="M269" s="41">
        <v>284.54858997768315</v>
      </c>
      <c r="N269" s="41"/>
      <c r="O269" s="41">
        <f t="shared" si="48"/>
        <v>133.00000000000003</v>
      </c>
      <c r="P269" s="41">
        <v>117.70983462491014</v>
      </c>
      <c r="Q269" s="41">
        <v>15.290165375089877</v>
      </c>
      <c r="R269" s="41"/>
      <c r="S269" s="41">
        <v>332</v>
      </c>
      <c r="T269" s="41"/>
      <c r="U269" s="41">
        <f t="shared" si="49"/>
        <v>3034</v>
      </c>
      <c r="V269" s="41">
        <v>2804.4683442859432</v>
      </c>
      <c r="W269" s="41">
        <v>55.924026286263825</v>
      </c>
      <c r="X269" s="41">
        <v>173.60762942779292</v>
      </c>
      <c r="Y269" s="41"/>
      <c r="AA269" s="41"/>
      <c r="AB269" s="41">
        <f t="shared" si="52"/>
        <v>900</v>
      </c>
      <c r="AD269" s="41">
        <v>142</v>
      </c>
      <c r="AF269" s="41">
        <v>48</v>
      </c>
      <c r="AH269" s="41">
        <v>403</v>
      </c>
      <c r="AJ269" s="41">
        <v>307</v>
      </c>
    </row>
    <row r="270" spans="1:36" outlineLevel="1" x14ac:dyDescent="0.2">
      <c r="A270" s="46">
        <v>2019</v>
      </c>
      <c r="B270" s="39" t="s">
        <v>712</v>
      </c>
      <c r="F270" s="41">
        <f>SUBTOTAL(9,F248:F269)</f>
        <v>116951</v>
      </c>
      <c r="G270" s="41"/>
      <c r="H270" s="41">
        <f t="shared" ref="H270:M270" si="53">SUBTOTAL(9,H248:H269)</f>
        <v>62197</v>
      </c>
      <c r="I270" s="41">
        <f t="shared" si="53"/>
        <v>38613.918255900455</v>
      </c>
      <c r="J270" s="41">
        <f t="shared" si="53"/>
        <v>3788.7298133495638</v>
      </c>
      <c r="K270" s="41">
        <f t="shared" si="53"/>
        <v>13551.307550551159</v>
      </c>
      <c r="L270" s="41">
        <f t="shared" si="53"/>
        <v>438.49579022114017</v>
      </c>
      <c r="M270" s="41">
        <f t="shared" si="53"/>
        <v>5804.5485899776832</v>
      </c>
      <c r="N270" s="41"/>
      <c r="O270" s="41">
        <f>SUBTOTAL(9,O248:O269)</f>
        <v>12650</v>
      </c>
      <c r="P270" s="41">
        <f>SUBTOTAL(9,P248:P269)</f>
        <v>11195.709834624909</v>
      </c>
      <c r="Q270" s="41">
        <f>SUBTOTAL(9,Q248:Q269)</f>
        <v>1454.2901653750898</v>
      </c>
      <c r="R270" s="41"/>
      <c r="S270" s="41">
        <f>SUBTOTAL(9,S248:S269)</f>
        <v>7875</v>
      </c>
      <c r="T270" s="41">
        <f>SUBTOTAL(9,T248:T269)</f>
        <v>0</v>
      </c>
      <c r="U270" s="41"/>
      <c r="V270" s="41">
        <f>SUBTOTAL(9,V248:V269)</f>
        <v>31639.468344285942</v>
      </c>
      <c r="W270" s="41">
        <f>SUBTOTAL(9,W248:W269)</f>
        <v>630.92402628626382</v>
      </c>
      <c r="X270" s="41">
        <f>SUBTOTAL(9,X248:X269)</f>
        <v>1958.607629427793</v>
      </c>
      <c r="Y270" s="41"/>
      <c r="Z270" s="41">
        <f>SUBTOTAL(9,Z248:Z269)</f>
        <v>312</v>
      </c>
      <c r="AA270" s="41"/>
      <c r="AB270" s="41">
        <f>SUBTOTAL(9,AB248:AB269)</f>
        <v>11655</v>
      </c>
      <c r="AD270" s="41">
        <f>SUBTOTAL(9,AD248:AD269)</f>
        <v>8948</v>
      </c>
      <c r="AF270" s="41">
        <f>SUBTOTAL(9,AF248:AF269)</f>
        <v>409</v>
      </c>
      <c r="AH270" s="41">
        <f>SUBTOTAL(9,AH248:AH269)</f>
        <v>991</v>
      </c>
      <c r="AJ270" s="41">
        <f>SUBTOTAL(9,AJ248:AJ269)</f>
        <v>1307</v>
      </c>
    </row>
    <row r="271" spans="1:36" outlineLevel="2" x14ac:dyDescent="0.2">
      <c r="A271" s="46">
        <v>2019</v>
      </c>
      <c r="B271" s="22" t="s">
        <v>419</v>
      </c>
      <c r="C271" s="22" t="s">
        <v>81</v>
      </c>
      <c r="D271" s="22" t="s">
        <v>418</v>
      </c>
      <c r="F271" s="41">
        <f t="shared" ref="F271:F291" si="54">SUM(H271,O271,S271,U271)</f>
        <v>26682</v>
      </c>
      <c r="G271" s="41"/>
      <c r="H271" s="41">
        <f t="shared" si="47"/>
        <v>17330</v>
      </c>
      <c r="I271" s="41">
        <v>5633</v>
      </c>
      <c r="J271" s="41">
        <v>130</v>
      </c>
      <c r="K271" s="41">
        <v>3892</v>
      </c>
      <c r="L271" s="41">
        <v>0</v>
      </c>
      <c r="M271" s="41">
        <v>7675</v>
      </c>
      <c r="N271" s="41"/>
      <c r="O271" s="41">
        <f t="shared" si="48"/>
        <v>4741</v>
      </c>
      <c r="P271" s="41">
        <v>3170</v>
      </c>
      <c r="Q271" s="41">
        <v>1571</v>
      </c>
      <c r="R271" s="41"/>
      <c r="S271" s="41">
        <v>361</v>
      </c>
      <c r="T271" s="41"/>
      <c r="U271" s="41">
        <f t="shared" si="49"/>
        <v>4250</v>
      </c>
      <c r="V271" s="41">
        <v>4021</v>
      </c>
      <c r="W271" s="41">
        <v>156</v>
      </c>
      <c r="X271" s="41">
        <v>73</v>
      </c>
      <c r="Y271" s="41"/>
      <c r="Z271" s="41">
        <v>0</v>
      </c>
      <c r="AA271" s="41"/>
      <c r="AB271" s="41">
        <f t="shared" ref="AB271:AB291" si="55">SUM(AC271:AJ271)</f>
        <v>5003</v>
      </c>
      <c r="AD271" s="41">
        <v>4698</v>
      </c>
      <c r="AF271" s="41">
        <v>305</v>
      </c>
      <c r="AH271" s="41">
        <v>0</v>
      </c>
      <c r="AJ271" s="41">
        <v>0</v>
      </c>
    </row>
    <row r="272" spans="1:36" outlineLevel="2" x14ac:dyDescent="0.2">
      <c r="A272" s="46">
        <v>2019</v>
      </c>
      <c r="B272" s="22" t="s">
        <v>419</v>
      </c>
      <c r="C272" s="22" t="s">
        <v>82</v>
      </c>
      <c r="D272" s="22" t="s">
        <v>420</v>
      </c>
      <c r="F272" s="41">
        <f t="shared" si="54"/>
        <v>1278</v>
      </c>
      <c r="G272" s="41"/>
      <c r="H272" s="41">
        <f t="shared" si="47"/>
        <v>764</v>
      </c>
      <c r="I272" s="41">
        <v>0</v>
      </c>
      <c r="J272" s="41">
        <v>0</v>
      </c>
      <c r="K272" s="41">
        <v>764</v>
      </c>
      <c r="L272" s="41">
        <v>0</v>
      </c>
      <c r="M272" s="41">
        <v>0</v>
      </c>
      <c r="N272" s="41"/>
      <c r="O272" s="41">
        <f t="shared" si="48"/>
        <v>62</v>
      </c>
      <c r="P272" s="41">
        <v>62</v>
      </c>
      <c r="Q272" s="41">
        <v>0</v>
      </c>
      <c r="R272" s="41"/>
      <c r="S272" s="41">
        <v>18</v>
      </c>
      <c r="T272" s="41"/>
      <c r="U272" s="41">
        <f t="shared" si="49"/>
        <v>434</v>
      </c>
      <c r="V272" s="41">
        <v>0</v>
      </c>
      <c r="W272" s="41">
        <v>434</v>
      </c>
      <c r="X272" s="41">
        <v>0</v>
      </c>
      <c r="Y272" s="41"/>
      <c r="Z272" s="41">
        <v>0</v>
      </c>
      <c r="AA272" s="41"/>
      <c r="AB272" s="41">
        <f t="shared" si="55"/>
        <v>171</v>
      </c>
      <c r="AD272" s="41">
        <v>83</v>
      </c>
      <c r="AF272" s="41">
        <v>0</v>
      </c>
      <c r="AH272" s="41">
        <v>2</v>
      </c>
      <c r="AJ272" s="41">
        <v>86</v>
      </c>
    </row>
    <row r="273" spans="1:36" outlineLevel="2" x14ac:dyDescent="0.2">
      <c r="A273" s="46">
        <v>2019</v>
      </c>
      <c r="B273" s="22" t="s">
        <v>419</v>
      </c>
      <c r="C273" s="22" t="s">
        <v>83</v>
      </c>
      <c r="D273" s="22" t="s">
        <v>421</v>
      </c>
      <c r="F273" s="41">
        <f t="shared" si="54"/>
        <v>2419</v>
      </c>
      <c r="G273" s="41"/>
      <c r="H273" s="41">
        <f t="shared" si="47"/>
        <v>1070</v>
      </c>
      <c r="I273" s="41">
        <v>836</v>
      </c>
      <c r="J273" s="41">
        <v>185</v>
      </c>
      <c r="K273" s="41">
        <v>18</v>
      </c>
      <c r="L273" s="41">
        <v>11</v>
      </c>
      <c r="M273" s="41">
        <v>20</v>
      </c>
      <c r="N273" s="41"/>
      <c r="O273" s="41">
        <f t="shared" si="48"/>
        <v>261</v>
      </c>
      <c r="P273" s="41">
        <v>10</v>
      </c>
      <c r="Q273" s="41">
        <v>251</v>
      </c>
      <c r="R273" s="41"/>
      <c r="S273" s="41">
        <v>66</v>
      </c>
      <c r="T273" s="41"/>
      <c r="U273" s="41">
        <f t="shared" si="49"/>
        <v>1022</v>
      </c>
      <c r="V273" s="41">
        <v>994</v>
      </c>
      <c r="W273" s="41">
        <v>28</v>
      </c>
      <c r="X273" s="41">
        <v>0</v>
      </c>
      <c r="Y273" s="41"/>
      <c r="Z273" s="41">
        <v>0</v>
      </c>
      <c r="AA273" s="41"/>
      <c r="AB273" s="41">
        <f t="shared" si="55"/>
        <v>14</v>
      </c>
      <c r="AD273" s="41">
        <v>13</v>
      </c>
      <c r="AF273" s="41">
        <v>0</v>
      </c>
      <c r="AH273" s="41">
        <v>1</v>
      </c>
      <c r="AJ273" s="41">
        <v>0</v>
      </c>
    </row>
    <row r="274" spans="1:36" outlineLevel="2" x14ac:dyDescent="0.2">
      <c r="A274" s="46">
        <v>2019</v>
      </c>
      <c r="B274" s="22" t="s">
        <v>419</v>
      </c>
      <c r="C274" s="22" t="s">
        <v>84</v>
      </c>
      <c r="D274" s="22" t="s">
        <v>422</v>
      </c>
      <c r="F274" s="41">
        <f t="shared" si="54"/>
        <v>439</v>
      </c>
      <c r="G274" s="41"/>
      <c r="H274" s="41">
        <f t="shared" si="47"/>
        <v>162</v>
      </c>
      <c r="I274" s="41">
        <v>22</v>
      </c>
      <c r="J274" s="41">
        <v>1</v>
      </c>
      <c r="K274" s="41">
        <v>95</v>
      </c>
      <c r="L274" s="41">
        <v>0</v>
      </c>
      <c r="M274" s="41">
        <v>44</v>
      </c>
      <c r="N274" s="41"/>
      <c r="O274" s="41">
        <f t="shared" si="48"/>
        <v>0</v>
      </c>
      <c r="P274" s="41">
        <v>0</v>
      </c>
      <c r="Q274" s="41">
        <v>0</v>
      </c>
      <c r="R274" s="41"/>
      <c r="S274" s="41">
        <v>0</v>
      </c>
      <c r="T274" s="41"/>
      <c r="U274" s="41">
        <f t="shared" si="49"/>
        <v>277</v>
      </c>
      <c r="V274" s="41">
        <v>277</v>
      </c>
      <c r="W274" s="41">
        <v>0</v>
      </c>
      <c r="X274" s="41">
        <v>0</v>
      </c>
      <c r="Y274" s="41"/>
      <c r="Z274" s="41">
        <v>0</v>
      </c>
      <c r="AA274" s="41"/>
      <c r="AB274" s="41">
        <f t="shared" si="55"/>
        <v>51</v>
      </c>
      <c r="AD274" s="41">
        <v>0</v>
      </c>
      <c r="AF274" s="41">
        <v>0</v>
      </c>
      <c r="AH274" s="41">
        <v>0</v>
      </c>
      <c r="AJ274" s="41">
        <v>51</v>
      </c>
    </row>
    <row r="275" spans="1:36" outlineLevel="2" x14ac:dyDescent="0.2">
      <c r="A275" s="46">
        <v>2019</v>
      </c>
      <c r="B275" s="22" t="s">
        <v>419</v>
      </c>
      <c r="C275" s="22" t="s">
        <v>85</v>
      </c>
      <c r="D275" s="22" t="s">
        <v>423</v>
      </c>
      <c r="F275" s="41">
        <f t="shared" si="54"/>
        <v>1087</v>
      </c>
      <c r="G275" s="41"/>
      <c r="H275" s="41">
        <f t="shared" si="47"/>
        <v>111</v>
      </c>
      <c r="I275" s="41">
        <v>0</v>
      </c>
      <c r="J275" s="41">
        <v>0</v>
      </c>
      <c r="K275" s="41">
        <v>39</v>
      </c>
      <c r="L275" s="41">
        <v>0</v>
      </c>
      <c r="M275" s="41">
        <v>72</v>
      </c>
      <c r="N275" s="41"/>
      <c r="O275" s="41">
        <f t="shared" si="48"/>
        <v>237</v>
      </c>
      <c r="P275" s="41">
        <v>237</v>
      </c>
      <c r="Q275" s="41">
        <v>0</v>
      </c>
      <c r="R275" s="41"/>
      <c r="S275" s="41">
        <v>346</v>
      </c>
      <c r="T275" s="41"/>
      <c r="U275" s="41">
        <f t="shared" si="49"/>
        <v>393</v>
      </c>
      <c r="V275" s="41">
        <v>376</v>
      </c>
      <c r="W275" s="41">
        <v>17</v>
      </c>
      <c r="X275" s="41">
        <v>0</v>
      </c>
      <c r="Y275" s="41"/>
      <c r="Z275" s="41">
        <v>0</v>
      </c>
      <c r="AA275" s="41"/>
      <c r="AB275" s="41">
        <f t="shared" si="55"/>
        <v>73</v>
      </c>
      <c r="AD275" s="41">
        <v>2</v>
      </c>
      <c r="AF275" s="41">
        <v>61</v>
      </c>
      <c r="AH275" s="41">
        <v>10</v>
      </c>
      <c r="AJ275" s="41">
        <v>0</v>
      </c>
    </row>
    <row r="276" spans="1:36" outlineLevel="2" x14ac:dyDescent="0.2">
      <c r="A276" s="46">
        <v>2019</v>
      </c>
      <c r="B276" s="22" t="s">
        <v>419</v>
      </c>
      <c r="C276" s="22" t="s">
        <v>86</v>
      </c>
      <c r="D276" s="22" t="s">
        <v>424</v>
      </c>
      <c r="F276" s="41">
        <f t="shared" si="54"/>
        <v>377</v>
      </c>
      <c r="G276" s="41"/>
      <c r="H276" s="41">
        <f t="shared" si="47"/>
        <v>94</v>
      </c>
      <c r="I276" s="41">
        <v>0</v>
      </c>
      <c r="J276" s="41">
        <v>0</v>
      </c>
      <c r="K276" s="41">
        <v>0</v>
      </c>
      <c r="L276" s="41">
        <v>0</v>
      </c>
      <c r="M276" s="41">
        <v>94</v>
      </c>
      <c r="N276" s="41"/>
      <c r="O276" s="41">
        <f t="shared" si="48"/>
        <v>0</v>
      </c>
      <c r="P276" s="41">
        <v>0</v>
      </c>
      <c r="Q276" s="41">
        <v>0</v>
      </c>
      <c r="R276" s="41"/>
      <c r="S276" s="41">
        <v>3</v>
      </c>
      <c r="T276" s="41"/>
      <c r="U276" s="41">
        <f t="shared" si="49"/>
        <v>280</v>
      </c>
      <c r="V276" s="41">
        <v>273</v>
      </c>
      <c r="W276" s="41">
        <v>7</v>
      </c>
      <c r="X276" s="41">
        <v>0</v>
      </c>
      <c r="Y276" s="41"/>
      <c r="Z276" s="41">
        <v>0</v>
      </c>
      <c r="AA276" s="41"/>
      <c r="AB276" s="41">
        <f t="shared" si="55"/>
        <v>3</v>
      </c>
      <c r="AD276" s="41">
        <v>2</v>
      </c>
      <c r="AF276" s="41">
        <v>0</v>
      </c>
      <c r="AH276" s="41">
        <v>1</v>
      </c>
      <c r="AJ276" s="41">
        <v>0</v>
      </c>
    </row>
    <row r="277" spans="1:36" outlineLevel="2" x14ac:dyDescent="0.2">
      <c r="A277" s="46">
        <v>2019</v>
      </c>
      <c r="B277" s="22" t="s">
        <v>419</v>
      </c>
      <c r="C277" s="22" t="s">
        <v>87</v>
      </c>
      <c r="D277" s="22" t="s">
        <v>425</v>
      </c>
      <c r="F277" s="41">
        <f t="shared" si="54"/>
        <v>3629</v>
      </c>
      <c r="G277" s="41"/>
      <c r="H277" s="41">
        <f t="shared" si="47"/>
        <v>1899</v>
      </c>
      <c r="I277" s="41">
        <v>1560</v>
      </c>
      <c r="J277" s="41">
        <v>0</v>
      </c>
      <c r="K277" s="41">
        <v>175</v>
      </c>
      <c r="L277" s="41">
        <v>4</v>
      </c>
      <c r="M277" s="41">
        <v>160</v>
      </c>
      <c r="N277" s="41"/>
      <c r="O277" s="41">
        <f t="shared" si="48"/>
        <v>0</v>
      </c>
      <c r="P277" s="41">
        <v>0</v>
      </c>
      <c r="Q277" s="41">
        <v>0</v>
      </c>
      <c r="R277" s="41"/>
      <c r="S277" s="41">
        <v>1025</v>
      </c>
      <c r="T277" s="41"/>
      <c r="U277" s="41">
        <f t="shared" si="49"/>
        <v>705</v>
      </c>
      <c r="V277" s="41">
        <v>647</v>
      </c>
      <c r="W277" s="41">
        <v>29</v>
      </c>
      <c r="X277" s="41">
        <v>29</v>
      </c>
      <c r="Y277" s="41"/>
      <c r="Z277" s="41">
        <v>0</v>
      </c>
      <c r="AA277" s="41"/>
      <c r="AB277" s="41">
        <f t="shared" si="55"/>
        <v>770</v>
      </c>
      <c r="AD277" s="41">
        <v>241</v>
      </c>
      <c r="AF277" s="41">
        <v>0</v>
      </c>
      <c r="AH277" s="41">
        <v>529</v>
      </c>
      <c r="AJ277" s="41">
        <v>0</v>
      </c>
    </row>
    <row r="278" spans="1:36" outlineLevel="2" x14ac:dyDescent="0.2">
      <c r="A278" s="46">
        <v>2019</v>
      </c>
      <c r="B278" s="22" t="s">
        <v>419</v>
      </c>
      <c r="C278" s="22" t="s">
        <v>88</v>
      </c>
      <c r="D278" s="22" t="s">
        <v>426</v>
      </c>
      <c r="F278" s="41">
        <f t="shared" si="54"/>
        <v>931</v>
      </c>
      <c r="G278" s="41"/>
      <c r="H278" s="41">
        <f t="shared" si="47"/>
        <v>335</v>
      </c>
      <c r="I278" s="41">
        <v>138</v>
      </c>
      <c r="J278" s="41">
        <v>0</v>
      </c>
      <c r="K278" s="41">
        <v>158</v>
      </c>
      <c r="L278" s="41">
        <v>0</v>
      </c>
      <c r="M278" s="41">
        <v>39</v>
      </c>
      <c r="N278" s="41"/>
      <c r="O278" s="41">
        <f t="shared" si="48"/>
        <v>28</v>
      </c>
      <c r="P278" s="41">
        <v>28</v>
      </c>
      <c r="Q278" s="41">
        <v>0</v>
      </c>
      <c r="R278" s="41"/>
      <c r="S278" s="41">
        <v>112</v>
      </c>
      <c r="T278" s="41"/>
      <c r="U278" s="41">
        <f t="shared" si="49"/>
        <v>456</v>
      </c>
      <c r="V278" s="41">
        <v>411</v>
      </c>
      <c r="W278" s="41">
        <v>16</v>
      </c>
      <c r="X278" s="41">
        <v>29</v>
      </c>
      <c r="Y278" s="41"/>
      <c r="Z278" s="41">
        <v>0</v>
      </c>
      <c r="AA278" s="41"/>
      <c r="AB278" s="41">
        <f t="shared" si="55"/>
        <v>43</v>
      </c>
      <c r="AD278" s="41">
        <v>30</v>
      </c>
      <c r="AF278" s="41">
        <v>13</v>
      </c>
      <c r="AH278" s="41">
        <v>0</v>
      </c>
      <c r="AJ278" s="41">
        <v>0</v>
      </c>
    </row>
    <row r="279" spans="1:36" outlineLevel="2" x14ac:dyDescent="0.2">
      <c r="A279" s="46">
        <v>2019</v>
      </c>
      <c r="B279" s="22" t="s">
        <v>419</v>
      </c>
      <c r="C279" s="22" t="s">
        <v>89</v>
      </c>
      <c r="D279" s="22" t="s">
        <v>427</v>
      </c>
      <c r="F279" s="41">
        <f t="shared" si="54"/>
        <v>228</v>
      </c>
      <c r="G279" s="41"/>
      <c r="H279" s="41">
        <f t="shared" si="47"/>
        <v>25</v>
      </c>
      <c r="I279" s="41">
        <v>0</v>
      </c>
      <c r="J279" s="41">
        <v>0</v>
      </c>
      <c r="K279" s="41">
        <v>0</v>
      </c>
      <c r="L279" s="41">
        <v>0</v>
      </c>
      <c r="M279" s="41">
        <v>25</v>
      </c>
      <c r="N279" s="41"/>
      <c r="O279" s="41">
        <f t="shared" si="48"/>
        <v>52</v>
      </c>
      <c r="P279" s="41">
        <v>0</v>
      </c>
      <c r="Q279" s="41">
        <v>52</v>
      </c>
      <c r="R279" s="41"/>
      <c r="S279" s="41">
        <v>50</v>
      </c>
      <c r="T279" s="41"/>
      <c r="U279" s="41">
        <f t="shared" si="49"/>
        <v>101</v>
      </c>
      <c r="V279" s="41">
        <v>101</v>
      </c>
      <c r="W279" s="41">
        <v>0</v>
      </c>
      <c r="X279" s="41">
        <v>0</v>
      </c>
      <c r="Y279" s="41"/>
      <c r="Z279" s="41">
        <v>0</v>
      </c>
      <c r="AA279" s="41"/>
      <c r="AB279" s="41">
        <f t="shared" si="55"/>
        <v>4</v>
      </c>
      <c r="AD279" s="41">
        <v>0</v>
      </c>
      <c r="AF279" s="41">
        <v>4</v>
      </c>
      <c r="AH279" s="41">
        <v>0</v>
      </c>
      <c r="AJ279" s="41">
        <v>0</v>
      </c>
    </row>
    <row r="280" spans="1:36" outlineLevel="2" x14ac:dyDescent="0.2">
      <c r="A280" s="46">
        <v>2019</v>
      </c>
      <c r="B280" s="22" t="s">
        <v>419</v>
      </c>
      <c r="C280" s="22" t="s">
        <v>90</v>
      </c>
      <c r="D280" s="22" t="s">
        <v>430</v>
      </c>
      <c r="F280" s="41">
        <f t="shared" si="54"/>
        <v>1085</v>
      </c>
      <c r="G280" s="41"/>
      <c r="H280" s="41">
        <f t="shared" si="47"/>
        <v>147</v>
      </c>
      <c r="I280" s="41">
        <v>79</v>
      </c>
      <c r="J280" s="41">
        <v>0</v>
      </c>
      <c r="K280" s="41">
        <v>49</v>
      </c>
      <c r="L280" s="41">
        <v>0</v>
      </c>
      <c r="M280" s="41">
        <v>19</v>
      </c>
      <c r="N280" s="41"/>
      <c r="O280" s="41">
        <f t="shared" si="48"/>
        <v>393</v>
      </c>
      <c r="P280" s="41">
        <v>393</v>
      </c>
      <c r="Q280" s="41">
        <v>0</v>
      </c>
      <c r="R280" s="41"/>
      <c r="S280" s="41">
        <v>245</v>
      </c>
      <c r="T280" s="41"/>
      <c r="U280" s="41">
        <f t="shared" si="49"/>
        <v>300</v>
      </c>
      <c r="V280" s="41">
        <v>300</v>
      </c>
      <c r="W280" s="41">
        <v>0</v>
      </c>
      <c r="X280" s="41">
        <v>0</v>
      </c>
      <c r="Y280" s="41"/>
      <c r="Z280" s="41">
        <v>0</v>
      </c>
      <c r="AA280" s="41"/>
      <c r="AB280" s="41">
        <f t="shared" si="55"/>
        <v>300.99270000000001</v>
      </c>
      <c r="AD280" s="41">
        <v>30.704799999999999</v>
      </c>
      <c r="AF280" s="41">
        <v>194.3133</v>
      </c>
      <c r="AH280" s="41">
        <v>35.1</v>
      </c>
      <c r="AJ280" s="41">
        <v>40.874600000000001</v>
      </c>
    </row>
    <row r="281" spans="1:36" outlineLevel="2" x14ac:dyDescent="0.2">
      <c r="A281" s="46">
        <v>2019</v>
      </c>
      <c r="B281" s="22" t="s">
        <v>419</v>
      </c>
      <c r="C281" s="22" t="s">
        <v>91</v>
      </c>
      <c r="D281" s="22" t="s">
        <v>431</v>
      </c>
      <c r="F281" s="41">
        <f t="shared" si="54"/>
        <v>1969</v>
      </c>
      <c r="G281" s="41"/>
      <c r="H281" s="41">
        <f t="shared" ref="H281:H346" si="56">SUM(I281:M281)</f>
        <v>856</v>
      </c>
      <c r="I281" s="41">
        <v>237</v>
      </c>
      <c r="J281" s="41">
        <v>22</v>
      </c>
      <c r="K281" s="41">
        <v>366</v>
      </c>
      <c r="L281" s="41">
        <v>0</v>
      </c>
      <c r="M281" s="41">
        <v>231</v>
      </c>
      <c r="N281" s="41"/>
      <c r="O281" s="41">
        <f t="shared" ref="O281:O346" si="57">SUM(P281:Q281)</f>
        <v>32</v>
      </c>
      <c r="P281" s="41">
        <v>32</v>
      </c>
      <c r="Q281" s="41">
        <v>0</v>
      </c>
      <c r="R281" s="41"/>
      <c r="S281" s="41">
        <v>0</v>
      </c>
      <c r="T281" s="41"/>
      <c r="U281" s="41">
        <f t="shared" ref="U281:U346" si="58">SUM(V281:X281)</f>
        <v>1081</v>
      </c>
      <c r="V281" s="41">
        <v>1029</v>
      </c>
      <c r="W281" s="41">
        <v>28</v>
      </c>
      <c r="X281" s="41">
        <v>24</v>
      </c>
      <c r="Y281" s="41"/>
      <c r="Z281" s="41">
        <v>76</v>
      </c>
      <c r="AA281" s="41"/>
      <c r="AB281" s="41">
        <f t="shared" si="55"/>
        <v>443</v>
      </c>
      <c r="AD281" s="41">
        <v>443</v>
      </c>
      <c r="AF281" s="41">
        <v>0</v>
      </c>
      <c r="AH281" s="41">
        <v>0</v>
      </c>
      <c r="AJ281" s="41">
        <v>0</v>
      </c>
    </row>
    <row r="282" spans="1:36" outlineLevel="2" x14ac:dyDescent="0.2">
      <c r="A282" s="46">
        <v>2019</v>
      </c>
      <c r="B282" s="22" t="s">
        <v>419</v>
      </c>
      <c r="C282" s="22" t="s">
        <v>92</v>
      </c>
      <c r="D282" s="22" t="s">
        <v>419</v>
      </c>
      <c r="F282" s="41">
        <f t="shared" si="54"/>
        <v>76902</v>
      </c>
      <c r="G282" s="41"/>
      <c r="H282" s="41">
        <f t="shared" si="56"/>
        <v>44191</v>
      </c>
      <c r="I282" s="41">
        <v>26472</v>
      </c>
      <c r="J282" s="41">
        <v>4274</v>
      </c>
      <c r="K282" s="41">
        <v>3914</v>
      </c>
      <c r="L282" s="41">
        <v>1016</v>
      </c>
      <c r="M282" s="41">
        <v>8515</v>
      </c>
      <c r="N282" s="41"/>
      <c r="O282" s="41">
        <f t="shared" si="57"/>
        <v>11732</v>
      </c>
      <c r="P282" s="41">
        <v>8680</v>
      </c>
      <c r="Q282" s="41">
        <v>3052</v>
      </c>
      <c r="R282" s="41"/>
      <c r="S282" s="41">
        <v>2544</v>
      </c>
      <c r="T282" s="41"/>
      <c r="U282" s="41">
        <f t="shared" si="58"/>
        <v>18435</v>
      </c>
      <c r="V282" s="41">
        <v>17687</v>
      </c>
      <c r="W282" s="41">
        <v>748</v>
      </c>
      <c r="X282" s="41">
        <v>0</v>
      </c>
      <c r="Y282" s="41"/>
      <c r="Z282" s="41">
        <v>0</v>
      </c>
      <c r="AA282" s="41"/>
      <c r="AB282" s="41">
        <f t="shared" si="55"/>
        <v>701.15869999999995</v>
      </c>
      <c r="AD282" s="41">
        <v>36.067</v>
      </c>
      <c r="AF282" s="41">
        <v>98.980800000000002</v>
      </c>
      <c r="AH282" s="41">
        <v>566.11090000000002</v>
      </c>
      <c r="AJ282" s="41">
        <v>0</v>
      </c>
    </row>
    <row r="283" spans="1:36" outlineLevel="2" x14ac:dyDescent="0.2">
      <c r="A283" s="46">
        <v>2019</v>
      </c>
      <c r="B283" s="22" t="s">
        <v>419</v>
      </c>
      <c r="C283" s="22" t="s">
        <v>93</v>
      </c>
      <c r="D283" s="22" t="s">
        <v>432</v>
      </c>
      <c r="F283" s="41">
        <f t="shared" si="54"/>
        <v>6609</v>
      </c>
      <c r="G283" s="41"/>
      <c r="H283" s="41">
        <f t="shared" si="56"/>
        <v>3474</v>
      </c>
      <c r="I283" s="41">
        <v>1411</v>
      </c>
      <c r="J283" s="41">
        <v>0</v>
      </c>
      <c r="K283" s="41">
        <v>1595</v>
      </c>
      <c r="L283" s="41">
        <v>0</v>
      </c>
      <c r="M283" s="41">
        <v>468</v>
      </c>
      <c r="N283" s="41"/>
      <c r="O283" s="41">
        <f t="shared" si="57"/>
        <v>441</v>
      </c>
      <c r="P283" s="41">
        <v>441</v>
      </c>
      <c r="Q283" s="41">
        <v>0</v>
      </c>
      <c r="R283" s="41"/>
      <c r="S283" s="41">
        <v>177</v>
      </c>
      <c r="T283" s="41"/>
      <c r="U283" s="41">
        <f t="shared" si="58"/>
        <v>2517</v>
      </c>
      <c r="V283" s="41">
        <v>2482</v>
      </c>
      <c r="W283" s="41">
        <v>35</v>
      </c>
      <c r="X283" s="41">
        <v>0</v>
      </c>
      <c r="Y283" s="41"/>
      <c r="Z283" s="41">
        <v>27</v>
      </c>
      <c r="AA283" s="41"/>
      <c r="AB283" s="41">
        <f t="shared" si="55"/>
        <v>1440</v>
      </c>
      <c r="AD283" s="41">
        <v>1434</v>
      </c>
      <c r="AF283" s="41">
        <v>0</v>
      </c>
      <c r="AH283" s="41">
        <v>6</v>
      </c>
      <c r="AJ283" s="41">
        <v>0</v>
      </c>
    </row>
    <row r="284" spans="1:36" outlineLevel="2" x14ac:dyDescent="0.2">
      <c r="A284" s="46">
        <v>2019</v>
      </c>
      <c r="B284" s="22" t="s">
        <v>419</v>
      </c>
      <c r="C284" s="22" t="s">
        <v>94</v>
      </c>
      <c r="D284" s="22" t="s">
        <v>433</v>
      </c>
      <c r="F284" s="41">
        <f t="shared" si="54"/>
        <v>719</v>
      </c>
      <c r="G284" s="41"/>
      <c r="H284" s="41">
        <f t="shared" si="56"/>
        <v>441</v>
      </c>
      <c r="I284" s="41">
        <v>0</v>
      </c>
      <c r="J284" s="41">
        <v>0</v>
      </c>
      <c r="K284" s="41">
        <v>58</v>
      </c>
      <c r="L284" s="41">
        <v>2</v>
      </c>
      <c r="M284" s="41">
        <v>381</v>
      </c>
      <c r="N284" s="41"/>
      <c r="O284" s="41">
        <f t="shared" si="57"/>
        <v>39</v>
      </c>
      <c r="P284" s="41">
        <v>39</v>
      </c>
      <c r="Q284" s="41">
        <v>0</v>
      </c>
      <c r="R284" s="41"/>
      <c r="S284" s="41">
        <v>0</v>
      </c>
      <c r="T284" s="41"/>
      <c r="U284" s="41">
        <f t="shared" si="58"/>
        <v>239</v>
      </c>
      <c r="V284" s="41">
        <v>239</v>
      </c>
      <c r="W284" s="41">
        <v>0</v>
      </c>
      <c r="X284" s="41">
        <v>0</v>
      </c>
      <c r="Y284" s="41"/>
      <c r="Z284" s="41">
        <v>0</v>
      </c>
      <c r="AA284" s="41"/>
      <c r="AB284" s="41">
        <f t="shared" si="55"/>
        <v>185</v>
      </c>
      <c r="AD284" s="41">
        <v>185</v>
      </c>
      <c r="AF284" s="41">
        <v>0</v>
      </c>
      <c r="AH284" s="41">
        <v>0</v>
      </c>
      <c r="AJ284" s="41">
        <v>0</v>
      </c>
    </row>
    <row r="285" spans="1:36" outlineLevel="2" x14ac:dyDescent="0.2">
      <c r="A285" s="46">
        <v>2019</v>
      </c>
      <c r="B285" s="22" t="s">
        <v>419</v>
      </c>
      <c r="C285" s="22" t="s">
        <v>95</v>
      </c>
      <c r="D285" s="22" t="s">
        <v>434</v>
      </c>
      <c r="F285" s="41">
        <f t="shared" si="54"/>
        <v>740</v>
      </c>
      <c r="G285" s="41"/>
      <c r="H285" s="41">
        <f t="shared" si="56"/>
        <v>163</v>
      </c>
      <c r="I285" s="41">
        <v>49</v>
      </c>
      <c r="J285" s="41">
        <v>13</v>
      </c>
      <c r="K285" s="41">
        <v>76</v>
      </c>
      <c r="L285" s="41">
        <v>0</v>
      </c>
      <c r="M285" s="41">
        <v>25</v>
      </c>
      <c r="N285" s="41"/>
      <c r="O285" s="41">
        <f t="shared" si="57"/>
        <v>46</v>
      </c>
      <c r="P285" s="41">
        <v>46</v>
      </c>
      <c r="Q285" s="41">
        <v>0</v>
      </c>
      <c r="R285" s="41"/>
      <c r="S285" s="41">
        <v>159</v>
      </c>
      <c r="T285" s="41"/>
      <c r="U285" s="41">
        <f t="shared" si="58"/>
        <v>372</v>
      </c>
      <c r="V285" s="41">
        <v>358</v>
      </c>
      <c r="W285" s="41">
        <v>14</v>
      </c>
      <c r="X285" s="41">
        <v>0</v>
      </c>
      <c r="Y285" s="41"/>
      <c r="Z285" s="41">
        <v>0</v>
      </c>
      <c r="AA285" s="41"/>
      <c r="AB285" s="41">
        <f t="shared" si="55"/>
        <v>55</v>
      </c>
      <c r="AD285" s="41">
        <v>2</v>
      </c>
      <c r="AF285" s="41">
        <v>0</v>
      </c>
      <c r="AH285" s="41">
        <v>53</v>
      </c>
      <c r="AJ285" s="41">
        <v>0</v>
      </c>
    </row>
    <row r="286" spans="1:36" outlineLevel="2" x14ac:dyDescent="0.2">
      <c r="A286" s="46">
        <v>2019</v>
      </c>
      <c r="B286" s="22" t="s">
        <v>419</v>
      </c>
      <c r="C286" s="22" t="s">
        <v>96</v>
      </c>
      <c r="D286" s="22" t="s">
        <v>435</v>
      </c>
      <c r="F286" s="41">
        <f t="shared" si="54"/>
        <v>2625</v>
      </c>
      <c r="G286" s="41"/>
      <c r="H286" s="41">
        <f t="shared" si="56"/>
        <v>890</v>
      </c>
      <c r="I286" s="41">
        <v>870</v>
      </c>
      <c r="J286" s="41">
        <v>9</v>
      </c>
      <c r="K286" s="41">
        <v>0</v>
      </c>
      <c r="L286" s="41">
        <v>0</v>
      </c>
      <c r="M286" s="41">
        <v>11</v>
      </c>
      <c r="N286" s="41"/>
      <c r="O286" s="41">
        <f t="shared" si="57"/>
        <v>363</v>
      </c>
      <c r="P286" s="41">
        <v>252</v>
      </c>
      <c r="Q286" s="41">
        <v>111</v>
      </c>
      <c r="R286" s="41"/>
      <c r="S286" s="41">
        <v>216</v>
      </c>
      <c r="T286" s="41"/>
      <c r="U286" s="41">
        <f t="shared" si="58"/>
        <v>1156</v>
      </c>
      <c r="V286" s="41">
        <v>1156</v>
      </c>
      <c r="W286" s="41">
        <v>0</v>
      </c>
      <c r="X286" s="41">
        <v>0</v>
      </c>
      <c r="Y286" s="41"/>
      <c r="Z286" s="41">
        <v>13</v>
      </c>
      <c r="AA286" s="41"/>
      <c r="AB286" s="41">
        <f t="shared" si="55"/>
        <v>381</v>
      </c>
      <c r="AD286" s="41">
        <v>0</v>
      </c>
      <c r="AF286" s="41">
        <v>0</v>
      </c>
      <c r="AH286" s="41">
        <v>85</v>
      </c>
      <c r="AJ286" s="41">
        <v>296</v>
      </c>
    </row>
    <row r="287" spans="1:36" outlineLevel="2" x14ac:dyDescent="0.2">
      <c r="A287" s="46">
        <v>2019</v>
      </c>
      <c r="B287" s="22" t="s">
        <v>419</v>
      </c>
      <c r="C287" s="22" t="s">
        <v>97</v>
      </c>
      <c r="D287" s="22" t="s">
        <v>438</v>
      </c>
      <c r="F287" s="41">
        <f t="shared" si="54"/>
        <v>7077</v>
      </c>
      <c r="G287" s="41"/>
      <c r="H287" s="41">
        <f t="shared" si="56"/>
        <v>4796</v>
      </c>
      <c r="I287" s="41">
        <v>2997</v>
      </c>
      <c r="J287" s="41">
        <v>0</v>
      </c>
      <c r="K287" s="41">
        <v>121</v>
      </c>
      <c r="L287" s="41">
        <v>57</v>
      </c>
      <c r="M287" s="41">
        <v>1621</v>
      </c>
      <c r="N287" s="41"/>
      <c r="O287" s="41">
        <f t="shared" si="57"/>
        <v>169</v>
      </c>
      <c r="P287" s="41">
        <v>169</v>
      </c>
      <c r="Q287" s="41">
        <v>0</v>
      </c>
      <c r="R287" s="41"/>
      <c r="S287" s="41">
        <v>212</v>
      </c>
      <c r="T287" s="41"/>
      <c r="U287" s="41">
        <f t="shared" si="58"/>
        <v>1900</v>
      </c>
      <c r="V287" s="41">
        <v>1900</v>
      </c>
      <c r="W287" s="41">
        <v>0</v>
      </c>
      <c r="X287" s="41">
        <v>0</v>
      </c>
      <c r="Y287" s="41"/>
      <c r="Z287" s="41">
        <v>167</v>
      </c>
      <c r="AA287" s="41"/>
      <c r="AB287" s="41">
        <f t="shared" si="55"/>
        <v>1609</v>
      </c>
      <c r="AD287" s="41">
        <v>1520</v>
      </c>
      <c r="AF287" s="41">
        <v>0</v>
      </c>
      <c r="AH287" s="41">
        <v>89</v>
      </c>
      <c r="AJ287" s="41">
        <v>0</v>
      </c>
    </row>
    <row r="288" spans="1:36" outlineLevel="2" x14ac:dyDescent="0.2">
      <c r="A288" s="46">
        <v>2019</v>
      </c>
      <c r="B288" s="22" t="s">
        <v>419</v>
      </c>
      <c r="C288" s="22" t="s">
        <v>155</v>
      </c>
      <c r="D288" s="22" t="s">
        <v>500</v>
      </c>
      <c r="F288" s="41">
        <f t="shared" si="54"/>
        <v>242</v>
      </c>
      <c r="G288" s="41"/>
      <c r="H288" s="41">
        <f t="shared" si="56"/>
        <v>4</v>
      </c>
      <c r="I288" s="41">
        <v>4</v>
      </c>
      <c r="J288" s="41">
        <v>0</v>
      </c>
      <c r="K288" s="41">
        <v>0</v>
      </c>
      <c r="L288" s="41">
        <v>0</v>
      </c>
      <c r="M288" s="41">
        <v>0</v>
      </c>
      <c r="N288" s="41"/>
      <c r="O288" s="41">
        <f t="shared" si="57"/>
        <v>16</v>
      </c>
      <c r="P288" s="41">
        <v>16</v>
      </c>
      <c r="Q288" s="41">
        <v>0</v>
      </c>
      <c r="R288" s="41"/>
      <c r="S288" s="41">
        <v>26</v>
      </c>
      <c r="T288" s="41"/>
      <c r="U288" s="41">
        <f t="shared" si="58"/>
        <v>196</v>
      </c>
      <c r="V288" s="41">
        <v>178</v>
      </c>
      <c r="W288" s="41">
        <v>4</v>
      </c>
      <c r="X288" s="41">
        <v>14</v>
      </c>
      <c r="Y288" s="41"/>
      <c r="Z288" s="41">
        <v>0</v>
      </c>
      <c r="AA288" s="41"/>
      <c r="AB288" s="41">
        <f t="shared" si="55"/>
        <v>67</v>
      </c>
      <c r="AD288" s="41">
        <v>0</v>
      </c>
      <c r="AF288" s="41">
        <v>7</v>
      </c>
      <c r="AH288" s="41">
        <v>0</v>
      </c>
      <c r="AJ288" s="41">
        <v>60</v>
      </c>
    </row>
    <row r="289" spans="1:36" outlineLevel="2" x14ac:dyDescent="0.2">
      <c r="A289" s="46">
        <v>2019</v>
      </c>
      <c r="B289" s="22" t="s">
        <v>419</v>
      </c>
      <c r="C289" s="22" t="s">
        <v>167</v>
      </c>
      <c r="D289" s="22" t="s">
        <v>514</v>
      </c>
      <c r="F289" s="41">
        <f t="shared" si="54"/>
        <v>3243</v>
      </c>
      <c r="G289" s="41"/>
      <c r="H289" s="41">
        <f t="shared" si="56"/>
        <v>1269</v>
      </c>
      <c r="I289" s="41">
        <v>1161</v>
      </c>
      <c r="J289" s="41">
        <v>0</v>
      </c>
      <c r="K289" s="41">
        <v>0</v>
      </c>
      <c r="L289" s="41">
        <v>0</v>
      </c>
      <c r="M289" s="41">
        <v>108</v>
      </c>
      <c r="N289" s="41"/>
      <c r="O289" s="41">
        <f t="shared" si="57"/>
        <v>539</v>
      </c>
      <c r="P289" s="41">
        <v>269</v>
      </c>
      <c r="Q289" s="41">
        <v>270</v>
      </c>
      <c r="R289" s="41"/>
      <c r="S289" s="41">
        <v>330</v>
      </c>
      <c r="T289" s="41"/>
      <c r="U289" s="41">
        <f t="shared" si="58"/>
        <v>1105</v>
      </c>
      <c r="V289" s="41">
        <v>1076</v>
      </c>
      <c r="W289" s="41">
        <v>29</v>
      </c>
      <c r="X289" s="41">
        <v>0</v>
      </c>
      <c r="Y289" s="41"/>
      <c r="Z289" s="41">
        <v>97</v>
      </c>
      <c r="AA289" s="41"/>
      <c r="AB289" s="41">
        <f t="shared" si="55"/>
        <v>489</v>
      </c>
      <c r="AD289" s="41">
        <v>212</v>
      </c>
      <c r="AF289" s="41">
        <v>34</v>
      </c>
      <c r="AH289" s="41">
        <v>28</v>
      </c>
      <c r="AJ289" s="41">
        <v>215</v>
      </c>
    </row>
    <row r="290" spans="1:36" outlineLevel="2" x14ac:dyDescent="0.2">
      <c r="A290" s="46">
        <v>2019</v>
      </c>
      <c r="B290" s="22" t="s">
        <v>419</v>
      </c>
      <c r="C290" s="22" t="s">
        <v>181</v>
      </c>
      <c r="D290" s="22" t="s">
        <v>531</v>
      </c>
      <c r="F290" s="41">
        <f t="shared" si="54"/>
        <v>1148</v>
      </c>
      <c r="G290" s="41"/>
      <c r="H290" s="41">
        <f t="shared" si="56"/>
        <v>227</v>
      </c>
      <c r="I290" s="41">
        <v>24</v>
      </c>
      <c r="J290" s="41">
        <v>11</v>
      </c>
      <c r="K290" s="41">
        <v>122</v>
      </c>
      <c r="L290" s="41">
        <v>12</v>
      </c>
      <c r="M290" s="41">
        <v>58</v>
      </c>
      <c r="N290" s="41"/>
      <c r="O290" s="41">
        <f t="shared" si="57"/>
        <v>30</v>
      </c>
      <c r="P290" s="41">
        <v>30</v>
      </c>
      <c r="Q290" s="41">
        <v>0</v>
      </c>
      <c r="R290" s="41"/>
      <c r="S290" s="41">
        <v>167</v>
      </c>
      <c r="T290" s="41"/>
      <c r="U290" s="41">
        <f t="shared" si="58"/>
        <v>724</v>
      </c>
      <c r="V290" s="41">
        <v>673</v>
      </c>
      <c r="W290" s="41">
        <v>51</v>
      </c>
      <c r="X290" s="41">
        <v>0</v>
      </c>
      <c r="Y290" s="41"/>
      <c r="Z290" s="41">
        <v>0</v>
      </c>
      <c r="AA290" s="41"/>
      <c r="AB290" s="41">
        <f t="shared" si="55"/>
        <v>2</v>
      </c>
      <c r="AD290" s="41">
        <v>0</v>
      </c>
      <c r="AF290" s="41">
        <v>0</v>
      </c>
      <c r="AH290" s="41">
        <v>2</v>
      </c>
      <c r="AJ290" s="41">
        <v>0</v>
      </c>
    </row>
    <row r="291" spans="1:36" outlineLevel="2" x14ac:dyDescent="0.2">
      <c r="A291" s="46">
        <v>2019</v>
      </c>
      <c r="B291" s="22" t="s">
        <v>419</v>
      </c>
      <c r="D291" s="22" t="s">
        <v>804</v>
      </c>
      <c r="F291" s="41">
        <f t="shared" si="54"/>
        <v>12636</v>
      </c>
      <c r="G291" s="41"/>
      <c r="H291" s="41">
        <f t="shared" si="56"/>
        <v>4627</v>
      </c>
      <c r="I291" s="41">
        <v>2453.5848967385746</v>
      </c>
      <c r="J291" s="41">
        <v>274.67047081075555</v>
      </c>
      <c r="K291" s="41">
        <v>676.59408547183318</v>
      </c>
      <c r="L291" s="41">
        <v>65.164016971679786</v>
      </c>
      <c r="M291" s="41">
        <v>1156.9865300071567</v>
      </c>
      <c r="N291" s="41"/>
      <c r="O291" s="41">
        <f t="shared" si="57"/>
        <v>1123</v>
      </c>
      <c r="P291" s="41">
        <v>812.28830613628077</v>
      </c>
      <c r="Q291" s="41">
        <v>310.71169386371929</v>
      </c>
      <c r="R291" s="41"/>
      <c r="S291" s="41">
        <v>1995</v>
      </c>
      <c r="T291" s="41"/>
      <c r="U291" s="41">
        <f t="shared" si="58"/>
        <v>4890.9999999999991</v>
      </c>
      <c r="V291" s="41">
        <v>4650.8248615863995</v>
      </c>
      <c r="W291" s="41">
        <v>217.17819881479005</v>
      </c>
      <c r="X291" s="41">
        <v>22.996939598809224</v>
      </c>
      <c r="Y291" s="41"/>
      <c r="AA291" s="41"/>
      <c r="AB291" s="41">
        <f t="shared" si="55"/>
        <v>1393</v>
      </c>
      <c r="AD291" s="41">
        <v>198</v>
      </c>
      <c r="AF291" s="41">
        <v>290</v>
      </c>
      <c r="AH291" s="41">
        <v>673</v>
      </c>
      <c r="AJ291" s="41">
        <v>232</v>
      </c>
    </row>
    <row r="292" spans="1:36" outlineLevel="1" x14ac:dyDescent="0.2">
      <c r="A292" s="46">
        <v>2019</v>
      </c>
      <c r="B292" s="39" t="s">
        <v>713</v>
      </c>
      <c r="F292" s="41">
        <f>SUBTOTAL(9,F271:F291)</f>
        <v>152065</v>
      </c>
      <c r="G292" s="41"/>
      <c r="H292" s="41">
        <f t="shared" ref="H292:M292" si="59">SUBTOTAL(9,H271:H291)</f>
        <v>82875</v>
      </c>
      <c r="I292" s="41">
        <f t="shared" si="59"/>
        <v>43946.584896738575</v>
      </c>
      <c r="J292" s="41">
        <f t="shared" si="59"/>
        <v>4919.6704708107554</v>
      </c>
      <c r="K292" s="41">
        <f t="shared" si="59"/>
        <v>12118.594085471834</v>
      </c>
      <c r="L292" s="41">
        <f t="shared" si="59"/>
        <v>1167.1640169716798</v>
      </c>
      <c r="M292" s="41">
        <f t="shared" si="59"/>
        <v>20722.986530007158</v>
      </c>
      <c r="N292" s="41"/>
      <c r="O292" s="41">
        <f>SUBTOTAL(9,O271:O291)</f>
        <v>20304</v>
      </c>
      <c r="P292" s="41">
        <f>SUBTOTAL(9,P271:P291)</f>
        <v>14686.288306136281</v>
      </c>
      <c r="Q292" s="41">
        <f>SUBTOTAL(9,Q271:Q291)</f>
        <v>5617.7116938637191</v>
      </c>
      <c r="R292" s="41"/>
      <c r="S292" s="41">
        <f>SUBTOTAL(9,S271:S291)</f>
        <v>8052</v>
      </c>
      <c r="T292" s="41">
        <f>SUBTOTAL(9,T271:T291)</f>
        <v>0</v>
      </c>
      <c r="U292" s="41"/>
      <c r="V292" s="41">
        <f>SUBTOTAL(9,V271:V291)</f>
        <v>38828.824861586399</v>
      </c>
      <c r="W292" s="41">
        <f>SUBTOTAL(9,W271:W291)</f>
        <v>1813.17819881479</v>
      </c>
      <c r="X292" s="41">
        <f>SUBTOTAL(9,X271:X291)</f>
        <v>191.99693959880923</v>
      </c>
      <c r="Y292" s="41"/>
      <c r="Z292" s="41">
        <f>SUBTOTAL(9,Z271:Z291)</f>
        <v>380</v>
      </c>
      <c r="AA292" s="41"/>
      <c r="AB292" s="41">
        <f>SUBTOTAL(9,AB271:AB291)</f>
        <v>13198.151399999999</v>
      </c>
      <c r="AD292" s="41">
        <f>SUBTOTAL(9,AD271:AD291)</f>
        <v>9129.7718000000004</v>
      </c>
      <c r="AF292" s="41">
        <f>SUBTOTAL(9,AF271:AF291)</f>
        <v>1007.2941000000001</v>
      </c>
      <c r="AH292" s="41">
        <f>SUBTOTAL(9,AH271:AH291)</f>
        <v>2080.2109</v>
      </c>
      <c r="AJ292" s="41">
        <f>SUBTOTAL(9,AJ271:AJ291)</f>
        <v>980.87459999999999</v>
      </c>
    </row>
    <row r="293" spans="1:36" outlineLevel="2" x14ac:dyDescent="0.2">
      <c r="A293" s="46">
        <v>2019</v>
      </c>
      <c r="B293" s="22" t="s">
        <v>519</v>
      </c>
      <c r="C293" s="22" t="s">
        <v>171</v>
      </c>
      <c r="D293" s="22" t="s">
        <v>518</v>
      </c>
      <c r="F293" s="41">
        <f t="shared" ref="F293:F304" si="60">SUM(H293,O293,S293,U293)</f>
        <v>1179</v>
      </c>
      <c r="G293" s="41"/>
      <c r="H293" s="41">
        <f t="shared" si="56"/>
        <v>333</v>
      </c>
      <c r="I293" s="41">
        <v>114</v>
      </c>
      <c r="J293" s="41">
        <v>0</v>
      </c>
      <c r="K293" s="41">
        <v>219</v>
      </c>
      <c r="L293" s="41">
        <v>0</v>
      </c>
      <c r="M293" s="41">
        <v>0</v>
      </c>
      <c r="N293" s="41"/>
      <c r="O293" s="41">
        <f t="shared" si="57"/>
        <v>54</v>
      </c>
      <c r="P293" s="41">
        <v>54</v>
      </c>
      <c r="Q293" s="41">
        <v>0</v>
      </c>
      <c r="R293" s="41"/>
      <c r="S293" s="41">
        <v>129</v>
      </c>
      <c r="T293" s="41"/>
      <c r="U293" s="41">
        <f t="shared" si="58"/>
        <v>663</v>
      </c>
      <c r="V293" s="41">
        <v>649</v>
      </c>
      <c r="W293" s="41">
        <v>14</v>
      </c>
      <c r="X293" s="41">
        <v>0</v>
      </c>
      <c r="Y293" s="41"/>
      <c r="Z293" s="41">
        <v>0</v>
      </c>
      <c r="AA293" s="41"/>
      <c r="AB293" s="41">
        <f t="shared" ref="AB293:AB304" si="61">SUM(AC293:AJ293)</f>
        <v>81</v>
      </c>
      <c r="AD293" s="41">
        <v>3</v>
      </c>
      <c r="AF293" s="41">
        <v>0</v>
      </c>
      <c r="AH293" s="41">
        <v>20</v>
      </c>
      <c r="AJ293" s="41">
        <v>58</v>
      </c>
    </row>
    <row r="294" spans="1:36" outlineLevel="2" x14ac:dyDescent="0.2">
      <c r="A294" s="46">
        <v>2019</v>
      </c>
      <c r="B294" s="22" t="s">
        <v>519</v>
      </c>
      <c r="C294" s="22" t="s">
        <v>173</v>
      </c>
      <c r="D294" s="22" t="s">
        <v>523</v>
      </c>
      <c r="F294" s="41">
        <f t="shared" si="60"/>
        <v>1589</v>
      </c>
      <c r="G294" s="41"/>
      <c r="H294" s="41">
        <f t="shared" si="56"/>
        <v>674</v>
      </c>
      <c r="I294" s="41">
        <v>209</v>
      </c>
      <c r="J294" s="41">
        <v>0</v>
      </c>
      <c r="K294" s="41">
        <v>15</v>
      </c>
      <c r="L294" s="41">
        <v>0</v>
      </c>
      <c r="M294" s="41">
        <v>450</v>
      </c>
      <c r="N294" s="41"/>
      <c r="O294" s="41">
        <f t="shared" si="57"/>
        <v>145</v>
      </c>
      <c r="P294" s="41">
        <v>36</v>
      </c>
      <c r="Q294" s="41">
        <v>109</v>
      </c>
      <c r="R294" s="41"/>
      <c r="S294" s="41">
        <v>156</v>
      </c>
      <c r="T294" s="41"/>
      <c r="U294" s="41">
        <f t="shared" si="58"/>
        <v>614</v>
      </c>
      <c r="V294" s="41">
        <v>565</v>
      </c>
      <c r="W294" s="41">
        <v>49</v>
      </c>
      <c r="X294" s="41">
        <v>0</v>
      </c>
      <c r="Y294" s="41"/>
      <c r="Z294" s="41">
        <v>0</v>
      </c>
      <c r="AA294" s="41"/>
      <c r="AB294" s="41">
        <f t="shared" si="61"/>
        <v>46</v>
      </c>
      <c r="AD294" s="41">
        <v>37</v>
      </c>
      <c r="AF294" s="41">
        <v>1</v>
      </c>
      <c r="AH294" s="41">
        <v>8</v>
      </c>
      <c r="AJ294" s="41">
        <v>0</v>
      </c>
    </row>
    <row r="295" spans="1:36" outlineLevel="2" x14ac:dyDescent="0.2">
      <c r="A295" s="46">
        <v>2019</v>
      </c>
      <c r="B295" s="22" t="s">
        <v>519</v>
      </c>
      <c r="C295" s="22" t="s">
        <v>174</v>
      </c>
      <c r="D295" s="22" t="s">
        <v>524</v>
      </c>
      <c r="F295" s="41">
        <f t="shared" si="60"/>
        <v>730</v>
      </c>
      <c r="G295" s="41"/>
      <c r="H295" s="41">
        <f t="shared" si="56"/>
        <v>178</v>
      </c>
      <c r="I295" s="41">
        <v>41</v>
      </c>
      <c r="J295" s="41">
        <v>4</v>
      </c>
      <c r="K295" s="41">
        <v>111</v>
      </c>
      <c r="L295" s="41">
        <v>22</v>
      </c>
      <c r="M295" s="41">
        <v>0</v>
      </c>
      <c r="N295" s="41"/>
      <c r="O295" s="41">
        <f t="shared" si="57"/>
        <v>100</v>
      </c>
      <c r="P295" s="41">
        <v>100</v>
      </c>
      <c r="Q295" s="41">
        <v>0</v>
      </c>
      <c r="R295" s="41"/>
      <c r="S295" s="41">
        <v>117</v>
      </c>
      <c r="T295" s="41"/>
      <c r="U295" s="41">
        <f t="shared" si="58"/>
        <v>335</v>
      </c>
      <c r="V295" s="41">
        <v>335</v>
      </c>
      <c r="W295" s="41">
        <v>0</v>
      </c>
      <c r="X295" s="41">
        <v>0</v>
      </c>
      <c r="Y295" s="41"/>
      <c r="Z295" s="41">
        <v>0</v>
      </c>
      <c r="AA295" s="41"/>
      <c r="AB295" s="41">
        <f t="shared" si="61"/>
        <v>6</v>
      </c>
      <c r="AD295" s="41">
        <v>5</v>
      </c>
      <c r="AF295" s="41">
        <v>0</v>
      </c>
      <c r="AH295" s="41">
        <v>1</v>
      </c>
      <c r="AJ295" s="41">
        <v>0</v>
      </c>
    </row>
    <row r="296" spans="1:36" outlineLevel="2" x14ac:dyDescent="0.2">
      <c r="A296" s="46">
        <v>2019</v>
      </c>
      <c r="B296" s="22" t="s">
        <v>519</v>
      </c>
      <c r="C296" s="22" t="s">
        <v>175</v>
      </c>
      <c r="D296" s="22" t="s">
        <v>525</v>
      </c>
      <c r="F296" s="41">
        <f t="shared" si="60"/>
        <v>7283</v>
      </c>
      <c r="G296" s="41"/>
      <c r="H296" s="41">
        <f t="shared" si="56"/>
        <v>3661</v>
      </c>
      <c r="I296" s="41">
        <v>1821</v>
      </c>
      <c r="J296" s="41">
        <v>625</v>
      </c>
      <c r="K296" s="41">
        <v>758</v>
      </c>
      <c r="L296" s="41">
        <v>58</v>
      </c>
      <c r="M296" s="41">
        <v>399</v>
      </c>
      <c r="N296" s="41"/>
      <c r="O296" s="41">
        <f t="shared" si="57"/>
        <v>657</v>
      </c>
      <c r="P296" s="41">
        <v>140</v>
      </c>
      <c r="Q296" s="41">
        <v>517</v>
      </c>
      <c r="R296" s="41"/>
      <c r="S296" s="41">
        <v>1265</v>
      </c>
      <c r="T296" s="41"/>
      <c r="U296" s="41">
        <f t="shared" si="58"/>
        <v>1700</v>
      </c>
      <c r="V296" s="41">
        <v>1672</v>
      </c>
      <c r="W296" s="41">
        <v>28</v>
      </c>
      <c r="X296" s="41">
        <v>0</v>
      </c>
      <c r="Y296" s="41"/>
      <c r="Z296" s="41">
        <v>0</v>
      </c>
      <c r="AA296" s="41"/>
      <c r="AB296" s="41">
        <f t="shared" si="61"/>
        <v>1230</v>
      </c>
      <c r="AD296" s="41">
        <v>576</v>
      </c>
      <c r="AF296" s="41">
        <v>236</v>
      </c>
      <c r="AH296" s="41">
        <v>418</v>
      </c>
      <c r="AJ296" s="41">
        <v>0</v>
      </c>
    </row>
    <row r="297" spans="1:36" outlineLevel="2" x14ac:dyDescent="0.2">
      <c r="A297" s="46">
        <v>2019</v>
      </c>
      <c r="B297" s="22" t="s">
        <v>519</v>
      </c>
      <c r="C297" s="22" t="s">
        <v>176</v>
      </c>
      <c r="D297" s="22" t="s">
        <v>526</v>
      </c>
      <c r="F297" s="41">
        <f t="shared" si="60"/>
        <v>922</v>
      </c>
      <c r="G297" s="41"/>
      <c r="H297" s="41">
        <f t="shared" si="56"/>
        <v>265</v>
      </c>
      <c r="I297" s="41">
        <v>117</v>
      </c>
      <c r="J297" s="41">
        <v>0</v>
      </c>
      <c r="K297" s="41">
        <v>136</v>
      </c>
      <c r="L297" s="41">
        <v>0</v>
      </c>
      <c r="M297" s="41">
        <v>12</v>
      </c>
      <c r="N297" s="41"/>
      <c r="O297" s="41">
        <f t="shared" si="57"/>
        <v>40</v>
      </c>
      <c r="P297" s="41">
        <v>23</v>
      </c>
      <c r="Q297" s="41">
        <v>17</v>
      </c>
      <c r="R297" s="41"/>
      <c r="S297" s="41">
        <v>90</v>
      </c>
      <c r="T297" s="41"/>
      <c r="U297" s="41">
        <f t="shared" si="58"/>
        <v>527</v>
      </c>
      <c r="V297" s="41">
        <v>517</v>
      </c>
      <c r="W297" s="41">
        <v>10</v>
      </c>
      <c r="X297" s="41">
        <v>0</v>
      </c>
      <c r="Y297" s="41"/>
      <c r="Z297" s="41">
        <v>0</v>
      </c>
      <c r="AA297" s="41"/>
      <c r="AB297" s="41">
        <f t="shared" si="61"/>
        <v>112</v>
      </c>
      <c r="AD297" s="41">
        <v>0</v>
      </c>
      <c r="AF297" s="41">
        <v>5</v>
      </c>
      <c r="AH297" s="41">
        <v>22</v>
      </c>
      <c r="AJ297" s="41">
        <v>85</v>
      </c>
    </row>
    <row r="298" spans="1:36" outlineLevel="2" x14ac:dyDescent="0.2">
      <c r="A298" s="46">
        <v>2019</v>
      </c>
      <c r="B298" s="22" t="s">
        <v>519</v>
      </c>
      <c r="C298" s="22" t="s">
        <v>177</v>
      </c>
      <c r="D298" s="22" t="s">
        <v>527</v>
      </c>
      <c r="F298" s="41">
        <f t="shared" si="60"/>
        <v>6299</v>
      </c>
      <c r="G298" s="41"/>
      <c r="H298" s="41">
        <f t="shared" si="56"/>
        <v>2974</v>
      </c>
      <c r="I298" s="41">
        <v>1285</v>
      </c>
      <c r="J298" s="41">
        <v>159</v>
      </c>
      <c r="K298" s="41">
        <v>1281</v>
      </c>
      <c r="L298" s="41">
        <v>0</v>
      </c>
      <c r="M298" s="41">
        <v>249</v>
      </c>
      <c r="N298" s="41"/>
      <c r="O298" s="41">
        <f t="shared" si="57"/>
        <v>1451</v>
      </c>
      <c r="P298" s="41">
        <v>1451</v>
      </c>
      <c r="Q298" s="41">
        <v>0</v>
      </c>
      <c r="R298" s="41"/>
      <c r="S298" s="41">
        <v>367</v>
      </c>
      <c r="T298" s="41"/>
      <c r="U298" s="41">
        <f t="shared" si="58"/>
        <v>1507</v>
      </c>
      <c r="V298" s="41">
        <v>1471</v>
      </c>
      <c r="W298" s="41">
        <v>36</v>
      </c>
      <c r="X298" s="41">
        <v>0</v>
      </c>
      <c r="Y298" s="41"/>
      <c r="Z298" s="41">
        <v>0</v>
      </c>
      <c r="AA298" s="41"/>
      <c r="AB298" s="41">
        <f t="shared" si="61"/>
        <v>1504</v>
      </c>
      <c r="AD298" s="41">
        <v>811</v>
      </c>
      <c r="AF298" s="41">
        <v>584</v>
      </c>
      <c r="AH298" s="41">
        <v>38</v>
      </c>
      <c r="AJ298" s="41">
        <v>71</v>
      </c>
    </row>
    <row r="299" spans="1:36" outlineLevel="2" x14ac:dyDescent="0.2">
      <c r="A299" s="46">
        <v>2019</v>
      </c>
      <c r="B299" s="22" t="s">
        <v>519</v>
      </c>
      <c r="C299" s="22" t="s">
        <v>178</v>
      </c>
      <c r="D299" s="22" t="s">
        <v>528</v>
      </c>
      <c r="F299" s="41">
        <f t="shared" si="60"/>
        <v>1401</v>
      </c>
      <c r="G299" s="41"/>
      <c r="H299" s="41">
        <f t="shared" si="56"/>
        <v>277</v>
      </c>
      <c r="I299" s="41">
        <v>55</v>
      </c>
      <c r="J299" s="41">
        <v>10</v>
      </c>
      <c r="K299" s="41">
        <v>180</v>
      </c>
      <c r="L299" s="41">
        <v>10</v>
      </c>
      <c r="M299" s="41">
        <v>22</v>
      </c>
      <c r="N299" s="41"/>
      <c r="O299" s="41">
        <f t="shared" si="57"/>
        <v>246</v>
      </c>
      <c r="P299" s="41">
        <v>133</v>
      </c>
      <c r="Q299" s="41">
        <v>113</v>
      </c>
      <c r="R299" s="41"/>
      <c r="S299" s="41">
        <v>400</v>
      </c>
      <c r="T299" s="41"/>
      <c r="U299" s="41">
        <f t="shared" si="58"/>
        <v>478</v>
      </c>
      <c r="V299" s="41">
        <v>478</v>
      </c>
      <c r="W299" s="41">
        <v>0</v>
      </c>
      <c r="X299" s="41">
        <v>0</v>
      </c>
      <c r="Y299" s="41"/>
      <c r="Z299" s="41">
        <v>0</v>
      </c>
      <c r="AA299" s="41"/>
      <c r="AB299" s="41">
        <f t="shared" si="61"/>
        <v>105</v>
      </c>
      <c r="AD299" s="41">
        <v>4</v>
      </c>
      <c r="AF299" s="41">
        <v>3</v>
      </c>
      <c r="AH299" s="41">
        <v>53</v>
      </c>
      <c r="AJ299" s="41">
        <v>45</v>
      </c>
    </row>
    <row r="300" spans="1:36" outlineLevel="2" x14ac:dyDescent="0.2">
      <c r="A300" s="46">
        <v>2019</v>
      </c>
      <c r="B300" s="22" t="s">
        <v>519</v>
      </c>
      <c r="C300" s="22" t="s">
        <v>179</v>
      </c>
      <c r="D300" s="22" t="s">
        <v>529</v>
      </c>
      <c r="F300" s="41">
        <f t="shared" si="60"/>
        <v>2221</v>
      </c>
      <c r="G300" s="41"/>
      <c r="H300" s="41">
        <f t="shared" si="56"/>
        <v>774</v>
      </c>
      <c r="I300" s="41">
        <v>161</v>
      </c>
      <c r="J300" s="41">
        <v>181</v>
      </c>
      <c r="K300" s="41">
        <v>281</v>
      </c>
      <c r="L300" s="41">
        <v>0</v>
      </c>
      <c r="M300" s="41">
        <v>151</v>
      </c>
      <c r="N300" s="41"/>
      <c r="O300" s="41">
        <f t="shared" si="57"/>
        <v>308</v>
      </c>
      <c r="P300" s="41">
        <v>159</v>
      </c>
      <c r="Q300" s="41">
        <v>149</v>
      </c>
      <c r="R300" s="41"/>
      <c r="S300" s="41">
        <v>869</v>
      </c>
      <c r="T300" s="41"/>
      <c r="U300" s="41">
        <f t="shared" si="58"/>
        <v>270</v>
      </c>
      <c r="V300" s="41">
        <v>270</v>
      </c>
      <c r="W300" s="41">
        <v>0</v>
      </c>
      <c r="X300" s="41">
        <v>0</v>
      </c>
      <c r="Y300" s="41"/>
      <c r="Z300" s="41">
        <v>0</v>
      </c>
      <c r="AA300" s="41"/>
      <c r="AB300" s="41">
        <f t="shared" si="61"/>
        <v>329</v>
      </c>
      <c r="AD300" s="41">
        <v>55</v>
      </c>
      <c r="AF300" s="41">
        <v>35</v>
      </c>
      <c r="AH300" s="41">
        <v>239</v>
      </c>
      <c r="AJ300" s="41">
        <v>0</v>
      </c>
    </row>
    <row r="301" spans="1:36" outlineLevel="2" x14ac:dyDescent="0.2">
      <c r="A301" s="46">
        <v>2019</v>
      </c>
      <c r="B301" s="22" t="s">
        <v>519</v>
      </c>
      <c r="C301" s="22" t="s">
        <v>180</v>
      </c>
      <c r="D301" s="22" t="s">
        <v>530</v>
      </c>
      <c r="F301" s="41">
        <f t="shared" si="60"/>
        <v>2591</v>
      </c>
      <c r="G301" s="41"/>
      <c r="H301" s="41">
        <f t="shared" si="56"/>
        <v>446</v>
      </c>
      <c r="I301" s="41">
        <v>211</v>
      </c>
      <c r="J301" s="41">
        <v>167</v>
      </c>
      <c r="K301" s="41">
        <v>27</v>
      </c>
      <c r="L301" s="41">
        <v>9</v>
      </c>
      <c r="M301" s="41">
        <v>32</v>
      </c>
      <c r="N301" s="41"/>
      <c r="O301" s="41">
        <f t="shared" si="57"/>
        <v>919</v>
      </c>
      <c r="P301" s="41">
        <v>654</v>
      </c>
      <c r="Q301" s="41">
        <v>265</v>
      </c>
      <c r="R301" s="41"/>
      <c r="S301" s="41">
        <v>221</v>
      </c>
      <c r="T301" s="41"/>
      <c r="U301" s="41">
        <f t="shared" si="58"/>
        <v>1005</v>
      </c>
      <c r="V301" s="41">
        <v>891</v>
      </c>
      <c r="W301" s="41">
        <v>62</v>
      </c>
      <c r="X301" s="41">
        <v>52</v>
      </c>
      <c r="Y301" s="41"/>
      <c r="Z301" s="41">
        <v>20</v>
      </c>
      <c r="AA301" s="41"/>
      <c r="AB301" s="41">
        <f t="shared" si="61"/>
        <v>0</v>
      </c>
      <c r="AD301" s="41">
        <v>0</v>
      </c>
      <c r="AF301" s="41">
        <v>0</v>
      </c>
      <c r="AH301" s="41">
        <v>0</v>
      </c>
      <c r="AJ301" s="41">
        <v>0</v>
      </c>
    </row>
    <row r="302" spans="1:36" outlineLevel="2" x14ac:dyDescent="0.2">
      <c r="A302" s="46">
        <v>2019</v>
      </c>
      <c r="B302" s="22" t="s">
        <v>519</v>
      </c>
      <c r="C302" s="22" t="s">
        <v>256</v>
      </c>
      <c r="D302" s="22" t="s">
        <v>624</v>
      </c>
      <c r="F302" s="41">
        <f t="shared" si="60"/>
        <v>4034</v>
      </c>
      <c r="G302" s="41"/>
      <c r="H302" s="41">
        <f t="shared" si="56"/>
        <v>930</v>
      </c>
      <c r="I302" s="41">
        <v>475</v>
      </c>
      <c r="J302" s="41">
        <v>3</v>
      </c>
      <c r="K302" s="41">
        <v>284</v>
      </c>
      <c r="L302" s="41">
        <v>128</v>
      </c>
      <c r="M302" s="41">
        <v>40</v>
      </c>
      <c r="N302" s="41"/>
      <c r="O302" s="41">
        <f t="shared" si="57"/>
        <v>1716</v>
      </c>
      <c r="P302" s="41">
        <v>1228</v>
      </c>
      <c r="Q302" s="41">
        <v>488</v>
      </c>
      <c r="R302" s="41"/>
      <c r="S302" s="41">
        <v>528</v>
      </c>
      <c r="T302" s="41"/>
      <c r="U302" s="41">
        <f t="shared" si="58"/>
        <v>860</v>
      </c>
      <c r="V302" s="41">
        <v>831</v>
      </c>
      <c r="W302" s="41">
        <v>29</v>
      </c>
      <c r="X302" s="41">
        <v>0</v>
      </c>
      <c r="Y302" s="41"/>
      <c r="Z302" s="41">
        <v>0</v>
      </c>
      <c r="AA302" s="41"/>
      <c r="AB302" s="41">
        <f t="shared" si="61"/>
        <v>470</v>
      </c>
      <c r="AD302" s="41">
        <v>70</v>
      </c>
      <c r="AF302" s="41">
        <v>197</v>
      </c>
      <c r="AH302" s="41">
        <v>189</v>
      </c>
      <c r="AJ302" s="41">
        <v>14</v>
      </c>
    </row>
    <row r="303" spans="1:36" outlineLevel="2" x14ac:dyDescent="0.2">
      <c r="A303" s="46">
        <v>2019</v>
      </c>
      <c r="B303" s="22" t="s">
        <v>519</v>
      </c>
      <c r="C303" s="22" t="s">
        <v>270</v>
      </c>
      <c r="D303" s="22" t="s">
        <v>642</v>
      </c>
      <c r="F303" s="41">
        <f t="shared" si="60"/>
        <v>2190</v>
      </c>
      <c r="G303" s="41"/>
      <c r="H303" s="41">
        <f t="shared" si="56"/>
        <v>748</v>
      </c>
      <c r="I303" s="41">
        <v>418</v>
      </c>
      <c r="J303" s="41">
        <v>60</v>
      </c>
      <c r="K303" s="41">
        <v>187</v>
      </c>
      <c r="L303" s="41">
        <v>83</v>
      </c>
      <c r="M303" s="41">
        <v>0</v>
      </c>
      <c r="N303" s="41"/>
      <c r="O303" s="41">
        <f t="shared" si="57"/>
        <v>545</v>
      </c>
      <c r="P303" s="41">
        <v>468</v>
      </c>
      <c r="Q303" s="41">
        <v>77</v>
      </c>
      <c r="R303" s="41"/>
      <c r="S303" s="41">
        <v>452</v>
      </c>
      <c r="T303" s="41"/>
      <c r="U303" s="41">
        <f t="shared" si="58"/>
        <v>445</v>
      </c>
      <c r="V303" s="41">
        <v>378</v>
      </c>
      <c r="W303" s="41">
        <v>45</v>
      </c>
      <c r="X303" s="41">
        <v>22</v>
      </c>
      <c r="Y303" s="41"/>
      <c r="Z303" s="41">
        <v>0</v>
      </c>
      <c r="AA303" s="41"/>
      <c r="AB303" s="41">
        <f t="shared" si="61"/>
        <v>68</v>
      </c>
      <c r="AD303" s="41">
        <v>34</v>
      </c>
      <c r="AF303" s="41">
        <v>21</v>
      </c>
      <c r="AH303" s="41">
        <v>13</v>
      </c>
      <c r="AJ303" s="41">
        <v>0</v>
      </c>
    </row>
    <row r="304" spans="1:36" outlineLevel="2" x14ac:dyDescent="0.2">
      <c r="A304" s="46">
        <v>2019</v>
      </c>
      <c r="B304" s="22" t="s">
        <v>519</v>
      </c>
      <c r="D304" s="22" t="s">
        <v>804</v>
      </c>
      <c r="F304" s="41">
        <f t="shared" si="60"/>
        <v>3415</v>
      </c>
      <c r="G304" s="41"/>
      <c r="H304" s="41">
        <f t="shared" si="56"/>
        <v>2131</v>
      </c>
      <c r="I304" s="41">
        <v>928.66936056838369</v>
      </c>
      <c r="J304" s="41">
        <v>228.80808170515095</v>
      </c>
      <c r="K304" s="41">
        <v>658.41465364120779</v>
      </c>
      <c r="L304" s="41">
        <v>58.668738898756665</v>
      </c>
      <c r="M304" s="41">
        <v>256.43916518650087</v>
      </c>
      <c r="N304" s="41"/>
      <c r="O304" s="41">
        <f t="shared" si="57"/>
        <v>324</v>
      </c>
      <c r="P304" s="41">
        <v>233.05355120530658</v>
      </c>
      <c r="Q304" s="41">
        <v>90.94644879469341</v>
      </c>
      <c r="R304" s="41"/>
      <c r="S304" s="41">
        <v>0</v>
      </c>
      <c r="T304" s="41"/>
      <c r="U304" s="41">
        <f t="shared" si="58"/>
        <v>960</v>
      </c>
      <c r="V304" s="41">
        <v>920.3617325083294</v>
      </c>
      <c r="W304" s="41">
        <v>31.185149928605426</v>
      </c>
      <c r="X304" s="41">
        <v>8.4531175630652076</v>
      </c>
      <c r="Y304" s="41"/>
      <c r="AA304" s="41"/>
      <c r="AB304" s="41">
        <f t="shared" si="61"/>
        <v>71</v>
      </c>
      <c r="AD304" s="41">
        <v>65</v>
      </c>
      <c r="AF304" s="41">
        <v>6</v>
      </c>
      <c r="AH304" s="41">
        <v>0</v>
      </c>
      <c r="AJ304" s="41">
        <v>0</v>
      </c>
    </row>
    <row r="305" spans="1:36" outlineLevel="1" x14ac:dyDescent="0.2">
      <c r="A305" s="46">
        <v>2019</v>
      </c>
      <c r="B305" s="39" t="s">
        <v>714</v>
      </c>
      <c r="F305" s="41">
        <f>SUBTOTAL(9,F293:F304)</f>
        <v>33854</v>
      </c>
      <c r="G305" s="41"/>
      <c r="H305" s="41">
        <f t="shared" ref="H305:M305" si="62">SUBTOTAL(9,H293:H304)</f>
        <v>13391</v>
      </c>
      <c r="I305" s="41">
        <f t="shared" si="62"/>
        <v>5835.669360568384</v>
      </c>
      <c r="J305" s="41">
        <f t="shared" si="62"/>
        <v>1437.8080817051509</v>
      </c>
      <c r="K305" s="41">
        <f t="shared" si="62"/>
        <v>4137.4146536412081</v>
      </c>
      <c r="L305" s="41">
        <f t="shared" si="62"/>
        <v>368.66873889875666</v>
      </c>
      <c r="M305" s="41">
        <f t="shared" si="62"/>
        <v>1611.4391651865008</v>
      </c>
      <c r="N305" s="41"/>
      <c r="O305" s="41">
        <f>SUBTOTAL(9,O293:O304)</f>
        <v>6505</v>
      </c>
      <c r="P305" s="41">
        <f>SUBTOTAL(9,P293:P304)</f>
        <v>4679.0535512053066</v>
      </c>
      <c r="Q305" s="41">
        <f>SUBTOTAL(9,Q293:Q304)</f>
        <v>1825.9464487946934</v>
      </c>
      <c r="R305" s="41"/>
      <c r="S305" s="41">
        <f>SUBTOTAL(9,S293:S304)</f>
        <v>4594</v>
      </c>
      <c r="T305" s="41">
        <f>SUBTOTAL(9,T293:T304)</f>
        <v>0</v>
      </c>
      <c r="U305" s="41"/>
      <c r="V305" s="41">
        <f>SUBTOTAL(9,V293:V304)</f>
        <v>8977.3617325083287</v>
      </c>
      <c r="W305" s="41">
        <f>SUBTOTAL(9,W293:W304)</f>
        <v>304.18514992860543</v>
      </c>
      <c r="X305" s="41">
        <f>SUBTOTAL(9,X293:X304)</f>
        <v>82.453117563065206</v>
      </c>
      <c r="Y305" s="41"/>
      <c r="Z305" s="41">
        <f>SUBTOTAL(9,Z293:Z304)</f>
        <v>20</v>
      </c>
      <c r="AA305" s="41"/>
      <c r="AB305" s="41">
        <f>SUBTOTAL(9,AB293:AB304)</f>
        <v>4022</v>
      </c>
      <c r="AD305" s="41">
        <f>SUBTOTAL(9,AD293:AD304)</f>
        <v>1660</v>
      </c>
      <c r="AF305" s="41">
        <f>SUBTOTAL(9,AF293:AF304)</f>
        <v>1088</v>
      </c>
      <c r="AH305" s="41">
        <f>SUBTOTAL(9,AH293:AH304)</f>
        <v>1001</v>
      </c>
      <c r="AJ305" s="41">
        <f>SUBTOTAL(9,AJ293:AJ304)</f>
        <v>273</v>
      </c>
    </row>
    <row r="306" spans="1:36" outlineLevel="2" x14ac:dyDescent="0.2">
      <c r="A306" s="46">
        <v>2019</v>
      </c>
      <c r="B306" s="22" t="s">
        <v>477</v>
      </c>
      <c r="C306" s="22" t="s">
        <v>132</v>
      </c>
      <c r="D306" s="22" t="s">
        <v>476</v>
      </c>
      <c r="F306" s="41">
        <f t="shared" ref="F306:F355" si="63">SUM(H306,O306,S306,U306)</f>
        <v>1677</v>
      </c>
      <c r="G306" s="41"/>
      <c r="H306" s="41">
        <f t="shared" si="56"/>
        <v>456</v>
      </c>
      <c r="I306" s="41">
        <v>21</v>
      </c>
      <c r="J306" s="41">
        <v>0</v>
      </c>
      <c r="K306" s="41">
        <v>112</v>
      </c>
      <c r="L306" s="41">
        <v>323</v>
      </c>
      <c r="M306" s="41">
        <v>0</v>
      </c>
      <c r="N306" s="41"/>
      <c r="O306" s="41">
        <f t="shared" si="57"/>
        <v>0</v>
      </c>
      <c r="P306" s="41">
        <v>0</v>
      </c>
      <c r="Q306" s="41">
        <v>0</v>
      </c>
      <c r="R306" s="41"/>
      <c r="S306" s="41">
        <v>726</v>
      </c>
      <c r="T306" s="41"/>
      <c r="U306" s="41">
        <f t="shared" si="58"/>
        <v>495</v>
      </c>
      <c r="V306" s="41">
        <v>495</v>
      </c>
      <c r="W306" s="41">
        <v>0</v>
      </c>
      <c r="X306" s="41">
        <v>0</v>
      </c>
      <c r="Y306" s="41"/>
      <c r="Z306" s="41">
        <v>0</v>
      </c>
      <c r="AA306" s="41"/>
      <c r="AB306" s="41">
        <f t="shared" ref="AB306:AB337" si="64">SUM(AC306:AJ306)</f>
        <v>277</v>
      </c>
      <c r="AD306" s="41">
        <v>277</v>
      </c>
      <c r="AF306" s="41">
        <v>0</v>
      </c>
      <c r="AH306" s="41">
        <v>0</v>
      </c>
      <c r="AJ306" s="41">
        <v>0</v>
      </c>
    </row>
    <row r="307" spans="1:36" outlineLevel="2" x14ac:dyDescent="0.2">
      <c r="A307" s="46">
        <v>2019</v>
      </c>
      <c r="B307" s="22" t="s">
        <v>477</v>
      </c>
      <c r="C307" s="22" t="s">
        <v>133</v>
      </c>
      <c r="D307" s="22" t="s">
        <v>478</v>
      </c>
      <c r="F307" s="41">
        <f t="shared" si="63"/>
        <v>5421</v>
      </c>
      <c r="G307" s="41"/>
      <c r="H307" s="41">
        <f t="shared" si="56"/>
        <v>3367</v>
      </c>
      <c r="I307" s="41">
        <v>1494</v>
      </c>
      <c r="J307" s="41">
        <v>0</v>
      </c>
      <c r="K307" s="41">
        <v>533</v>
      </c>
      <c r="L307" s="41">
        <v>0</v>
      </c>
      <c r="M307" s="41">
        <v>1340</v>
      </c>
      <c r="N307" s="41"/>
      <c r="O307" s="41">
        <f t="shared" si="57"/>
        <v>470</v>
      </c>
      <c r="P307" s="41">
        <v>19</v>
      </c>
      <c r="Q307" s="41">
        <v>451</v>
      </c>
      <c r="R307" s="41"/>
      <c r="S307" s="41">
        <v>533</v>
      </c>
      <c r="T307" s="41"/>
      <c r="U307" s="41">
        <f t="shared" si="58"/>
        <v>1051</v>
      </c>
      <c r="V307" s="41">
        <v>868</v>
      </c>
      <c r="W307" s="41">
        <v>133</v>
      </c>
      <c r="X307" s="41">
        <v>50</v>
      </c>
      <c r="Y307" s="41"/>
      <c r="Z307" s="41">
        <v>0</v>
      </c>
      <c r="AA307" s="41"/>
      <c r="AB307" s="41">
        <f t="shared" si="64"/>
        <v>476</v>
      </c>
      <c r="AD307" s="41">
        <v>372</v>
      </c>
      <c r="AF307" s="41">
        <v>7</v>
      </c>
      <c r="AH307" s="41">
        <v>61</v>
      </c>
      <c r="AJ307" s="41">
        <v>36</v>
      </c>
    </row>
    <row r="308" spans="1:36" outlineLevel="2" x14ac:dyDescent="0.2">
      <c r="A308" s="46">
        <v>2019</v>
      </c>
      <c r="B308" s="22" t="s">
        <v>477</v>
      </c>
      <c r="C308" s="22" t="s">
        <v>134</v>
      </c>
      <c r="D308" s="22" t="s">
        <v>479</v>
      </c>
      <c r="F308" s="41">
        <f t="shared" si="63"/>
        <v>2934</v>
      </c>
      <c r="G308" s="41"/>
      <c r="H308" s="41">
        <f t="shared" si="56"/>
        <v>1944</v>
      </c>
      <c r="I308" s="41">
        <v>1231</v>
      </c>
      <c r="J308" s="41">
        <v>193</v>
      </c>
      <c r="K308" s="41">
        <v>502</v>
      </c>
      <c r="L308" s="41">
        <v>0</v>
      </c>
      <c r="M308" s="41">
        <v>18</v>
      </c>
      <c r="N308" s="41"/>
      <c r="O308" s="41">
        <f t="shared" si="57"/>
        <v>0</v>
      </c>
      <c r="P308" s="41">
        <v>0</v>
      </c>
      <c r="Q308" s="41">
        <v>0</v>
      </c>
      <c r="R308" s="41"/>
      <c r="S308" s="41">
        <v>66</v>
      </c>
      <c r="T308" s="41"/>
      <c r="U308" s="41">
        <f t="shared" si="58"/>
        <v>924</v>
      </c>
      <c r="V308" s="41">
        <v>899</v>
      </c>
      <c r="W308" s="41">
        <v>25</v>
      </c>
      <c r="X308" s="41">
        <v>0</v>
      </c>
      <c r="Y308" s="41"/>
      <c r="Z308" s="41">
        <v>0</v>
      </c>
      <c r="AA308" s="41"/>
      <c r="AB308" s="41">
        <f t="shared" si="64"/>
        <v>414</v>
      </c>
      <c r="AD308" s="41">
        <v>290</v>
      </c>
      <c r="AF308" s="41">
        <v>0</v>
      </c>
      <c r="AH308" s="41">
        <v>0</v>
      </c>
      <c r="AJ308" s="41">
        <v>124</v>
      </c>
    </row>
    <row r="309" spans="1:36" outlineLevel="2" x14ac:dyDescent="0.2">
      <c r="A309" s="46">
        <v>2019</v>
      </c>
      <c r="B309" s="22" t="s">
        <v>477</v>
      </c>
      <c r="C309" s="22" t="s">
        <v>136</v>
      </c>
      <c r="D309" s="22" t="s">
        <v>481</v>
      </c>
      <c r="F309" s="41">
        <f t="shared" si="63"/>
        <v>2390</v>
      </c>
      <c r="G309" s="41"/>
      <c r="H309" s="41">
        <f t="shared" si="56"/>
        <v>959</v>
      </c>
      <c r="I309" s="41">
        <v>737</v>
      </c>
      <c r="J309" s="41">
        <v>95</v>
      </c>
      <c r="K309" s="41">
        <v>44</v>
      </c>
      <c r="L309" s="41">
        <v>0</v>
      </c>
      <c r="M309" s="41">
        <v>83</v>
      </c>
      <c r="N309" s="41"/>
      <c r="O309" s="41">
        <f t="shared" si="57"/>
        <v>831</v>
      </c>
      <c r="P309" s="41">
        <v>737</v>
      </c>
      <c r="Q309" s="41">
        <v>94</v>
      </c>
      <c r="R309" s="41"/>
      <c r="S309" s="41">
        <v>279</v>
      </c>
      <c r="T309" s="41"/>
      <c r="U309" s="41">
        <f t="shared" si="58"/>
        <v>321</v>
      </c>
      <c r="V309" s="41">
        <v>311</v>
      </c>
      <c r="W309" s="41">
        <v>10</v>
      </c>
      <c r="X309" s="41">
        <v>0</v>
      </c>
      <c r="Y309" s="41"/>
      <c r="Z309" s="41">
        <v>15</v>
      </c>
      <c r="AA309" s="41"/>
      <c r="AB309" s="41">
        <f t="shared" si="64"/>
        <v>72</v>
      </c>
      <c r="AD309" s="41">
        <v>29</v>
      </c>
      <c r="AF309" s="41">
        <v>42</v>
      </c>
      <c r="AH309" s="41">
        <v>1</v>
      </c>
      <c r="AJ309" s="41">
        <v>0</v>
      </c>
    </row>
    <row r="310" spans="1:36" outlineLevel="2" x14ac:dyDescent="0.2">
      <c r="A310" s="46">
        <v>2019</v>
      </c>
      <c r="B310" s="22" t="s">
        <v>477</v>
      </c>
      <c r="C310" s="22" t="s">
        <v>137</v>
      </c>
      <c r="D310" s="22" t="s">
        <v>482</v>
      </c>
      <c r="F310" s="41">
        <f t="shared" si="63"/>
        <v>3601</v>
      </c>
      <c r="G310" s="41"/>
      <c r="H310" s="41">
        <f t="shared" si="56"/>
        <v>2299</v>
      </c>
      <c r="I310" s="41">
        <v>1171</v>
      </c>
      <c r="J310" s="41">
        <v>12</v>
      </c>
      <c r="K310" s="41">
        <v>456</v>
      </c>
      <c r="L310" s="41">
        <v>0</v>
      </c>
      <c r="M310" s="41">
        <v>660</v>
      </c>
      <c r="N310" s="41"/>
      <c r="O310" s="41">
        <f t="shared" si="57"/>
        <v>5</v>
      </c>
      <c r="P310" s="41">
        <v>5</v>
      </c>
      <c r="Q310" s="41">
        <v>0</v>
      </c>
      <c r="R310" s="41"/>
      <c r="S310" s="41">
        <v>133</v>
      </c>
      <c r="T310" s="41"/>
      <c r="U310" s="41">
        <f t="shared" si="58"/>
        <v>1164</v>
      </c>
      <c r="V310" s="41">
        <v>1112</v>
      </c>
      <c r="W310" s="41">
        <v>52</v>
      </c>
      <c r="X310" s="41">
        <v>0</v>
      </c>
      <c r="Y310" s="41"/>
      <c r="Z310" s="41">
        <v>0</v>
      </c>
      <c r="AA310" s="41"/>
      <c r="AB310" s="41">
        <f t="shared" si="64"/>
        <v>607</v>
      </c>
      <c r="AD310" s="41">
        <v>419</v>
      </c>
      <c r="AF310" s="41">
        <v>0</v>
      </c>
      <c r="AH310" s="41">
        <v>0</v>
      </c>
      <c r="AJ310" s="41">
        <v>188</v>
      </c>
    </row>
    <row r="311" spans="1:36" outlineLevel="2" x14ac:dyDescent="0.2">
      <c r="A311" s="46">
        <v>2019</v>
      </c>
      <c r="B311" s="22" t="s">
        <v>477</v>
      </c>
      <c r="C311" s="22" t="s">
        <v>138</v>
      </c>
      <c r="D311" s="22" t="s">
        <v>483</v>
      </c>
      <c r="F311" s="41">
        <f t="shared" si="63"/>
        <v>17478</v>
      </c>
      <c r="G311" s="41"/>
      <c r="H311" s="41">
        <f t="shared" si="56"/>
        <v>3091</v>
      </c>
      <c r="I311" s="41">
        <v>1756</v>
      </c>
      <c r="J311" s="41">
        <v>262</v>
      </c>
      <c r="K311" s="41">
        <v>485</v>
      </c>
      <c r="L311" s="41">
        <v>0</v>
      </c>
      <c r="M311" s="41">
        <v>588</v>
      </c>
      <c r="N311" s="41"/>
      <c r="O311" s="41">
        <f t="shared" si="57"/>
        <v>9586</v>
      </c>
      <c r="P311" s="41">
        <v>6911</v>
      </c>
      <c r="Q311" s="41">
        <v>2675</v>
      </c>
      <c r="R311" s="41"/>
      <c r="S311" s="41">
        <v>543</v>
      </c>
      <c r="T311" s="41"/>
      <c r="U311" s="41">
        <f t="shared" si="58"/>
        <v>4258</v>
      </c>
      <c r="V311" s="41">
        <v>4214</v>
      </c>
      <c r="W311" s="41">
        <v>44</v>
      </c>
      <c r="X311" s="41">
        <v>0</v>
      </c>
      <c r="Y311" s="41"/>
      <c r="Z311" s="41">
        <v>0</v>
      </c>
      <c r="AA311" s="41"/>
      <c r="AB311" s="41">
        <f t="shared" si="64"/>
        <v>2520</v>
      </c>
      <c r="AD311" s="41">
        <v>41</v>
      </c>
      <c r="AF311" s="41">
        <v>2429</v>
      </c>
      <c r="AH311" s="41">
        <v>50</v>
      </c>
      <c r="AJ311" s="41">
        <v>0</v>
      </c>
    </row>
    <row r="312" spans="1:36" outlineLevel="2" x14ac:dyDescent="0.2">
      <c r="A312" s="46">
        <v>2019</v>
      </c>
      <c r="B312" s="22" t="s">
        <v>477</v>
      </c>
      <c r="C312" s="22" t="s">
        <v>139</v>
      </c>
      <c r="D312" s="22" t="s">
        <v>484</v>
      </c>
      <c r="F312" s="41">
        <f t="shared" si="63"/>
        <v>20059</v>
      </c>
      <c r="G312" s="41"/>
      <c r="H312" s="41">
        <f t="shared" si="56"/>
        <v>16141</v>
      </c>
      <c r="I312" s="41">
        <v>3388</v>
      </c>
      <c r="J312" s="41">
        <v>10225</v>
      </c>
      <c r="K312" s="41">
        <v>2057</v>
      </c>
      <c r="L312" s="41">
        <v>0</v>
      </c>
      <c r="M312" s="41">
        <v>471</v>
      </c>
      <c r="N312" s="41"/>
      <c r="O312" s="41">
        <f t="shared" si="57"/>
        <v>339</v>
      </c>
      <c r="P312" s="41">
        <v>339</v>
      </c>
      <c r="Q312" s="41">
        <v>0</v>
      </c>
      <c r="R312" s="41"/>
      <c r="S312" s="41">
        <v>566</v>
      </c>
      <c r="T312" s="41"/>
      <c r="U312" s="41">
        <f t="shared" si="58"/>
        <v>3013</v>
      </c>
      <c r="V312" s="41">
        <v>2712</v>
      </c>
      <c r="W312" s="41">
        <v>301</v>
      </c>
      <c r="X312" s="41">
        <v>0</v>
      </c>
      <c r="Y312" s="41"/>
      <c r="Z312" s="41">
        <v>16.8</v>
      </c>
      <c r="AA312" s="41"/>
      <c r="AB312" s="41">
        <f t="shared" si="64"/>
        <v>2442</v>
      </c>
      <c r="AD312" s="41">
        <v>532</v>
      </c>
      <c r="AF312" s="41">
        <v>1887</v>
      </c>
      <c r="AH312" s="41">
        <v>5</v>
      </c>
      <c r="AJ312" s="41">
        <v>18</v>
      </c>
    </row>
    <row r="313" spans="1:36" outlineLevel="2" x14ac:dyDescent="0.2">
      <c r="A313" s="46">
        <v>2019</v>
      </c>
      <c r="B313" s="22" t="s">
        <v>477</v>
      </c>
      <c r="C313" s="22" t="s">
        <v>140</v>
      </c>
      <c r="D313" s="22" t="s">
        <v>485</v>
      </c>
      <c r="F313" s="41">
        <f t="shared" si="63"/>
        <v>4439</v>
      </c>
      <c r="G313" s="41"/>
      <c r="H313" s="41">
        <f t="shared" si="56"/>
        <v>1542</v>
      </c>
      <c r="I313" s="41">
        <v>168</v>
      </c>
      <c r="J313" s="41">
        <v>702</v>
      </c>
      <c r="K313" s="41">
        <v>279</v>
      </c>
      <c r="L313" s="41">
        <v>0</v>
      </c>
      <c r="M313" s="41">
        <v>393</v>
      </c>
      <c r="N313" s="41"/>
      <c r="O313" s="41">
        <f t="shared" si="57"/>
        <v>1095</v>
      </c>
      <c r="P313" s="41">
        <v>670</v>
      </c>
      <c r="Q313" s="41">
        <v>425</v>
      </c>
      <c r="R313" s="41"/>
      <c r="S313" s="41">
        <v>1041</v>
      </c>
      <c r="T313" s="41"/>
      <c r="U313" s="41">
        <f t="shared" si="58"/>
        <v>761</v>
      </c>
      <c r="V313" s="41">
        <v>672</v>
      </c>
      <c r="W313" s="41">
        <v>0</v>
      </c>
      <c r="X313" s="41">
        <v>89</v>
      </c>
      <c r="Y313" s="41"/>
      <c r="Z313" s="41">
        <v>0</v>
      </c>
      <c r="AA313" s="41"/>
      <c r="AB313" s="41">
        <f t="shared" si="64"/>
        <v>645</v>
      </c>
      <c r="AD313" s="41">
        <v>180</v>
      </c>
      <c r="AF313" s="41">
        <v>185</v>
      </c>
      <c r="AH313" s="41">
        <v>168</v>
      </c>
      <c r="AJ313" s="41">
        <v>112</v>
      </c>
    </row>
    <row r="314" spans="1:36" outlineLevel="2" x14ac:dyDescent="0.2">
      <c r="A314" s="46">
        <v>2019</v>
      </c>
      <c r="B314" s="22" t="s">
        <v>477</v>
      </c>
      <c r="C314" s="22" t="s">
        <v>141</v>
      </c>
      <c r="D314" s="22" t="s">
        <v>486</v>
      </c>
      <c r="F314" s="41">
        <f t="shared" si="63"/>
        <v>107578</v>
      </c>
      <c r="G314" s="41"/>
      <c r="H314" s="41">
        <f t="shared" si="56"/>
        <v>57706</v>
      </c>
      <c r="I314" s="41">
        <v>29370</v>
      </c>
      <c r="J314" s="41">
        <v>3216</v>
      </c>
      <c r="K314" s="41">
        <v>17024</v>
      </c>
      <c r="L314" s="41">
        <v>1115</v>
      </c>
      <c r="M314" s="41">
        <v>6981</v>
      </c>
      <c r="N314" s="41"/>
      <c r="O314" s="41">
        <f t="shared" si="57"/>
        <v>23412</v>
      </c>
      <c r="P314" s="41">
        <v>21238</v>
      </c>
      <c r="Q314" s="41">
        <v>2174</v>
      </c>
      <c r="R314" s="41"/>
      <c r="S314" s="41">
        <v>2245</v>
      </c>
      <c r="T314" s="41"/>
      <c r="U314" s="41">
        <f t="shared" si="58"/>
        <v>24215</v>
      </c>
      <c r="V314" s="41">
        <v>22504</v>
      </c>
      <c r="W314" s="41">
        <v>1711</v>
      </c>
      <c r="X314" s="41">
        <v>0</v>
      </c>
      <c r="Y314" s="41"/>
      <c r="Z314" s="41">
        <v>0</v>
      </c>
      <c r="AA314" s="41"/>
      <c r="AB314" s="41">
        <f t="shared" si="64"/>
        <v>8314</v>
      </c>
      <c r="AD314" s="41">
        <v>4442</v>
      </c>
      <c r="AF314" s="41">
        <v>1928</v>
      </c>
      <c r="AH314" s="41">
        <v>0</v>
      </c>
      <c r="AJ314" s="41">
        <v>1944</v>
      </c>
    </row>
    <row r="315" spans="1:36" outlineLevel="2" x14ac:dyDescent="0.2">
      <c r="A315" s="46">
        <v>2019</v>
      </c>
      <c r="B315" s="22" t="s">
        <v>477</v>
      </c>
      <c r="C315" s="22" t="s">
        <v>142</v>
      </c>
      <c r="D315" s="22" t="s">
        <v>487</v>
      </c>
      <c r="F315" s="41">
        <f t="shared" si="63"/>
        <v>444</v>
      </c>
      <c r="G315" s="41"/>
      <c r="H315" s="41">
        <f t="shared" si="56"/>
        <v>0</v>
      </c>
      <c r="I315" s="41">
        <v>0</v>
      </c>
      <c r="J315" s="41">
        <v>0</v>
      </c>
      <c r="K315" s="41">
        <v>0</v>
      </c>
      <c r="L315" s="41">
        <v>0</v>
      </c>
      <c r="M315" s="41">
        <v>0</v>
      </c>
      <c r="N315" s="41"/>
      <c r="O315" s="41">
        <f t="shared" si="57"/>
        <v>0</v>
      </c>
      <c r="P315" s="41">
        <v>0</v>
      </c>
      <c r="Q315" s="41">
        <v>0</v>
      </c>
      <c r="R315" s="41"/>
      <c r="S315" s="41">
        <v>16</v>
      </c>
      <c r="T315" s="41"/>
      <c r="U315" s="41">
        <f t="shared" si="58"/>
        <v>428</v>
      </c>
      <c r="V315" s="41">
        <v>417</v>
      </c>
      <c r="W315" s="41">
        <v>11</v>
      </c>
      <c r="X315" s="41">
        <v>0</v>
      </c>
      <c r="Y315" s="41"/>
      <c r="Z315" s="41">
        <v>8</v>
      </c>
      <c r="AA315" s="41"/>
      <c r="AB315" s="41">
        <f t="shared" si="64"/>
        <v>68</v>
      </c>
      <c r="AD315" s="41">
        <v>0</v>
      </c>
      <c r="AF315" s="41">
        <v>0</v>
      </c>
      <c r="AH315" s="41">
        <v>0</v>
      </c>
      <c r="AJ315" s="41">
        <v>68</v>
      </c>
    </row>
    <row r="316" spans="1:36" outlineLevel="2" x14ac:dyDescent="0.2">
      <c r="A316" s="46">
        <v>2019</v>
      </c>
      <c r="B316" s="22" t="s">
        <v>477</v>
      </c>
      <c r="C316" s="22" t="s">
        <v>143</v>
      </c>
      <c r="D316" s="22" t="s">
        <v>488</v>
      </c>
      <c r="F316" s="41">
        <f t="shared" si="63"/>
        <v>2836</v>
      </c>
      <c r="G316" s="41"/>
      <c r="H316" s="41">
        <f t="shared" si="56"/>
        <v>2303</v>
      </c>
      <c r="I316" s="41">
        <v>808</v>
      </c>
      <c r="J316" s="41">
        <v>0</v>
      </c>
      <c r="K316" s="41">
        <v>235</v>
      </c>
      <c r="L316" s="41">
        <v>0</v>
      </c>
      <c r="M316" s="41">
        <v>1260</v>
      </c>
      <c r="N316" s="41"/>
      <c r="O316" s="41">
        <f t="shared" si="57"/>
        <v>0</v>
      </c>
      <c r="P316" s="41">
        <v>0</v>
      </c>
      <c r="Q316" s="41">
        <v>0</v>
      </c>
      <c r="R316" s="41"/>
      <c r="S316" s="41">
        <v>21</v>
      </c>
      <c r="T316" s="41"/>
      <c r="U316" s="41">
        <f t="shared" si="58"/>
        <v>512</v>
      </c>
      <c r="V316" s="41">
        <v>498</v>
      </c>
      <c r="W316" s="41">
        <v>14</v>
      </c>
      <c r="X316" s="41">
        <v>0</v>
      </c>
      <c r="Y316" s="41"/>
      <c r="Z316" s="41">
        <v>0</v>
      </c>
      <c r="AA316" s="41"/>
      <c r="AB316" s="41">
        <f t="shared" si="64"/>
        <v>654</v>
      </c>
      <c r="AD316" s="41">
        <v>654</v>
      </c>
      <c r="AF316" s="41">
        <v>0</v>
      </c>
      <c r="AH316" s="41">
        <v>0</v>
      </c>
      <c r="AJ316" s="41">
        <v>0</v>
      </c>
    </row>
    <row r="317" spans="1:36" outlineLevel="2" x14ac:dyDescent="0.2">
      <c r="A317" s="46">
        <v>2019</v>
      </c>
      <c r="B317" s="22" t="s">
        <v>477</v>
      </c>
      <c r="C317" s="22" t="s">
        <v>145</v>
      </c>
      <c r="D317" s="22" t="s">
        <v>490</v>
      </c>
      <c r="F317" s="41">
        <f t="shared" si="63"/>
        <v>1083</v>
      </c>
      <c r="G317" s="41"/>
      <c r="H317" s="41">
        <f t="shared" si="56"/>
        <v>429</v>
      </c>
      <c r="I317" s="41">
        <v>116</v>
      </c>
      <c r="J317" s="41">
        <v>17</v>
      </c>
      <c r="K317" s="41">
        <v>197</v>
      </c>
      <c r="L317" s="41">
        <v>0</v>
      </c>
      <c r="M317" s="41">
        <v>99</v>
      </c>
      <c r="N317" s="41"/>
      <c r="O317" s="41">
        <f t="shared" si="57"/>
        <v>116</v>
      </c>
      <c r="P317" s="41">
        <v>116</v>
      </c>
      <c r="Q317" s="41">
        <v>0</v>
      </c>
      <c r="R317" s="41"/>
      <c r="S317" s="41">
        <v>70</v>
      </c>
      <c r="T317" s="41"/>
      <c r="U317" s="41">
        <f t="shared" si="58"/>
        <v>468</v>
      </c>
      <c r="V317" s="41">
        <v>445</v>
      </c>
      <c r="W317" s="41">
        <v>23</v>
      </c>
      <c r="X317" s="41">
        <v>0</v>
      </c>
      <c r="Y317" s="41"/>
      <c r="Z317" s="41">
        <v>0</v>
      </c>
      <c r="AA317" s="41"/>
      <c r="AB317" s="41">
        <f t="shared" si="64"/>
        <v>0</v>
      </c>
      <c r="AD317" s="41">
        <v>0</v>
      </c>
      <c r="AF317" s="41">
        <v>0</v>
      </c>
      <c r="AH317" s="41">
        <v>0</v>
      </c>
      <c r="AJ317" s="41">
        <v>0</v>
      </c>
    </row>
    <row r="318" spans="1:36" outlineLevel="2" x14ac:dyDescent="0.2">
      <c r="A318" s="46">
        <v>2019</v>
      </c>
      <c r="B318" s="22" t="s">
        <v>477</v>
      </c>
      <c r="C318" s="22" t="s">
        <v>146</v>
      </c>
      <c r="D318" s="22" t="s">
        <v>491</v>
      </c>
      <c r="F318" s="41">
        <f t="shared" si="63"/>
        <v>3823</v>
      </c>
      <c r="G318" s="41"/>
      <c r="H318" s="41">
        <f t="shared" si="56"/>
        <v>1487</v>
      </c>
      <c r="I318" s="41">
        <v>785</v>
      </c>
      <c r="J318" s="41">
        <v>0</v>
      </c>
      <c r="K318" s="41">
        <v>530</v>
      </c>
      <c r="L318" s="41">
        <v>0</v>
      </c>
      <c r="M318" s="41">
        <v>172</v>
      </c>
      <c r="N318" s="41"/>
      <c r="O318" s="41">
        <f t="shared" si="57"/>
        <v>342</v>
      </c>
      <c r="P318" s="41">
        <v>342</v>
      </c>
      <c r="Q318" s="41">
        <v>0</v>
      </c>
      <c r="R318" s="41"/>
      <c r="S318" s="41">
        <v>405</v>
      </c>
      <c r="T318" s="41"/>
      <c r="U318" s="41">
        <f t="shared" si="58"/>
        <v>1589</v>
      </c>
      <c r="V318" s="41">
        <v>1475</v>
      </c>
      <c r="W318" s="41">
        <v>114</v>
      </c>
      <c r="X318" s="41">
        <v>0</v>
      </c>
      <c r="Y318" s="41"/>
      <c r="Z318" s="41">
        <v>0</v>
      </c>
      <c r="AA318" s="41"/>
      <c r="AB318" s="41">
        <f t="shared" si="64"/>
        <v>326</v>
      </c>
      <c r="AD318" s="41">
        <v>244</v>
      </c>
      <c r="AF318" s="41">
        <v>12</v>
      </c>
      <c r="AH318" s="41">
        <v>33</v>
      </c>
      <c r="AJ318" s="41">
        <v>37</v>
      </c>
    </row>
    <row r="319" spans="1:36" outlineLevel="2" x14ac:dyDescent="0.2">
      <c r="A319" s="46">
        <v>2019</v>
      </c>
      <c r="B319" s="22" t="s">
        <v>477</v>
      </c>
      <c r="C319" s="22" t="s">
        <v>147</v>
      </c>
      <c r="D319" s="22" t="s">
        <v>492</v>
      </c>
      <c r="F319" s="41">
        <f t="shared" si="63"/>
        <v>2932</v>
      </c>
      <c r="G319" s="41"/>
      <c r="H319" s="41">
        <f t="shared" si="56"/>
        <v>2141</v>
      </c>
      <c r="I319" s="41">
        <v>101</v>
      </c>
      <c r="J319" s="41">
        <v>4</v>
      </c>
      <c r="K319" s="41">
        <v>1661</v>
      </c>
      <c r="L319" s="41">
        <v>0</v>
      </c>
      <c r="M319" s="41">
        <v>375</v>
      </c>
      <c r="N319" s="41"/>
      <c r="O319" s="41">
        <f t="shared" si="57"/>
        <v>201</v>
      </c>
      <c r="P319" s="41">
        <v>201</v>
      </c>
      <c r="Q319" s="41">
        <v>0</v>
      </c>
      <c r="R319" s="41"/>
      <c r="S319" s="41">
        <v>36</v>
      </c>
      <c r="T319" s="41"/>
      <c r="U319" s="41">
        <f t="shared" si="58"/>
        <v>554</v>
      </c>
      <c r="V319" s="41">
        <v>525</v>
      </c>
      <c r="W319" s="41">
        <v>18</v>
      </c>
      <c r="X319" s="41">
        <v>11</v>
      </c>
      <c r="Y319" s="41"/>
      <c r="Z319" s="41">
        <v>6</v>
      </c>
      <c r="AA319" s="41"/>
      <c r="AB319" s="41">
        <f t="shared" si="64"/>
        <v>1019</v>
      </c>
      <c r="AD319" s="41">
        <v>1019</v>
      </c>
      <c r="AF319" s="41">
        <v>0</v>
      </c>
      <c r="AH319" s="41">
        <v>0</v>
      </c>
      <c r="AJ319" s="41">
        <v>0</v>
      </c>
    </row>
    <row r="320" spans="1:36" outlineLevel="2" x14ac:dyDescent="0.2">
      <c r="A320" s="46">
        <v>2019</v>
      </c>
      <c r="B320" s="22" t="s">
        <v>477</v>
      </c>
      <c r="C320" s="22" t="s">
        <v>148</v>
      </c>
      <c r="D320" s="22" t="s">
        <v>493</v>
      </c>
      <c r="F320" s="41">
        <f t="shared" si="63"/>
        <v>24759</v>
      </c>
      <c r="G320" s="41"/>
      <c r="H320" s="41">
        <f t="shared" si="56"/>
        <v>7828</v>
      </c>
      <c r="I320" s="41">
        <v>3467</v>
      </c>
      <c r="J320" s="41">
        <v>500</v>
      </c>
      <c r="K320" s="41">
        <v>2953</v>
      </c>
      <c r="L320" s="41">
        <v>29</v>
      </c>
      <c r="M320" s="41">
        <v>879</v>
      </c>
      <c r="N320" s="41"/>
      <c r="O320" s="41">
        <f t="shared" si="57"/>
        <v>10712</v>
      </c>
      <c r="P320" s="41">
        <v>7852</v>
      </c>
      <c r="Q320" s="41">
        <v>2860</v>
      </c>
      <c r="R320" s="41"/>
      <c r="S320" s="41">
        <v>2109</v>
      </c>
      <c r="T320" s="41"/>
      <c r="U320" s="41">
        <f t="shared" si="58"/>
        <v>4110</v>
      </c>
      <c r="V320" s="41">
        <v>3727</v>
      </c>
      <c r="W320" s="41">
        <v>383</v>
      </c>
      <c r="X320" s="41">
        <v>0</v>
      </c>
      <c r="Y320" s="41"/>
      <c r="Z320" s="41">
        <v>0</v>
      </c>
      <c r="AA320" s="41"/>
      <c r="AB320" s="41">
        <f t="shared" si="64"/>
        <v>4705</v>
      </c>
      <c r="AD320" s="41">
        <v>54</v>
      </c>
      <c r="AF320" s="41">
        <v>3943</v>
      </c>
      <c r="AH320" s="41">
        <v>708</v>
      </c>
      <c r="AJ320" s="41">
        <v>0</v>
      </c>
    </row>
    <row r="321" spans="1:36" outlineLevel="2" x14ac:dyDescent="0.2">
      <c r="A321" s="46">
        <v>2019</v>
      </c>
      <c r="B321" s="22" t="s">
        <v>477</v>
      </c>
      <c r="C321" s="22" t="s">
        <v>149</v>
      </c>
      <c r="D321" s="22" t="s">
        <v>494</v>
      </c>
      <c r="F321" s="41">
        <f t="shared" si="63"/>
        <v>983</v>
      </c>
      <c r="G321" s="41"/>
      <c r="H321" s="41">
        <f t="shared" si="56"/>
        <v>224</v>
      </c>
      <c r="I321" s="41">
        <v>42</v>
      </c>
      <c r="J321" s="41">
        <v>21</v>
      </c>
      <c r="K321" s="41">
        <v>16</v>
      </c>
      <c r="L321" s="41">
        <v>0</v>
      </c>
      <c r="M321" s="41">
        <v>145</v>
      </c>
      <c r="N321" s="41"/>
      <c r="O321" s="41">
        <f t="shared" si="57"/>
        <v>24</v>
      </c>
      <c r="P321" s="41">
        <v>24</v>
      </c>
      <c r="Q321" s="41">
        <v>0</v>
      </c>
      <c r="R321" s="41"/>
      <c r="S321" s="41">
        <v>55</v>
      </c>
      <c r="T321" s="41"/>
      <c r="U321" s="41">
        <f t="shared" si="58"/>
        <v>680</v>
      </c>
      <c r="V321" s="41">
        <v>428</v>
      </c>
      <c r="W321" s="41">
        <v>15</v>
      </c>
      <c r="X321" s="41">
        <v>237</v>
      </c>
      <c r="Y321" s="41"/>
      <c r="Z321" s="41">
        <v>0</v>
      </c>
      <c r="AA321" s="41"/>
      <c r="AB321" s="41">
        <f t="shared" si="64"/>
        <v>131</v>
      </c>
      <c r="AD321" s="41">
        <v>38</v>
      </c>
      <c r="AF321" s="41">
        <v>0</v>
      </c>
      <c r="AH321" s="41">
        <v>12</v>
      </c>
      <c r="AJ321" s="41">
        <v>81</v>
      </c>
    </row>
    <row r="322" spans="1:36" outlineLevel="2" x14ac:dyDescent="0.2">
      <c r="A322" s="46">
        <v>2019</v>
      </c>
      <c r="B322" s="22" t="s">
        <v>477</v>
      </c>
      <c r="C322" s="22" t="s">
        <v>150</v>
      </c>
      <c r="D322" s="22" t="s">
        <v>495</v>
      </c>
      <c r="F322" s="41">
        <f t="shared" si="63"/>
        <v>1323</v>
      </c>
      <c r="G322" s="41"/>
      <c r="H322" s="41">
        <f t="shared" si="56"/>
        <v>529</v>
      </c>
      <c r="I322" s="41">
        <v>27</v>
      </c>
      <c r="J322" s="41">
        <v>48</v>
      </c>
      <c r="K322" s="41">
        <v>12</v>
      </c>
      <c r="L322" s="41">
        <v>0</v>
      </c>
      <c r="M322" s="41">
        <v>442</v>
      </c>
      <c r="N322" s="41"/>
      <c r="O322" s="41">
        <f t="shared" si="57"/>
        <v>85</v>
      </c>
      <c r="P322" s="41">
        <v>85</v>
      </c>
      <c r="Q322" s="41">
        <v>0</v>
      </c>
      <c r="R322" s="41"/>
      <c r="S322" s="41">
        <v>35</v>
      </c>
      <c r="T322" s="41"/>
      <c r="U322" s="41">
        <f t="shared" si="58"/>
        <v>674</v>
      </c>
      <c r="V322" s="41">
        <v>657</v>
      </c>
      <c r="W322" s="41">
        <v>17</v>
      </c>
      <c r="X322" s="41">
        <v>0</v>
      </c>
      <c r="Y322" s="41"/>
      <c r="Z322" s="41">
        <v>0</v>
      </c>
      <c r="AA322" s="41"/>
      <c r="AB322" s="41">
        <f t="shared" si="64"/>
        <v>218</v>
      </c>
      <c r="AD322" s="41">
        <v>24</v>
      </c>
      <c r="AF322" s="41">
        <v>0</v>
      </c>
      <c r="AH322" s="41">
        <v>0</v>
      </c>
      <c r="AJ322" s="41">
        <v>194</v>
      </c>
    </row>
    <row r="323" spans="1:36" outlineLevel="2" x14ac:dyDescent="0.2">
      <c r="A323" s="46">
        <v>2019</v>
      </c>
      <c r="B323" s="22" t="s">
        <v>477</v>
      </c>
      <c r="C323" s="22" t="s">
        <v>151</v>
      </c>
      <c r="D323" s="22" t="s">
        <v>496</v>
      </c>
      <c r="F323" s="41">
        <f t="shared" si="63"/>
        <v>2322</v>
      </c>
      <c r="G323" s="41"/>
      <c r="H323" s="41">
        <f t="shared" si="56"/>
        <v>1204</v>
      </c>
      <c r="I323" s="41">
        <v>614</v>
      </c>
      <c r="J323" s="41">
        <v>0</v>
      </c>
      <c r="K323" s="41">
        <v>252</v>
      </c>
      <c r="L323" s="41">
        <v>0</v>
      </c>
      <c r="M323" s="41">
        <v>338</v>
      </c>
      <c r="N323" s="41"/>
      <c r="O323" s="41">
        <f t="shared" si="57"/>
        <v>275</v>
      </c>
      <c r="P323" s="41">
        <v>248</v>
      </c>
      <c r="Q323" s="41">
        <v>27</v>
      </c>
      <c r="R323" s="41"/>
      <c r="S323" s="41">
        <v>153</v>
      </c>
      <c r="T323" s="41"/>
      <c r="U323" s="41">
        <f t="shared" si="58"/>
        <v>690</v>
      </c>
      <c r="V323" s="41">
        <v>624</v>
      </c>
      <c r="W323" s="41">
        <v>60</v>
      </c>
      <c r="X323" s="41">
        <v>6</v>
      </c>
      <c r="Y323" s="41"/>
      <c r="Z323" s="41">
        <v>11</v>
      </c>
      <c r="AA323" s="41"/>
      <c r="AB323" s="41">
        <f t="shared" si="64"/>
        <v>210</v>
      </c>
      <c r="AD323" s="41">
        <v>81</v>
      </c>
      <c r="AF323" s="41">
        <v>63</v>
      </c>
      <c r="AH323" s="41">
        <v>8</v>
      </c>
      <c r="AJ323" s="41">
        <v>58</v>
      </c>
    </row>
    <row r="324" spans="1:36" outlineLevel="2" x14ac:dyDescent="0.2">
      <c r="A324" s="46">
        <v>2019</v>
      </c>
      <c r="B324" s="22" t="s">
        <v>477</v>
      </c>
      <c r="C324" s="22" t="s">
        <v>152</v>
      </c>
      <c r="D324" s="22" t="s">
        <v>497</v>
      </c>
      <c r="F324" s="41">
        <f t="shared" si="63"/>
        <v>702</v>
      </c>
      <c r="G324" s="41"/>
      <c r="H324" s="41">
        <f t="shared" si="56"/>
        <v>135</v>
      </c>
      <c r="I324" s="41">
        <v>22</v>
      </c>
      <c r="J324" s="41">
        <v>5</v>
      </c>
      <c r="K324" s="41">
        <v>10</v>
      </c>
      <c r="L324" s="41">
        <v>0</v>
      </c>
      <c r="M324" s="41">
        <v>98</v>
      </c>
      <c r="N324" s="41"/>
      <c r="O324" s="41">
        <f t="shared" si="57"/>
        <v>71</v>
      </c>
      <c r="P324" s="41">
        <v>71</v>
      </c>
      <c r="Q324" s="41">
        <v>0</v>
      </c>
      <c r="R324" s="41"/>
      <c r="S324" s="41">
        <v>126</v>
      </c>
      <c r="T324" s="41"/>
      <c r="U324" s="41">
        <f t="shared" si="58"/>
        <v>370</v>
      </c>
      <c r="V324" s="41">
        <v>329</v>
      </c>
      <c r="W324" s="41">
        <v>15</v>
      </c>
      <c r="X324" s="41">
        <v>26</v>
      </c>
      <c r="Y324" s="41"/>
      <c r="Z324" s="41">
        <v>75</v>
      </c>
      <c r="AA324" s="41"/>
      <c r="AB324" s="41">
        <f t="shared" si="64"/>
        <v>52</v>
      </c>
      <c r="AD324" s="41">
        <v>17</v>
      </c>
      <c r="AF324" s="41">
        <v>34</v>
      </c>
      <c r="AH324" s="41">
        <v>1</v>
      </c>
      <c r="AJ324" s="41">
        <v>0</v>
      </c>
    </row>
    <row r="325" spans="1:36" outlineLevel="2" x14ac:dyDescent="0.2">
      <c r="A325" s="46">
        <v>2019</v>
      </c>
      <c r="B325" s="22" t="s">
        <v>477</v>
      </c>
      <c r="C325" s="22" t="s">
        <v>153</v>
      </c>
      <c r="D325" s="22" t="s">
        <v>498</v>
      </c>
      <c r="F325" s="41">
        <f t="shared" si="63"/>
        <v>2611</v>
      </c>
      <c r="G325" s="41"/>
      <c r="H325" s="41">
        <f t="shared" si="56"/>
        <v>1292</v>
      </c>
      <c r="I325" s="41">
        <v>1033</v>
      </c>
      <c r="J325" s="41">
        <v>33</v>
      </c>
      <c r="K325" s="41">
        <v>226</v>
      </c>
      <c r="L325" s="41">
        <v>0</v>
      </c>
      <c r="M325" s="41">
        <v>0</v>
      </c>
      <c r="N325" s="41"/>
      <c r="O325" s="41">
        <f t="shared" si="57"/>
        <v>109</v>
      </c>
      <c r="P325" s="41">
        <v>109</v>
      </c>
      <c r="Q325" s="41">
        <v>0</v>
      </c>
      <c r="R325" s="41"/>
      <c r="S325" s="41">
        <v>224</v>
      </c>
      <c r="T325" s="41"/>
      <c r="U325" s="41">
        <f t="shared" si="58"/>
        <v>986</v>
      </c>
      <c r="V325" s="41">
        <v>986</v>
      </c>
      <c r="W325" s="41">
        <v>0</v>
      </c>
      <c r="X325" s="41">
        <v>0</v>
      </c>
      <c r="Y325" s="41"/>
      <c r="Z325" s="41">
        <v>0</v>
      </c>
      <c r="AA325" s="41"/>
      <c r="AB325" s="41">
        <f t="shared" si="64"/>
        <v>303</v>
      </c>
      <c r="AD325" s="41">
        <v>140</v>
      </c>
      <c r="AF325" s="41">
        <v>0</v>
      </c>
      <c r="AH325" s="41">
        <v>0</v>
      </c>
      <c r="AJ325" s="41">
        <v>163</v>
      </c>
    </row>
    <row r="326" spans="1:36" outlineLevel="2" x14ac:dyDescent="0.2">
      <c r="A326" s="46">
        <v>2019</v>
      </c>
      <c r="B326" s="22" t="s">
        <v>477</v>
      </c>
      <c r="C326" s="22" t="s">
        <v>154</v>
      </c>
      <c r="D326" s="22" t="s">
        <v>499</v>
      </c>
      <c r="F326" s="41">
        <f t="shared" si="63"/>
        <v>800</v>
      </c>
      <c r="G326" s="41"/>
      <c r="H326" s="41">
        <f t="shared" si="56"/>
        <v>63</v>
      </c>
      <c r="I326" s="41">
        <v>0</v>
      </c>
      <c r="J326" s="41">
        <v>4</v>
      </c>
      <c r="K326" s="41">
        <v>50</v>
      </c>
      <c r="L326" s="41">
        <v>0</v>
      </c>
      <c r="M326" s="41">
        <v>9</v>
      </c>
      <c r="N326" s="41"/>
      <c r="O326" s="41">
        <f t="shared" si="57"/>
        <v>0</v>
      </c>
      <c r="P326" s="41">
        <v>0</v>
      </c>
      <c r="Q326" s="41">
        <v>0</v>
      </c>
      <c r="R326" s="41"/>
      <c r="S326" s="41">
        <v>21</v>
      </c>
      <c r="T326" s="41"/>
      <c r="U326" s="41">
        <f t="shared" si="58"/>
        <v>716</v>
      </c>
      <c r="V326" s="41">
        <v>716</v>
      </c>
      <c r="W326" s="41">
        <v>0</v>
      </c>
      <c r="X326" s="41">
        <v>0</v>
      </c>
      <c r="Y326" s="41"/>
      <c r="Z326" s="41">
        <v>18</v>
      </c>
      <c r="AA326" s="41"/>
      <c r="AB326" s="41">
        <f t="shared" si="64"/>
        <v>9</v>
      </c>
      <c r="AD326" s="41">
        <v>0</v>
      </c>
      <c r="AF326" s="41">
        <v>0</v>
      </c>
      <c r="AH326" s="41">
        <v>9</v>
      </c>
      <c r="AJ326" s="41">
        <v>0</v>
      </c>
    </row>
    <row r="327" spans="1:36" outlineLevel="2" x14ac:dyDescent="0.2">
      <c r="A327" s="46">
        <v>2019</v>
      </c>
      <c r="B327" s="22" t="s">
        <v>477</v>
      </c>
      <c r="C327" s="22" t="s">
        <v>156</v>
      </c>
      <c r="D327" s="22" t="s">
        <v>503</v>
      </c>
      <c r="F327" s="41">
        <f t="shared" si="63"/>
        <v>2675</v>
      </c>
      <c r="G327" s="41"/>
      <c r="H327" s="41">
        <f t="shared" si="56"/>
        <v>890</v>
      </c>
      <c r="I327" s="41">
        <v>738</v>
      </c>
      <c r="J327" s="41">
        <v>0</v>
      </c>
      <c r="K327" s="41">
        <v>90</v>
      </c>
      <c r="L327" s="41">
        <v>0</v>
      </c>
      <c r="M327" s="41">
        <v>62</v>
      </c>
      <c r="N327" s="41"/>
      <c r="O327" s="41">
        <f t="shared" si="57"/>
        <v>17</v>
      </c>
      <c r="P327" s="41">
        <v>17</v>
      </c>
      <c r="Q327" s="41">
        <v>0</v>
      </c>
      <c r="R327" s="41"/>
      <c r="S327" s="41">
        <v>336</v>
      </c>
      <c r="T327" s="41"/>
      <c r="U327" s="41">
        <f t="shared" si="58"/>
        <v>1432</v>
      </c>
      <c r="V327" s="41">
        <v>1432</v>
      </c>
      <c r="W327" s="41">
        <v>0</v>
      </c>
      <c r="X327" s="41">
        <v>0</v>
      </c>
      <c r="Y327" s="41"/>
      <c r="Z327" s="41">
        <v>0</v>
      </c>
      <c r="AA327" s="41"/>
      <c r="AB327" s="41">
        <f t="shared" si="64"/>
        <v>0</v>
      </c>
      <c r="AD327" s="41">
        <v>0</v>
      </c>
      <c r="AF327" s="41">
        <v>0</v>
      </c>
      <c r="AH327" s="41">
        <v>0</v>
      </c>
      <c r="AJ327" s="41">
        <v>0</v>
      </c>
    </row>
    <row r="328" spans="1:36" outlineLevel="2" x14ac:dyDescent="0.2">
      <c r="A328" s="46">
        <v>2019</v>
      </c>
      <c r="B328" s="22" t="s">
        <v>477</v>
      </c>
      <c r="C328" s="22" t="s">
        <v>157</v>
      </c>
      <c r="D328" s="22" t="s">
        <v>504</v>
      </c>
      <c r="F328" s="41">
        <f t="shared" si="63"/>
        <v>158181</v>
      </c>
      <c r="G328" s="41"/>
      <c r="H328" s="41">
        <f t="shared" si="56"/>
        <v>96849</v>
      </c>
      <c r="I328" s="41">
        <v>39767</v>
      </c>
      <c r="J328" s="41">
        <v>4732</v>
      </c>
      <c r="K328" s="41">
        <v>12280</v>
      </c>
      <c r="L328" s="41">
        <v>1343</v>
      </c>
      <c r="M328" s="41">
        <v>38727</v>
      </c>
      <c r="N328" s="41"/>
      <c r="O328" s="41">
        <f t="shared" si="57"/>
        <v>38533</v>
      </c>
      <c r="P328" s="41">
        <v>38533</v>
      </c>
      <c r="Q328" s="41">
        <v>0</v>
      </c>
      <c r="R328" s="41"/>
      <c r="S328" s="41">
        <v>1791</v>
      </c>
      <c r="T328" s="41"/>
      <c r="U328" s="41">
        <f t="shared" si="58"/>
        <v>21008</v>
      </c>
      <c r="V328" s="41">
        <v>20282</v>
      </c>
      <c r="W328" s="41">
        <v>594</v>
      </c>
      <c r="X328" s="41">
        <v>132</v>
      </c>
      <c r="Y328" s="41"/>
      <c r="Z328" s="41">
        <v>1544</v>
      </c>
      <c r="AA328" s="41"/>
      <c r="AB328" s="41">
        <f t="shared" si="64"/>
        <v>14470.356500000002</v>
      </c>
      <c r="AD328" s="41">
        <v>13616.148900000002</v>
      </c>
      <c r="AF328" s="41">
        <v>546.20489999999995</v>
      </c>
      <c r="AH328" s="41">
        <v>302.2439</v>
      </c>
      <c r="AJ328" s="41">
        <v>5.7588000000000008</v>
      </c>
    </row>
    <row r="329" spans="1:36" outlineLevel="2" x14ac:dyDescent="0.2">
      <c r="A329" s="46">
        <v>2019</v>
      </c>
      <c r="B329" s="22" t="s">
        <v>477</v>
      </c>
      <c r="C329" s="22" t="s">
        <v>158</v>
      </c>
      <c r="D329" s="22" t="s">
        <v>505</v>
      </c>
      <c r="F329" s="41">
        <f t="shared" si="63"/>
        <v>5756</v>
      </c>
      <c r="G329" s="41"/>
      <c r="H329" s="41">
        <f t="shared" si="56"/>
        <v>2467</v>
      </c>
      <c r="I329" s="41">
        <v>1202</v>
      </c>
      <c r="J329" s="41">
        <v>828</v>
      </c>
      <c r="K329" s="41">
        <v>23</v>
      </c>
      <c r="L329" s="41">
        <v>0</v>
      </c>
      <c r="M329" s="41">
        <v>414</v>
      </c>
      <c r="N329" s="41"/>
      <c r="O329" s="41">
        <f t="shared" si="57"/>
        <v>913</v>
      </c>
      <c r="P329" s="41">
        <v>459</v>
      </c>
      <c r="Q329" s="41">
        <v>454</v>
      </c>
      <c r="R329" s="41"/>
      <c r="S329" s="41">
        <v>880</v>
      </c>
      <c r="T329" s="41"/>
      <c r="U329" s="41">
        <f t="shared" si="58"/>
        <v>1496</v>
      </c>
      <c r="V329" s="41">
        <v>1444</v>
      </c>
      <c r="W329" s="41">
        <v>35</v>
      </c>
      <c r="X329" s="41">
        <v>17</v>
      </c>
      <c r="Y329" s="41"/>
      <c r="Z329" s="41">
        <v>0</v>
      </c>
      <c r="AA329" s="41"/>
      <c r="AB329" s="41">
        <f t="shared" si="64"/>
        <v>120</v>
      </c>
      <c r="AD329" s="41">
        <v>11</v>
      </c>
      <c r="AF329" s="41">
        <v>109</v>
      </c>
      <c r="AH329" s="41">
        <v>0</v>
      </c>
      <c r="AJ329" s="41">
        <v>0</v>
      </c>
    </row>
    <row r="330" spans="1:36" outlineLevel="2" x14ac:dyDescent="0.2">
      <c r="A330" s="46">
        <v>2019</v>
      </c>
      <c r="B330" s="22" t="s">
        <v>477</v>
      </c>
      <c r="C330" s="22" t="s">
        <v>159</v>
      </c>
      <c r="D330" s="22" t="s">
        <v>506</v>
      </c>
      <c r="F330" s="41">
        <f t="shared" si="63"/>
        <v>13028</v>
      </c>
      <c r="G330" s="41"/>
      <c r="H330" s="41">
        <f t="shared" si="56"/>
        <v>4771</v>
      </c>
      <c r="I330" s="41">
        <v>2258</v>
      </c>
      <c r="J330" s="41">
        <v>1784</v>
      </c>
      <c r="K330" s="41">
        <v>292</v>
      </c>
      <c r="L330" s="41">
        <v>97</v>
      </c>
      <c r="M330" s="41">
        <v>340</v>
      </c>
      <c r="N330" s="41"/>
      <c r="O330" s="41">
        <f t="shared" si="57"/>
        <v>4686</v>
      </c>
      <c r="P330" s="41">
        <v>3334</v>
      </c>
      <c r="Q330" s="41">
        <v>1352</v>
      </c>
      <c r="R330" s="41"/>
      <c r="S330" s="41">
        <v>751</v>
      </c>
      <c r="T330" s="41"/>
      <c r="U330" s="41">
        <f t="shared" si="58"/>
        <v>2820</v>
      </c>
      <c r="V330" s="41">
        <v>2500</v>
      </c>
      <c r="W330" s="41">
        <v>175</v>
      </c>
      <c r="X330" s="41">
        <v>145</v>
      </c>
      <c r="Y330" s="41"/>
      <c r="Z330" s="41">
        <v>20</v>
      </c>
      <c r="AA330" s="41"/>
      <c r="AB330" s="41">
        <f t="shared" si="64"/>
        <v>45</v>
      </c>
      <c r="AD330" s="41">
        <v>34</v>
      </c>
      <c r="AF330" s="41">
        <v>11</v>
      </c>
      <c r="AH330" s="41">
        <v>0</v>
      </c>
      <c r="AJ330" s="41">
        <v>0</v>
      </c>
    </row>
    <row r="331" spans="1:36" outlineLevel="2" x14ac:dyDescent="0.2">
      <c r="A331" s="46">
        <v>2019</v>
      </c>
      <c r="B331" s="22" t="s">
        <v>477</v>
      </c>
      <c r="C331" s="22" t="s">
        <v>160</v>
      </c>
      <c r="D331" s="22" t="s">
        <v>507</v>
      </c>
      <c r="F331" s="41">
        <f t="shared" si="63"/>
        <v>928</v>
      </c>
      <c r="G331" s="41"/>
      <c r="H331" s="41">
        <f t="shared" si="56"/>
        <v>219</v>
      </c>
      <c r="I331" s="41">
        <v>1</v>
      </c>
      <c r="J331" s="41">
        <v>98</v>
      </c>
      <c r="K331" s="41">
        <v>0</v>
      </c>
      <c r="L331" s="41">
        <v>0</v>
      </c>
      <c r="M331" s="41">
        <v>120</v>
      </c>
      <c r="N331" s="41"/>
      <c r="O331" s="41">
        <f t="shared" si="57"/>
        <v>61</v>
      </c>
      <c r="P331" s="41">
        <v>61</v>
      </c>
      <c r="Q331" s="41">
        <v>0</v>
      </c>
      <c r="R331" s="41"/>
      <c r="S331" s="41">
        <v>16</v>
      </c>
      <c r="T331" s="41"/>
      <c r="U331" s="41">
        <f t="shared" si="58"/>
        <v>632</v>
      </c>
      <c r="V331" s="41">
        <v>614</v>
      </c>
      <c r="W331" s="41">
        <v>18</v>
      </c>
      <c r="X331" s="41">
        <v>0</v>
      </c>
      <c r="Y331" s="41"/>
      <c r="Z331" s="41">
        <v>0</v>
      </c>
      <c r="AA331" s="41"/>
      <c r="AB331" s="41">
        <f t="shared" si="64"/>
        <v>143</v>
      </c>
      <c r="AD331" s="41">
        <v>39</v>
      </c>
      <c r="AF331" s="41">
        <v>0</v>
      </c>
      <c r="AH331" s="41">
        <v>3</v>
      </c>
      <c r="AJ331" s="41">
        <v>101</v>
      </c>
    </row>
    <row r="332" spans="1:36" outlineLevel="2" x14ac:dyDescent="0.2">
      <c r="A332" s="46">
        <v>2019</v>
      </c>
      <c r="B332" s="22" t="s">
        <v>477</v>
      </c>
      <c r="C332" s="22" t="s">
        <v>161</v>
      </c>
      <c r="D332" s="22" t="s">
        <v>508</v>
      </c>
      <c r="F332" s="41">
        <f t="shared" si="63"/>
        <v>406</v>
      </c>
      <c r="G332" s="41"/>
      <c r="H332" s="41">
        <f t="shared" si="56"/>
        <v>59</v>
      </c>
      <c r="I332" s="41">
        <v>0</v>
      </c>
      <c r="J332" s="41">
        <v>14</v>
      </c>
      <c r="K332" s="41">
        <v>45</v>
      </c>
      <c r="L332" s="41">
        <v>0</v>
      </c>
      <c r="M332" s="41">
        <v>0</v>
      </c>
      <c r="N332" s="41"/>
      <c r="O332" s="41">
        <f t="shared" si="57"/>
        <v>0</v>
      </c>
      <c r="P332" s="41">
        <v>0</v>
      </c>
      <c r="Q332" s="41">
        <v>0</v>
      </c>
      <c r="R332" s="41"/>
      <c r="S332" s="41">
        <v>40</v>
      </c>
      <c r="T332" s="41"/>
      <c r="U332" s="41">
        <f t="shared" si="58"/>
        <v>307</v>
      </c>
      <c r="V332" s="41">
        <v>150</v>
      </c>
      <c r="W332" s="41">
        <v>4</v>
      </c>
      <c r="X332" s="41">
        <v>153</v>
      </c>
      <c r="Y332" s="41"/>
      <c r="Z332" s="41">
        <v>0</v>
      </c>
      <c r="AA332" s="41"/>
      <c r="AB332" s="41">
        <f t="shared" si="64"/>
        <v>27</v>
      </c>
      <c r="AD332" s="41">
        <v>0</v>
      </c>
      <c r="AF332" s="41">
        <v>0</v>
      </c>
      <c r="AH332" s="41">
        <v>0</v>
      </c>
      <c r="AJ332" s="41">
        <v>27</v>
      </c>
    </row>
    <row r="333" spans="1:36" outlineLevel="2" x14ac:dyDescent="0.2">
      <c r="A333" s="46">
        <v>2019</v>
      </c>
      <c r="B333" s="22" t="s">
        <v>477</v>
      </c>
      <c r="C333" s="22" t="s">
        <v>162</v>
      </c>
      <c r="D333" s="22" t="s">
        <v>509</v>
      </c>
      <c r="F333" s="41">
        <f t="shared" si="63"/>
        <v>1143</v>
      </c>
      <c r="G333" s="41"/>
      <c r="H333" s="41">
        <f t="shared" si="56"/>
        <v>908</v>
      </c>
      <c r="I333" s="41">
        <v>576</v>
      </c>
      <c r="J333" s="41">
        <v>37</v>
      </c>
      <c r="K333" s="41">
        <v>16</v>
      </c>
      <c r="L333" s="41">
        <v>0</v>
      </c>
      <c r="M333" s="41">
        <v>279</v>
      </c>
      <c r="N333" s="41"/>
      <c r="O333" s="41">
        <f t="shared" si="57"/>
        <v>4</v>
      </c>
      <c r="P333" s="41">
        <v>4</v>
      </c>
      <c r="Q333" s="41">
        <v>0</v>
      </c>
      <c r="R333" s="41"/>
      <c r="S333" s="41">
        <v>11</v>
      </c>
      <c r="T333" s="41"/>
      <c r="U333" s="41">
        <f t="shared" si="58"/>
        <v>220</v>
      </c>
      <c r="V333" s="41">
        <v>220</v>
      </c>
      <c r="W333" s="41">
        <v>0</v>
      </c>
      <c r="X333" s="41">
        <v>0</v>
      </c>
      <c r="Y333" s="41"/>
      <c r="Z333" s="41">
        <v>0</v>
      </c>
      <c r="AA333" s="41"/>
      <c r="AB333" s="41">
        <f t="shared" si="64"/>
        <v>271</v>
      </c>
      <c r="AD333" s="41">
        <v>271</v>
      </c>
      <c r="AF333" s="41">
        <v>0</v>
      </c>
      <c r="AH333" s="41">
        <v>0</v>
      </c>
      <c r="AJ333" s="41">
        <v>0</v>
      </c>
    </row>
    <row r="334" spans="1:36" outlineLevel="2" x14ac:dyDescent="0.2">
      <c r="A334" s="46">
        <v>2019</v>
      </c>
      <c r="B334" s="22" t="s">
        <v>477</v>
      </c>
      <c r="C334" s="22" t="s">
        <v>163</v>
      </c>
      <c r="D334" s="22" t="s">
        <v>510</v>
      </c>
      <c r="F334" s="41">
        <f t="shared" si="63"/>
        <v>7757</v>
      </c>
      <c r="G334" s="41"/>
      <c r="H334" s="41">
        <f t="shared" si="56"/>
        <v>3712</v>
      </c>
      <c r="I334" s="41">
        <v>1848</v>
      </c>
      <c r="J334" s="41">
        <v>0</v>
      </c>
      <c r="K334" s="41">
        <v>1032</v>
      </c>
      <c r="L334" s="41">
        <v>0</v>
      </c>
      <c r="M334" s="41">
        <v>832</v>
      </c>
      <c r="N334" s="41"/>
      <c r="O334" s="41">
        <f t="shared" si="57"/>
        <v>1605</v>
      </c>
      <c r="P334" s="41">
        <v>1448</v>
      </c>
      <c r="Q334" s="41">
        <v>157</v>
      </c>
      <c r="R334" s="41"/>
      <c r="S334" s="41">
        <v>245</v>
      </c>
      <c r="T334" s="41"/>
      <c r="U334" s="41">
        <f t="shared" si="58"/>
        <v>2195</v>
      </c>
      <c r="V334" s="41">
        <v>2150</v>
      </c>
      <c r="W334" s="41">
        <v>45</v>
      </c>
      <c r="X334" s="41">
        <v>0</v>
      </c>
      <c r="Y334" s="41"/>
      <c r="Z334" s="41">
        <v>0</v>
      </c>
      <c r="AA334" s="41"/>
      <c r="AB334" s="41">
        <f t="shared" si="64"/>
        <v>671</v>
      </c>
      <c r="AD334" s="41">
        <v>391</v>
      </c>
      <c r="AF334" s="41">
        <v>58</v>
      </c>
      <c r="AH334" s="41">
        <v>3</v>
      </c>
      <c r="AJ334" s="41">
        <v>219</v>
      </c>
    </row>
    <row r="335" spans="1:36" outlineLevel="2" x14ac:dyDescent="0.2">
      <c r="A335" s="46">
        <v>2019</v>
      </c>
      <c r="B335" s="22" t="s">
        <v>477</v>
      </c>
      <c r="C335" s="22" t="s">
        <v>164</v>
      </c>
      <c r="D335" s="22" t="s">
        <v>511</v>
      </c>
      <c r="F335" s="41">
        <f t="shared" si="63"/>
        <v>807</v>
      </c>
      <c r="G335" s="41"/>
      <c r="H335" s="41">
        <f t="shared" si="56"/>
        <v>251</v>
      </c>
      <c r="I335" s="41">
        <v>132</v>
      </c>
      <c r="J335" s="41">
        <v>3</v>
      </c>
      <c r="K335" s="41">
        <v>76</v>
      </c>
      <c r="L335" s="41">
        <v>3</v>
      </c>
      <c r="M335" s="41">
        <v>37</v>
      </c>
      <c r="N335" s="41"/>
      <c r="O335" s="41">
        <f t="shared" si="57"/>
        <v>21</v>
      </c>
      <c r="P335" s="41">
        <v>21</v>
      </c>
      <c r="Q335" s="41">
        <v>0</v>
      </c>
      <c r="R335" s="41"/>
      <c r="S335" s="41">
        <v>175</v>
      </c>
      <c r="T335" s="41"/>
      <c r="U335" s="41">
        <f t="shared" si="58"/>
        <v>360</v>
      </c>
      <c r="V335" s="41">
        <v>346</v>
      </c>
      <c r="W335" s="41">
        <v>14</v>
      </c>
      <c r="X335" s="41">
        <v>0</v>
      </c>
      <c r="Y335" s="41"/>
      <c r="Z335" s="41">
        <v>0</v>
      </c>
      <c r="AA335" s="41"/>
      <c r="AB335" s="41">
        <f t="shared" si="64"/>
        <v>86</v>
      </c>
      <c r="AD335" s="41">
        <v>25</v>
      </c>
      <c r="AF335" s="41">
        <v>0</v>
      </c>
      <c r="AH335" s="41">
        <v>43</v>
      </c>
      <c r="AJ335" s="41">
        <v>18</v>
      </c>
    </row>
    <row r="336" spans="1:36" outlineLevel="2" x14ac:dyDescent="0.2">
      <c r="A336" s="46">
        <v>2019</v>
      </c>
      <c r="B336" s="22" t="s">
        <v>477</v>
      </c>
      <c r="C336" s="22" t="s">
        <v>165</v>
      </c>
      <c r="D336" s="22" t="s">
        <v>512</v>
      </c>
      <c r="F336" s="41">
        <f t="shared" si="63"/>
        <v>1175</v>
      </c>
      <c r="G336" s="41"/>
      <c r="H336" s="41">
        <f t="shared" si="56"/>
        <v>694</v>
      </c>
      <c r="I336" s="41">
        <v>62</v>
      </c>
      <c r="J336" s="41">
        <v>218</v>
      </c>
      <c r="K336" s="41">
        <v>31</v>
      </c>
      <c r="L336" s="41">
        <v>0</v>
      </c>
      <c r="M336" s="41">
        <v>383</v>
      </c>
      <c r="N336" s="41"/>
      <c r="O336" s="41">
        <f t="shared" si="57"/>
        <v>0</v>
      </c>
      <c r="P336" s="41">
        <v>0</v>
      </c>
      <c r="Q336" s="41">
        <v>0</v>
      </c>
      <c r="R336" s="41"/>
      <c r="S336" s="41">
        <v>25</v>
      </c>
      <c r="T336" s="41"/>
      <c r="U336" s="41">
        <f t="shared" si="58"/>
        <v>456</v>
      </c>
      <c r="V336" s="41">
        <v>429</v>
      </c>
      <c r="W336" s="41">
        <v>27</v>
      </c>
      <c r="X336" s="41">
        <v>0</v>
      </c>
      <c r="Y336" s="41"/>
      <c r="Z336" s="41">
        <v>0</v>
      </c>
      <c r="AA336" s="41"/>
      <c r="AB336" s="41">
        <f t="shared" si="64"/>
        <v>286</v>
      </c>
      <c r="AD336" s="41">
        <v>286</v>
      </c>
      <c r="AF336" s="41">
        <v>0</v>
      </c>
      <c r="AH336" s="41">
        <v>0</v>
      </c>
      <c r="AJ336" s="41">
        <v>0</v>
      </c>
    </row>
    <row r="337" spans="1:36" outlineLevel="2" x14ac:dyDescent="0.2">
      <c r="A337" s="46">
        <v>2019</v>
      </c>
      <c r="B337" s="22" t="s">
        <v>477</v>
      </c>
      <c r="C337" s="22" t="s">
        <v>166</v>
      </c>
      <c r="D337" s="22" t="s">
        <v>513</v>
      </c>
      <c r="F337" s="41">
        <f t="shared" si="63"/>
        <v>1446</v>
      </c>
      <c r="G337" s="41"/>
      <c r="H337" s="41">
        <f t="shared" si="56"/>
        <v>371</v>
      </c>
      <c r="I337" s="41">
        <v>175</v>
      </c>
      <c r="J337" s="41">
        <v>46</v>
      </c>
      <c r="K337" s="41">
        <v>88</v>
      </c>
      <c r="L337" s="41">
        <v>0</v>
      </c>
      <c r="M337" s="41">
        <v>62</v>
      </c>
      <c r="N337" s="41"/>
      <c r="O337" s="41">
        <f t="shared" si="57"/>
        <v>17</v>
      </c>
      <c r="P337" s="41">
        <v>17</v>
      </c>
      <c r="Q337" s="41">
        <v>0</v>
      </c>
      <c r="R337" s="41"/>
      <c r="S337" s="41">
        <v>369</v>
      </c>
      <c r="T337" s="41"/>
      <c r="U337" s="41">
        <f t="shared" si="58"/>
        <v>689</v>
      </c>
      <c r="V337" s="41">
        <v>654</v>
      </c>
      <c r="W337" s="41">
        <v>15</v>
      </c>
      <c r="X337" s="41">
        <v>20</v>
      </c>
      <c r="Y337" s="41"/>
      <c r="Z337" s="41">
        <v>0</v>
      </c>
      <c r="AA337" s="41"/>
      <c r="AB337" s="41">
        <f t="shared" si="64"/>
        <v>238</v>
      </c>
      <c r="AD337" s="41">
        <v>63</v>
      </c>
      <c r="AF337" s="41">
        <v>0</v>
      </c>
      <c r="AH337" s="41">
        <v>37</v>
      </c>
      <c r="AJ337" s="41">
        <v>138</v>
      </c>
    </row>
    <row r="338" spans="1:36" outlineLevel="2" x14ac:dyDescent="0.2">
      <c r="A338" s="46">
        <v>2019</v>
      </c>
      <c r="B338" s="22" t="s">
        <v>477</v>
      </c>
      <c r="C338" s="22" t="s">
        <v>168</v>
      </c>
      <c r="D338" s="22" t="s">
        <v>515</v>
      </c>
      <c r="F338" s="41">
        <f t="shared" si="63"/>
        <v>12327</v>
      </c>
      <c r="G338" s="41"/>
      <c r="H338" s="41">
        <f t="shared" si="56"/>
        <v>6683</v>
      </c>
      <c r="I338" s="41">
        <v>2706</v>
      </c>
      <c r="J338" s="41">
        <v>1161</v>
      </c>
      <c r="K338" s="41">
        <v>2495</v>
      </c>
      <c r="L338" s="41">
        <v>0</v>
      </c>
      <c r="M338" s="41">
        <v>321</v>
      </c>
      <c r="N338" s="41"/>
      <c r="O338" s="41">
        <f t="shared" si="57"/>
        <v>924</v>
      </c>
      <c r="P338" s="41">
        <v>924</v>
      </c>
      <c r="Q338" s="41">
        <v>0</v>
      </c>
      <c r="R338" s="41"/>
      <c r="S338" s="41">
        <v>271</v>
      </c>
      <c r="T338" s="41"/>
      <c r="U338" s="41">
        <f t="shared" si="58"/>
        <v>4449</v>
      </c>
      <c r="V338" s="41">
        <v>4379</v>
      </c>
      <c r="W338" s="41">
        <v>70</v>
      </c>
      <c r="X338" s="41">
        <v>0</v>
      </c>
      <c r="Y338" s="41"/>
      <c r="Z338" s="41">
        <v>0</v>
      </c>
      <c r="AA338" s="41"/>
      <c r="AB338" s="41">
        <f t="shared" ref="AB338:AB355" si="65">SUM(AC338:AJ338)</f>
        <v>2766</v>
      </c>
      <c r="AD338" s="41">
        <v>1560</v>
      </c>
      <c r="AF338" s="41">
        <v>135</v>
      </c>
      <c r="AH338" s="41">
        <v>0</v>
      </c>
      <c r="AJ338" s="41">
        <v>1071</v>
      </c>
    </row>
    <row r="339" spans="1:36" outlineLevel="2" x14ac:dyDescent="0.2">
      <c r="A339" s="46">
        <v>2019</v>
      </c>
      <c r="B339" s="22" t="s">
        <v>477</v>
      </c>
      <c r="C339" s="22" t="s">
        <v>169</v>
      </c>
      <c r="D339" s="22" t="s">
        <v>516</v>
      </c>
      <c r="F339" s="41">
        <f t="shared" si="63"/>
        <v>317</v>
      </c>
      <c r="G339" s="41"/>
      <c r="H339" s="41">
        <f t="shared" si="56"/>
        <v>110</v>
      </c>
      <c r="I339" s="41">
        <v>51</v>
      </c>
      <c r="J339" s="41">
        <v>47</v>
      </c>
      <c r="K339" s="41">
        <v>12</v>
      </c>
      <c r="L339" s="41">
        <v>0</v>
      </c>
      <c r="M339" s="41">
        <v>0</v>
      </c>
      <c r="N339" s="41"/>
      <c r="O339" s="41">
        <f t="shared" si="57"/>
        <v>24</v>
      </c>
      <c r="P339" s="41">
        <v>0</v>
      </c>
      <c r="Q339" s="41">
        <v>24</v>
      </c>
      <c r="R339" s="41"/>
      <c r="S339" s="41">
        <v>36</v>
      </c>
      <c r="T339" s="41"/>
      <c r="U339" s="41">
        <f t="shared" si="58"/>
        <v>147</v>
      </c>
      <c r="V339" s="41">
        <v>142</v>
      </c>
      <c r="W339" s="41">
        <v>5</v>
      </c>
      <c r="X339" s="41">
        <v>0</v>
      </c>
      <c r="Y339" s="41"/>
      <c r="Z339" s="41">
        <v>4</v>
      </c>
      <c r="AA339" s="41"/>
      <c r="AB339" s="41">
        <f t="shared" si="65"/>
        <v>32</v>
      </c>
      <c r="AD339" s="41">
        <v>16</v>
      </c>
      <c r="AF339" s="41">
        <v>0</v>
      </c>
      <c r="AH339" s="41">
        <v>0</v>
      </c>
      <c r="AJ339" s="41">
        <v>16</v>
      </c>
    </row>
    <row r="340" spans="1:36" outlineLevel="2" x14ac:dyDescent="0.2">
      <c r="A340" s="46">
        <v>2019</v>
      </c>
      <c r="B340" s="22" t="s">
        <v>477</v>
      </c>
      <c r="C340" s="22" t="s">
        <v>170</v>
      </c>
      <c r="D340" s="22" t="s">
        <v>517</v>
      </c>
      <c r="F340" s="41">
        <f t="shared" si="63"/>
        <v>1674</v>
      </c>
      <c r="G340" s="41"/>
      <c r="H340" s="41">
        <f t="shared" si="56"/>
        <v>198</v>
      </c>
      <c r="I340" s="41">
        <v>27</v>
      </c>
      <c r="J340" s="41">
        <v>15</v>
      </c>
      <c r="K340" s="41">
        <v>85</v>
      </c>
      <c r="L340" s="41">
        <v>0</v>
      </c>
      <c r="M340" s="41">
        <v>71</v>
      </c>
      <c r="N340" s="41"/>
      <c r="O340" s="41">
        <f t="shared" si="57"/>
        <v>24</v>
      </c>
      <c r="P340" s="41">
        <v>24</v>
      </c>
      <c r="Q340" s="41">
        <v>0</v>
      </c>
      <c r="R340" s="41"/>
      <c r="S340" s="41">
        <v>55</v>
      </c>
      <c r="T340" s="41"/>
      <c r="U340" s="41">
        <f t="shared" si="58"/>
        <v>1397</v>
      </c>
      <c r="V340" s="41">
        <v>1049</v>
      </c>
      <c r="W340" s="41">
        <v>31</v>
      </c>
      <c r="X340" s="41">
        <v>317</v>
      </c>
      <c r="Y340" s="41"/>
      <c r="Z340" s="41">
        <v>0</v>
      </c>
      <c r="AA340" s="41"/>
      <c r="AB340" s="41">
        <f t="shared" si="65"/>
        <v>134</v>
      </c>
      <c r="AD340" s="41">
        <v>85</v>
      </c>
      <c r="AF340" s="41">
        <v>0</v>
      </c>
      <c r="AH340" s="41">
        <v>3</v>
      </c>
      <c r="AJ340" s="41">
        <v>46</v>
      </c>
    </row>
    <row r="341" spans="1:36" outlineLevel="2" x14ac:dyDescent="0.2">
      <c r="A341" s="46">
        <v>2019</v>
      </c>
      <c r="B341" s="22" t="s">
        <v>477</v>
      </c>
      <c r="C341" s="22" t="s">
        <v>243</v>
      </c>
      <c r="D341" s="22" t="s">
        <v>609</v>
      </c>
      <c r="F341" s="41">
        <f t="shared" si="63"/>
        <v>1813</v>
      </c>
      <c r="G341" s="41"/>
      <c r="H341" s="41">
        <f t="shared" si="56"/>
        <v>730</v>
      </c>
      <c r="I341" s="41">
        <v>82</v>
      </c>
      <c r="J341" s="41">
        <v>0</v>
      </c>
      <c r="K341" s="41">
        <v>20</v>
      </c>
      <c r="L341" s="41">
        <v>0</v>
      </c>
      <c r="M341" s="41">
        <v>628</v>
      </c>
      <c r="N341" s="41"/>
      <c r="O341" s="41">
        <f t="shared" si="57"/>
        <v>55</v>
      </c>
      <c r="P341" s="41">
        <v>55</v>
      </c>
      <c r="Q341" s="41">
        <v>0</v>
      </c>
      <c r="R341" s="41"/>
      <c r="S341" s="41">
        <v>200</v>
      </c>
      <c r="T341" s="41"/>
      <c r="U341" s="41">
        <f t="shared" si="58"/>
        <v>828</v>
      </c>
      <c r="V341" s="41">
        <v>745</v>
      </c>
      <c r="W341" s="41">
        <v>83</v>
      </c>
      <c r="X341" s="41">
        <v>0</v>
      </c>
      <c r="Y341" s="41"/>
      <c r="Z341" s="41">
        <v>0</v>
      </c>
      <c r="AA341" s="41"/>
      <c r="AB341" s="41">
        <f t="shared" si="65"/>
        <v>349</v>
      </c>
      <c r="AD341" s="41">
        <v>167</v>
      </c>
      <c r="AF341" s="41">
        <v>158</v>
      </c>
      <c r="AH341" s="41">
        <v>0</v>
      </c>
      <c r="AJ341" s="41">
        <v>24</v>
      </c>
    </row>
    <row r="342" spans="1:36" outlineLevel="2" x14ac:dyDescent="0.2">
      <c r="A342" s="46">
        <v>2019</v>
      </c>
      <c r="B342" s="22" t="s">
        <v>477</v>
      </c>
      <c r="C342" s="22" t="s">
        <v>246</v>
      </c>
      <c r="D342" s="22" t="s">
        <v>614</v>
      </c>
      <c r="F342" s="41">
        <f t="shared" si="63"/>
        <v>1369</v>
      </c>
      <c r="G342" s="41"/>
      <c r="H342" s="41">
        <f t="shared" si="56"/>
        <v>434</v>
      </c>
      <c r="I342" s="41">
        <v>50</v>
      </c>
      <c r="J342" s="41">
        <v>50</v>
      </c>
      <c r="K342" s="41">
        <v>126</v>
      </c>
      <c r="L342" s="41">
        <v>0</v>
      </c>
      <c r="M342" s="41">
        <v>208</v>
      </c>
      <c r="N342" s="41"/>
      <c r="O342" s="41">
        <f t="shared" si="57"/>
        <v>16</v>
      </c>
      <c r="P342" s="41">
        <v>16</v>
      </c>
      <c r="Q342" s="41">
        <v>0</v>
      </c>
      <c r="R342" s="41"/>
      <c r="S342" s="41">
        <v>67</v>
      </c>
      <c r="T342" s="41"/>
      <c r="U342" s="41">
        <f t="shared" si="58"/>
        <v>852</v>
      </c>
      <c r="V342" s="41">
        <v>820</v>
      </c>
      <c r="W342" s="41">
        <v>32</v>
      </c>
      <c r="X342" s="41">
        <v>0</v>
      </c>
      <c r="Y342" s="41"/>
      <c r="Z342" s="41">
        <v>0</v>
      </c>
      <c r="AA342" s="41"/>
      <c r="AB342" s="41">
        <f t="shared" si="65"/>
        <v>0</v>
      </c>
      <c r="AD342" s="41">
        <v>0</v>
      </c>
      <c r="AF342" s="41">
        <v>0</v>
      </c>
      <c r="AH342" s="41">
        <v>0</v>
      </c>
      <c r="AJ342" s="41">
        <v>0</v>
      </c>
    </row>
    <row r="343" spans="1:36" outlineLevel="2" x14ac:dyDescent="0.2">
      <c r="A343" s="46">
        <v>2019</v>
      </c>
      <c r="B343" s="22" t="s">
        <v>477</v>
      </c>
      <c r="C343" s="22" t="s">
        <v>285</v>
      </c>
      <c r="D343" s="22" t="s">
        <v>659</v>
      </c>
      <c r="F343" s="41">
        <f t="shared" si="63"/>
        <v>6172</v>
      </c>
      <c r="G343" s="41"/>
      <c r="H343" s="41">
        <f t="shared" si="56"/>
        <v>2812</v>
      </c>
      <c r="I343" s="41">
        <v>0</v>
      </c>
      <c r="J343" s="41">
        <v>1976</v>
      </c>
      <c r="K343" s="41">
        <v>58</v>
      </c>
      <c r="L343" s="41">
        <v>0</v>
      </c>
      <c r="M343" s="41">
        <v>778</v>
      </c>
      <c r="N343" s="41"/>
      <c r="O343" s="41">
        <f t="shared" si="57"/>
        <v>713</v>
      </c>
      <c r="P343" s="41">
        <v>249</v>
      </c>
      <c r="Q343" s="41">
        <v>464</v>
      </c>
      <c r="R343" s="41"/>
      <c r="S343" s="41">
        <v>377</v>
      </c>
      <c r="T343" s="41"/>
      <c r="U343" s="41">
        <f t="shared" si="58"/>
        <v>2270</v>
      </c>
      <c r="V343" s="41">
        <v>2096</v>
      </c>
      <c r="W343" s="41">
        <v>174</v>
      </c>
      <c r="X343" s="41">
        <v>0</v>
      </c>
      <c r="Y343" s="41"/>
      <c r="Z343" s="41">
        <v>0</v>
      </c>
      <c r="AA343" s="41"/>
      <c r="AB343" s="41">
        <f t="shared" si="65"/>
        <v>369</v>
      </c>
      <c r="AD343" s="41">
        <v>298</v>
      </c>
      <c r="AF343" s="41">
        <v>2</v>
      </c>
      <c r="AH343" s="41">
        <v>5</v>
      </c>
      <c r="AJ343" s="41">
        <v>64</v>
      </c>
    </row>
    <row r="344" spans="1:36" outlineLevel="2" x14ac:dyDescent="0.2">
      <c r="A344" s="46">
        <v>2019</v>
      </c>
      <c r="B344" s="22" t="s">
        <v>477</v>
      </c>
      <c r="C344" s="22" t="s">
        <v>286</v>
      </c>
      <c r="D344" s="22" t="s">
        <v>660</v>
      </c>
      <c r="F344" s="41">
        <f t="shared" si="63"/>
        <v>845</v>
      </c>
      <c r="G344" s="41"/>
      <c r="H344" s="41">
        <f t="shared" si="56"/>
        <v>300</v>
      </c>
      <c r="I344" s="41">
        <v>0</v>
      </c>
      <c r="J344" s="41">
        <v>0</v>
      </c>
      <c r="K344" s="41">
        <v>265</v>
      </c>
      <c r="L344" s="41">
        <v>0</v>
      </c>
      <c r="M344" s="41">
        <v>35</v>
      </c>
      <c r="N344" s="41"/>
      <c r="O344" s="41">
        <f t="shared" si="57"/>
        <v>60</v>
      </c>
      <c r="P344" s="41">
        <v>60</v>
      </c>
      <c r="Q344" s="41">
        <v>0</v>
      </c>
      <c r="R344" s="41"/>
      <c r="S344" s="41">
        <v>53</v>
      </c>
      <c r="T344" s="41"/>
      <c r="U344" s="41">
        <f t="shared" si="58"/>
        <v>432</v>
      </c>
      <c r="V344" s="41">
        <v>432</v>
      </c>
      <c r="W344" s="41">
        <v>0</v>
      </c>
      <c r="X344" s="41">
        <v>0</v>
      </c>
      <c r="Y344" s="41"/>
      <c r="Z344" s="41">
        <v>0</v>
      </c>
      <c r="AA344" s="41"/>
      <c r="AB344" s="41">
        <f t="shared" si="65"/>
        <v>10</v>
      </c>
      <c r="AD344" s="41">
        <v>8</v>
      </c>
      <c r="AF344" s="41">
        <v>0</v>
      </c>
      <c r="AH344" s="41">
        <v>2</v>
      </c>
      <c r="AJ344" s="41">
        <v>0</v>
      </c>
    </row>
    <row r="345" spans="1:36" outlineLevel="2" x14ac:dyDescent="0.2">
      <c r="A345" s="46">
        <v>2019</v>
      </c>
      <c r="B345" s="22" t="s">
        <v>477</v>
      </c>
      <c r="C345" s="22" t="s">
        <v>290</v>
      </c>
      <c r="D345" s="22" t="s">
        <v>664</v>
      </c>
      <c r="F345" s="41">
        <f t="shared" si="63"/>
        <v>326</v>
      </c>
      <c r="G345" s="41"/>
      <c r="H345" s="41">
        <f t="shared" si="56"/>
        <v>53</v>
      </c>
      <c r="I345" s="41">
        <v>48</v>
      </c>
      <c r="J345" s="41">
        <v>0</v>
      </c>
      <c r="K345" s="41">
        <v>0</v>
      </c>
      <c r="L345" s="41">
        <v>0</v>
      </c>
      <c r="M345" s="41">
        <v>5</v>
      </c>
      <c r="N345" s="41"/>
      <c r="O345" s="41">
        <f t="shared" si="57"/>
        <v>0</v>
      </c>
      <c r="P345" s="41">
        <v>0</v>
      </c>
      <c r="Q345" s="41">
        <v>0</v>
      </c>
      <c r="R345" s="41"/>
      <c r="S345" s="41">
        <v>54</v>
      </c>
      <c r="T345" s="41"/>
      <c r="U345" s="41">
        <f t="shared" si="58"/>
        <v>219</v>
      </c>
      <c r="V345" s="41">
        <v>206</v>
      </c>
      <c r="W345" s="41">
        <v>13</v>
      </c>
      <c r="X345" s="41">
        <v>0</v>
      </c>
      <c r="Y345" s="41"/>
      <c r="Z345" s="41">
        <v>0</v>
      </c>
      <c r="AA345" s="41"/>
      <c r="AB345" s="41">
        <f t="shared" si="65"/>
        <v>3</v>
      </c>
      <c r="AD345" s="41">
        <v>0</v>
      </c>
      <c r="AF345" s="41">
        <v>0</v>
      </c>
      <c r="AH345" s="41">
        <v>3</v>
      </c>
      <c r="AJ345" s="41">
        <v>0</v>
      </c>
    </row>
    <row r="346" spans="1:36" outlineLevel="2" x14ac:dyDescent="0.2">
      <c r="A346" s="46">
        <v>2019</v>
      </c>
      <c r="B346" s="22" t="s">
        <v>477</v>
      </c>
      <c r="C346" s="22" t="s">
        <v>292</v>
      </c>
      <c r="D346" s="22" t="s">
        <v>666</v>
      </c>
      <c r="F346" s="41">
        <f t="shared" si="63"/>
        <v>1173</v>
      </c>
      <c r="G346" s="41"/>
      <c r="H346" s="41">
        <f t="shared" si="56"/>
        <v>279</v>
      </c>
      <c r="I346" s="41">
        <v>250</v>
      </c>
      <c r="J346" s="41">
        <v>0</v>
      </c>
      <c r="K346" s="41">
        <v>18</v>
      </c>
      <c r="L346" s="41">
        <v>0</v>
      </c>
      <c r="M346" s="41">
        <v>11</v>
      </c>
      <c r="N346" s="41"/>
      <c r="O346" s="41">
        <f t="shared" si="57"/>
        <v>214</v>
      </c>
      <c r="P346" s="41">
        <v>214</v>
      </c>
      <c r="Q346" s="41">
        <v>0</v>
      </c>
      <c r="R346" s="41"/>
      <c r="S346" s="41">
        <v>19</v>
      </c>
      <c r="T346" s="41"/>
      <c r="U346" s="41">
        <f t="shared" si="58"/>
        <v>661</v>
      </c>
      <c r="V346" s="41">
        <v>632</v>
      </c>
      <c r="W346" s="41">
        <v>0</v>
      </c>
      <c r="X346" s="41">
        <v>29</v>
      </c>
      <c r="Y346" s="41"/>
      <c r="Z346" s="41">
        <v>147</v>
      </c>
      <c r="AA346" s="41"/>
      <c r="AB346" s="41">
        <f t="shared" si="65"/>
        <v>74</v>
      </c>
      <c r="AD346" s="41">
        <v>61</v>
      </c>
      <c r="AF346" s="41">
        <v>0</v>
      </c>
      <c r="AH346" s="41">
        <v>9</v>
      </c>
      <c r="AJ346" s="41">
        <v>4</v>
      </c>
    </row>
    <row r="347" spans="1:36" outlineLevel="2" x14ac:dyDescent="0.2">
      <c r="A347" s="46">
        <v>2019</v>
      </c>
      <c r="B347" s="22" t="s">
        <v>477</v>
      </c>
      <c r="C347" s="22" t="s">
        <v>297</v>
      </c>
      <c r="D347" s="22" t="s">
        <v>671</v>
      </c>
      <c r="F347" s="41">
        <f t="shared" si="63"/>
        <v>715</v>
      </c>
      <c r="G347" s="41"/>
      <c r="H347" s="41">
        <f t="shared" ref="H347:H354" si="66">SUM(I347:M347)</f>
        <v>52</v>
      </c>
      <c r="I347" s="41">
        <v>0</v>
      </c>
      <c r="J347" s="41">
        <v>0</v>
      </c>
      <c r="K347" s="41">
        <v>51</v>
      </c>
      <c r="L347" s="41">
        <v>0</v>
      </c>
      <c r="M347" s="41">
        <v>1</v>
      </c>
      <c r="N347" s="41"/>
      <c r="O347" s="41">
        <f t="shared" ref="O347:O355" si="67">SUM(P347:Q347)</f>
        <v>40</v>
      </c>
      <c r="P347" s="41">
        <v>40</v>
      </c>
      <c r="Q347" s="41">
        <v>0</v>
      </c>
      <c r="R347" s="41"/>
      <c r="S347" s="41">
        <v>158</v>
      </c>
      <c r="T347" s="41"/>
      <c r="U347" s="41">
        <f t="shared" ref="U347:U355" si="68">SUM(V347:X347)</f>
        <v>465</v>
      </c>
      <c r="V347" s="41">
        <v>415</v>
      </c>
      <c r="W347" s="41">
        <v>42</v>
      </c>
      <c r="X347" s="41">
        <v>8</v>
      </c>
      <c r="Y347" s="41"/>
      <c r="Z347" s="41">
        <v>0</v>
      </c>
      <c r="AA347" s="41"/>
      <c r="AB347" s="41">
        <f t="shared" si="65"/>
        <v>50</v>
      </c>
      <c r="AD347" s="41">
        <v>1</v>
      </c>
      <c r="AF347" s="41">
        <v>41</v>
      </c>
      <c r="AH347" s="41">
        <v>0</v>
      </c>
      <c r="AJ347" s="41">
        <v>8</v>
      </c>
    </row>
    <row r="348" spans="1:36" outlineLevel="2" x14ac:dyDescent="0.2">
      <c r="A348" s="46">
        <v>2019</v>
      </c>
      <c r="B348" s="22" t="s">
        <v>477</v>
      </c>
      <c r="C348" s="22" t="s">
        <v>300</v>
      </c>
      <c r="D348" s="22" t="s">
        <v>676</v>
      </c>
      <c r="F348" s="41">
        <f t="shared" si="63"/>
        <v>3723</v>
      </c>
      <c r="G348" s="41"/>
      <c r="H348" s="41">
        <f t="shared" si="66"/>
        <v>618</v>
      </c>
      <c r="I348" s="41">
        <v>340</v>
      </c>
      <c r="J348" s="41">
        <v>0</v>
      </c>
      <c r="K348" s="41">
        <v>152</v>
      </c>
      <c r="L348" s="41">
        <v>0</v>
      </c>
      <c r="M348" s="41">
        <v>126</v>
      </c>
      <c r="N348" s="41"/>
      <c r="O348" s="41">
        <f t="shared" si="67"/>
        <v>673</v>
      </c>
      <c r="P348" s="41">
        <v>399</v>
      </c>
      <c r="Q348" s="41">
        <v>274</v>
      </c>
      <c r="R348" s="41"/>
      <c r="S348" s="41">
        <v>417</v>
      </c>
      <c r="T348" s="41"/>
      <c r="U348" s="41">
        <f t="shared" si="68"/>
        <v>2015</v>
      </c>
      <c r="V348" s="41">
        <v>1952</v>
      </c>
      <c r="W348" s="41">
        <v>46</v>
      </c>
      <c r="X348" s="41">
        <v>17</v>
      </c>
      <c r="Y348" s="41"/>
      <c r="Z348" s="41">
        <v>61</v>
      </c>
      <c r="AA348" s="41"/>
      <c r="AB348" s="41">
        <f t="shared" si="65"/>
        <v>427</v>
      </c>
      <c r="AD348" s="41">
        <v>109</v>
      </c>
      <c r="AF348" s="41">
        <v>57</v>
      </c>
      <c r="AH348" s="41">
        <v>0</v>
      </c>
      <c r="AJ348" s="41">
        <v>261</v>
      </c>
    </row>
    <row r="349" spans="1:36" outlineLevel="2" x14ac:dyDescent="0.2">
      <c r="A349" s="46">
        <v>2019</v>
      </c>
      <c r="B349" s="22" t="s">
        <v>477</v>
      </c>
      <c r="C349" s="22" t="s">
        <v>301</v>
      </c>
      <c r="D349" s="22" t="s">
        <v>677</v>
      </c>
      <c r="F349" s="41">
        <f t="shared" si="63"/>
        <v>2556</v>
      </c>
      <c r="G349" s="41"/>
      <c r="H349" s="41">
        <f t="shared" si="66"/>
        <v>491</v>
      </c>
      <c r="I349" s="41">
        <v>191</v>
      </c>
      <c r="J349" s="41">
        <v>0</v>
      </c>
      <c r="K349" s="41">
        <v>300</v>
      </c>
      <c r="L349" s="41">
        <v>0</v>
      </c>
      <c r="M349" s="41">
        <v>0</v>
      </c>
      <c r="N349" s="41"/>
      <c r="O349" s="41">
        <f t="shared" si="67"/>
        <v>543</v>
      </c>
      <c r="P349" s="41">
        <v>381</v>
      </c>
      <c r="Q349" s="41">
        <v>162</v>
      </c>
      <c r="R349" s="41"/>
      <c r="S349" s="41">
        <v>849</v>
      </c>
      <c r="T349" s="41"/>
      <c r="U349" s="41">
        <f t="shared" si="68"/>
        <v>673</v>
      </c>
      <c r="V349" s="41">
        <v>673</v>
      </c>
      <c r="W349" s="41">
        <v>0</v>
      </c>
      <c r="X349" s="41">
        <v>0</v>
      </c>
      <c r="Y349" s="41"/>
      <c r="Z349" s="41">
        <v>0</v>
      </c>
      <c r="AA349" s="41"/>
      <c r="AB349" s="41">
        <f t="shared" si="65"/>
        <v>439</v>
      </c>
      <c r="AD349" s="41">
        <v>40</v>
      </c>
      <c r="AF349" s="41">
        <v>219</v>
      </c>
      <c r="AH349" s="41">
        <v>151</v>
      </c>
      <c r="AJ349" s="41">
        <v>29</v>
      </c>
    </row>
    <row r="350" spans="1:36" outlineLevel="2" x14ac:dyDescent="0.2">
      <c r="A350" s="46">
        <v>2019</v>
      </c>
      <c r="B350" s="22" t="s">
        <v>477</v>
      </c>
      <c r="C350" s="22" t="s">
        <v>302</v>
      </c>
      <c r="D350" s="22" t="s">
        <v>678</v>
      </c>
      <c r="F350" s="41">
        <f t="shared" si="63"/>
        <v>1684</v>
      </c>
      <c r="G350" s="41"/>
      <c r="H350" s="41">
        <f t="shared" si="66"/>
        <v>784</v>
      </c>
      <c r="I350" s="41">
        <v>641</v>
      </c>
      <c r="J350" s="41">
        <v>21</v>
      </c>
      <c r="K350" s="41">
        <v>30</v>
      </c>
      <c r="L350" s="41">
        <v>0</v>
      </c>
      <c r="M350" s="41">
        <v>92</v>
      </c>
      <c r="N350" s="41"/>
      <c r="O350" s="41">
        <f t="shared" si="67"/>
        <v>0</v>
      </c>
      <c r="P350" s="41">
        <v>0</v>
      </c>
      <c r="Q350" s="41">
        <v>0</v>
      </c>
      <c r="R350" s="41"/>
      <c r="S350" s="41">
        <v>14</v>
      </c>
      <c r="T350" s="41"/>
      <c r="U350" s="41">
        <f t="shared" si="68"/>
        <v>886</v>
      </c>
      <c r="V350" s="41">
        <v>860</v>
      </c>
      <c r="W350" s="41">
        <v>26</v>
      </c>
      <c r="X350" s="41">
        <v>0</v>
      </c>
      <c r="Y350" s="41"/>
      <c r="Z350" s="41">
        <v>0</v>
      </c>
      <c r="AA350" s="41"/>
      <c r="AB350" s="41">
        <f t="shared" si="65"/>
        <v>72</v>
      </c>
      <c r="AD350" s="41">
        <v>72</v>
      </c>
      <c r="AF350" s="41">
        <v>0</v>
      </c>
      <c r="AH350" s="41">
        <v>0</v>
      </c>
      <c r="AJ350" s="41">
        <v>0</v>
      </c>
    </row>
    <row r="351" spans="1:36" outlineLevel="2" x14ac:dyDescent="0.2">
      <c r="A351" s="46">
        <v>2019</v>
      </c>
      <c r="B351" s="22" t="s">
        <v>477</v>
      </c>
      <c r="C351" s="22" t="s">
        <v>303</v>
      </c>
      <c r="D351" s="22" t="s">
        <v>679</v>
      </c>
      <c r="F351" s="41">
        <f t="shared" si="63"/>
        <v>11420</v>
      </c>
      <c r="G351" s="41"/>
      <c r="H351" s="41">
        <f t="shared" si="66"/>
        <v>6142</v>
      </c>
      <c r="I351" s="41">
        <v>3304</v>
      </c>
      <c r="J351" s="41">
        <v>74</v>
      </c>
      <c r="K351" s="41">
        <v>283</v>
      </c>
      <c r="L351" s="41">
        <v>0</v>
      </c>
      <c r="M351" s="41">
        <v>2481</v>
      </c>
      <c r="N351" s="41"/>
      <c r="O351" s="41">
        <f t="shared" si="67"/>
        <v>119</v>
      </c>
      <c r="P351" s="41">
        <v>55</v>
      </c>
      <c r="Q351" s="41">
        <v>64</v>
      </c>
      <c r="R351" s="41"/>
      <c r="S351" s="41">
        <v>280</v>
      </c>
      <c r="T351" s="41"/>
      <c r="U351" s="41">
        <f t="shared" si="68"/>
        <v>4879</v>
      </c>
      <c r="V351" s="41">
        <v>4827</v>
      </c>
      <c r="W351" s="41">
        <v>52</v>
      </c>
      <c r="X351" s="41">
        <v>0</v>
      </c>
      <c r="Y351" s="41"/>
      <c r="Z351" s="41">
        <v>0</v>
      </c>
      <c r="AA351" s="41"/>
      <c r="AB351" s="41">
        <f t="shared" si="65"/>
        <v>2645</v>
      </c>
      <c r="AD351" s="41">
        <v>2173</v>
      </c>
      <c r="AF351" s="41">
        <v>0</v>
      </c>
      <c r="AH351" s="41">
        <v>17</v>
      </c>
      <c r="AJ351" s="41">
        <v>455</v>
      </c>
    </row>
    <row r="352" spans="1:36" outlineLevel="2" x14ac:dyDescent="0.2">
      <c r="A352" s="46">
        <v>2019</v>
      </c>
      <c r="B352" s="22" t="s">
        <v>477</v>
      </c>
      <c r="C352" s="22" t="s">
        <v>304</v>
      </c>
      <c r="D352" s="22" t="s">
        <v>680</v>
      </c>
      <c r="F352" s="41">
        <f t="shared" si="63"/>
        <v>2731</v>
      </c>
      <c r="G352" s="41"/>
      <c r="H352" s="41">
        <f t="shared" si="66"/>
        <v>363</v>
      </c>
      <c r="I352" s="41">
        <v>182</v>
      </c>
      <c r="J352" s="41">
        <v>52</v>
      </c>
      <c r="K352" s="41">
        <v>15</v>
      </c>
      <c r="L352" s="41">
        <v>0</v>
      </c>
      <c r="M352" s="41">
        <v>114</v>
      </c>
      <c r="N352" s="41"/>
      <c r="O352" s="41">
        <f t="shared" si="67"/>
        <v>763</v>
      </c>
      <c r="P352" s="41">
        <v>440</v>
      </c>
      <c r="Q352" s="41">
        <v>323</v>
      </c>
      <c r="R352" s="41"/>
      <c r="S352" s="41">
        <v>409</v>
      </c>
      <c r="T352" s="41"/>
      <c r="U352" s="41">
        <f t="shared" si="68"/>
        <v>1196</v>
      </c>
      <c r="V352" s="41">
        <v>1163</v>
      </c>
      <c r="W352" s="41">
        <v>33</v>
      </c>
      <c r="X352" s="41">
        <v>0</v>
      </c>
      <c r="Y352" s="41"/>
      <c r="Z352" s="41">
        <v>290</v>
      </c>
      <c r="AA352" s="41"/>
      <c r="AB352" s="41">
        <f t="shared" si="65"/>
        <v>236</v>
      </c>
      <c r="AD352" s="41">
        <v>44</v>
      </c>
      <c r="AF352" s="41">
        <v>0</v>
      </c>
      <c r="AH352" s="41">
        <v>46</v>
      </c>
      <c r="AJ352" s="41">
        <v>146</v>
      </c>
    </row>
    <row r="353" spans="1:36" outlineLevel="2" x14ac:dyDescent="0.2">
      <c r="A353" s="46">
        <v>2019</v>
      </c>
      <c r="B353" s="22" t="s">
        <v>477</v>
      </c>
      <c r="C353" s="22" t="s">
        <v>314</v>
      </c>
      <c r="D353" s="22" t="s">
        <v>696</v>
      </c>
      <c r="F353" s="41">
        <f t="shared" si="63"/>
        <v>2766</v>
      </c>
      <c r="G353" s="41"/>
      <c r="H353" s="41">
        <f t="shared" si="66"/>
        <v>302</v>
      </c>
      <c r="I353" s="41">
        <v>120</v>
      </c>
      <c r="J353" s="41">
        <v>1</v>
      </c>
      <c r="K353" s="41">
        <v>121</v>
      </c>
      <c r="L353" s="41">
        <v>0</v>
      </c>
      <c r="M353" s="41">
        <v>60</v>
      </c>
      <c r="N353" s="41"/>
      <c r="O353" s="41">
        <f t="shared" si="67"/>
        <v>260</v>
      </c>
      <c r="P353" s="41">
        <v>258</v>
      </c>
      <c r="Q353" s="41">
        <v>2</v>
      </c>
      <c r="R353" s="41"/>
      <c r="S353" s="41">
        <v>371</v>
      </c>
      <c r="T353" s="41"/>
      <c r="U353" s="41">
        <f t="shared" si="68"/>
        <v>1833</v>
      </c>
      <c r="V353" s="41">
        <v>1782</v>
      </c>
      <c r="W353" s="41">
        <v>50</v>
      </c>
      <c r="X353" s="41">
        <v>1</v>
      </c>
      <c r="Y353" s="41"/>
      <c r="Z353" s="41">
        <v>20</v>
      </c>
      <c r="AA353" s="41"/>
      <c r="AB353" s="41">
        <f t="shared" si="65"/>
        <v>4</v>
      </c>
      <c r="AD353" s="41">
        <v>0</v>
      </c>
      <c r="AF353" s="41">
        <v>0</v>
      </c>
      <c r="AH353" s="41">
        <v>4</v>
      </c>
      <c r="AJ353" s="41">
        <v>0</v>
      </c>
    </row>
    <row r="354" spans="1:36" outlineLevel="2" x14ac:dyDescent="0.2">
      <c r="A354" s="46">
        <v>2019</v>
      </c>
      <c r="B354" s="22" t="s">
        <v>477</v>
      </c>
      <c r="C354" s="22" t="s">
        <v>318</v>
      </c>
      <c r="D354" s="22" t="s">
        <v>700</v>
      </c>
      <c r="F354" s="41">
        <f t="shared" si="63"/>
        <v>885</v>
      </c>
      <c r="G354" s="41"/>
      <c r="H354" s="41">
        <f t="shared" si="66"/>
        <v>92</v>
      </c>
      <c r="I354" s="41">
        <v>0</v>
      </c>
      <c r="J354" s="41">
        <v>0</v>
      </c>
      <c r="K354" s="41">
        <v>0</v>
      </c>
      <c r="L354" s="41">
        <v>0</v>
      </c>
      <c r="M354" s="41">
        <v>92</v>
      </c>
      <c r="N354" s="41"/>
      <c r="O354" s="41">
        <f t="shared" si="67"/>
        <v>104</v>
      </c>
      <c r="P354" s="41">
        <v>104</v>
      </c>
      <c r="Q354" s="41">
        <v>0</v>
      </c>
      <c r="R354" s="41"/>
      <c r="S354" s="41">
        <v>159</v>
      </c>
      <c r="T354" s="41"/>
      <c r="U354" s="41">
        <f t="shared" si="68"/>
        <v>530</v>
      </c>
      <c r="V354" s="41">
        <v>498</v>
      </c>
      <c r="W354" s="41">
        <v>22</v>
      </c>
      <c r="X354" s="41">
        <v>10</v>
      </c>
      <c r="Y354" s="41"/>
      <c r="Z354" s="41">
        <v>0</v>
      </c>
      <c r="AA354" s="41"/>
      <c r="AB354" s="41">
        <f t="shared" si="65"/>
        <v>154</v>
      </c>
      <c r="AD354" s="41">
        <v>0</v>
      </c>
      <c r="AF354" s="41">
        <v>0</v>
      </c>
      <c r="AH354" s="41">
        <v>154</v>
      </c>
      <c r="AJ354" s="41">
        <v>0</v>
      </c>
    </row>
    <row r="355" spans="1:36" outlineLevel="2" x14ac:dyDescent="0.2">
      <c r="A355" s="46">
        <v>2019</v>
      </c>
      <c r="B355" s="22" t="s">
        <v>477</v>
      </c>
      <c r="D355" s="22" t="s">
        <v>804</v>
      </c>
      <c r="F355" s="41">
        <f t="shared" si="63"/>
        <v>12483</v>
      </c>
      <c r="G355" s="41"/>
      <c r="H355" s="41">
        <f t="shared" ref="H355" si="69">SUM(I355:M355)</f>
        <v>5669</v>
      </c>
      <c r="I355" s="41">
        <v>2420.6510765540138</v>
      </c>
      <c r="J355" s="41">
        <v>634.33690354515272</v>
      </c>
      <c r="K355" s="41">
        <v>1092.6952368080954</v>
      </c>
      <c r="L355" s="41">
        <v>69.673148234181113</v>
      </c>
      <c r="M355" s="41">
        <v>1451.6436348585571</v>
      </c>
      <c r="N355" s="41"/>
      <c r="O355" s="41">
        <f t="shared" si="67"/>
        <v>3159.9999999999995</v>
      </c>
      <c r="P355" s="41">
        <v>2773.8859089147677</v>
      </c>
      <c r="Q355" s="41">
        <v>386.11409108523179</v>
      </c>
      <c r="R355" s="41"/>
      <c r="S355" s="41">
        <v>328</v>
      </c>
      <c r="T355" s="41"/>
      <c r="U355" s="41">
        <f t="shared" si="68"/>
        <v>3325.9999999999991</v>
      </c>
      <c r="V355" s="41">
        <v>3138.6578015213977</v>
      </c>
      <c r="W355" s="41">
        <v>146.52606313996478</v>
      </c>
      <c r="X355" s="41">
        <v>40.81613533863694</v>
      </c>
      <c r="Y355" s="41"/>
      <c r="AA355" s="41"/>
      <c r="AB355" s="41">
        <f t="shared" si="65"/>
        <v>493</v>
      </c>
      <c r="AD355" s="41">
        <v>111</v>
      </c>
      <c r="AF355" s="41">
        <v>382</v>
      </c>
      <c r="AH355" s="41">
        <v>0</v>
      </c>
      <c r="AJ355" s="41">
        <v>0</v>
      </c>
    </row>
    <row r="356" spans="1:36" outlineLevel="1" x14ac:dyDescent="0.2">
      <c r="A356" s="46">
        <v>2019</v>
      </c>
      <c r="B356" s="39" t="s">
        <v>715</v>
      </c>
      <c r="F356" s="41">
        <f>SUBTOTAL(9,F306:F355)</f>
        <v>468476</v>
      </c>
      <c r="G356" s="41"/>
      <c r="H356" s="41">
        <f t="shared" ref="H356:M356" si="70">SUBTOTAL(9,H306:H355)</f>
        <v>242443</v>
      </c>
      <c r="I356" s="41">
        <f t="shared" si="70"/>
        <v>103522.65107655402</v>
      </c>
      <c r="J356" s="41">
        <f t="shared" si="70"/>
        <v>27128.336903545154</v>
      </c>
      <c r="K356" s="41">
        <f t="shared" si="70"/>
        <v>46730.695236808097</v>
      </c>
      <c r="L356" s="41">
        <f t="shared" si="70"/>
        <v>2979.6731482341811</v>
      </c>
      <c r="M356" s="41">
        <f t="shared" si="70"/>
        <v>62081.643634858556</v>
      </c>
      <c r="N356" s="41"/>
      <c r="O356" s="41">
        <f>SUBTOTAL(9,O306:O355)</f>
        <v>101222</v>
      </c>
      <c r="P356" s="41">
        <f>SUBTOTAL(9,P306:P355)</f>
        <v>88853.885908914774</v>
      </c>
      <c r="Q356" s="41">
        <f>SUBTOTAL(9,Q306:Q355)</f>
        <v>12368.114091085232</v>
      </c>
      <c r="R356" s="41"/>
      <c r="S356" s="41">
        <f>SUBTOTAL(9,S306:S355)</f>
        <v>18159</v>
      </c>
      <c r="T356" s="41">
        <f>SUBTOTAL(9,T306:T355)</f>
        <v>0</v>
      </c>
      <c r="U356" s="41"/>
      <c r="V356" s="41">
        <f>SUBTOTAL(9,V306:V355)</f>
        <v>100644.6578015214</v>
      </c>
      <c r="W356" s="41">
        <f>SUBTOTAL(9,W306:W355)</f>
        <v>4698.5260631399651</v>
      </c>
      <c r="X356" s="41">
        <f>SUBTOTAL(9,X306:X355)</f>
        <v>1308.816135338637</v>
      </c>
      <c r="Y356" s="41"/>
      <c r="Z356" s="41">
        <f>SUBTOTAL(9,Z306:Z355)</f>
        <v>2235.8000000000002</v>
      </c>
      <c r="AA356" s="41"/>
      <c r="AB356" s="41">
        <f>SUBTOTAL(9,AB306:AB355)</f>
        <v>48076.356500000002</v>
      </c>
      <c r="AD356" s="41">
        <f>SUBTOTAL(9,AD306:AD355)</f>
        <v>28334.1489</v>
      </c>
      <c r="AF356" s="41">
        <f>SUBTOTAL(9,AF306:AF355)</f>
        <v>12248.204900000001</v>
      </c>
      <c r="AH356" s="41">
        <f>SUBTOTAL(9,AH306:AH355)</f>
        <v>1838.2438999999999</v>
      </c>
      <c r="AJ356" s="41">
        <f>SUBTOTAL(9,AJ306:AJ355)</f>
        <v>5655.7587999999996</v>
      </c>
    </row>
    <row r="357" spans="1:36" x14ac:dyDescent="0.2">
      <c r="F357" s="22"/>
      <c r="G357" s="22"/>
      <c r="H357" s="22"/>
      <c r="O357" s="22"/>
      <c r="S357" s="22"/>
      <c r="T357" s="22"/>
      <c r="U357" s="22"/>
      <c r="AH357" s="41"/>
      <c r="AJ357" s="41"/>
    </row>
    <row r="358" spans="1:36" outlineLevel="2" x14ac:dyDescent="0.2">
      <c r="A358" s="46">
        <v>2017</v>
      </c>
      <c r="B358" s="22" t="s">
        <v>346</v>
      </c>
      <c r="C358" s="22" t="s">
        <v>21</v>
      </c>
      <c r="D358" s="22" t="s">
        <v>345</v>
      </c>
      <c r="F358" s="41">
        <f t="shared" ref="F358:F370" si="71">SUM(H358,O358,S358,U358)</f>
        <v>14005</v>
      </c>
      <c r="G358" s="22"/>
      <c r="H358" s="41">
        <v>10417</v>
      </c>
      <c r="I358" s="41">
        <v>6921</v>
      </c>
      <c r="J358" s="41">
        <v>1074</v>
      </c>
      <c r="K358" s="41">
        <v>2274</v>
      </c>
      <c r="L358" s="41">
        <v>0</v>
      </c>
      <c r="M358" s="41">
        <v>148</v>
      </c>
      <c r="O358" s="41">
        <v>212</v>
      </c>
      <c r="P358" s="41">
        <v>212</v>
      </c>
      <c r="Q358" s="41">
        <v>0</v>
      </c>
      <c r="S358" s="41">
        <v>6</v>
      </c>
      <c r="T358" s="22"/>
      <c r="U358" s="41">
        <v>3370</v>
      </c>
      <c r="V358" s="41">
        <v>3326</v>
      </c>
      <c r="W358" s="41">
        <v>44</v>
      </c>
      <c r="X358" s="41">
        <v>0</v>
      </c>
      <c r="Z358" s="41">
        <v>0</v>
      </c>
      <c r="AB358" s="41">
        <f>SUM(AC358:AJ358)</f>
        <v>4810.2631000000001</v>
      </c>
      <c r="AD358" s="41">
        <v>3799.5587</v>
      </c>
      <c r="AF358" s="41">
        <v>297.13690000000003</v>
      </c>
      <c r="AH358" s="41">
        <v>0</v>
      </c>
      <c r="AJ358" s="41">
        <v>713.5675</v>
      </c>
    </row>
    <row r="359" spans="1:36" outlineLevel="2" x14ac:dyDescent="0.2">
      <c r="A359" s="46">
        <v>2017</v>
      </c>
      <c r="B359" s="22" t="s">
        <v>346</v>
      </c>
      <c r="C359" s="22" t="s">
        <v>22</v>
      </c>
      <c r="D359" s="22" t="s">
        <v>347</v>
      </c>
      <c r="F359" s="41">
        <f t="shared" si="71"/>
        <v>959</v>
      </c>
      <c r="G359" s="22"/>
      <c r="H359" s="41">
        <v>125</v>
      </c>
      <c r="I359" s="41">
        <v>107</v>
      </c>
      <c r="J359" s="41">
        <v>0</v>
      </c>
      <c r="K359" s="41">
        <v>11</v>
      </c>
      <c r="L359" s="41">
        <v>0</v>
      </c>
      <c r="M359" s="41">
        <v>7</v>
      </c>
      <c r="O359" s="41">
        <v>249</v>
      </c>
      <c r="P359" s="41">
        <v>249</v>
      </c>
      <c r="Q359" s="41">
        <v>0</v>
      </c>
      <c r="S359" s="41">
        <v>0</v>
      </c>
      <c r="T359" s="22"/>
      <c r="U359" s="41">
        <v>585</v>
      </c>
      <c r="V359" s="41">
        <v>568</v>
      </c>
      <c r="W359" s="41">
        <v>17</v>
      </c>
      <c r="X359" s="41">
        <v>0</v>
      </c>
      <c r="Z359" s="41">
        <v>0</v>
      </c>
      <c r="AB359" s="41">
        <f t="shared" ref="AB359:AB425" si="72">SUM(AC359:AJ359)</f>
        <v>94</v>
      </c>
      <c r="AD359" s="41">
        <v>0</v>
      </c>
      <c r="AF359" s="41">
        <v>36</v>
      </c>
      <c r="AH359" s="41">
        <v>0</v>
      </c>
      <c r="AJ359" s="41">
        <v>58</v>
      </c>
    </row>
    <row r="360" spans="1:36" outlineLevel="2" x14ac:dyDescent="0.2">
      <c r="A360" s="46">
        <v>2017</v>
      </c>
      <c r="B360" s="22" t="s">
        <v>346</v>
      </c>
      <c r="C360" s="22" t="s">
        <v>23</v>
      </c>
      <c r="D360" s="22" t="s">
        <v>348</v>
      </c>
      <c r="F360" s="41">
        <f t="shared" si="71"/>
        <v>7760</v>
      </c>
      <c r="G360" s="22"/>
      <c r="H360" s="41">
        <v>5041</v>
      </c>
      <c r="I360" s="41">
        <v>3183</v>
      </c>
      <c r="J360" s="41">
        <v>480</v>
      </c>
      <c r="K360" s="41">
        <v>1221</v>
      </c>
      <c r="L360" s="41">
        <v>39</v>
      </c>
      <c r="M360" s="41">
        <v>118</v>
      </c>
      <c r="O360" s="41">
        <v>57</v>
      </c>
      <c r="P360" s="41">
        <v>57</v>
      </c>
      <c r="Q360" s="41">
        <v>0</v>
      </c>
      <c r="S360" s="41">
        <v>97</v>
      </c>
      <c r="T360" s="22"/>
      <c r="U360" s="41">
        <v>2565</v>
      </c>
      <c r="V360" s="41">
        <v>2499</v>
      </c>
      <c r="W360" s="41">
        <v>58</v>
      </c>
      <c r="X360" s="41">
        <v>8</v>
      </c>
      <c r="Z360" s="41">
        <v>91</v>
      </c>
      <c r="AB360" s="41">
        <f t="shared" si="72"/>
        <v>268</v>
      </c>
      <c r="AD360" s="41">
        <v>268</v>
      </c>
      <c r="AF360" s="41">
        <v>0</v>
      </c>
      <c r="AH360" s="41">
        <v>0</v>
      </c>
      <c r="AJ360" s="41">
        <v>0</v>
      </c>
    </row>
    <row r="361" spans="1:36" outlineLevel="2" x14ac:dyDescent="0.2">
      <c r="A361" s="46">
        <v>2017</v>
      </c>
      <c r="B361" s="22" t="s">
        <v>346</v>
      </c>
      <c r="C361" s="22" t="s">
        <v>24</v>
      </c>
      <c r="D361" s="22" t="s">
        <v>349</v>
      </c>
      <c r="F361" s="41">
        <f t="shared" si="71"/>
        <v>5685</v>
      </c>
      <c r="G361" s="22"/>
      <c r="H361" s="41">
        <v>3671</v>
      </c>
      <c r="I361" s="41">
        <v>3030</v>
      </c>
      <c r="J361" s="41">
        <v>12</v>
      </c>
      <c r="K361" s="41">
        <v>527</v>
      </c>
      <c r="L361" s="41">
        <v>0</v>
      </c>
      <c r="M361" s="41">
        <v>102</v>
      </c>
      <c r="O361" s="41">
        <v>77</v>
      </c>
      <c r="P361" s="41">
        <v>77</v>
      </c>
      <c r="Q361" s="41">
        <v>0</v>
      </c>
      <c r="S361" s="41">
        <v>92</v>
      </c>
      <c r="T361" s="22"/>
      <c r="U361" s="41">
        <v>1845</v>
      </c>
      <c r="V361" s="41">
        <v>1747</v>
      </c>
      <c r="W361" s="41">
        <v>98</v>
      </c>
      <c r="X361" s="41">
        <v>0</v>
      </c>
      <c r="Z361" s="41">
        <v>0</v>
      </c>
      <c r="AB361" s="41">
        <f t="shared" si="72"/>
        <v>153</v>
      </c>
      <c r="AD361" s="41">
        <v>138</v>
      </c>
      <c r="AF361" s="41">
        <v>0</v>
      </c>
      <c r="AH361" s="41">
        <v>5</v>
      </c>
      <c r="AJ361" s="41">
        <v>10</v>
      </c>
    </row>
    <row r="362" spans="1:36" outlineLevel="2" x14ac:dyDescent="0.2">
      <c r="A362" s="46">
        <v>2017</v>
      </c>
      <c r="B362" s="22" t="s">
        <v>346</v>
      </c>
      <c r="C362" s="22" t="s">
        <v>25</v>
      </c>
      <c r="D362" s="22" t="s">
        <v>350</v>
      </c>
      <c r="F362" s="41">
        <f t="shared" si="71"/>
        <v>3019</v>
      </c>
      <c r="G362" s="22"/>
      <c r="H362" s="41">
        <v>2320</v>
      </c>
      <c r="I362" s="41">
        <v>2262</v>
      </c>
      <c r="J362" s="41">
        <v>58</v>
      </c>
      <c r="K362" s="41">
        <v>0</v>
      </c>
      <c r="L362" s="41">
        <v>0</v>
      </c>
      <c r="M362" s="41">
        <v>0</v>
      </c>
      <c r="O362" s="41">
        <v>64</v>
      </c>
      <c r="P362" s="41">
        <v>64</v>
      </c>
      <c r="Q362" s="41">
        <v>0</v>
      </c>
      <c r="S362" s="41">
        <v>110</v>
      </c>
      <c r="T362" s="22"/>
      <c r="U362" s="41">
        <v>525</v>
      </c>
      <c r="V362" s="41">
        <v>504</v>
      </c>
      <c r="W362" s="41">
        <v>21</v>
      </c>
      <c r="X362" s="41">
        <v>0</v>
      </c>
      <c r="Z362" s="41">
        <v>0</v>
      </c>
      <c r="AB362" s="41">
        <f t="shared" si="72"/>
        <v>832</v>
      </c>
      <c r="AD362" s="41">
        <v>729</v>
      </c>
      <c r="AF362" s="41">
        <v>0</v>
      </c>
      <c r="AH362" s="41">
        <v>103</v>
      </c>
      <c r="AJ362" s="41">
        <v>0</v>
      </c>
    </row>
    <row r="363" spans="1:36" outlineLevel="2" x14ac:dyDescent="0.2">
      <c r="A363" s="46">
        <v>2017</v>
      </c>
      <c r="B363" s="22" t="s">
        <v>346</v>
      </c>
      <c r="C363" s="22" t="s">
        <v>257</v>
      </c>
      <c r="D363" s="22" t="s">
        <v>625</v>
      </c>
      <c r="F363" s="41">
        <f t="shared" si="71"/>
        <v>991</v>
      </c>
      <c r="G363" s="22"/>
      <c r="H363" s="41">
        <v>358</v>
      </c>
      <c r="I363" s="41">
        <v>59</v>
      </c>
      <c r="J363" s="41">
        <v>279</v>
      </c>
      <c r="K363" s="41">
        <v>20</v>
      </c>
      <c r="L363" s="41">
        <v>0</v>
      </c>
      <c r="M363" s="41">
        <v>0</v>
      </c>
      <c r="O363" s="41">
        <v>0</v>
      </c>
      <c r="P363" s="41">
        <v>0</v>
      </c>
      <c r="Q363" s="41">
        <v>0</v>
      </c>
      <c r="S363" s="41">
        <v>148</v>
      </c>
      <c r="T363" s="22"/>
      <c r="U363" s="41">
        <v>485</v>
      </c>
      <c r="V363" s="41">
        <v>468</v>
      </c>
      <c r="W363" s="41">
        <v>17</v>
      </c>
      <c r="X363" s="41">
        <v>0</v>
      </c>
      <c r="Z363" s="41">
        <v>0</v>
      </c>
      <c r="AB363" s="41">
        <f t="shared" si="72"/>
        <v>24</v>
      </c>
      <c r="AD363" s="41">
        <v>0</v>
      </c>
      <c r="AF363" s="41">
        <v>0</v>
      </c>
      <c r="AH363" s="41">
        <v>24</v>
      </c>
      <c r="AJ363" s="41">
        <v>0</v>
      </c>
    </row>
    <row r="364" spans="1:36" outlineLevel="2" x14ac:dyDescent="0.2">
      <c r="A364" s="46">
        <v>2017</v>
      </c>
      <c r="B364" s="22" t="s">
        <v>346</v>
      </c>
      <c r="C364" s="22" t="s">
        <v>258</v>
      </c>
      <c r="D364" s="22" t="s">
        <v>626</v>
      </c>
      <c r="F364" s="41">
        <f t="shared" si="71"/>
        <v>764</v>
      </c>
      <c r="G364" s="22"/>
      <c r="H364" s="41">
        <v>103</v>
      </c>
      <c r="I364" s="41">
        <v>103</v>
      </c>
      <c r="J364" s="41">
        <v>0</v>
      </c>
      <c r="K364" s="41">
        <v>0</v>
      </c>
      <c r="L364" s="41">
        <v>0</v>
      </c>
      <c r="M364" s="41">
        <v>0</v>
      </c>
      <c r="O364" s="41">
        <v>152</v>
      </c>
      <c r="P364" s="41">
        <v>152</v>
      </c>
      <c r="Q364" s="41">
        <v>0</v>
      </c>
      <c r="S364" s="41">
        <v>0</v>
      </c>
      <c r="T364" s="22"/>
      <c r="U364" s="41">
        <v>509</v>
      </c>
      <c r="V364" s="41">
        <v>509</v>
      </c>
      <c r="W364" s="41">
        <v>0</v>
      </c>
      <c r="X364" s="41">
        <v>0</v>
      </c>
      <c r="Z364" s="41">
        <v>29</v>
      </c>
      <c r="AB364" s="41">
        <f t="shared" si="72"/>
        <v>28</v>
      </c>
      <c r="AD364" s="41">
        <v>16</v>
      </c>
      <c r="AF364" s="41">
        <v>12</v>
      </c>
      <c r="AH364" s="41">
        <v>0</v>
      </c>
      <c r="AJ364" s="41">
        <v>0</v>
      </c>
    </row>
    <row r="365" spans="1:36" outlineLevel="2" x14ac:dyDescent="0.2">
      <c r="A365" s="46">
        <v>2017</v>
      </c>
      <c r="B365" s="22" t="s">
        <v>346</v>
      </c>
      <c r="C365" s="22" t="s">
        <v>261</v>
      </c>
      <c r="D365" s="22" t="s">
        <v>629</v>
      </c>
      <c r="F365" s="41">
        <f t="shared" si="71"/>
        <v>1117</v>
      </c>
      <c r="G365" s="22"/>
      <c r="H365" s="41">
        <v>475</v>
      </c>
      <c r="I365" s="41">
        <v>0</v>
      </c>
      <c r="J365" s="41">
        <v>0</v>
      </c>
      <c r="K365" s="41">
        <v>0</v>
      </c>
      <c r="L365" s="41">
        <v>0</v>
      </c>
      <c r="M365" s="41">
        <v>475</v>
      </c>
      <c r="O365" s="41">
        <v>99</v>
      </c>
      <c r="P365" s="41">
        <v>99</v>
      </c>
      <c r="Q365" s="41">
        <v>0</v>
      </c>
      <c r="S365" s="41">
        <v>21</v>
      </c>
      <c r="T365" s="22"/>
      <c r="U365" s="41">
        <v>522</v>
      </c>
      <c r="V365" s="41">
        <v>522</v>
      </c>
      <c r="W365" s="41">
        <v>0</v>
      </c>
      <c r="X365" s="41">
        <v>0</v>
      </c>
      <c r="Z365" s="41">
        <v>0</v>
      </c>
      <c r="AB365" s="41">
        <f t="shared" si="72"/>
        <v>54</v>
      </c>
      <c r="AD365" s="41">
        <v>50</v>
      </c>
      <c r="AF365" s="41">
        <v>0</v>
      </c>
      <c r="AH365" s="41">
        <v>4</v>
      </c>
      <c r="AJ365" s="41">
        <v>0</v>
      </c>
    </row>
    <row r="366" spans="1:36" outlineLevel="2" x14ac:dyDescent="0.2">
      <c r="A366" s="46">
        <v>2017</v>
      </c>
      <c r="B366" s="22" t="s">
        <v>346</v>
      </c>
      <c r="C366" s="22" t="s">
        <v>263</v>
      </c>
      <c r="D366" s="22" t="s">
        <v>631</v>
      </c>
      <c r="F366" s="41">
        <f t="shared" si="71"/>
        <v>2181</v>
      </c>
      <c r="G366" s="22"/>
      <c r="H366" s="41">
        <v>764</v>
      </c>
      <c r="I366" s="41">
        <v>583</v>
      </c>
      <c r="J366" s="41">
        <v>15</v>
      </c>
      <c r="K366" s="41">
        <v>106</v>
      </c>
      <c r="L366" s="41">
        <v>0</v>
      </c>
      <c r="M366" s="41">
        <v>60</v>
      </c>
      <c r="O366" s="41">
        <v>937</v>
      </c>
      <c r="P366" s="41">
        <v>937</v>
      </c>
      <c r="Q366" s="41">
        <v>0</v>
      </c>
      <c r="S366" s="41">
        <v>0</v>
      </c>
      <c r="T366" s="22"/>
      <c r="U366" s="41">
        <v>480</v>
      </c>
      <c r="V366" s="41">
        <v>480</v>
      </c>
      <c r="W366" s="41">
        <v>0</v>
      </c>
      <c r="X366" s="41">
        <v>0</v>
      </c>
      <c r="Z366" s="41">
        <v>0</v>
      </c>
      <c r="AB366" s="41">
        <f t="shared" si="72"/>
        <v>607</v>
      </c>
      <c r="AD366" s="41">
        <v>467</v>
      </c>
      <c r="AF366" s="41">
        <v>140</v>
      </c>
      <c r="AH366" s="41">
        <v>0</v>
      </c>
      <c r="AJ366" s="41">
        <v>0</v>
      </c>
    </row>
    <row r="367" spans="1:36" outlineLevel="2" x14ac:dyDescent="0.2">
      <c r="A367" s="46">
        <v>2017</v>
      </c>
      <c r="B367" s="22" t="s">
        <v>346</v>
      </c>
      <c r="C367" s="22" t="s">
        <v>634</v>
      </c>
      <c r="D367" s="22" t="s">
        <v>635</v>
      </c>
      <c r="F367" s="41">
        <f t="shared" si="71"/>
        <v>928</v>
      </c>
      <c r="G367" s="22"/>
      <c r="H367" s="41">
        <v>269</v>
      </c>
      <c r="I367" s="41">
        <v>5</v>
      </c>
      <c r="J367" s="41">
        <v>18</v>
      </c>
      <c r="K367" s="41">
        <v>114</v>
      </c>
      <c r="L367" s="41">
        <v>0</v>
      </c>
      <c r="M367" s="41">
        <v>132</v>
      </c>
      <c r="O367" s="41">
        <v>0</v>
      </c>
      <c r="P367" s="41">
        <v>0</v>
      </c>
      <c r="Q367" s="41">
        <v>0</v>
      </c>
      <c r="S367" s="41">
        <v>272</v>
      </c>
      <c r="T367" s="22"/>
      <c r="U367" s="41">
        <v>387</v>
      </c>
      <c r="V367" s="41">
        <v>0</v>
      </c>
      <c r="W367" s="41">
        <v>372</v>
      </c>
      <c r="X367" s="41">
        <v>15</v>
      </c>
      <c r="Z367" s="41">
        <v>0</v>
      </c>
      <c r="AB367" s="41">
        <f t="shared" si="72"/>
        <v>24</v>
      </c>
      <c r="AD367" s="41">
        <v>0</v>
      </c>
      <c r="AF367" s="41">
        <v>0</v>
      </c>
      <c r="AH367" s="41">
        <v>24</v>
      </c>
      <c r="AJ367" s="41">
        <v>0</v>
      </c>
    </row>
    <row r="368" spans="1:36" outlineLevel="2" x14ac:dyDescent="0.2">
      <c r="A368" s="46">
        <v>2017</v>
      </c>
      <c r="B368" s="22" t="s">
        <v>346</v>
      </c>
      <c r="C368" s="22" t="s">
        <v>277</v>
      </c>
      <c r="D368" s="22" t="s">
        <v>649</v>
      </c>
      <c r="F368" s="41">
        <f t="shared" si="71"/>
        <v>1402</v>
      </c>
      <c r="G368" s="22"/>
      <c r="H368" s="41">
        <v>711</v>
      </c>
      <c r="I368" s="41">
        <v>103</v>
      </c>
      <c r="J368" s="41">
        <v>36</v>
      </c>
      <c r="K368" s="41">
        <v>215</v>
      </c>
      <c r="L368" s="41">
        <v>0</v>
      </c>
      <c r="M368" s="41">
        <v>357</v>
      </c>
      <c r="O368" s="41">
        <v>30</v>
      </c>
      <c r="P368" s="41">
        <v>30</v>
      </c>
      <c r="Q368" s="41">
        <v>0</v>
      </c>
      <c r="S368" s="41">
        <v>97</v>
      </c>
      <c r="T368" s="22"/>
      <c r="U368" s="41">
        <v>564</v>
      </c>
      <c r="V368" s="41">
        <v>546</v>
      </c>
      <c r="W368" s="41">
        <v>18</v>
      </c>
      <c r="X368" s="41">
        <v>0</v>
      </c>
      <c r="Z368" s="41">
        <v>0</v>
      </c>
      <c r="AB368" s="41">
        <f t="shared" si="72"/>
        <v>169</v>
      </c>
      <c r="AD368" s="41">
        <v>140</v>
      </c>
      <c r="AF368" s="41">
        <v>0</v>
      </c>
      <c r="AH368" s="41">
        <v>29</v>
      </c>
      <c r="AJ368" s="41">
        <v>0</v>
      </c>
    </row>
    <row r="369" spans="1:36" outlineLevel="2" x14ac:dyDescent="0.2">
      <c r="A369" s="46">
        <v>2017</v>
      </c>
      <c r="B369" s="22" t="s">
        <v>346</v>
      </c>
      <c r="C369" s="22" t="s">
        <v>278</v>
      </c>
      <c r="D369" s="22" t="s">
        <v>650</v>
      </c>
      <c r="F369" s="41">
        <f t="shared" si="71"/>
        <v>851</v>
      </c>
      <c r="G369" s="22"/>
      <c r="H369" s="41">
        <v>210</v>
      </c>
      <c r="I369" s="41">
        <v>64</v>
      </c>
      <c r="J369" s="41">
        <v>0</v>
      </c>
      <c r="K369" s="41">
        <v>120</v>
      </c>
      <c r="L369" s="41">
        <v>0</v>
      </c>
      <c r="M369" s="41">
        <v>26</v>
      </c>
      <c r="O369" s="41">
        <v>77</v>
      </c>
      <c r="P369" s="41">
        <v>77</v>
      </c>
      <c r="Q369" s="41">
        <v>0</v>
      </c>
      <c r="S369" s="41">
        <v>0</v>
      </c>
      <c r="T369" s="22"/>
      <c r="U369" s="41">
        <v>564</v>
      </c>
      <c r="V369" s="41">
        <v>564</v>
      </c>
      <c r="W369" s="41">
        <v>0</v>
      </c>
      <c r="X369" s="41">
        <v>0</v>
      </c>
      <c r="Z369" s="41">
        <v>0</v>
      </c>
      <c r="AB369" s="41">
        <f t="shared" si="72"/>
        <v>5</v>
      </c>
      <c r="AD369" s="41">
        <v>0</v>
      </c>
      <c r="AF369" s="41">
        <v>0</v>
      </c>
      <c r="AH369" s="41">
        <v>0</v>
      </c>
      <c r="AJ369" s="41">
        <v>5</v>
      </c>
    </row>
    <row r="370" spans="1:36" outlineLevel="2" x14ac:dyDescent="0.2">
      <c r="A370" s="46">
        <v>2017</v>
      </c>
      <c r="B370" s="22" t="s">
        <v>346</v>
      </c>
      <c r="D370" s="22" t="s">
        <v>804</v>
      </c>
      <c r="F370" s="41">
        <f t="shared" si="71"/>
        <v>0</v>
      </c>
      <c r="G370" s="22"/>
      <c r="H370" s="41">
        <v>0</v>
      </c>
      <c r="I370" s="41">
        <v>0</v>
      </c>
      <c r="J370" s="41">
        <v>0</v>
      </c>
      <c r="K370" s="41">
        <v>0</v>
      </c>
      <c r="L370" s="41">
        <v>0</v>
      </c>
      <c r="M370" s="41">
        <v>0</v>
      </c>
      <c r="O370" s="41">
        <v>0</v>
      </c>
      <c r="P370" s="41">
        <v>0</v>
      </c>
      <c r="Q370" s="41">
        <v>0</v>
      </c>
      <c r="S370" s="41">
        <v>0</v>
      </c>
      <c r="T370" s="22"/>
      <c r="U370" s="41">
        <v>0</v>
      </c>
      <c r="V370" s="41">
        <v>0</v>
      </c>
      <c r="W370" s="41">
        <v>0</v>
      </c>
      <c r="X370" s="41">
        <v>0</v>
      </c>
      <c r="Z370" s="41">
        <v>0</v>
      </c>
      <c r="AB370" s="41">
        <f t="shared" si="72"/>
        <v>0</v>
      </c>
      <c r="AD370" s="41">
        <v>0</v>
      </c>
      <c r="AF370" s="41">
        <v>0</v>
      </c>
      <c r="AH370" s="41">
        <v>0</v>
      </c>
      <c r="AJ370" s="41">
        <v>0</v>
      </c>
    </row>
    <row r="371" spans="1:36" outlineLevel="1" x14ac:dyDescent="0.2">
      <c r="A371" s="46"/>
      <c r="B371" s="39" t="s">
        <v>705</v>
      </c>
      <c r="F371" s="41">
        <f>SUBTOTAL(9,F358:F370)</f>
        <v>39662</v>
      </c>
      <c r="G371" s="22"/>
      <c r="H371" s="41">
        <f t="shared" ref="H371:M371" si="73">SUBTOTAL(9,H358:H370)</f>
        <v>24464</v>
      </c>
      <c r="I371" s="41">
        <f t="shared" si="73"/>
        <v>16420</v>
      </c>
      <c r="J371" s="41">
        <f t="shared" si="73"/>
        <v>1972</v>
      </c>
      <c r="K371" s="41">
        <f t="shared" si="73"/>
        <v>4608</v>
      </c>
      <c r="L371" s="41">
        <f t="shared" si="73"/>
        <v>39</v>
      </c>
      <c r="M371" s="41">
        <f t="shared" si="73"/>
        <v>1425</v>
      </c>
      <c r="O371" s="41">
        <f>SUBTOTAL(9,O358:O370)</f>
        <v>1954</v>
      </c>
      <c r="P371" s="41">
        <f>SUBTOTAL(9,P358:P370)</f>
        <v>1954</v>
      </c>
      <c r="Q371" s="41">
        <f>SUBTOTAL(9,Q358:Q370)</f>
        <v>0</v>
      </c>
      <c r="S371" s="41">
        <f>SUBTOTAL(9,S358:S370)</f>
        <v>843</v>
      </c>
      <c r="T371" s="22"/>
      <c r="U371" s="41">
        <f>SUBTOTAL(9,U358:U370)</f>
        <v>12401</v>
      </c>
      <c r="V371" s="41">
        <f>SUBTOTAL(9,V358:V370)</f>
        <v>11733</v>
      </c>
      <c r="W371" s="41">
        <f>SUBTOTAL(9,W358:W370)</f>
        <v>645</v>
      </c>
      <c r="X371" s="41">
        <f>SUBTOTAL(9,X358:X370)</f>
        <v>23</v>
      </c>
      <c r="Z371" s="41">
        <f>SUBTOTAL(9,Z358:Z370)</f>
        <v>120</v>
      </c>
      <c r="AB371" s="41">
        <f>SUBTOTAL(9,AB358:AB370)</f>
        <v>7068.2631000000001</v>
      </c>
      <c r="AD371" s="41">
        <f>SUBTOTAL(9,AD358:AD370)</f>
        <v>5607.5586999999996</v>
      </c>
      <c r="AF371" s="41">
        <f>SUBTOTAL(9,AF358:AF370)</f>
        <v>485.13690000000003</v>
      </c>
      <c r="AH371" s="41">
        <f>SUBTOTAL(9,AH358:AH370)</f>
        <v>189</v>
      </c>
      <c r="AJ371" s="41">
        <f>SUBTOTAL(9,AJ358:AJ370)</f>
        <v>786.5675</v>
      </c>
    </row>
    <row r="372" spans="1:36" outlineLevel="2" x14ac:dyDescent="0.2">
      <c r="A372" s="46">
        <v>2017</v>
      </c>
      <c r="B372" s="22" t="s">
        <v>328</v>
      </c>
      <c r="C372" s="22" t="s">
        <v>5</v>
      </c>
      <c r="D372" s="22" t="s">
        <v>327</v>
      </c>
      <c r="F372" s="41">
        <f t="shared" ref="F372:F377" si="74">SUM(H372,O372,S372,U372)</f>
        <v>26775</v>
      </c>
      <c r="G372" s="22"/>
      <c r="H372" s="41">
        <v>14602</v>
      </c>
      <c r="I372" s="41">
        <v>7831</v>
      </c>
      <c r="J372" s="41">
        <v>1155</v>
      </c>
      <c r="K372" s="41">
        <v>2215</v>
      </c>
      <c r="L372" s="41">
        <v>1115</v>
      </c>
      <c r="M372" s="41">
        <v>2286</v>
      </c>
      <c r="O372" s="41">
        <v>412</v>
      </c>
      <c r="P372" s="41">
        <v>0</v>
      </c>
      <c r="Q372" s="41">
        <v>412</v>
      </c>
      <c r="S372" s="41">
        <v>1733</v>
      </c>
      <c r="T372" s="22"/>
      <c r="U372" s="41">
        <v>10028</v>
      </c>
      <c r="V372" s="41">
        <v>9931</v>
      </c>
      <c r="W372" s="41">
        <v>19</v>
      </c>
      <c r="X372" s="41">
        <v>78</v>
      </c>
      <c r="Z372" s="41">
        <v>0</v>
      </c>
      <c r="AB372" s="41">
        <f t="shared" si="72"/>
        <v>7558</v>
      </c>
      <c r="AD372" s="41">
        <v>4602</v>
      </c>
      <c r="AF372" s="41">
        <v>2</v>
      </c>
      <c r="AH372" s="41">
        <v>0</v>
      </c>
      <c r="AJ372" s="41">
        <v>2954</v>
      </c>
    </row>
    <row r="373" spans="1:36" outlineLevel="2" x14ac:dyDescent="0.2">
      <c r="A373" s="46">
        <v>2017</v>
      </c>
      <c r="B373" s="22" t="s">
        <v>328</v>
      </c>
      <c r="C373" s="22" t="s">
        <v>8</v>
      </c>
      <c r="D373" s="22" t="s">
        <v>331</v>
      </c>
      <c r="F373" s="41">
        <f t="shared" si="74"/>
        <v>847</v>
      </c>
      <c r="G373" s="22"/>
      <c r="H373" s="41">
        <v>151</v>
      </c>
      <c r="I373" s="41">
        <v>92</v>
      </c>
      <c r="J373" s="41">
        <v>1</v>
      </c>
      <c r="K373" s="41">
        <v>11</v>
      </c>
      <c r="L373" s="41">
        <v>47</v>
      </c>
      <c r="M373" s="41">
        <v>0</v>
      </c>
      <c r="O373" s="41">
        <v>48</v>
      </c>
      <c r="P373" s="41">
        <v>0</v>
      </c>
      <c r="Q373" s="41">
        <v>48</v>
      </c>
      <c r="S373" s="41">
        <v>28</v>
      </c>
      <c r="T373" s="22"/>
      <c r="U373" s="41">
        <v>620</v>
      </c>
      <c r="V373" s="41">
        <v>584</v>
      </c>
      <c r="W373" s="41">
        <v>36</v>
      </c>
      <c r="X373" s="41">
        <v>0</v>
      </c>
      <c r="Z373" s="41">
        <v>0</v>
      </c>
      <c r="AB373" s="41">
        <f t="shared" si="72"/>
        <v>70</v>
      </c>
      <c r="AD373" s="41">
        <v>0</v>
      </c>
      <c r="AF373" s="41">
        <v>0</v>
      </c>
      <c r="AH373" s="41">
        <v>0</v>
      </c>
      <c r="AJ373" s="41">
        <v>70</v>
      </c>
    </row>
    <row r="374" spans="1:36" outlineLevel="2" x14ac:dyDescent="0.2">
      <c r="A374" s="46">
        <v>2017</v>
      </c>
      <c r="B374" s="22" t="s">
        <v>328</v>
      </c>
      <c r="C374" s="22" t="s">
        <v>36</v>
      </c>
      <c r="D374" s="22" t="s">
        <v>364</v>
      </c>
      <c r="F374" s="41">
        <f t="shared" si="74"/>
        <v>4047</v>
      </c>
      <c r="G374" s="22"/>
      <c r="H374" s="41">
        <v>2246</v>
      </c>
      <c r="I374" s="41">
        <v>621</v>
      </c>
      <c r="J374" s="41">
        <v>32</v>
      </c>
      <c r="K374" s="41">
        <v>1556</v>
      </c>
      <c r="L374" s="41">
        <v>0</v>
      </c>
      <c r="M374" s="41">
        <v>37</v>
      </c>
      <c r="O374" s="41">
        <v>382</v>
      </c>
      <c r="P374" s="41">
        <v>382</v>
      </c>
      <c r="Q374" s="41">
        <v>0</v>
      </c>
      <c r="S374" s="41">
        <v>361</v>
      </c>
      <c r="T374" s="22"/>
      <c r="U374" s="41">
        <v>1058</v>
      </c>
      <c r="V374" s="41">
        <v>1016</v>
      </c>
      <c r="W374" s="41">
        <v>42</v>
      </c>
      <c r="X374" s="41">
        <v>0</v>
      </c>
      <c r="Z374" s="41">
        <v>0</v>
      </c>
      <c r="AB374" s="41">
        <f t="shared" si="72"/>
        <v>144</v>
      </c>
      <c r="AD374" s="41">
        <v>75</v>
      </c>
      <c r="AF374" s="41">
        <v>48</v>
      </c>
      <c r="AH374" s="41">
        <v>21</v>
      </c>
      <c r="AJ374" s="41">
        <v>0</v>
      </c>
    </row>
    <row r="375" spans="1:36" outlineLevel="2" x14ac:dyDescent="0.2">
      <c r="A375" s="46">
        <v>2017</v>
      </c>
      <c r="B375" s="22" t="s">
        <v>328</v>
      </c>
      <c r="C375" s="22" t="s">
        <v>41</v>
      </c>
      <c r="D375" s="22" t="s">
        <v>371</v>
      </c>
      <c r="F375" s="41">
        <f t="shared" si="74"/>
        <v>1981</v>
      </c>
      <c r="G375" s="22"/>
      <c r="H375" s="41">
        <v>45</v>
      </c>
      <c r="I375" s="41">
        <v>0</v>
      </c>
      <c r="J375" s="41">
        <v>0</v>
      </c>
      <c r="K375" s="41">
        <v>0</v>
      </c>
      <c r="L375" s="41">
        <v>0</v>
      </c>
      <c r="M375" s="41">
        <v>45</v>
      </c>
      <c r="O375" s="41">
        <v>134</v>
      </c>
      <c r="P375" s="41">
        <v>134</v>
      </c>
      <c r="Q375" s="41">
        <v>0</v>
      </c>
      <c r="S375" s="41">
        <v>1286</v>
      </c>
      <c r="T375" s="22"/>
      <c r="U375" s="41">
        <v>516</v>
      </c>
      <c r="V375" s="41">
        <v>516</v>
      </c>
      <c r="W375" s="41">
        <v>0</v>
      </c>
      <c r="X375" s="41">
        <v>0</v>
      </c>
      <c r="Z375" s="41">
        <v>11</v>
      </c>
      <c r="AB375" s="41">
        <f t="shared" si="72"/>
        <v>632</v>
      </c>
      <c r="AD375" s="41">
        <v>0</v>
      </c>
      <c r="AF375" s="41">
        <v>52</v>
      </c>
      <c r="AH375" s="41">
        <v>492</v>
      </c>
      <c r="AJ375" s="41">
        <v>88</v>
      </c>
    </row>
    <row r="376" spans="1:36" outlineLevel="2" x14ac:dyDescent="0.2">
      <c r="A376" s="46">
        <v>2017</v>
      </c>
      <c r="B376" s="22" t="s">
        <v>328</v>
      </c>
      <c r="C376" s="22" t="s">
        <v>240</v>
      </c>
      <c r="D376" s="22" t="s">
        <v>606</v>
      </c>
      <c r="F376" s="41">
        <f t="shared" si="74"/>
        <v>8186</v>
      </c>
      <c r="G376" s="22"/>
      <c r="H376" s="41">
        <v>6029</v>
      </c>
      <c r="I376" s="41">
        <v>1591</v>
      </c>
      <c r="J376" s="41">
        <v>100</v>
      </c>
      <c r="K376" s="41">
        <v>1702</v>
      </c>
      <c r="L376" s="41">
        <v>5</v>
      </c>
      <c r="M376" s="41">
        <v>2631</v>
      </c>
      <c r="O376" s="41">
        <v>0</v>
      </c>
      <c r="P376" s="41">
        <v>0</v>
      </c>
      <c r="Q376" s="41">
        <v>0</v>
      </c>
      <c r="S376" s="41">
        <v>12</v>
      </c>
      <c r="T376" s="22"/>
      <c r="U376" s="41">
        <v>2145</v>
      </c>
      <c r="V376" s="41">
        <v>2129</v>
      </c>
      <c r="W376" s="41">
        <v>16</v>
      </c>
      <c r="X376" s="41">
        <v>0</v>
      </c>
      <c r="Z376" s="41">
        <v>0</v>
      </c>
      <c r="AB376" s="41">
        <f t="shared" si="72"/>
        <v>1105</v>
      </c>
      <c r="AD376" s="41">
        <v>1105</v>
      </c>
      <c r="AF376" s="41">
        <v>0</v>
      </c>
      <c r="AH376" s="41">
        <v>0</v>
      </c>
      <c r="AJ376" s="41">
        <v>0</v>
      </c>
    </row>
    <row r="377" spans="1:36" outlineLevel="2" x14ac:dyDescent="0.2">
      <c r="A377" s="46">
        <v>2017</v>
      </c>
      <c r="B377" s="22" t="s">
        <v>328</v>
      </c>
      <c r="D377" s="22" t="s">
        <v>804</v>
      </c>
      <c r="F377" s="41">
        <f t="shared" si="74"/>
        <v>1886</v>
      </c>
      <c r="G377" s="22"/>
      <c r="H377" s="41">
        <v>355</v>
      </c>
      <c r="I377" s="41">
        <v>179</v>
      </c>
      <c r="J377" s="41">
        <v>37</v>
      </c>
      <c r="K377" s="41">
        <v>78</v>
      </c>
      <c r="L377" s="41">
        <v>7</v>
      </c>
      <c r="M377" s="41">
        <v>54</v>
      </c>
      <c r="O377" s="41">
        <v>0</v>
      </c>
      <c r="P377" s="41">
        <v>0</v>
      </c>
      <c r="Q377" s="41">
        <v>0</v>
      </c>
      <c r="S377" s="41">
        <v>0</v>
      </c>
      <c r="T377" s="22"/>
      <c r="U377" s="41">
        <v>1531</v>
      </c>
      <c r="V377" s="41">
        <v>1440</v>
      </c>
      <c r="W377" s="41">
        <v>53</v>
      </c>
      <c r="X377" s="41">
        <v>38</v>
      </c>
      <c r="Z377" s="41">
        <v>0</v>
      </c>
      <c r="AB377" s="41">
        <f t="shared" si="72"/>
        <v>47</v>
      </c>
      <c r="AD377" s="41">
        <v>7</v>
      </c>
      <c r="AF377" s="41">
        <v>0</v>
      </c>
      <c r="AH377" s="41">
        <v>0</v>
      </c>
      <c r="AJ377" s="41">
        <v>40</v>
      </c>
    </row>
    <row r="378" spans="1:36" outlineLevel="1" x14ac:dyDescent="0.2">
      <c r="A378" s="46"/>
      <c r="B378" s="39" t="s">
        <v>706</v>
      </c>
      <c r="F378" s="41">
        <f>SUBTOTAL(9,F372:F377)</f>
        <v>43722</v>
      </c>
      <c r="G378" s="22"/>
      <c r="H378" s="41">
        <f t="shared" ref="H378:M378" si="75">SUBTOTAL(9,H372:H377)</f>
        <v>23428</v>
      </c>
      <c r="I378" s="41">
        <f t="shared" si="75"/>
        <v>10314</v>
      </c>
      <c r="J378" s="41">
        <f t="shared" si="75"/>
        <v>1325</v>
      </c>
      <c r="K378" s="41">
        <f t="shared" si="75"/>
        <v>5562</v>
      </c>
      <c r="L378" s="41">
        <f t="shared" si="75"/>
        <v>1174</v>
      </c>
      <c r="M378" s="41">
        <f t="shared" si="75"/>
        <v>5053</v>
      </c>
      <c r="O378" s="41">
        <f>SUBTOTAL(9,O372:O377)</f>
        <v>976</v>
      </c>
      <c r="P378" s="41">
        <f>SUBTOTAL(9,P372:P377)</f>
        <v>516</v>
      </c>
      <c r="Q378" s="41">
        <f>SUBTOTAL(9,Q372:Q377)</f>
        <v>460</v>
      </c>
      <c r="S378" s="41">
        <f>SUBTOTAL(9,S372:S377)</f>
        <v>3420</v>
      </c>
      <c r="T378" s="22"/>
      <c r="U378" s="41">
        <f>SUBTOTAL(9,U372:U377)</f>
        <v>15898</v>
      </c>
      <c r="V378" s="41">
        <f>SUBTOTAL(9,V372:V377)</f>
        <v>15616</v>
      </c>
      <c r="W378" s="41">
        <f>SUBTOTAL(9,W372:W377)</f>
        <v>166</v>
      </c>
      <c r="X378" s="41">
        <f>SUBTOTAL(9,X372:X377)</f>
        <v>116</v>
      </c>
      <c r="Z378" s="41">
        <f>SUBTOTAL(9,Z372:Z377)</f>
        <v>11</v>
      </c>
      <c r="AB378" s="41">
        <f>SUBTOTAL(9,AB372:AB377)</f>
        <v>9556</v>
      </c>
      <c r="AD378" s="41">
        <f>SUBTOTAL(9,AD372:AD377)</f>
        <v>5789</v>
      </c>
      <c r="AF378" s="41">
        <f>SUBTOTAL(9,AF372:AF377)</f>
        <v>102</v>
      </c>
      <c r="AH378" s="41">
        <f>SUBTOTAL(9,AH372:AH377)</f>
        <v>513</v>
      </c>
      <c r="AJ378" s="41">
        <f>SUBTOTAL(9,AJ372:AJ377)</f>
        <v>3152</v>
      </c>
    </row>
    <row r="379" spans="1:36" outlineLevel="2" x14ac:dyDescent="0.2">
      <c r="A379" s="46">
        <v>2017</v>
      </c>
      <c r="B379" s="22" t="s">
        <v>797</v>
      </c>
      <c r="C379" s="22" t="s">
        <v>10</v>
      </c>
      <c r="D379" s="22" t="s">
        <v>334</v>
      </c>
      <c r="F379" s="41">
        <f t="shared" ref="F379:F395" si="76">SUM(H379,O379,S379,U379)</f>
        <v>780</v>
      </c>
      <c r="G379" s="22"/>
      <c r="H379" s="41">
        <v>86</v>
      </c>
      <c r="I379" s="41">
        <v>0</v>
      </c>
      <c r="J379" s="41">
        <v>0</v>
      </c>
      <c r="K379" s="41">
        <v>0</v>
      </c>
      <c r="L379" s="41">
        <v>0</v>
      </c>
      <c r="M379" s="41">
        <v>86</v>
      </c>
      <c r="O379" s="41">
        <v>570</v>
      </c>
      <c r="P379" s="41">
        <v>555</v>
      </c>
      <c r="Q379" s="41">
        <v>15</v>
      </c>
      <c r="S379" s="41">
        <v>0</v>
      </c>
      <c r="T379" s="22"/>
      <c r="U379" s="41">
        <v>124</v>
      </c>
      <c r="V379" s="41">
        <v>123</v>
      </c>
      <c r="W379" s="41">
        <v>1</v>
      </c>
      <c r="X379" s="41">
        <v>0</v>
      </c>
      <c r="Z379" s="41">
        <v>0</v>
      </c>
      <c r="AB379" s="41">
        <f t="shared" si="72"/>
        <v>216</v>
      </c>
      <c r="AD379" s="41">
        <v>25</v>
      </c>
      <c r="AF379" s="41">
        <v>191</v>
      </c>
      <c r="AH379" s="41">
        <v>0</v>
      </c>
      <c r="AJ379" s="41">
        <v>0</v>
      </c>
    </row>
    <row r="380" spans="1:36" outlineLevel="2" x14ac:dyDescent="0.2">
      <c r="A380" s="46">
        <v>2017</v>
      </c>
      <c r="B380" s="22" t="s">
        <v>797</v>
      </c>
      <c r="C380" s="22" t="s">
        <v>11</v>
      </c>
      <c r="D380" s="22" t="s">
        <v>335</v>
      </c>
      <c r="F380" s="41">
        <f t="shared" si="76"/>
        <v>1381</v>
      </c>
      <c r="G380" s="22"/>
      <c r="H380" s="41">
        <v>364</v>
      </c>
      <c r="I380" s="41">
        <v>182</v>
      </c>
      <c r="J380" s="41">
        <v>0</v>
      </c>
      <c r="K380" s="41">
        <v>0</v>
      </c>
      <c r="L380" s="41">
        <v>1</v>
      </c>
      <c r="M380" s="41">
        <v>181</v>
      </c>
      <c r="O380" s="41">
        <v>383</v>
      </c>
      <c r="P380" s="41">
        <v>383</v>
      </c>
      <c r="Q380" s="41">
        <v>0</v>
      </c>
      <c r="S380" s="41">
        <v>179</v>
      </c>
      <c r="T380" s="22"/>
      <c r="U380" s="41">
        <v>455</v>
      </c>
      <c r="V380" s="41">
        <v>432</v>
      </c>
      <c r="W380" s="41">
        <v>11</v>
      </c>
      <c r="X380" s="41">
        <v>12</v>
      </c>
      <c r="Z380" s="41">
        <v>0</v>
      </c>
      <c r="AB380" s="41">
        <f t="shared" si="72"/>
        <v>112</v>
      </c>
      <c r="AD380" s="41">
        <v>0</v>
      </c>
      <c r="AF380" s="41">
        <v>57</v>
      </c>
      <c r="AH380" s="41">
        <v>0</v>
      </c>
      <c r="AJ380" s="41">
        <v>55</v>
      </c>
    </row>
    <row r="381" spans="1:36" outlineLevel="2" x14ac:dyDescent="0.2">
      <c r="A381" s="46">
        <v>2017</v>
      </c>
      <c r="B381" s="22" t="s">
        <v>797</v>
      </c>
      <c r="C381" s="22" t="s">
        <v>12</v>
      </c>
      <c r="D381" s="22" t="s">
        <v>336</v>
      </c>
      <c r="F381" s="41">
        <f t="shared" si="76"/>
        <v>4307</v>
      </c>
      <c r="G381" s="22"/>
      <c r="H381" s="41">
        <v>2849</v>
      </c>
      <c r="I381" s="41">
        <v>2849</v>
      </c>
      <c r="J381" s="41">
        <v>0</v>
      </c>
      <c r="K381" s="41">
        <v>0</v>
      </c>
      <c r="L381" s="41">
        <v>0</v>
      </c>
      <c r="M381" s="41">
        <v>0</v>
      </c>
      <c r="O381" s="41">
        <v>454</v>
      </c>
      <c r="P381" s="41">
        <v>454</v>
      </c>
      <c r="Q381" s="41">
        <v>0</v>
      </c>
      <c r="S381" s="41">
        <v>49</v>
      </c>
      <c r="T381" s="22"/>
      <c r="U381" s="41">
        <v>955</v>
      </c>
      <c r="V381" s="41">
        <v>955</v>
      </c>
      <c r="W381" s="41">
        <v>0</v>
      </c>
      <c r="X381" s="41">
        <v>0</v>
      </c>
      <c r="Z381" s="41">
        <v>0</v>
      </c>
      <c r="AB381" s="41">
        <f t="shared" si="72"/>
        <v>688</v>
      </c>
      <c r="AD381" s="41">
        <v>688</v>
      </c>
      <c r="AF381" s="41">
        <v>0</v>
      </c>
      <c r="AH381" s="41">
        <v>0</v>
      </c>
      <c r="AJ381" s="41">
        <v>0</v>
      </c>
    </row>
    <row r="382" spans="1:36" outlineLevel="2" x14ac:dyDescent="0.2">
      <c r="A382" s="46">
        <v>2017</v>
      </c>
      <c r="B382" s="22" t="s">
        <v>797</v>
      </c>
      <c r="C382" s="22" t="s">
        <v>13</v>
      </c>
      <c r="D382" s="22" t="s">
        <v>337</v>
      </c>
      <c r="F382" s="41">
        <f t="shared" si="76"/>
        <v>12384.221098942246</v>
      </c>
      <c r="G382" s="22"/>
      <c r="H382" s="41">
        <v>8018.9940091734534</v>
      </c>
      <c r="I382" s="41">
        <v>4130.9425255078158</v>
      </c>
      <c r="J382" s="41">
        <v>478</v>
      </c>
      <c r="K382" s="41">
        <v>996.41608162501166</v>
      </c>
      <c r="L382" s="41">
        <v>121</v>
      </c>
      <c r="M382" s="41">
        <v>2292.6354020406252</v>
      </c>
      <c r="O382" s="41">
        <v>1229.6354020406252</v>
      </c>
      <c r="P382" s="41">
        <v>282.63540204062531</v>
      </c>
      <c r="Q382" s="41">
        <v>947</v>
      </c>
      <c r="S382" s="41">
        <v>664.70804081250583</v>
      </c>
      <c r="T382" s="22"/>
      <c r="U382" s="41">
        <v>2470.8836469156604</v>
      </c>
      <c r="V382" s="41">
        <v>2339.8836469156604</v>
      </c>
      <c r="W382" s="41">
        <v>112</v>
      </c>
      <c r="X382" s="41">
        <v>19</v>
      </c>
      <c r="Z382" s="41">
        <v>0</v>
      </c>
      <c r="AB382" s="41">
        <f t="shared" si="72"/>
        <v>1444</v>
      </c>
      <c r="AD382" s="41">
        <v>1328</v>
      </c>
      <c r="AF382" s="41">
        <v>113</v>
      </c>
      <c r="AH382" s="41">
        <v>0</v>
      </c>
      <c r="AJ382" s="41">
        <v>3</v>
      </c>
    </row>
    <row r="383" spans="1:36" outlineLevel="2" x14ac:dyDescent="0.2">
      <c r="A383" s="46">
        <v>2017</v>
      </c>
      <c r="B383" s="22" t="s">
        <v>797</v>
      </c>
      <c r="C383" s="22" t="s">
        <v>14</v>
      </c>
      <c r="D383" s="22" t="s">
        <v>338</v>
      </c>
      <c r="F383" s="41">
        <f t="shared" si="76"/>
        <v>1343</v>
      </c>
      <c r="G383" s="22"/>
      <c r="H383" s="41">
        <v>688</v>
      </c>
      <c r="I383" s="41">
        <v>25</v>
      </c>
      <c r="J383" s="41">
        <v>29</v>
      </c>
      <c r="K383" s="41">
        <v>285</v>
      </c>
      <c r="L383" s="41">
        <v>0</v>
      </c>
      <c r="M383" s="41">
        <v>349</v>
      </c>
      <c r="O383" s="41">
        <v>0</v>
      </c>
      <c r="P383" s="41">
        <v>0</v>
      </c>
      <c r="Q383" s="41">
        <v>0</v>
      </c>
      <c r="S383" s="41">
        <v>91</v>
      </c>
      <c r="T383" s="22"/>
      <c r="U383" s="41">
        <v>564</v>
      </c>
      <c r="V383" s="41">
        <v>553</v>
      </c>
      <c r="W383" s="41">
        <v>11</v>
      </c>
      <c r="X383" s="41">
        <v>0</v>
      </c>
      <c r="Z383" s="41">
        <v>0</v>
      </c>
      <c r="AB383" s="41">
        <f t="shared" si="72"/>
        <v>31</v>
      </c>
      <c r="AD383" s="41">
        <v>1</v>
      </c>
      <c r="AF383" s="41">
        <v>0</v>
      </c>
      <c r="AH383" s="41">
        <v>10</v>
      </c>
      <c r="AJ383" s="41">
        <v>20</v>
      </c>
    </row>
    <row r="384" spans="1:36" outlineLevel="2" x14ac:dyDescent="0.2">
      <c r="A384" s="46">
        <v>2017</v>
      </c>
      <c r="B384" s="22" t="s">
        <v>797</v>
      </c>
      <c r="C384" s="22" t="s">
        <v>15</v>
      </c>
      <c r="D384" s="22" t="s">
        <v>339</v>
      </c>
      <c r="F384" s="41">
        <f t="shared" si="76"/>
        <v>1221</v>
      </c>
      <c r="G384" s="22"/>
      <c r="H384" s="41">
        <v>579</v>
      </c>
      <c r="I384" s="41">
        <v>14</v>
      </c>
      <c r="J384" s="41">
        <v>0</v>
      </c>
      <c r="K384" s="41">
        <v>390</v>
      </c>
      <c r="L384" s="41">
        <v>0</v>
      </c>
      <c r="M384" s="41">
        <v>175</v>
      </c>
      <c r="O384" s="41">
        <v>57</v>
      </c>
      <c r="P384" s="41">
        <v>57</v>
      </c>
      <c r="Q384" s="41">
        <v>0</v>
      </c>
      <c r="S384" s="41">
        <v>3</v>
      </c>
      <c r="T384" s="22"/>
      <c r="U384" s="41">
        <v>582</v>
      </c>
      <c r="V384" s="41">
        <v>582</v>
      </c>
      <c r="W384" s="41">
        <v>0</v>
      </c>
      <c r="X384" s="41">
        <v>0</v>
      </c>
      <c r="Z384" s="41">
        <v>0</v>
      </c>
      <c r="AB384" s="41">
        <f t="shared" si="72"/>
        <v>15</v>
      </c>
      <c r="AD384" s="41">
        <v>0</v>
      </c>
      <c r="AF384" s="41">
        <v>11</v>
      </c>
      <c r="AH384" s="41">
        <v>4</v>
      </c>
      <c r="AJ384" s="41">
        <v>0</v>
      </c>
    </row>
    <row r="385" spans="1:36" outlineLevel="2" x14ac:dyDescent="0.2">
      <c r="A385" s="46">
        <v>2017</v>
      </c>
      <c r="B385" s="22" t="s">
        <v>797</v>
      </c>
      <c r="C385" s="22" t="s">
        <v>16</v>
      </c>
      <c r="D385" s="22" t="s">
        <v>340</v>
      </c>
      <c r="F385" s="41">
        <f t="shared" si="76"/>
        <v>137</v>
      </c>
      <c r="G385" s="22"/>
      <c r="H385" s="41">
        <v>39</v>
      </c>
      <c r="I385" s="41">
        <v>33</v>
      </c>
      <c r="J385" s="41">
        <v>0</v>
      </c>
      <c r="K385" s="41">
        <v>6</v>
      </c>
      <c r="L385" s="41">
        <v>0</v>
      </c>
      <c r="M385" s="41">
        <v>0</v>
      </c>
      <c r="O385" s="41">
        <v>0</v>
      </c>
      <c r="P385" s="41">
        <v>0</v>
      </c>
      <c r="Q385" s="41">
        <v>0</v>
      </c>
      <c r="S385" s="41">
        <v>14</v>
      </c>
      <c r="T385" s="22"/>
      <c r="U385" s="41">
        <v>84</v>
      </c>
      <c r="V385" s="41">
        <v>0</v>
      </c>
      <c r="W385" s="41">
        <v>84</v>
      </c>
      <c r="X385" s="41">
        <v>0</v>
      </c>
      <c r="Z385" s="41">
        <v>0</v>
      </c>
      <c r="AB385" s="41">
        <f t="shared" si="72"/>
        <v>9</v>
      </c>
      <c r="AD385" s="41">
        <v>0</v>
      </c>
      <c r="AF385" s="41">
        <v>0</v>
      </c>
      <c r="AH385" s="41">
        <v>9</v>
      </c>
      <c r="AJ385" s="41">
        <v>0</v>
      </c>
    </row>
    <row r="386" spans="1:36" outlineLevel="2" x14ac:dyDescent="0.2">
      <c r="A386" s="46">
        <v>2017</v>
      </c>
      <c r="B386" s="22" t="s">
        <v>797</v>
      </c>
      <c r="C386" s="22" t="s">
        <v>17</v>
      </c>
      <c r="D386" s="22" t="s">
        <v>341</v>
      </c>
      <c r="F386" s="41">
        <f t="shared" si="76"/>
        <v>10396</v>
      </c>
      <c r="G386" s="22"/>
      <c r="H386" s="41">
        <v>8371</v>
      </c>
      <c r="I386" s="41">
        <v>7776</v>
      </c>
      <c r="J386" s="41">
        <v>210</v>
      </c>
      <c r="K386" s="41">
        <v>0</v>
      </c>
      <c r="L386" s="41">
        <v>0</v>
      </c>
      <c r="M386" s="41">
        <v>385</v>
      </c>
      <c r="O386" s="41">
        <v>505</v>
      </c>
      <c r="P386" s="41">
        <v>505</v>
      </c>
      <c r="Q386" s="41">
        <v>0</v>
      </c>
      <c r="S386" s="41">
        <v>167</v>
      </c>
      <c r="T386" s="22"/>
      <c r="U386" s="41">
        <v>1353</v>
      </c>
      <c r="V386" s="41">
        <v>1309</v>
      </c>
      <c r="W386" s="41">
        <v>44</v>
      </c>
      <c r="X386" s="41">
        <v>0</v>
      </c>
      <c r="Z386" s="41">
        <v>0</v>
      </c>
      <c r="AB386" s="41">
        <f t="shared" si="72"/>
        <v>155</v>
      </c>
      <c r="AD386" s="41">
        <v>155</v>
      </c>
      <c r="AF386" s="41">
        <v>0</v>
      </c>
      <c r="AH386" s="41">
        <v>0</v>
      </c>
      <c r="AJ386" s="41">
        <v>0</v>
      </c>
    </row>
    <row r="387" spans="1:36" outlineLevel="2" x14ac:dyDescent="0.2">
      <c r="A387" s="46">
        <v>2017</v>
      </c>
      <c r="B387" s="22" t="s">
        <v>797</v>
      </c>
      <c r="C387" s="22" t="s">
        <v>18</v>
      </c>
      <c r="D387" s="22" t="s">
        <v>342</v>
      </c>
      <c r="F387" s="41">
        <f t="shared" si="76"/>
        <v>854</v>
      </c>
      <c r="G387" s="22"/>
      <c r="H387" s="41">
        <v>213</v>
      </c>
      <c r="I387" s="41">
        <v>102</v>
      </c>
      <c r="J387" s="41">
        <v>0</v>
      </c>
      <c r="K387" s="41">
        <v>12</v>
      </c>
      <c r="L387" s="41">
        <v>99</v>
      </c>
      <c r="M387" s="41">
        <v>0</v>
      </c>
      <c r="O387" s="41">
        <v>423</v>
      </c>
      <c r="P387" s="41">
        <v>423</v>
      </c>
      <c r="Q387" s="41">
        <v>0</v>
      </c>
      <c r="S387" s="41">
        <v>0</v>
      </c>
      <c r="T387" s="22"/>
      <c r="U387" s="41">
        <v>218</v>
      </c>
      <c r="V387" s="41">
        <v>177</v>
      </c>
      <c r="W387" s="41">
        <v>0</v>
      </c>
      <c r="X387" s="41">
        <v>41</v>
      </c>
      <c r="Z387" s="41">
        <v>4</v>
      </c>
      <c r="AB387" s="41">
        <f t="shared" si="72"/>
        <v>189</v>
      </c>
      <c r="AD387" s="41">
        <v>0</v>
      </c>
      <c r="AF387" s="41">
        <v>123</v>
      </c>
      <c r="AH387" s="41">
        <v>66</v>
      </c>
      <c r="AJ387" s="41">
        <v>0</v>
      </c>
    </row>
    <row r="388" spans="1:36" outlineLevel="2" x14ac:dyDescent="0.2">
      <c r="A388" s="46">
        <v>2017</v>
      </c>
      <c r="B388" s="22" t="s">
        <v>797</v>
      </c>
      <c r="C388" s="22" t="s">
        <v>19</v>
      </c>
      <c r="D388" s="22" t="s">
        <v>343</v>
      </c>
      <c r="F388" s="41">
        <f t="shared" si="76"/>
        <v>241</v>
      </c>
      <c r="G388" s="22"/>
      <c r="H388" s="41">
        <v>30</v>
      </c>
      <c r="I388" s="41">
        <v>0</v>
      </c>
      <c r="J388" s="41">
        <v>1</v>
      </c>
      <c r="K388" s="41">
        <v>28</v>
      </c>
      <c r="L388" s="41">
        <v>0</v>
      </c>
      <c r="M388" s="41">
        <v>1</v>
      </c>
      <c r="O388" s="41">
        <v>143</v>
      </c>
      <c r="P388" s="41">
        <v>133</v>
      </c>
      <c r="Q388" s="41">
        <v>10</v>
      </c>
      <c r="S388" s="41">
        <v>0</v>
      </c>
      <c r="T388" s="22"/>
      <c r="U388" s="41">
        <v>68</v>
      </c>
      <c r="V388" s="41">
        <v>68</v>
      </c>
      <c r="W388" s="41">
        <v>0</v>
      </c>
      <c r="X388" s="41">
        <v>0</v>
      </c>
      <c r="Z388" s="41">
        <v>62</v>
      </c>
      <c r="AB388" s="41">
        <f t="shared" si="72"/>
        <v>1</v>
      </c>
      <c r="AD388" s="41">
        <v>0</v>
      </c>
      <c r="AF388" s="41">
        <v>0</v>
      </c>
      <c r="AH388" s="41">
        <v>0</v>
      </c>
      <c r="AJ388" s="41">
        <v>1</v>
      </c>
    </row>
    <row r="389" spans="1:36" outlineLevel="2" x14ac:dyDescent="0.2">
      <c r="A389" s="46">
        <v>2017</v>
      </c>
      <c r="B389" s="22" t="s">
        <v>797</v>
      </c>
      <c r="C389" s="22" t="s">
        <v>20</v>
      </c>
      <c r="D389" s="22" t="s">
        <v>344</v>
      </c>
      <c r="F389" s="41">
        <f t="shared" si="76"/>
        <v>974</v>
      </c>
      <c r="G389" s="22"/>
      <c r="H389" s="41">
        <v>340</v>
      </c>
      <c r="I389" s="41">
        <v>157</v>
      </c>
      <c r="J389" s="41">
        <v>0</v>
      </c>
      <c r="K389" s="41">
        <v>128</v>
      </c>
      <c r="L389" s="41">
        <v>0</v>
      </c>
      <c r="M389" s="41">
        <v>55</v>
      </c>
      <c r="O389" s="41">
        <v>76</v>
      </c>
      <c r="P389" s="41">
        <v>76</v>
      </c>
      <c r="Q389" s="41">
        <v>0</v>
      </c>
      <c r="S389" s="41">
        <v>116</v>
      </c>
      <c r="T389" s="22"/>
      <c r="U389" s="41">
        <v>442</v>
      </c>
      <c r="V389" s="41">
        <v>409</v>
      </c>
      <c r="W389" s="41">
        <v>15</v>
      </c>
      <c r="X389" s="41">
        <v>18</v>
      </c>
      <c r="Z389" s="41">
        <v>0</v>
      </c>
      <c r="AB389" s="41">
        <f t="shared" si="72"/>
        <v>2</v>
      </c>
      <c r="AD389" s="41">
        <v>0</v>
      </c>
      <c r="AF389" s="41">
        <v>0</v>
      </c>
      <c r="AH389" s="41">
        <v>2</v>
      </c>
      <c r="AJ389" s="41">
        <v>0</v>
      </c>
    </row>
    <row r="390" spans="1:36" outlineLevel="2" x14ac:dyDescent="0.2">
      <c r="A390" s="46">
        <v>2017</v>
      </c>
      <c r="B390" s="22" t="s">
        <v>797</v>
      </c>
      <c r="C390" s="22" t="s">
        <v>291</v>
      </c>
      <c r="D390" s="22" t="s">
        <v>665</v>
      </c>
      <c r="F390" s="41">
        <f t="shared" si="76"/>
        <v>476</v>
      </c>
      <c r="G390" s="22"/>
      <c r="H390" s="41">
        <v>218</v>
      </c>
      <c r="I390" s="41">
        <v>147</v>
      </c>
      <c r="J390" s="41">
        <v>0</v>
      </c>
      <c r="K390" s="41">
        <v>62</v>
      </c>
      <c r="L390" s="41">
        <v>9</v>
      </c>
      <c r="M390" s="41">
        <v>0</v>
      </c>
      <c r="O390" s="41">
        <v>27</v>
      </c>
      <c r="P390" s="41">
        <v>27</v>
      </c>
      <c r="Q390" s="41">
        <v>0</v>
      </c>
      <c r="S390" s="41">
        <v>55</v>
      </c>
      <c r="T390" s="22"/>
      <c r="U390" s="41">
        <v>176</v>
      </c>
      <c r="V390" s="41">
        <v>165</v>
      </c>
      <c r="W390" s="41">
        <v>11</v>
      </c>
      <c r="X390" s="41">
        <v>0</v>
      </c>
      <c r="Z390" s="41">
        <v>0</v>
      </c>
      <c r="AB390" s="41">
        <f t="shared" si="72"/>
        <v>7</v>
      </c>
      <c r="AD390" s="41">
        <v>2</v>
      </c>
      <c r="AF390" s="41">
        <v>0</v>
      </c>
      <c r="AH390" s="41">
        <v>5</v>
      </c>
      <c r="AJ390" s="41">
        <v>0</v>
      </c>
    </row>
    <row r="391" spans="1:36" outlineLevel="2" x14ac:dyDescent="0.2">
      <c r="A391" s="46">
        <v>2017</v>
      </c>
      <c r="B391" s="22" t="s">
        <v>797</v>
      </c>
      <c r="C391" s="22" t="s">
        <v>296</v>
      </c>
      <c r="D391" s="22" t="s">
        <v>670</v>
      </c>
      <c r="F391" s="41">
        <f t="shared" si="76"/>
        <v>7997.0437143124591</v>
      </c>
      <c r="G391" s="22"/>
      <c r="H391" s="41">
        <v>4791.1961059627447</v>
      </c>
      <c r="I391" s="41">
        <v>4314.6626415800802</v>
      </c>
      <c r="J391" s="41">
        <v>5</v>
      </c>
      <c r="K391" s="41">
        <v>43.520453056257608</v>
      </c>
      <c r="L391" s="41">
        <v>3</v>
      </c>
      <c r="M391" s="41">
        <v>425.01301132640646</v>
      </c>
      <c r="O391" s="41">
        <v>556.0130113264064</v>
      </c>
      <c r="P391" s="41">
        <v>556.0130113264064</v>
      </c>
      <c r="Q391" s="41">
        <v>0</v>
      </c>
      <c r="S391" s="41">
        <v>690.26022652812878</v>
      </c>
      <c r="T391" s="22"/>
      <c r="U391" s="41">
        <v>1959.5743704951792</v>
      </c>
      <c r="V391" s="41">
        <v>1907.5743704951792</v>
      </c>
      <c r="W391" s="41">
        <v>52</v>
      </c>
      <c r="X391" s="41">
        <v>0</v>
      </c>
      <c r="Z391" s="41">
        <v>0</v>
      </c>
      <c r="AB391" s="41">
        <f t="shared" si="72"/>
        <v>367</v>
      </c>
      <c r="AD391" s="41">
        <v>305</v>
      </c>
      <c r="AF391" s="41">
        <v>9</v>
      </c>
      <c r="AH391" s="41">
        <v>41</v>
      </c>
      <c r="AJ391" s="41">
        <v>12</v>
      </c>
    </row>
    <row r="392" spans="1:36" outlineLevel="2" x14ac:dyDescent="0.2">
      <c r="A392" s="46">
        <v>2017</v>
      </c>
      <c r="B392" s="22" t="s">
        <v>797</v>
      </c>
      <c r="C392" s="22" t="s">
        <v>305</v>
      </c>
      <c r="D392" s="22" t="s">
        <v>681</v>
      </c>
      <c r="F392" s="41">
        <f t="shared" si="76"/>
        <v>2300</v>
      </c>
      <c r="G392" s="22"/>
      <c r="H392" s="41">
        <v>835</v>
      </c>
      <c r="I392" s="41">
        <v>766</v>
      </c>
      <c r="J392" s="41">
        <v>8</v>
      </c>
      <c r="K392" s="41">
        <v>61</v>
      </c>
      <c r="L392" s="41">
        <v>0</v>
      </c>
      <c r="M392" s="41">
        <v>0</v>
      </c>
      <c r="O392" s="41">
        <v>367</v>
      </c>
      <c r="P392" s="41">
        <v>367</v>
      </c>
      <c r="Q392" s="41">
        <v>0</v>
      </c>
      <c r="S392" s="41">
        <v>131</v>
      </c>
      <c r="T392" s="22"/>
      <c r="U392" s="41">
        <v>967</v>
      </c>
      <c r="V392" s="41">
        <v>946</v>
      </c>
      <c r="W392" s="41">
        <v>21</v>
      </c>
      <c r="X392" s="41">
        <v>0</v>
      </c>
      <c r="Z392" s="41">
        <v>0</v>
      </c>
      <c r="AB392" s="41">
        <f t="shared" si="72"/>
        <v>167</v>
      </c>
      <c r="AD392" s="41">
        <v>86</v>
      </c>
      <c r="AF392" s="41">
        <v>0</v>
      </c>
      <c r="AH392" s="41">
        <v>0</v>
      </c>
      <c r="AJ392" s="41">
        <v>81</v>
      </c>
    </row>
    <row r="393" spans="1:36" outlineLevel="2" x14ac:dyDescent="0.2">
      <c r="A393" s="46">
        <v>2017</v>
      </c>
      <c r="B393" s="22" t="s">
        <v>797</v>
      </c>
      <c r="C393" s="22" t="s">
        <v>685</v>
      </c>
      <c r="D393" s="22" t="s">
        <v>686</v>
      </c>
      <c r="F393" s="41">
        <f t="shared" si="76"/>
        <v>1939.7351867452962</v>
      </c>
      <c r="G393" s="22"/>
      <c r="H393" s="41">
        <v>853.80988486380227</v>
      </c>
      <c r="I393" s="41">
        <v>558.39483291210331</v>
      </c>
      <c r="J393" s="41">
        <v>0</v>
      </c>
      <c r="K393" s="41">
        <v>295.06346531873072</v>
      </c>
      <c r="L393" s="41">
        <v>0</v>
      </c>
      <c r="M393" s="41">
        <v>0.35158663296826737</v>
      </c>
      <c r="O393" s="41">
        <v>478.35158663296829</v>
      </c>
      <c r="P393" s="41">
        <v>478.35158663296829</v>
      </c>
      <c r="Q393" s="41">
        <v>0</v>
      </c>
      <c r="S393" s="41">
        <v>142.03173265936536</v>
      </c>
      <c r="T393" s="22"/>
      <c r="U393" s="41">
        <v>465.54198258916034</v>
      </c>
      <c r="V393" s="41">
        <v>455.54198258916034</v>
      </c>
      <c r="W393" s="41">
        <v>10</v>
      </c>
      <c r="X393" s="41">
        <v>0</v>
      </c>
      <c r="Z393" s="41">
        <v>0</v>
      </c>
      <c r="AB393" s="41">
        <f t="shared" si="72"/>
        <v>164</v>
      </c>
      <c r="AD393" s="41">
        <v>96</v>
      </c>
      <c r="AF393" s="41">
        <v>64</v>
      </c>
      <c r="AH393" s="41">
        <v>4</v>
      </c>
      <c r="AJ393" s="41">
        <v>0</v>
      </c>
    </row>
    <row r="394" spans="1:36" outlineLevel="2" x14ac:dyDescent="0.2">
      <c r="A394" s="46">
        <v>2017</v>
      </c>
      <c r="B394" s="22" t="s">
        <v>797</v>
      </c>
      <c r="C394" s="22" t="s">
        <v>317</v>
      </c>
      <c r="D394" s="22" t="s">
        <v>699</v>
      </c>
      <c r="F394" s="41">
        <f t="shared" si="76"/>
        <v>3336</v>
      </c>
      <c r="G394" s="22"/>
      <c r="H394" s="41">
        <v>1302</v>
      </c>
      <c r="I394" s="41">
        <v>936</v>
      </c>
      <c r="J394" s="41">
        <v>0</v>
      </c>
      <c r="K394" s="41">
        <v>331</v>
      </c>
      <c r="L394" s="41">
        <v>0</v>
      </c>
      <c r="M394" s="41">
        <v>35</v>
      </c>
      <c r="O394" s="41">
        <v>510</v>
      </c>
      <c r="P394" s="41">
        <v>435</v>
      </c>
      <c r="Q394" s="41">
        <v>75</v>
      </c>
      <c r="S394" s="41">
        <v>520</v>
      </c>
      <c r="T394" s="22"/>
      <c r="U394" s="41">
        <v>1004</v>
      </c>
      <c r="V394" s="41">
        <v>827</v>
      </c>
      <c r="W394" s="41">
        <v>20</v>
      </c>
      <c r="X394" s="41">
        <v>157</v>
      </c>
      <c r="Z394" s="41">
        <v>0</v>
      </c>
      <c r="AB394" s="41">
        <f t="shared" si="72"/>
        <v>210</v>
      </c>
      <c r="AD394" s="41">
        <v>0</v>
      </c>
      <c r="AF394" s="41">
        <v>78</v>
      </c>
      <c r="AH394" s="41">
        <v>29</v>
      </c>
      <c r="AJ394" s="41">
        <v>103</v>
      </c>
    </row>
    <row r="395" spans="1:36" outlineLevel="2" x14ac:dyDescent="0.2">
      <c r="A395" s="46">
        <v>2017</v>
      </c>
      <c r="B395" s="22" t="s">
        <v>797</v>
      </c>
      <c r="D395" s="22" t="s">
        <v>804</v>
      </c>
      <c r="F395" s="41">
        <f t="shared" si="76"/>
        <v>3156</v>
      </c>
      <c r="G395" s="22"/>
      <c r="H395" s="41">
        <v>1249</v>
      </c>
      <c r="I395" s="41">
        <v>572</v>
      </c>
      <c r="J395" s="41">
        <v>125</v>
      </c>
      <c r="K395" s="41">
        <v>270</v>
      </c>
      <c r="L395" s="41">
        <v>24</v>
      </c>
      <c r="M395" s="41">
        <v>258</v>
      </c>
      <c r="O395" s="41">
        <v>73</v>
      </c>
      <c r="P395" s="41">
        <v>55</v>
      </c>
      <c r="Q395" s="41">
        <v>18</v>
      </c>
      <c r="S395" s="41">
        <v>108</v>
      </c>
      <c r="T395" s="22"/>
      <c r="U395" s="41">
        <v>1726</v>
      </c>
      <c r="V395" s="41">
        <v>1630</v>
      </c>
      <c r="W395" s="41">
        <v>60</v>
      </c>
      <c r="X395" s="41">
        <v>36</v>
      </c>
      <c r="Z395" s="41">
        <v>0</v>
      </c>
      <c r="AB395" s="41">
        <f t="shared" si="72"/>
        <v>89</v>
      </c>
      <c r="AD395" s="41">
        <v>107</v>
      </c>
      <c r="AF395" s="41">
        <v>0</v>
      </c>
      <c r="AH395" s="41">
        <v>7</v>
      </c>
      <c r="AJ395" s="41">
        <v>-25</v>
      </c>
    </row>
    <row r="396" spans="1:36" outlineLevel="1" x14ac:dyDescent="0.2">
      <c r="A396" s="46"/>
      <c r="B396" s="39" t="s">
        <v>781</v>
      </c>
      <c r="F396" s="41">
        <f>SUBTOTAL(9,F379:F395)</f>
        <v>53223</v>
      </c>
      <c r="G396" s="22"/>
      <c r="H396" s="41">
        <f t="shared" ref="H396:M396" si="77">SUBTOTAL(9,H379:H395)</f>
        <v>30827</v>
      </c>
      <c r="I396" s="41">
        <f t="shared" si="77"/>
        <v>22563</v>
      </c>
      <c r="J396" s="41">
        <f t="shared" si="77"/>
        <v>856</v>
      </c>
      <c r="K396" s="41">
        <f t="shared" si="77"/>
        <v>2908</v>
      </c>
      <c r="L396" s="41">
        <f t="shared" si="77"/>
        <v>257</v>
      </c>
      <c r="M396" s="41">
        <f t="shared" si="77"/>
        <v>4243</v>
      </c>
      <c r="O396" s="41">
        <f>SUBTOTAL(9,O379:O395)</f>
        <v>5852</v>
      </c>
      <c r="P396" s="41">
        <f>SUBTOTAL(9,P379:P395)</f>
        <v>4787</v>
      </c>
      <c r="Q396" s="41">
        <f>SUBTOTAL(9,Q379:Q395)</f>
        <v>1065</v>
      </c>
      <c r="S396" s="41">
        <f>SUBTOTAL(9,S379:S395)</f>
        <v>2930</v>
      </c>
      <c r="T396" s="22"/>
      <c r="U396" s="41">
        <f>SUBTOTAL(9,U379:U395)</f>
        <v>13614</v>
      </c>
      <c r="V396" s="41">
        <f>SUBTOTAL(9,V379:V395)</f>
        <v>12879</v>
      </c>
      <c r="W396" s="41">
        <f>SUBTOTAL(9,W379:W395)</f>
        <v>452</v>
      </c>
      <c r="X396" s="41">
        <f>SUBTOTAL(9,X379:X395)</f>
        <v>283</v>
      </c>
      <c r="Z396" s="41">
        <f>SUBTOTAL(9,Z379:Z395)</f>
        <v>66</v>
      </c>
      <c r="AB396" s="41">
        <f>SUBTOTAL(9,AB379:AB395)</f>
        <v>3866</v>
      </c>
      <c r="AD396" s="41">
        <f>SUBTOTAL(9,AD379:AD395)</f>
        <v>2793</v>
      </c>
      <c r="AF396" s="41">
        <f>SUBTOTAL(9,AF379:AF395)</f>
        <v>646</v>
      </c>
      <c r="AH396" s="41">
        <f>SUBTOTAL(9,AH379:AH395)</f>
        <v>177</v>
      </c>
      <c r="AJ396" s="41">
        <f>SUBTOTAL(9,AJ379:AJ395)</f>
        <v>250</v>
      </c>
    </row>
    <row r="397" spans="1:36" outlineLevel="2" x14ac:dyDescent="0.2">
      <c r="A397" s="46">
        <v>2017</v>
      </c>
      <c r="B397" s="22" t="s">
        <v>375</v>
      </c>
      <c r="C397" s="22" t="s">
        <v>44</v>
      </c>
      <c r="D397" s="22" t="s">
        <v>374</v>
      </c>
      <c r="F397" s="41">
        <f t="shared" ref="F397:F445" si="78">SUM(H397,O397,S397,U397)</f>
        <v>1178</v>
      </c>
      <c r="G397" s="22"/>
      <c r="H397" s="41">
        <v>250</v>
      </c>
      <c r="I397" s="41">
        <v>178</v>
      </c>
      <c r="J397" s="41">
        <v>55</v>
      </c>
      <c r="K397" s="41">
        <v>0</v>
      </c>
      <c r="L397" s="41">
        <v>0</v>
      </c>
      <c r="M397" s="41">
        <v>17</v>
      </c>
      <c r="O397" s="41">
        <v>281</v>
      </c>
      <c r="P397" s="41">
        <v>162</v>
      </c>
      <c r="Q397" s="41">
        <v>119</v>
      </c>
      <c r="S397" s="41">
        <v>116</v>
      </c>
      <c r="T397" s="22"/>
      <c r="U397" s="41">
        <v>531</v>
      </c>
      <c r="V397" s="41">
        <v>516</v>
      </c>
      <c r="W397" s="41">
        <v>14</v>
      </c>
      <c r="X397" s="41">
        <v>1</v>
      </c>
      <c r="Z397" s="41">
        <v>0</v>
      </c>
      <c r="AB397" s="41">
        <f t="shared" si="72"/>
        <v>75</v>
      </c>
      <c r="AD397" s="41">
        <v>0</v>
      </c>
      <c r="AF397" s="41">
        <v>19</v>
      </c>
      <c r="AH397" s="41">
        <v>32</v>
      </c>
      <c r="AJ397" s="41">
        <v>24</v>
      </c>
    </row>
    <row r="398" spans="1:36" outlineLevel="2" x14ac:dyDescent="0.2">
      <c r="A398" s="46">
        <v>2017</v>
      </c>
      <c r="B398" s="22" t="s">
        <v>375</v>
      </c>
      <c r="C398" s="22" t="s">
        <v>45</v>
      </c>
      <c r="D398" s="22" t="s">
        <v>376</v>
      </c>
      <c r="F398" s="41">
        <f t="shared" si="78"/>
        <v>19351</v>
      </c>
      <c r="G398" s="22"/>
      <c r="H398" s="41">
        <v>11000</v>
      </c>
      <c r="I398" s="41">
        <v>6662</v>
      </c>
      <c r="J398" s="41">
        <v>1402</v>
      </c>
      <c r="K398" s="41">
        <v>1539</v>
      </c>
      <c r="L398" s="41">
        <v>426</v>
      </c>
      <c r="M398" s="41">
        <v>971</v>
      </c>
      <c r="O398" s="41">
        <v>2057</v>
      </c>
      <c r="P398" s="41">
        <v>2057</v>
      </c>
      <c r="Q398" s="41">
        <v>0</v>
      </c>
      <c r="S398" s="41">
        <v>852</v>
      </c>
      <c r="T398" s="22"/>
      <c r="U398" s="41">
        <v>5442</v>
      </c>
      <c r="V398" s="41">
        <v>5442</v>
      </c>
      <c r="W398" s="41">
        <v>0</v>
      </c>
      <c r="X398" s="41">
        <v>0</v>
      </c>
      <c r="Z398" s="41">
        <v>0</v>
      </c>
      <c r="AB398" s="41">
        <f t="shared" si="72"/>
        <v>4016</v>
      </c>
      <c r="AD398" s="41">
        <v>2828</v>
      </c>
      <c r="AF398" s="41">
        <v>1097</v>
      </c>
      <c r="AH398" s="41">
        <v>91</v>
      </c>
      <c r="AJ398" s="41">
        <v>0</v>
      </c>
    </row>
    <row r="399" spans="1:36" outlineLevel="2" x14ac:dyDescent="0.2">
      <c r="A399" s="46">
        <v>2017</v>
      </c>
      <c r="B399" s="22" t="s">
        <v>375</v>
      </c>
      <c r="C399" s="22" t="s">
        <v>46</v>
      </c>
      <c r="D399" s="22" t="s">
        <v>377</v>
      </c>
      <c r="F399" s="41">
        <f t="shared" si="78"/>
        <v>32921</v>
      </c>
      <c r="G399" s="22"/>
      <c r="H399" s="41">
        <v>20388</v>
      </c>
      <c r="I399" s="41">
        <v>19722</v>
      </c>
      <c r="J399" s="41">
        <v>244</v>
      </c>
      <c r="K399" s="41">
        <v>0</v>
      </c>
      <c r="L399" s="41">
        <v>422</v>
      </c>
      <c r="M399" s="41">
        <v>0</v>
      </c>
      <c r="O399" s="41">
        <v>4414</v>
      </c>
      <c r="P399" s="41">
        <v>3344</v>
      </c>
      <c r="Q399" s="41">
        <v>1070</v>
      </c>
      <c r="S399" s="41">
        <v>2246</v>
      </c>
      <c r="T399" s="22"/>
      <c r="U399" s="41">
        <v>5873</v>
      </c>
      <c r="V399" s="41">
        <v>5755</v>
      </c>
      <c r="W399" s="41">
        <v>118</v>
      </c>
      <c r="X399" s="41">
        <v>0</v>
      </c>
      <c r="Z399" s="41">
        <v>0</v>
      </c>
      <c r="AB399" s="41">
        <f t="shared" si="72"/>
        <v>6544</v>
      </c>
      <c r="AD399" s="41">
        <v>5561</v>
      </c>
      <c r="AF399" s="41">
        <v>461</v>
      </c>
      <c r="AH399" s="41">
        <v>522</v>
      </c>
      <c r="AJ399" s="41">
        <v>0</v>
      </c>
    </row>
    <row r="400" spans="1:36" outlineLevel="2" x14ac:dyDescent="0.2">
      <c r="A400" s="46">
        <v>2017</v>
      </c>
      <c r="B400" s="22" t="s">
        <v>375</v>
      </c>
      <c r="C400" s="22" t="s">
        <v>378</v>
      </c>
      <c r="D400" s="22" t="s">
        <v>379</v>
      </c>
      <c r="F400" s="41">
        <f t="shared" si="78"/>
        <v>2740</v>
      </c>
      <c r="G400" s="22"/>
      <c r="H400" s="41">
        <v>1435</v>
      </c>
      <c r="I400" s="41">
        <v>825</v>
      </c>
      <c r="J400" s="41">
        <v>0</v>
      </c>
      <c r="K400" s="41">
        <v>597</v>
      </c>
      <c r="L400" s="41">
        <v>0</v>
      </c>
      <c r="M400" s="41">
        <v>13</v>
      </c>
      <c r="O400" s="41">
        <v>334</v>
      </c>
      <c r="P400" s="41">
        <v>334</v>
      </c>
      <c r="Q400" s="41">
        <v>0</v>
      </c>
      <c r="S400" s="41">
        <v>0</v>
      </c>
      <c r="T400" s="22"/>
      <c r="U400" s="41">
        <v>971</v>
      </c>
      <c r="V400" s="41">
        <v>943</v>
      </c>
      <c r="W400" s="41">
        <v>28</v>
      </c>
      <c r="X400" s="41">
        <v>0</v>
      </c>
      <c r="Z400" s="41">
        <v>356</v>
      </c>
      <c r="AB400" s="41">
        <f t="shared" si="72"/>
        <v>265</v>
      </c>
      <c r="AD400" s="41">
        <v>96</v>
      </c>
      <c r="AF400" s="41">
        <v>100</v>
      </c>
      <c r="AH400" s="41">
        <v>30</v>
      </c>
      <c r="AJ400" s="41">
        <v>39</v>
      </c>
    </row>
    <row r="401" spans="1:36" outlineLevel="2" x14ac:dyDescent="0.2">
      <c r="A401" s="46">
        <v>2017</v>
      </c>
      <c r="B401" s="22" t="s">
        <v>375</v>
      </c>
      <c r="C401" s="22" t="s">
        <v>48</v>
      </c>
      <c r="D401" s="22" t="s">
        <v>381</v>
      </c>
      <c r="F401" s="41">
        <f t="shared" si="78"/>
        <v>576</v>
      </c>
      <c r="G401" s="22"/>
      <c r="H401" s="41">
        <v>76</v>
      </c>
      <c r="I401" s="41">
        <v>44</v>
      </c>
      <c r="J401" s="41">
        <v>0</v>
      </c>
      <c r="K401" s="41">
        <v>26</v>
      </c>
      <c r="L401" s="41">
        <v>0</v>
      </c>
      <c r="M401" s="41">
        <v>6</v>
      </c>
      <c r="O401" s="41">
        <v>68</v>
      </c>
      <c r="P401" s="41">
        <v>0</v>
      </c>
      <c r="Q401" s="41">
        <v>68</v>
      </c>
      <c r="S401" s="41">
        <v>36</v>
      </c>
      <c r="T401" s="22"/>
      <c r="U401" s="41">
        <v>396</v>
      </c>
      <c r="V401" s="41">
        <v>384</v>
      </c>
      <c r="W401" s="41">
        <v>12</v>
      </c>
      <c r="X401" s="41">
        <v>0</v>
      </c>
      <c r="Z401" s="41">
        <v>0</v>
      </c>
      <c r="AB401" s="41">
        <f t="shared" si="72"/>
        <v>0</v>
      </c>
      <c r="AD401" s="41">
        <v>0</v>
      </c>
      <c r="AF401" s="41">
        <v>0</v>
      </c>
      <c r="AH401" s="41">
        <v>0</v>
      </c>
      <c r="AJ401" s="41">
        <v>0</v>
      </c>
    </row>
    <row r="402" spans="1:36" outlineLevel="2" x14ac:dyDescent="0.2">
      <c r="A402" s="46">
        <v>2017</v>
      </c>
      <c r="B402" s="22" t="s">
        <v>375</v>
      </c>
      <c r="C402" s="22" t="s">
        <v>49</v>
      </c>
      <c r="D402" s="22" t="s">
        <v>382</v>
      </c>
      <c r="F402" s="41">
        <f t="shared" si="78"/>
        <v>402</v>
      </c>
      <c r="G402" s="22"/>
      <c r="H402" s="41">
        <v>24</v>
      </c>
      <c r="I402" s="41">
        <v>0</v>
      </c>
      <c r="J402" s="41">
        <v>0</v>
      </c>
      <c r="K402" s="41">
        <v>0</v>
      </c>
      <c r="L402" s="41">
        <v>0</v>
      </c>
      <c r="M402" s="41">
        <v>24</v>
      </c>
      <c r="O402" s="41">
        <v>12</v>
      </c>
      <c r="P402" s="41">
        <v>12</v>
      </c>
      <c r="Q402" s="41">
        <v>0</v>
      </c>
      <c r="S402" s="41">
        <v>227</v>
      </c>
      <c r="T402" s="22"/>
      <c r="U402" s="41">
        <v>139</v>
      </c>
      <c r="V402" s="41">
        <v>100</v>
      </c>
      <c r="W402" s="41">
        <v>8</v>
      </c>
      <c r="X402" s="41">
        <v>31</v>
      </c>
      <c r="Z402" s="41">
        <v>0</v>
      </c>
      <c r="AB402" s="41">
        <f t="shared" si="72"/>
        <v>91</v>
      </c>
      <c r="AD402" s="41">
        <v>3</v>
      </c>
      <c r="AF402" s="41">
        <v>4</v>
      </c>
      <c r="AH402" s="41">
        <v>84</v>
      </c>
      <c r="AJ402" s="41">
        <v>0</v>
      </c>
    </row>
    <row r="403" spans="1:36" outlineLevel="2" x14ac:dyDescent="0.2">
      <c r="A403" s="46">
        <v>2017</v>
      </c>
      <c r="B403" s="22" t="s">
        <v>375</v>
      </c>
      <c r="C403" s="22" t="s">
        <v>50</v>
      </c>
      <c r="D403" s="22" t="s">
        <v>383</v>
      </c>
      <c r="F403" s="41">
        <f t="shared" si="78"/>
        <v>2001</v>
      </c>
      <c r="G403" s="22"/>
      <c r="H403" s="41">
        <v>547</v>
      </c>
      <c r="I403" s="41">
        <v>55</v>
      </c>
      <c r="J403" s="41">
        <v>257</v>
      </c>
      <c r="K403" s="41">
        <v>127</v>
      </c>
      <c r="L403" s="41">
        <v>0</v>
      </c>
      <c r="M403" s="41">
        <v>108</v>
      </c>
      <c r="O403" s="41">
        <v>416</v>
      </c>
      <c r="P403" s="41">
        <v>141</v>
      </c>
      <c r="Q403" s="41">
        <v>275</v>
      </c>
      <c r="S403" s="41">
        <v>587</v>
      </c>
      <c r="T403" s="22"/>
      <c r="U403" s="41">
        <v>451</v>
      </c>
      <c r="V403" s="41">
        <v>436</v>
      </c>
      <c r="W403" s="41">
        <v>15</v>
      </c>
      <c r="X403" s="41">
        <v>0</v>
      </c>
      <c r="Z403" s="41">
        <v>0</v>
      </c>
      <c r="AB403" s="41">
        <f t="shared" si="72"/>
        <v>82</v>
      </c>
      <c r="AD403" s="41">
        <v>28</v>
      </c>
      <c r="AF403" s="41">
        <v>0</v>
      </c>
      <c r="AH403" s="41">
        <v>54</v>
      </c>
      <c r="AJ403" s="41">
        <v>0</v>
      </c>
    </row>
    <row r="404" spans="1:36" outlineLevel="2" x14ac:dyDescent="0.2">
      <c r="A404" s="46">
        <v>2017</v>
      </c>
      <c r="B404" s="22" t="s">
        <v>375</v>
      </c>
      <c r="C404" s="22" t="s">
        <v>51</v>
      </c>
      <c r="D404" s="22" t="s">
        <v>384</v>
      </c>
      <c r="F404" s="41">
        <f t="shared" si="78"/>
        <v>1209</v>
      </c>
      <c r="G404" s="22"/>
      <c r="H404" s="41">
        <v>318</v>
      </c>
      <c r="I404" s="41">
        <v>24</v>
      </c>
      <c r="J404" s="41">
        <v>0</v>
      </c>
      <c r="K404" s="41">
        <v>20</v>
      </c>
      <c r="L404" s="41">
        <v>4</v>
      </c>
      <c r="M404" s="41">
        <v>270</v>
      </c>
      <c r="O404" s="41">
        <v>148</v>
      </c>
      <c r="P404" s="41">
        <v>13</v>
      </c>
      <c r="Q404" s="41">
        <v>135</v>
      </c>
      <c r="S404" s="41">
        <v>445</v>
      </c>
      <c r="T404" s="22"/>
      <c r="U404" s="41">
        <v>298</v>
      </c>
      <c r="V404" s="41">
        <v>292</v>
      </c>
      <c r="W404" s="41">
        <v>6</v>
      </c>
      <c r="X404" s="41">
        <v>0</v>
      </c>
      <c r="Z404" s="41">
        <v>0</v>
      </c>
      <c r="AB404" s="41">
        <f t="shared" si="72"/>
        <v>513</v>
      </c>
      <c r="AD404" s="41">
        <v>455</v>
      </c>
      <c r="AF404" s="41">
        <v>25</v>
      </c>
      <c r="AH404" s="41">
        <v>33</v>
      </c>
      <c r="AJ404" s="41">
        <v>0</v>
      </c>
    </row>
    <row r="405" spans="1:36" outlineLevel="2" x14ac:dyDescent="0.2">
      <c r="A405" s="46">
        <v>2017</v>
      </c>
      <c r="B405" s="22" t="s">
        <v>375</v>
      </c>
      <c r="C405" s="22" t="s">
        <v>385</v>
      </c>
      <c r="D405" s="22" t="s">
        <v>386</v>
      </c>
      <c r="F405" s="41">
        <f t="shared" si="78"/>
        <v>5750</v>
      </c>
      <c r="G405" s="22"/>
      <c r="H405" s="41">
        <v>3613</v>
      </c>
      <c r="I405" s="41">
        <v>3259</v>
      </c>
      <c r="J405" s="41">
        <v>1</v>
      </c>
      <c r="K405" s="41">
        <v>158</v>
      </c>
      <c r="L405" s="41">
        <v>0</v>
      </c>
      <c r="M405" s="41">
        <v>195</v>
      </c>
      <c r="O405" s="41">
        <v>86</v>
      </c>
      <c r="P405" s="41">
        <v>86</v>
      </c>
      <c r="Q405" s="41">
        <v>0</v>
      </c>
      <c r="S405" s="41">
        <v>767</v>
      </c>
      <c r="T405" s="22"/>
      <c r="U405" s="41">
        <v>1284</v>
      </c>
      <c r="V405" s="41">
        <v>949</v>
      </c>
      <c r="W405" s="41">
        <v>31</v>
      </c>
      <c r="X405" s="41">
        <v>304</v>
      </c>
      <c r="Z405" s="41">
        <v>0</v>
      </c>
      <c r="AB405" s="41">
        <f t="shared" si="72"/>
        <v>633</v>
      </c>
      <c r="AD405" s="41">
        <v>196</v>
      </c>
      <c r="AF405" s="41">
        <v>8</v>
      </c>
      <c r="AH405" s="41">
        <v>126</v>
      </c>
      <c r="AJ405" s="41">
        <v>303</v>
      </c>
    </row>
    <row r="406" spans="1:36" outlineLevel="2" x14ac:dyDescent="0.2">
      <c r="A406" s="46">
        <v>2017</v>
      </c>
      <c r="B406" s="22" t="s">
        <v>375</v>
      </c>
      <c r="C406" s="22" t="s">
        <v>52</v>
      </c>
      <c r="D406" s="22" t="s">
        <v>387</v>
      </c>
      <c r="F406" s="41">
        <f t="shared" si="78"/>
        <v>758</v>
      </c>
      <c r="G406" s="22"/>
      <c r="H406" s="41">
        <v>384</v>
      </c>
      <c r="I406" s="41">
        <v>369</v>
      </c>
      <c r="J406" s="41">
        <v>13</v>
      </c>
      <c r="K406" s="41">
        <v>0</v>
      </c>
      <c r="L406" s="41">
        <v>2</v>
      </c>
      <c r="M406" s="41">
        <v>0</v>
      </c>
      <c r="O406" s="41">
        <v>0</v>
      </c>
      <c r="P406" s="41">
        <v>0</v>
      </c>
      <c r="Q406" s="41">
        <v>0</v>
      </c>
      <c r="S406" s="41">
        <v>106</v>
      </c>
      <c r="T406" s="22"/>
      <c r="U406" s="41">
        <v>268</v>
      </c>
      <c r="V406" s="41">
        <v>257</v>
      </c>
      <c r="W406" s="41">
        <v>11</v>
      </c>
      <c r="X406" s="41">
        <v>0</v>
      </c>
      <c r="Z406" s="41">
        <v>0</v>
      </c>
      <c r="AB406" s="41">
        <f t="shared" si="72"/>
        <v>40</v>
      </c>
      <c r="AD406" s="41">
        <v>11</v>
      </c>
      <c r="AF406" s="41">
        <v>0</v>
      </c>
      <c r="AH406" s="41">
        <v>29</v>
      </c>
      <c r="AJ406" s="41">
        <v>0</v>
      </c>
    </row>
    <row r="407" spans="1:36" outlineLevel="2" x14ac:dyDescent="0.2">
      <c r="A407" s="46">
        <v>2017</v>
      </c>
      <c r="B407" s="22" t="s">
        <v>375</v>
      </c>
      <c r="C407" s="22" t="s">
        <v>53</v>
      </c>
      <c r="D407" s="22" t="s">
        <v>388</v>
      </c>
      <c r="F407" s="41">
        <f t="shared" si="78"/>
        <v>766</v>
      </c>
      <c r="G407" s="22"/>
      <c r="H407" s="41">
        <v>376</v>
      </c>
      <c r="I407" s="41">
        <v>0</v>
      </c>
      <c r="J407" s="41">
        <v>153</v>
      </c>
      <c r="K407" s="41">
        <v>223</v>
      </c>
      <c r="L407" s="41">
        <v>0</v>
      </c>
      <c r="M407" s="41">
        <v>0</v>
      </c>
      <c r="O407" s="41">
        <v>23</v>
      </c>
      <c r="P407" s="41">
        <v>23</v>
      </c>
      <c r="Q407" s="41">
        <v>0</v>
      </c>
      <c r="S407" s="41">
        <v>84</v>
      </c>
      <c r="T407" s="22"/>
      <c r="U407" s="41">
        <v>283</v>
      </c>
      <c r="V407" s="41">
        <v>261</v>
      </c>
      <c r="W407" s="41">
        <v>22</v>
      </c>
      <c r="X407" s="41">
        <v>0</v>
      </c>
      <c r="Z407" s="41">
        <v>0</v>
      </c>
      <c r="AB407" s="41">
        <f t="shared" si="72"/>
        <v>13</v>
      </c>
      <c r="AD407" s="41">
        <v>13</v>
      </c>
      <c r="AF407" s="41">
        <v>0</v>
      </c>
      <c r="AH407" s="41">
        <v>0</v>
      </c>
      <c r="AJ407" s="41">
        <v>0</v>
      </c>
    </row>
    <row r="408" spans="1:36" outlineLevel="2" x14ac:dyDescent="0.2">
      <c r="A408" s="46">
        <v>2017</v>
      </c>
      <c r="B408" s="22" t="s">
        <v>375</v>
      </c>
      <c r="C408" s="22" t="s">
        <v>54</v>
      </c>
      <c r="D408" s="22" t="s">
        <v>389</v>
      </c>
      <c r="F408" s="41">
        <f t="shared" si="78"/>
        <v>10514</v>
      </c>
      <c r="G408" s="22"/>
      <c r="H408" s="41">
        <v>5295</v>
      </c>
      <c r="I408" s="41">
        <v>1485</v>
      </c>
      <c r="J408" s="41">
        <v>221</v>
      </c>
      <c r="K408" s="41">
        <v>1895</v>
      </c>
      <c r="L408" s="41">
        <v>0</v>
      </c>
      <c r="M408" s="41">
        <v>1694</v>
      </c>
      <c r="O408" s="41">
        <v>1160</v>
      </c>
      <c r="P408" s="41">
        <v>601</v>
      </c>
      <c r="Q408" s="41">
        <v>559</v>
      </c>
      <c r="S408" s="41">
        <v>1137</v>
      </c>
      <c r="T408" s="22"/>
      <c r="U408" s="41">
        <v>2922</v>
      </c>
      <c r="V408" s="41">
        <v>2684</v>
      </c>
      <c r="W408" s="41">
        <v>238</v>
      </c>
      <c r="X408" s="41">
        <v>0</v>
      </c>
      <c r="Z408" s="41">
        <v>0</v>
      </c>
      <c r="AB408" s="41">
        <f t="shared" si="72"/>
        <v>1168</v>
      </c>
      <c r="AD408" s="41">
        <v>834</v>
      </c>
      <c r="AF408" s="41">
        <v>81</v>
      </c>
      <c r="AH408" s="41">
        <v>253</v>
      </c>
      <c r="AJ408" s="41">
        <v>0</v>
      </c>
    </row>
    <row r="409" spans="1:36" outlineLevel="2" x14ac:dyDescent="0.2">
      <c r="A409" s="46">
        <v>2017</v>
      </c>
      <c r="B409" s="22" t="s">
        <v>375</v>
      </c>
      <c r="C409" s="22" t="s">
        <v>55</v>
      </c>
      <c r="D409" s="22" t="s">
        <v>390</v>
      </c>
      <c r="F409" s="41">
        <f t="shared" si="78"/>
        <v>1512</v>
      </c>
      <c r="G409" s="22"/>
      <c r="H409" s="41">
        <v>252</v>
      </c>
      <c r="I409" s="41">
        <v>0</v>
      </c>
      <c r="J409" s="41">
        <v>0</v>
      </c>
      <c r="K409" s="41">
        <v>252</v>
      </c>
      <c r="L409" s="41">
        <v>0</v>
      </c>
      <c r="M409" s="41">
        <v>0</v>
      </c>
      <c r="O409" s="41">
        <v>527</v>
      </c>
      <c r="P409" s="41">
        <v>329</v>
      </c>
      <c r="Q409" s="41">
        <v>198</v>
      </c>
      <c r="S409" s="41">
        <v>362</v>
      </c>
      <c r="T409" s="22"/>
      <c r="U409" s="41">
        <v>371</v>
      </c>
      <c r="V409" s="41">
        <v>371</v>
      </c>
      <c r="W409" s="41">
        <v>0</v>
      </c>
      <c r="X409" s="41">
        <v>0</v>
      </c>
      <c r="Z409" s="41">
        <v>0</v>
      </c>
      <c r="AB409" s="41">
        <f t="shared" si="72"/>
        <v>186</v>
      </c>
      <c r="AD409" s="41">
        <v>27</v>
      </c>
      <c r="AF409" s="41">
        <v>14</v>
      </c>
      <c r="AH409" s="41">
        <v>145</v>
      </c>
      <c r="AJ409" s="41">
        <v>0</v>
      </c>
    </row>
    <row r="410" spans="1:36" outlineLevel="2" x14ac:dyDescent="0.2">
      <c r="A410" s="46">
        <v>2017</v>
      </c>
      <c r="B410" s="22" t="s">
        <v>375</v>
      </c>
      <c r="C410" s="22" t="s">
        <v>56</v>
      </c>
      <c r="D410" s="22" t="s">
        <v>391</v>
      </c>
      <c r="F410" s="41">
        <f t="shared" si="78"/>
        <v>1330</v>
      </c>
      <c r="G410" s="22"/>
      <c r="H410" s="41">
        <v>455</v>
      </c>
      <c r="I410" s="41">
        <v>65</v>
      </c>
      <c r="J410" s="41">
        <v>25</v>
      </c>
      <c r="K410" s="41">
        <v>337</v>
      </c>
      <c r="L410" s="41">
        <v>0</v>
      </c>
      <c r="M410" s="41">
        <v>28</v>
      </c>
      <c r="O410" s="41">
        <v>120</v>
      </c>
      <c r="P410" s="41">
        <v>18</v>
      </c>
      <c r="Q410" s="41">
        <v>102</v>
      </c>
      <c r="S410" s="41">
        <v>140</v>
      </c>
      <c r="T410" s="22"/>
      <c r="U410" s="41">
        <v>615</v>
      </c>
      <c r="V410" s="41">
        <v>598</v>
      </c>
      <c r="W410" s="41">
        <v>17</v>
      </c>
      <c r="X410" s="41">
        <v>0</v>
      </c>
      <c r="Z410" s="41">
        <v>13</v>
      </c>
      <c r="AB410" s="41">
        <f t="shared" si="72"/>
        <v>201</v>
      </c>
      <c r="AD410" s="41">
        <v>1</v>
      </c>
      <c r="AF410" s="41">
        <v>109</v>
      </c>
      <c r="AH410" s="41">
        <v>20</v>
      </c>
      <c r="AJ410" s="41">
        <v>71</v>
      </c>
    </row>
    <row r="411" spans="1:36" outlineLevel="2" x14ac:dyDescent="0.2">
      <c r="A411" s="46">
        <v>2017</v>
      </c>
      <c r="B411" s="22" t="s">
        <v>375</v>
      </c>
      <c r="C411" s="22" t="s">
        <v>57</v>
      </c>
      <c r="D411" s="22" t="s">
        <v>392</v>
      </c>
      <c r="F411" s="41">
        <f t="shared" si="78"/>
        <v>1078</v>
      </c>
      <c r="G411" s="22"/>
      <c r="H411" s="41">
        <v>275</v>
      </c>
      <c r="I411" s="41">
        <v>0</v>
      </c>
      <c r="J411" s="41">
        <v>12</v>
      </c>
      <c r="K411" s="41">
        <v>186</v>
      </c>
      <c r="L411" s="41">
        <v>0</v>
      </c>
      <c r="M411" s="41">
        <v>77</v>
      </c>
      <c r="O411" s="41">
        <v>307</v>
      </c>
      <c r="P411" s="41">
        <v>303</v>
      </c>
      <c r="Q411" s="41">
        <v>4</v>
      </c>
      <c r="S411" s="41">
        <v>30</v>
      </c>
      <c r="T411" s="22"/>
      <c r="U411" s="41">
        <v>466</v>
      </c>
      <c r="V411" s="41">
        <v>452</v>
      </c>
      <c r="W411" s="41">
        <v>14</v>
      </c>
      <c r="X411" s="41">
        <v>0</v>
      </c>
      <c r="Z411" s="41">
        <v>0</v>
      </c>
      <c r="AB411" s="41">
        <f t="shared" si="72"/>
        <v>112</v>
      </c>
      <c r="AD411" s="41">
        <v>1</v>
      </c>
      <c r="AF411" s="41">
        <v>102</v>
      </c>
      <c r="AH411" s="41">
        <v>2</v>
      </c>
      <c r="AJ411" s="41">
        <v>7</v>
      </c>
    </row>
    <row r="412" spans="1:36" outlineLevel="2" x14ac:dyDescent="0.2">
      <c r="A412" s="46">
        <v>2017</v>
      </c>
      <c r="B412" s="22" t="s">
        <v>375</v>
      </c>
      <c r="C412" s="22" t="s">
        <v>393</v>
      </c>
      <c r="D412" s="22" t="s">
        <v>394</v>
      </c>
      <c r="F412" s="41">
        <f t="shared" si="78"/>
        <v>4448</v>
      </c>
      <c r="G412" s="22"/>
      <c r="H412" s="41">
        <v>3117</v>
      </c>
      <c r="I412" s="41">
        <v>2634</v>
      </c>
      <c r="J412" s="41">
        <v>28</v>
      </c>
      <c r="K412" s="41">
        <v>8</v>
      </c>
      <c r="L412" s="41">
        <v>225</v>
      </c>
      <c r="M412" s="41">
        <v>222</v>
      </c>
      <c r="O412" s="41">
        <v>190</v>
      </c>
      <c r="P412" s="41">
        <v>190</v>
      </c>
      <c r="Q412" s="41">
        <v>0</v>
      </c>
      <c r="S412" s="41">
        <v>589</v>
      </c>
      <c r="T412" s="22"/>
      <c r="U412" s="41">
        <v>552</v>
      </c>
      <c r="V412" s="41">
        <v>526</v>
      </c>
      <c r="W412" s="41">
        <v>26</v>
      </c>
      <c r="X412" s="41">
        <v>0</v>
      </c>
      <c r="Z412" s="41">
        <v>0</v>
      </c>
      <c r="AB412" s="41">
        <f t="shared" si="72"/>
        <v>111</v>
      </c>
      <c r="AD412" s="41">
        <v>26</v>
      </c>
      <c r="AF412" s="41">
        <v>0</v>
      </c>
      <c r="AH412" s="41">
        <v>24</v>
      </c>
      <c r="AJ412" s="41">
        <v>61</v>
      </c>
    </row>
    <row r="413" spans="1:36" outlineLevel="2" x14ac:dyDescent="0.2">
      <c r="A413" s="46">
        <v>2017</v>
      </c>
      <c r="B413" s="22" t="s">
        <v>375</v>
      </c>
      <c r="C413" s="22" t="s">
        <v>58</v>
      </c>
      <c r="D413" s="22" t="s">
        <v>395</v>
      </c>
      <c r="F413" s="41">
        <f t="shared" si="78"/>
        <v>542</v>
      </c>
      <c r="G413" s="22"/>
      <c r="H413" s="41">
        <v>122</v>
      </c>
      <c r="I413" s="41">
        <v>20</v>
      </c>
      <c r="J413" s="41">
        <v>6</v>
      </c>
      <c r="K413" s="41">
        <v>93</v>
      </c>
      <c r="L413" s="41">
        <v>1</v>
      </c>
      <c r="M413" s="41">
        <v>2</v>
      </c>
      <c r="O413" s="41">
        <v>80</v>
      </c>
      <c r="P413" s="41">
        <v>80</v>
      </c>
      <c r="Q413" s="41">
        <v>0</v>
      </c>
      <c r="S413" s="41">
        <v>121</v>
      </c>
      <c r="T413" s="22"/>
      <c r="U413" s="41">
        <v>219</v>
      </c>
      <c r="V413" s="41">
        <v>211</v>
      </c>
      <c r="W413" s="41">
        <v>8</v>
      </c>
      <c r="X413" s="41">
        <v>0</v>
      </c>
      <c r="Z413" s="41">
        <v>0</v>
      </c>
      <c r="AB413" s="41">
        <f t="shared" si="72"/>
        <v>56</v>
      </c>
      <c r="AD413" s="41">
        <v>16</v>
      </c>
      <c r="AF413" s="41">
        <v>27</v>
      </c>
      <c r="AH413" s="41">
        <v>13</v>
      </c>
      <c r="AJ413" s="41">
        <v>0</v>
      </c>
    </row>
    <row r="414" spans="1:36" outlineLevel="2" x14ac:dyDescent="0.2">
      <c r="A414" s="46">
        <v>2017</v>
      </c>
      <c r="B414" s="22" t="s">
        <v>375</v>
      </c>
      <c r="C414" s="22" t="s">
        <v>59</v>
      </c>
      <c r="D414" s="22" t="s">
        <v>396</v>
      </c>
      <c r="F414" s="41">
        <f t="shared" si="78"/>
        <v>444</v>
      </c>
      <c r="G414" s="22"/>
      <c r="H414" s="41">
        <v>41</v>
      </c>
      <c r="I414" s="41">
        <v>0</v>
      </c>
      <c r="J414" s="41">
        <v>0</v>
      </c>
      <c r="K414" s="41">
        <v>41</v>
      </c>
      <c r="L414" s="41">
        <v>0</v>
      </c>
      <c r="M414" s="41">
        <v>0</v>
      </c>
      <c r="O414" s="41">
        <v>38</v>
      </c>
      <c r="P414" s="41">
        <v>38</v>
      </c>
      <c r="Q414" s="41">
        <v>0</v>
      </c>
      <c r="S414" s="41">
        <v>38</v>
      </c>
      <c r="T414" s="22"/>
      <c r="U414" s="41">
        <v>327</v>
      </c>
      <c r="V414" s="41">
        <v>315</v>
      </c>
      <c r="W414" s="41">
        <v>12</v>
      </c>
      <c r="X414" s="41">
        <v>0</v>
      </c>
      <c r="Z414" s="41">
        <v>0</v>
      </c>
      <c r="AB414" s="41">
        <f t="shared" si="72"/>
        <v>288</v>
      </c>
      <c r="AD414" s="41">
        <v>0</v>
      </c>
      <c r="AF414" s="41">
        <v>0</v>
      </c>
      <c r="AH414" s="41">
        <v>288</v>
      </c>
      <c r="AJ414" s="41">
        <v>0</v>
      </c>
    </row>
    <row r="415" spans="1:36" outlineLevel="2" x14ac:dyDescent="0.2">
      <c r="A415" s="46">
        <v>2017</v>
      </c>
      <c r="B415" s="22" t="s">
        <v>375</v>
      </c>
      <c r="C415" s="22" t="s">
        <v>60</v>
      </c>
      <c r="D415" s="22" t="s">
        <v>397</v>
      </c>
      <c r="F415" s="41">
        <f t="shared" si="78"/>
        <v>1609</v>
      </c>
      <c r="G415" s="22"/>
      <c r="H415" s="41">
        <v>672</v>
      </c>
      <c r="I415" s="41">
        <v>388</v>
      </c>
      <c r="J415" s="41">
        <v>8</v>
      </c>
      <c r="K415" s="41">
        <v>183</v>
      </c>
      <c r="L415" s="41">
        <v>0</v>
      </c>
      <c r="M415" s="41">
        <v>93</v>
      </c>
      <c r="O415" s="41">
        <v>130</v>
      </c>
      <c r="P415" s="41">
        <v>0</v>
      </c>
      <c r="Q415" s="41">
        <v>130</v>
      </c>
      <c r="S415" s="41">
        <v>116</v>
      </c>
      <c r="T415" s="22"/>
      <c r="U415" s="41">
        <v>691</v>
      </c>
      <c r="V415" s="41">
        <v>672</v>
      </c>
      <c r="W415" s="41">
        <v>19</v>
      </c>
      <c r="X415" s="41">
        <v>0</v>
      </c>
      <c r="Z415" s="41">
        <v>0</v>
      </c>
      <c r="AB415" s="41">
        <f t="shared" si="72"/>
        <v>86</v>
      </c>
      <c r="AD415" s="41">
        <v>0</v>
      </c>
      <c r="AF415" s="41">
        <v>10</v>
      </c>
      <c r="AH415" s="41">
        <v>4</v>
      </c>
      <c r="AJ415" s="41">
        <v>72</v>
      </c>
    </row>
    <row r="416" spans="1:36" outlineLevel="2" x14ac:dyDescent="0.2">
      <c r="A416" s="46">
        <v>2017</v>
      </c>
      <c r="B416" s="22" t="s">
        <v>375</v>
      </c>
      <c r="C416" s="22" t="s">
        <v>61</v>
      </c>
      <c r="D416" s="22" t="s">
        <v>398</v>
      </c>
      <c r="F416" s="41">
        <f t="shared" si="78"/>
        <v>655</v>
      </c>
      <c r="G416" s="22"/>
      <c r="H416" s="41">
        <v>80</v>
      </c>
      <c r="I416" s="41">
        <v>61</v>
      </c>
      <c r="J416" s="41">
        <v>6</v>
      </c>
      <c r="K416" s="41">
        <v>9</v>
      </c>
      <c r="L416" s="41">
        <v>0</v>
      </c>
      <c r="M416" s="41">
        <v>4</v>
      </c>
      <c r="O416" s="41">
        <v>10</v>
      </c>
      <c r="P416" s="41">
        <v>0</v>
      </c>
      <c r="Q416" s="41">
        <v>10</v>
      </c>
      <c r="S416" s="41">
        <v>61</v>
      </c>
      <c r="T416" s="22"/>
      <c r="U416" s="41">
        <v>504</v>
      </c>
      <c r="V416" s="41">
        <v>443</v>
      </c>
      <c r="W416" s="41">
        <v>0</v>
      </c>
      <c r="X416" s="41">
        <v>61</v>
      </c>
      <c r="Z416" s="41">
        <v>0</v>
      </c>
      <c r="AB416" s="41">
        <f t="shared" si="72"/>
        <v>7</v>
      </c>
      <c r="AD416" s="41">
        <v>0</v>
      </c>
      <c r="AF416" s="41">
        <v>0</v>
      </c>
      <c r="AH416" s="41">
        <v>7</v>
      </c>
      <c r="AJ416" s="41">
        <v>0</v>
      </c>
    </row>
    <row r="417" spans="1:36" outlineLevel="2" x14ac:dyDescent="0.2">
      <c r="A417" s="46">
        <v>2017</v>
      </c>
      <c r="B417" s="22" t="s">
        <v>375</v>
      </c>
      <c r="C417" s="22" t="s">
        <v>62</v>
      </c>
      <c r="D417" s="22" t="s">
        <v>399</v>
      </c>
      <c r="F417" s="41">
        <f t="shared" si="78"/>
        <v>1171</v>
      </c>
      <c r="G417" s="22"/>
      <c r="H417" s="41">
        <v>234</v>
      </c>
      <c r="I417" s="41">
        <v>126</v>
      </c>
      <c r="J417" s="41">
        <v>0</v>
      </c>
      <c r="K417" s="41">
        <v>33</v>
      </c>
      <c r="L417" s="41">
        <v>0</v>
      </c>
      <c r="M417" s="41">
        <v>75</v>
      </c>
      <c r="O417" s="41">
        <v>0</v>
      </c>
      <c r="P417" s="41">
        <v>0</v>
      </c>
      <c r="Q417" s="41">
        <v>0</v>
      </c>
      <c r="S417" s="41">
        <v>179</v>
      </c>
      <c r="T417" s="22"/>
      <c r="U417" s="41">
        <v>758</v>
      </c>
      <c r="V417" s="41">
        <v>758</v>
      </c>
      <c r="W417" s="41">
        <v>0</v>
      </c>
      <c r="X417" s="41">
        <v>0</v>
      </c>
      <c r="Z417" s="41">
        <v>0</v>
      </c>
      <c r="AB417" s="41">
        <f t="shared" si="72"/>
        <v>29</v>
      </c>
      <c r="AD417" s="41">
        <v>5</v>
      </c>
      <c r="AF417" s="41">
        <v>4</v>
      </c>
      <c r="AH417" s="41">
        <v>17</v>
      </c>
      <c r="AJ417" s="41">
        <v>3</v>
      </c>
    </row>
    <row r="418" spans="1:36" outlineLevel="2" x14ac:dyDescent="0.2">
      <c r="A418" s="46">
        <v>2017</v>
      </c>
      <c r="B418" s="22" t="s">
        <v>375</v>
      </c>
      <c r="C418" s="22" t="s">
        <v>63</v>
      </c>
      <c r="D418" s="22" t="s">
        <v>400</v>
      </c>
      <c r="F418" s="41">
        <f t="shared" si="78"/>
        <v>28296</v>
      </c>
      <c r="G418" s="22"/>
      <c r="H418" s="41">
        <v>10730</v>
      </c>
      <c r="I418" s="41">
        <v>4519</v>
      </c>
      <c r="J418" s="41">
        <v>389</v>
      </c>
      <c r="K418" s="41">
        <v>3917</v>
      </c>
      <c r="L418" s="41">
        <v>1905</v>
      </c>
      <c r="M418" s="41">
        <v>0</v>
      </c>
      <c r="O418" s="41">
        <v>7705</v>
      </c>
      <c r="P418" s="41">
        <v>6222</v>
      </c>
      <c r="Q418" s="41">
        <v>1483</v>
      </c>
      <c r="S418" s="41">
        <v>4523</v>
      </c>
      <c r="T418" s="22"/>
      <c r="U418" s="41">
        <v>5338</v>
      </c>
      <c r="V418" s="41">
        <v>5338</v>
      </c>
      <c r="W418" s="41">
        <v>0</v>
      </c>
      <c r="X418" s="41">
        <v>0</v>
      </c>
      <c r="Z418" s="41">
        <v>0</v>
      </c>
      <c r="AB418" s="41">
        <f t="shared" si="72"/>
        <v>7907</v>
      </c>
      <c r="AD418" s="41">
        <v>123</v>
      </c>
      <c r="AF418" s="41">
        <v>4479</v>
      </c>
      <c r="AH418" s="41">
        <v>3305</v>
      </c>
      <c r="AJ418" s="41">
        <v>0</v>
      </c>
    </row>
    <row r="419" spans="1:36" outlineLevel="2" x14ac:dyDescent="0.2">
      <c r="A419" s="46">
        <v>2017</v>
      </c>
      <c r="B419" s="22" t="s">
        <v>375</v>
      </c>
      <c r="C419" s="22" t="s">
        <v>64</v>
      </c>
      <c r="D419" s="22" t="s">
        <v>401</v>
      </c>
      <c r="F419" s="41">
        <f t="shared" si="78"/>
        <v>541</v>
      </c>
      <c r="G419" s="22"/>
      <c r="H419" s="41">
        <v>88</v>
      </c>
      <c r="I419" s="41">
        <v>0</v>
      </c>
      <c r="J419" s="41">
        <v>0</v>
      </c>
      <c r="K419" s="41">
        <v>45</v>
      </c>
      <c r="L419" s="41">
        <v>0</v>
      </c>
      <c r="M419" s="41">
        <v>43</v>
      </c>
      <c r="O419" s="41">
        <v>19</v>
      </c>
      <c r="P419" s="41">
        <v>19</v>
      </c>
      <c r="Q419" s="41">
        <v>0</v>
      </c>
      <c r="S419" s="41">
        <v>83</v>
      </c>
      <c r="T419" s="22"/>
      <c r="U419" s="41">
        <v>351</v>
      </c>
      <c r="V419" s="41">
        <v>351</v>
      </c>
      <c r="W419" s="41">
        <v>0</v>
      </c>
      <c r="X419" s="41">
        <v>0</v>
      </c>
      <c r="Z419" s="41">
        <v>0</v>
      </c>
      <c r="AB419" s="41">
        <f t="shared" si="72"/>
        <v>21</v>
      </c>
      <c r="AD419" s="41">
        <v>0</v>
      </c>
      <c r="AF419" s="41">
        <v>0</v>
      </c>
      <c r="AH419" s="41">
        <v>21</v>
      </c>
      <c r="AJ419" s="41">
        <v>0</v>
      </c>
    </row>
    <row r="420" spans="1:36" outlineLevel="2" x14ac:dyDescent="0.2">
      <c r="A420" s="46">
        <v>2017</v>
      </c>
      <c r="B420" s="22" t="s">
        <v>375</v>
      </c>
      <c r="C420" s="22" t="s">
        <v>65</v>
      </c>
      <c r="D420" s="22" t="s">
        <v>402</v>
      </c>
      <c r="F420" s="41">
        <f t="shared" si="78"/>
        <v>1014</v>
      </c>
      <c r="G420" s="22"/>
      <c r="H420" s="41">
        <v>560</v>
      </c>
      <c r="I420" s="41">
        <v>297</v>
      </c>
      <c r="J420" s="41">
        <v>0</v>
      </c>
      <c r="K420" s="41">
        <v>0</v>
      </c>
      <c r="L420" s="41">
        <v>0</v>
      </c>
      <c r="M420" s="41">
        <v>263</v>
      </c>
      <c r="O420" s="41">
        <v>0</v>
      </c>
      <c r="P420" s="41">
        <v>0</v>
      </c>
      <c r="Q420" s="41">
        <v>0</v>
      </c>
      <c r="S420" s="41">
        <v>31</v>
      </c>
      <c r="T420" s="22"/>
      <c r="U420" s="41">
        <v>423</v>
      </c>
      <c r="V420" s="41">
        <v>407</v>
      </c>
      <c r="W420" s="41">
        <v>11</v>
      </c>
      <c r="X420" s="41">
        <v>5</v>
      </c>
      <c r="Z420" s="41">
        <v>0</v>
      </c>
      <c r="AB420" s="41">
        <f t="shared" si="72"/>
        <v>6</v>
      </c>
      <c r="AD420" s="41">
        <v>0</v>
      </c>
      <c r="AF420" s="41">
        <v>0</v>
      </c>
      <c r="AH420" s="41">
        <v>6</v>
      </c>
      <c r="AJ420" s="41">
        <v>0</v>
      </c>
    </row>
    <row r="421" spans="1:36" outlineLevel="2" x14ac:dyDescent="0.2">
      <c r="A421" s="46">
        <v>2017</v>
      </c>
      <c r="B421" s="22" t="s">
        <v>375</v>
      </c>
      <c r="C421" s="22" t="s">
        <v>66</v>
      </c>
      <c r="D421" s="22" t="s">
        <v>403</v>
      </c>
      <c r="F421" s="41">
        <f t="shared" si="78"/>
        <v>1433</v>
      </c>
      <c r="G421" s="22"/>
      <c r="H421" s="41">
        <v>501</v>
      </c>
      <c r="I421" s="41">
        <v>9</v>
      </c>
      <c r="J421" s="41">
        <v>0</v>
      </c>
      <c r="K421" s="41">
        <v>235</v>
      </c>
      <c r="L421" s="41">
        <v>0</v>
      </c>
      <c r="M421" s="41">
        <v>257</v>
      </c>
      <c r="O421" s="41">
        <v>178</v>
      </c>
      <c r="P421" s="41">
        <v>178</v>
      </c>
      <c r="Q421" s="41">
        <v>0</v>
      </c>
      <c r="S421" s="41">
        <v>47</v>
      </c>
      <c r="T421" s="22"/>
      <c r="U421" s="41">
        <v>707</v>
      </c>
      <c r="V421" s="41">
        <v>705</v>
      </c>
      <c r="W421" s="41">
        <v>0</v>
      </c>
      <c r="X421" s="41">
        <v>2</v>
      </c>
      <c r="Z421" s="41">
        <v>0</v>
      </c>
      <c r="AB421" s="41">
        <f t="shared" si="72"/>
        <v>231</v>
      </c>
      <c r="AD421" s="41">
        <v>153</v>
      </c>
      <c r="AF421" s="41">
        <v>47</v>
      </c>
      <c r="AH421" s="41">
        <v>31</v>
      </c>
      <c r="AJ421" s="41">
        <v>0</v>
      </c>
    </row>
    <row r="422" spans="1:36" outlineLevel="2" x14ac:dyDescent="0.2">
      <c r="A422" s="46">
        <v>2017</v>
      </c>
      <c r="B422" s="22" t="s">
        <v>375</v>
      </c>
      <c r="C422" s="22" t="s">
        <v>67</v>
      </c>
      <c r="D422" s="22" t="s">
        <v>404</v>
      </c>
      <c r="F422" s="41">
        <f t="shared" si="78"/>
        <v>1607</v>
      </c>
      <c r="G422" s="22"/>
      <c r="H422" s="41">
        <v>539</v>
      </c>
      <c r="I422" s="41">
        <v>500</v>
      </c>
      <c r="J422" s="41">
        <v>0</v>
      </c>
      <c r="K422" s="41">
        <v>0</v>
      </c>
      <c r="L422" s="41">
        <v>6</v>
      </c>
      <c r="M422" s="41">
        <v>33</v>
      </c>
      <c r="O422" s="41">
        <v>0</v>
      </c>
      <c r="P422" s="41">
        <v>0</v>
      </c>
      <c r="Q422" s="41">
        <v>0</v>
      </c>
      <c r="S422" s="41">
        <v>45</v>
      </c>
      <c r="T422" s="22"/>
      <c r="U422" s="41">
        <v>1023</v>
      </c>
      <c r="V422" s="41">
        <v>994</v>
      </c>
      <c r="W422" s="41">
        <v>28</v>
      </c>
      <c r="X422" s="41">
        <v>1</v>
      </c>
      <c r="Z422" s="41">
        <v>22</v>
      </c>
      <c r="AB422" s="41">
        <f t="shared" si="72"/>
        <v>0</v>
      </c>
      <c r="AD422" s="41">
        <v>0</v>
      </c>
      <c r="AF422" s="41">
        <v>0</v>
      </c>
      <c r="AH422" s="41">
        <v>0</v>
      </c>
      <c r="AJ422" s="41">
        <v>0</v>
      </c>
    </row>
    <row r="423" spans="1:36" outlineLevel="2" x14ac:dyDescent="0.2">
      <c r="A423" s="46">
        <v>2017</v>
      </c>
      <c r="B423" s="22" t="s">
        <v>375</v>
      </c>
      <c r="C423" s="22" t="s">
        <v>68</v>
      </c>
      <c r="D423" s="22" t="s">
        <v>405</v>
      </c>
      <c r="F423" s="41">
        <f t="shared" si="78"/>
        <v>36</v>
      </c>
      <c r="G423" s="22"/>
      <c r="H423" s="41">
        <v>3</v>
      </c>
      <c r="I423" s="41">
        <v>3</v>
      </c>
      <c r="J423" s="41">
        <v>0</v>
      </c>
      <c r="K423" s="41">
        <v>0</v>
      </c>
      <c r="L423" s="41">
        <v>0</v>
      </c>
      <c r="M423" s="41">
        <v>0</v>
      </c>
      <c r="O423" s="41">
        <v>0</v>
      </c>
      <c r="P423" s="41">
        <v>0</v>
      </c>
      <c r="Q423" s="41">
        <v>0</v>
      </c>
      <c r="S423" s="41">
        <v>0</v>
      </c>
      <c r="T423" s="22"/>
      <c r="U423" s="41">
        <v>33</v>
      </c>
      <c r="V423" s="41">
        <v>33</v>
      </c>
      <c r="W423" s="41">
        <v>0</v>
      </c>
      <c r="X423" s="41">
        <v>0</v>
      </c>
      <c r="Z423" s="41">
        <v>0</v>
      </c>
      <c r="AB423" s="41">
        <f t="shared" si="72"/>
        <v>0</v>
      </c>
      <c r="AD423" s="41">
        <v>0</v>
      </c>
      <c r="AF423" s="41">
        <v>0</v>
      </c>
      <c r="AH423" s="41">
        <v>0</v>
      </c>
      <c r="AJ423" s="41">
        <v>0</v>
      </c>
    </row>
    <row r="424" spans="1:36" outlineLevel="2" x14ac:dyDescent="0.2">
      <c r="A424" s="46">
        <v>2017</v>
      </c>
      <c r="B424" s="22" t="s">
        <v>375</v>
      </c>
      <c r="C424" s="22" t="s">
        <v>69</v>
      </c>
      <c r="D424" s="22" t="s">
        <v>406</v>
      </c>
      <c r="F424" s="41">
        <f t="shared" si="78"/>
        <v>629</v>
      </c>
      <c r="G424" s="22"/>
      <c r="H424" s="41">
        <v>54</v>
      </c>
      <c r="I424" s="41">
        <v>18</v>
      </c>
      <c r="J424" s="41">
        <v>0</v>
      </c>
      <c r="K424" s="41">
        <v>18</v>
      </c>
      <c r="L424" s="41">
        <v>0</v>
      </c>
      <c r="M424" s="41">
        <v>18</v>
      </c>
      <c r="O424" s="41">
        <v>0</v>
      </c>
      <c r="P424" s="41">
        <v>0</v>
      </c>
      <c r="Q424" s="41">
        <v>0</v>
      </c>
      <c r="S424" s="41">
        <v>77</v>
      </c>
      <c r="T424" s="22"/>
      <c r="U424" s="41">
        <v>498</v>
      </c>
      <c r="V424" s="41">
        <v>190</v>
      </c>
      <c r="W424" s="41">
        <v>0</v>
      </c>
      <c r="X424" s="41">
        <v>308</v>
      </c>
      <c r="Z424" s="41">
        <v>0</v>
      </c>
      <c r="AB424" s="41">
        <f t="shared" si="72"/>
        <v>12</v>
      </c>
      <c r="AD424" s="41">
        <v>0</v>
      </c>
      <c r="AF424" s="41">
        <v>0</v>
      </c>
      <c r="AH424" s="41">
        <v>12</v>
      </c>
      <c r="AJ424" s="41">
        <v>0</v>
      </c>
    </row>
    <row r="425" spans="1:36" outlineLevel="2" x14ac:dyDescent="0.2">
      <c r="A425" s="46">
        <v>2017</v>
      </c>
      <c r="B425" s="22" t="s">
        <v>375</v>
      </c>
      <c r="C425" s="22" t="s">
        <v>70</v>
      </c>
      <c r="D425" s="22" t="s">
        <v>407</v>
      </c>
      <c r="F425" s="41">
        <f t="shared" si="78"/>
        <v>7759</v>
      </c>
      <c r="G425" s="22"/>
      <c r="H425" s="41">
        <v>5837</v>
      </c>
      <c r="I425" s="41">
        <v>3282</v>
      </c>
      <c r="J425" s="41">
        <v>119</v>
      </c>
      <c r="K425" s="41">
        <v>2199</v>
      </c>
      <c r="L425" s="41">
        <v>45</v>
      </c>
      <c r="M425" s="41">
        <v>192</v>
      </c>
      <c r="O425" s="41">
        <v>940</v>
      </c>
      <c r="P425" s="41">
        <v>488</v>
      </c>
      <c r="Q425" s="41">
        <v>452</v>
      </c>
      <c r="S425" s="41">
        <v>147</v>
      </c>
      <c r="T425" s="22"/>
      <c r="U425" s="41">
        <v>835</v>
      </c>
      <c r="V425" s="41">
        <v>803</v>
      </c>
      <c r="W425" s="41">
        <v>25</v>
      </c>
      <c r="X425" s="41">
        <v>7</v>
      </c>
      <c r="Z425" s="41">
        <v>0</v>
      </c>
      <c r="AB425" s="41">
        <f t="shared" si="72"/>
        <v>3042</v>
      </c>
      <c r="AD425" s="41">
        <v>2924</v>
      </c>
      <c r="AF425" s="41">
        <v>75</v>
      </c>
      <c r="AH425" s="41">
        <v>32</v>
      </c>
      <c r="AJ425" s="41">
        <v>11</v>
      </c>
    </row>
    <row r="426" spans="1:36" outlineLevel="2" x14ac:dyDescent="0.2">
      <c r="A426" s="46">
        <v>2017</v>
      </c>
      <c r="B426" s="22" t="s">
        <v>375</v>
      </c>
      <c r="C426" s="22" t="s">
        <v>71</v>
      </c>
      <c r="D426" s="22" t="s">
        <v>408</v>
      </c>
      <c r="F426" s="41">
        <f t="shared" si="78"/>
        <v>741</v>
      </c>
      <c r="G426" s="22"/>
      <c r="H426" s="41">
        <v>43</v>
      </c>
      <c r="I426" s="41">
        <v>37</v>
      </c>
      <c r="J426" s="41">
        <v>0</v>
      </c>
      <c r="K426" s="41">
        <v>0</v>
      </c>
      <c r="L426" s="41">
        <v>0</v>
      </c>
      <c r="M426" s="41">
        <v>6</v>
      </c>
      <c r="O426" s="41">
        <v>0</v>
      </c>
      <c r="P426" s="41">
        <v>0</v>
      </c>
      <c r="Q426" s="41">
        <v>0</v>
      </c>
      <c r="S426" s="41">
        <v>259</v>
      </c>
      <c r="T426" s="22"/>
      <c r="U426" s="41">
        <v>439</v>
      </c>
      <c r="V426" s="41">
        <v>388</v>
      </c>
      <c r="W426" s="41">
        <v>13</v>
      </c>
      <c r="X426" s="41">
        <v>38</v>
      </c>
      <c r="Z426" s="41">
        <v>0</v>
      </c>
      <c r="AB426" s="41">
        <f t="shared" ref="AB426:AB491" si="79">SUM(AC426:AJ426)</f>
        <v>99</v>
      </c>
      <c r="AD426" s="41">
        <v>0</v>
      </c>
      <c r="AF426" s="41">
        <v>0</v>
      </c>
      <c r="AH426" s="41">
        <v>54</v>
      </c>
      <c r="AJ426" s="41">
        <v>45</v>
      </c>
    </row>
    <row r="427" spans="1:36" outlineLevel="2" x14ac:dyDescent="0.2">
      <c r="A427" s="46">
        <v>2017</v>
      </c>
      <c r="B427" s="22" t="s">
        <v>375</v>
      </c>
      <c r="C427" s="22" t="s">
        <v>72</v>
      </c>
      <c r="D427" s="22" t="s">
        <v>409</v>
      </c>
      <c r="F427" s="41">
        <f t="shared" si="78"/>
        <v>3920</v>
      </c>
      <c r="G427" s="22"/>
      <c r="H427" s="41">
        <v>2504</v>
      </c>
      <c r="I427" s="41">
        <v>1700</v>
      </c>
      <c r="J427" s="41">
        <v>16</v>
      </c>
      <c r="K427" s="41">
        <v>224</v>
      </c>
      <c r="L427" s="41">
        <v>0</v>
      </c>
      <c r="M427" s="41">
        <v>564</v>
      </c>
      <c r="O427" s="41">
        <v>54</v>
      </c>
      <c r="P427" s="41">
        <v>54</v>
      </c>
      <c r="Q427" s="41">
        <v>0</v>
      </c>
      <c r="S427" s="41">
        <v>286</v>
      </c>
      <c r="T427" s="22"/>
      <c r="U427" s="41">
        <v>1076</v>
      </c>
      <c r="V427" s="41">
        <v>1051</v>
      </c>
      <c r="W427" s="41">
        <v>25</v>
      </c>
      <c r="X427" s="41">
        <v>0</v>
      </c>
      <c r="Z427" s="41">
        <v>0</v>
      </c>
      <c r="AB427" s="41">
        <f t="shared" si="79"/>
        <v>489</v>
      </c>
      <c r="AD427" s="41">
        <v>418</v>
      </c>
      <c r="AF427" s="41">
        <v>12</v>
      </c>
      <c r="AH427" s="41">
        <v>9</v>
      </c>
      <c r="AJ427" s="41">
        <v>50</v>
      </c>
    </row>
    <row r="428" spans="1:36" outlineLevel="2" x14ac:dyDescent="0.2">
      <c r="A428" s="46">
        <v>2017</v>
      </c>
      <c r="B428" s="22" t="s">
        <v>375</v>
      </c>
      <c r="C428" s="22" t="s">
        <v>73</v>
      </c>
      <c r="D428" s="22" t="s">
        <v>410</v>
      </c>
      <c r="F428" s="41">
        <f t="shared" si="78"/>
        <v>403</v>
      </c>
      <c r="G428" s="22"/>
      <c r="H428" s="41">
        <v>124</v>
      </c>
      <c r="I428" s="41">
        <v>15</v>
      </c>
      <c r="J428" s="41">
        <v>7</v>
      </c>
      <c r="K428" s="41">
        <v>15</v>
      </c>
      <c r="L428" s="41">
        <v>0</v>
      </c>
      <c r="M428" s="41">
        <v>87</v>
      </c>
      <c r="O428" s="41">
        <v>37</v>
      </c>
      <c r="P428" s="41">
        <v>0</v>
      </c>
      <c r="Q428" s="41">
        <v>37</v>
      </c>
      <c r="S428" s="41">
        <v>0</v>
      </c>
      <c r="T428" s="22"/>
      <c r="U428" s="41">
        <v>242</v>
      </c>
      <c r="V428" s="41">
        <v>234</v>
      </c>
      <c r="W428" s="41">
        <v>8</v>
      </c>
      <c r="X428" s="41">
        <v>0</v>
      </c>
      <c r="Z428" s="41">
        <v>0</v>
      </c>
      <c r="AB428" s="41">
        <f t="shared" si="79"/>
        <v>0</v>
      </c>
      <c r="AD428" s="41">
        <v>0</v>
      </c>
      <c r="AF428" s="41">
        <v>0</v>
      </c>
      <c r="AH428" s="41">
        <v>0</v>
      </c>
      <c r="AJ428" s="41">
        <v>0</v>
      </c>
    </row>
    <row r="429" spans="1:36" outlineLevel="2" x14ac:dyDescent="0.2">
      <c r="A429" s="46">
        <v>2017</v>
      </c>
      <c r="B429" s="22" t="s">
        <v>375</v>
      </c>
      <c r="C429" s="22" t="s">
        <v>74</v>
      </c>
      <c r="D429" s="22" t="s">
        <v>411</v>
      </c>
      <c r="F429" s="41">
        <f t="shared" si="78"/>
        <v>2149</v>
      </c>
      <c r="G429" s="22"/>
      <c r="H429" s="41">
        <v>1210</v>
      </c>
      <c r="I429" s="41">
        <v>513</v>
      </c>
      <c r="J429" s="41">
        <v>0</v>
      </c>
      <c r="K429" s="41">
        <v>531</v>
      </c>
      <c r="L429" s="41">
        <v>0</v>
      </c>
      <c r="M429" s="41">
        <v>166</v>
      </c>
      <c r="O429" s="41">
        <v>336</v>
      </c>
      <c r="P429" s="41">
        <v>226</v>
      </c>
      <c r="Q429" s="41">
        <v>110</v>
      </c>
      <c r="S429" s="41">
        <v>218</v>
      </c>
      <c r="T429" s="22"/>
      <c r="U429" s="41">
        <v>385</v>
      </c>
      <c r="V429" s="41">
        <v>369</v>
      </c>
      <c r="W429" s="41">
        <v>16</v>
      </c>
      <c r="X429" s="41">
        <v>0</v>
      </c>
      <c r="Z429" s="41">
        <v>3</v>
      </c>
      <c r="AB429" s="41">
        <f t="shared" si="79"/>
        <v>131</v>
      </c>
      <c r="AD429" s="41">
        <v>96</v>
      </c>
      <c r="AF429" s="41">
        <v>0</v>
      </c>
      <c r="AH429" s="41">
        <v>31</v>
      </c>
      <c r="AJ429" s="41">
        <v>4</v>
      </c>
    </row>
    <row r="430" spans="1:36" outlineLevel="2" x14ac:dyDescent="0.2">
      <c r="A430" s="46">
        <v>2017</v>
      </c>
      <c r="B430" s="22" t="s">
        <v>375</v>
      </c>
      <c r="C430" s="22" t="s">
        <v>76</v>
      </c>
      <c r="D430" s="22" t="s">
        <v>413</v>
      </c>
      <c r="F430" s="41">
        <f t="shared" si="78"/>
        <v>1247</v>
      </c>
      <c r="G430" s="22"/>
      <c r="H430" s="41">
        <v>182</v>
      </c>
      <c r="I430" s="41">
        <v>156</v>
      </c>
      <c r="J430" s="41">
        <v>17</v>
      </c>
      <c r="K430" s="41">
        <v>0</v>
      </c>
      <c r="L430" s="41">
        <v>0</v>
      </c>
      <c r="M430" s="41">
        <v>9</v>
      </c>
      <c r="O430" s="41">
        <v>362</v>
      </c>
      <c r="P430" s="41">
        <v>91</v>
      </c>
      <c r="Q430" s="41">
        <v>271</v>
      </c>
      <c r="S430" s="41">
        <v>283</v>
      </c>
      <c r="T430" s="22"/>
      <c r="U430" s="41">
        <v>420</v>
      </c>
      <c r="V430" s="41">
        <v>407</v>
      </c>
      <c r="W430" s="41">
        <v>13</v>
      </c>
      <c r="X430" s="41">
        <v>0</v>
      </c>
      <c r="Z430" s="41">
        <v>0</v>
      </c>
      <c r="AB430" s="41">
        <f t="shared" si="79"/>
        <v>84</v>
      </c>
      <c r="AD430" s="41">
        <v>32</v>
      </c>
      <c r="AF430" s="41">
        <v>0</v>
      </c>
      <c r="AH430" s="41">
        <v>37</v>
      </c>
      <c r="AJ430" s="41">
        <v>15</v>
      </c>
    </row>
    <row r="431" spans="1:36" outlineLevel="2" x14ac:dyDescent="0.2">
      <c r="A431" s="46">
        <v>2017</v>
      </c>
      <c r="B431" s="22" t="s">
        <v>375</v>
      </c>
      <c r="C431" s="22" t="s">
        <v>77</v>
      </c>
      <c r="D431" s="22" t="s">
        <v>414</v>
      </c>
      <c r="F431" s="41">
        <f t="shared" si="78"/>
        <v>514</v>
      </c>
      <c r="G431" s="22"/>
      <c r="H431" s="41">
        <v>363</v>
      </c>
      <c r="I431" s="41">
        <v>46</v>
      </c>
      <c r="J431" s="41">
        <v>16</v>
      </c>
      <c r="K431" s="41">
        <v>32</v>
      </c>
      <c r="L431" s="41">
        <v>17</v>
      </c>
      <c r="M431" s="41">
        <v>252</v>
      </c>
      <c r="O431" s="41">
        <v>6</v>
      </c>
      <c r="P431" s="41">
        <v>6</v>
      </c>
      <c r="Q431" s="41">
        <v>0</v>
      </c>
      <c r="S431" s="41">
        <v>40</v>
      </c>
      <c r="T431" s="22"/>
      <c r="U431" s="41">
        <v>105</v>
      </c>
      <c r="V431" s="41">
        <v>99</v>
      </c>
      <c r="W431" s="41">
        <v>6</v>
      </c>
      <c r="X431" s="41">
        <v>0</v>
      </c>
      <c r="Z431" s="41">
        <v>0</v>
      </c>
      <c r="AB431" s="41">
        <f t="shared" si="79"/>
        <v>63</v>
      </c>
      <c r="AD431" s="41">
        <v>59</v>
      </c>
      <c r="AF431" s="41">
        <v>1</v>
      </c>
      <c r="AH431" s="41">
        <v>3</v>
      </c>
      <c r="AJ431" s="41">
        <v>0</v>
      </c>
    </row>
    <row r="432" spans="1:36" outlineLevel="2" x14ac:dyDescent="0.2">
      <c r="A432" s="46">
        <v>2017</v>
      </c>
      <c r="B432" s="22" t="s">
        <v>375</v>
      </c>
      <c r="C432" s="22" t="s">
        <v>78</v>
      </c>
      <c r="D432" s="22" t="s">
        <v>415</v>
      </c>
      <c r="F432" s="41">
        <f t="shared" si="78"/>
        <v>6130</v>
      </c>
      <c r="G432" s="22"/>
      <c r="H432" s="41">
        <v>2405</v>
      </c>
      <c r="I432" s="41">
        <v>1824</v>
      </c>
      <c r="J432" s="41">
        <v>27</v>
      </c>
      <c r="K432" s="41">
        <v>381</v>
      </c>
      <c r="L432" s="41">
        <v>50</v>
      </c>
      <c r="M432" s="41">
        <v>123</v>
      </c>
      <c r="O432" s="41">
        <v>2342</v>
      </c>
      <c r="P432" s="41">
        <v>2089</v>
      </c>
      <c r="Q432" s="41">
        <v>253</v>
      </c>
      <c r="S432" s="41">
        <v>383</v>
      </c>
      <c r="T432" s="22"/>
      <c r="U432" s="41">
        <v>1000</v>
      </c>
      <c r="V432" s="41">
        <v>979</v>
      </c>
      <c r="W432" s="41">
        <v>21</v>
      </c>
      <c r="X432" s="41">
        <v>0</v>
      </c>
      <c r="Z432" s="41">
        <v>0</v>
      </c>
      <c r="AB432" s="41">
        <f t="shared" si="79"/>
        <v>824</v>
      </c>
      <c r="AD432" s="41">
        <v>30</v>
      </c>
      <c r="AF432" s="41">
        <v>610</v>
      </c>
      <c r="AH432" s="41">
        <v>52</v>
      </c>
      <c r="AJ432" s="41">
        <v>132</v>
      </c>
    </row>
    <row r="433" spans="1:36" outlineLevel="2" x14ac:dyDescent="0.2">
      <c r="A433" s="46">
        <v>2017</v>
      </c>
      <c r="B433" s="22" t="s">
        <v>375</v>
      </c>
      <c r="C433" s="22" t="s">
        <v>79</v>
      </c>
      <c r="D433" s="22" t="s">
        <v>416</v>
      </c>
      <c r="F433" s="41">
        <f t="shared" si="78"/>
        <v>1453</v>
      </c>
      <c r="G433" s="22"/>
      <c r="H433" s="41">
        <v>353</v>
      </c>
      <c r="I433" s="41">
        <v>221</v>
      </c>
      <c r="J433" s="41">
        <v>46</v>
      </c>
      <c r="K433" s="41">
        <v>0</v>
      </c>
      <c r="L433" s="41">
        <v>0</v>
      </c>
      <c r="M433" s="41">
        <v>86</v>
      </c>
      <c r="O433" s="41">
        <v>38</v>
      </c>
      <c r="P433" s="41">
        <v>38</v>
      </c>
      <c r="Q433" s="41">
        <v>0</v>
      </c>
      <c r="S433" s="41">
        <v>376</v>
      </c>
      <c r="T433" s="22"/>
      <c r="U433" s="41">
        <v>686</v>
      </c>
      <c r="V433" s="41">
        <v>636</v>
      </c>
      <c r="W433" s="41">
        <v>25</v>
      </c>
      <c r="X433" s="41">
        <v>25</v>
      </c>
      <c r="Z433" s="41">
        <v>0</v>
      </c>
      <c r="AB433" s="41">
        <f t="shared" si="79"/>
        <v>21</v>
      </c>
      <c r="AD433" s="41">
        <v>10</v>
      </c>
      <c r="AF433" s="41">
        <v>0</v>
      </c>
      <c r="AH433" s="41">
        <v>11</v>
      </c>
      <c r="AJ433" s="41">
        <v>0</v>
      </c>
    </row>
    <row r="434" spans="1:36" outlineLevel="2" x14ac:dyDescent="0.2">
      <c r="A434" s="46">
        <v>2017</v>
      </c>
      <c r="B434" s="22" t="s">
        <v>375</v>
      </c>
      <c r="C434" s="22" t="s">
        <v>172</v>
      </c>
      <c r="D434" s="22" t="s">
        <v>522</v>
      </c>
      <c r="F434" s="41">
        <f t="shared" si="78"/>
        <v>452</v>
      </c>
      <c r="G434" s="22"/>
      <c r="H434" s="41">
        <v>89</v>
      </c>
      <c r="I434" s="41">
        <v>0</v>
      </c>
      <c r="J434" s="41">
        <v>0</v>
      </c>
      <c r="K434" s="41">
        <v>0</v>
      </c>
      <c r="L434" s="41">
        <v>0</v>
      </c>
      <c r="M434" s="41">
        <v>89</v>
      </c>
      <c r="O434" s="41">
        <v>30</v>
      </c>
      <c r="P434" s="41">
        <v>30</v>
      </c>
      <c r="Q434" s="41">
        <v>0</v>
      </c>
      <c r="S434" s="41">
        <v>51</v>
      </c>
      <c r="T434" s="22"/>
      <c r="U434" s="41">
        <v>282</v>
      </c>
      <c r="V434" s="41">
        <v>273</v>
      </c>
      <c r="W434" s="41">
        <v>9</v>
      </c>
      <c r="X434" s="41">
        <v>0</v>
      </c>
      <c r="Z434" s="41">
        <v>0</v>
      </c>
      <c r="AB434" s="41">
        <f t="shared" si="79"/>
        <v>40</v>
      </c>
      <c r="AD434" s="41">
        <v>0</v>
      </c>
      <c r="AF434" s="41">
        <v>11</v>
      </c>
      <c r="AH434" s="41">
        <v>29</v>
      </c>
      <c r="AJ434" s="41">
        <v>0</v>
      </c>
    </row>
    <row r="435" spans="1:36" outlineLevel="2" x14ac:dyDescent="0.2">
      <c r="A435" s="46">
        <v>2017</v>
      </c>
      <c r="B435" s="22" t="s">
        <v>375</v>
      </c>
      <c r="C435" s="22" t="s">
        <v>242</v>
      </c>
      <c r="D435" s="22" t="s">
        <v>608</v>
      </c>
      <c r="F435" s="41">
        <f t="shared" si="78"/>
        <v>1947</v>
      </c>
      <c r="G435" s="22"/>
      <c r="H435" s="41">
        <v>622</v>
      </c>
      <c r="I435" s="41">
        <v>288</v>
      </c>
      <c r="J435" s="41">
        <v>85</v>
      </c>
      <c r="K435" s="41">
        <v>241</v>
      </c>
      <c r="L435" s="41">
        <v>0</v>
      </c>
      <c r="M435" s="41">
        <v>8</v>
      </c>
      <c r="O435" s="41">
        <v>177</v>
      </c>
      <c r="P435" s="41">
        <v>12</v>
      </c>
      <c r="Q435" s="41">
        <v>165</v>
      </c>
      <c r="S435" s="41">
        <v>87</v>
      </c>
      <c r="T435" s="22"/>
      <c r="U435" s="41">
        <v>1061</v>
      </c>
      <c r="V435" s="41">
        <v>1037</v>
      </c>
      <c r="W435" s="41">
        <v>24</v>
      </c>
      <c r="X435" s="41">
        <v>0</v>
      </c>
      <c r="Z435" s="41">
        <v>0</v>
      </c>
      <c r="AB435" s="41">
        <f t="shared" si="79"/>
        <v>58</v>
      </c>
      <c r="AD435" s="41">
        <v>2</v>
      </c>
      <c r="AF435" s="41">
        <v>0</v>
      </c>
      <c r="AH435" s="41">
        <v>48</v>
      </c>
      <c r="AJ435" s="41">
        <v>8</v>
      </c>
    </row>
    <row r="436" spans="1:36" outlineLevel="2" x14ac:dyDescent="0.2">
      <c r="A436" s="46">
        <v>2017</v>
      </c>
      <c r="B436" s="22" t="s">
        <v>375</v>
      </c>
      <c r="C436" s="22" t="s">
        <v>244</v>
      </c>
      <c r="D436" s="22" t="s">
        <v>612</v>
      </c>
      <c r="F436" s="41">
        <f t="shared" si="78"/>
        <v>1347</v>
      </c>
      <c r="G436" s="22"/>
      <c r="H436" s="41">
        <v>335</v>
      </c>
      <c r="I436" s="41">
        <v>1</v>
      </c>
      <c r="J436" s="41">
        <v>19</v>
      </c>
      <c r="K436" s="41">
        <v>26</v>
      </c>
      <c r="L436" s="41">
        <v>0</v>
      </c>
      <c r="M436" s="41">
        <v>289</v>
      </c>
      <c r="O436" s="41">
        <v>504</v>
      </c>
      <c r="P436" s="41">
        <v>504</v>
      </c>
      <c r="Q436" s="41">
        <v>0</v>
      </c>
      <c r="S436" s="41">
        <v>32</v>
      </c>
      <c r="T436" s="22"/>
      <c r="U436" s="41">
        <v>476</v>
      </c>
      <c r="V436" s="41">
        <v>462</v>
      </c>
      <c r="W436" s="41">
        <v>14</v>
      </c>
      <c r="X436" s="41">
        <v>0</v>
      </c>
      <c r="Z436" s="41">
        <v>0</v>
      </c>
      <c r="AB436" s="41">
        <f t="shared" si="79"/>
        <v>75</v>
      </c>
      <c r="AD436" s="41">
        <v>3</v>
      </c>
      <c r="AF436" s="41">
        <v>17</v>
      </c>
      <c r="AH436" s="41">
        <v>0</v>
      </c>
      <c r="AJ436" s="41">
        <v>55</v>
      </c>
    </row>
    <row r="437" spans="1:36" outlineLevel="2" x14ac:dyDescent="0.2">
      <c r="A437" s="46">
        <v>2017</v>
      </c>
      <c r="B437" s="22" t="s">
        <v>375</v>
      </c>
      <c r="C437" s="22" t="s">
        <v>265</v>
      </c>
      <c r="D437" s="22" t="s">
        <v>637</v>
      </c>
      <c r="F437" s="41">
        <f t="shared" si="78"/>
        <v>1553</v>
      </c>
      <c r="G437" s="22"/>
      <c r="H437" s="41">
        <v>317</v>
      </c>
      <c r="I437" s="41">
        <v>236</v>
      </c>
      <c r="J437" s="41">
        <v>1</v>
      </c>
      <c r="K437" s="41">
        <v>78</v>
      </c>
      <c r="L437" s="41">
        <v>0</v>
      </c>
      <c r="M437" s="41">
        <v>2</v>
      </c>
      <c r="O437" s="41">
        <v>0</v>
      </c>
      <c r="P437" s="41">
        <v>0</v>
      </c>
      <c r="Q437" s="41">
        <v>0</v>
      </c>
      <c r="S437" s="41">
        <v>345</v>
      </c>
      <c r="T437" s="22"/>
      <c r="U437" s="41">
        <v>891</v>
      </c>
      <c r="V437" s="41">
        <v>866</v>
      </c>
      <c r="W437" s="41">
        <v>25</v>
      </c>
      <c r="X437" s="41">
        <v>0</v>
      </c>
      <c r="Z437" s="41">
        <v>0</v>
      </c>
      <c r="AB437" s="41">
        <f t="shared" si="79"/>
        <v>85</v>
      </c>
      <c r="AD437" s="41">
        <v>41</v>
      </c>
      <c r="AF437" s="41">
        <v>0</v>
      </c>
      <c r="AH437" s="41">
        <v>38</v>
      </c>
      <c r="AJ437" s="41">
        <v>6</v>
      </c>
    </row>
    <row r="438" spans="1:36" outlineLevel="2" x14ac:dyDescent="0.2">
      <c r="A438" s="46">
        <v>2017</v>
      </c>
      <c r="B438" s="22" t="s">
        <v>375</v>
      </c>
      <c r="C438" s="22" t="s">
        <v>279</v>
      </c>
      <c r="D438" s="22" t="s">
        <v>651</v>
      </c>
      <c r="F438" s="41">
        <f t="shared" si="78"/>
        <v>1134</v>
      </c>
      <c r="G438" s="22"/>
      <c r="H438" s="41">
        <v>274</v>
      </c>
      <c r="I438" s="41">
        <v>0</v>
      </c>
      <c r="J438" s="41">
        <v>0</v>
      </c>
      <c r="K438" s="41">
        <v>0</v>
      </c>
      <c r="L438" s="41">
        <v>0</v>
      </c>
      <c r="M438" s="41">
        <v>274</v>
      </c>
      <c r="O438" s="41">
        <v>0</v>
      </c>
      <c r="P438" s="41">
        <v>0</v>
      </c>
      <c r="Q438" s="41">
        <v>0</v>
      </c>
      <c r="S438" s="41">
        <v>57</v>
      </c>
      <c r="T438" s="22"/>
      <c r="U438" s="41">
        <v>803</v>
      </c>
      <c r="V438" s="41">
        <v>793</v>
      </c>
      <c r="W438" s="41">
        <v>0</v>
      </c>
      <c r="X438" s="41">
        <v>10</v>
      </c>
      <c r="Z438" s="41">
        <v>0</v>
      </c>
      <c r="AB438" s="41">
        <f t="shared" si="79"/>
        <v>36</v>
      </c>
      <c r="AD438" s="41">
        <v>15</v>
      </c>
      <c r="AF438" s="41">
        <v>0</v>
      </c>
      <c r="AH438" s="41">
        <v>21</v>
      </c>
      <c r="AJ438" s="41">
        <v>0</v>
      </c>
    </row>
    <row r="439" spans="1:36" outlineLevel="2" x14ac:dyDescent="0.2">
      <c r="A439" s="46">
        <v>2017</v>
      </c>
      <c r="B439" s="22" t="s">
        <v>375</v>
      </c>
      <c r="C439" s="22" t="s">
        <v>280</v>
      </c>
      <c r="D439" s="22" t="s">
        <v>654</v>
      </c>
      <c r="F439" s="41">
        <f t="shared" si="78"/>
        <v>778</v>
      </c>
      <c r="G439" s="22"/>
      <c r="H439" s="41">
        <v>357</v>
      </c>
      <c r="I439" s="41">
        <v>0</v>
      </c>
      <c r="J439" s="41">
        <v>0</v>
      </c>
      <c r="K439" s="41">
        <v>357</v>
      </c>
      <c r="L439" s="41">
        <v>0</v>
      </c>
      <c r="M439" s="41">
        <v>0</v>
      </c>
      <c r="O439" s="41">
        <v>0</v>
      </c>
      <c r="P439" s="41">
        <v>0</v>
      </c>
      <c r="Q439" s="41">
        <v>0</v>
      </c>
      <c r="S439" s="41">
        <v>64</v>
      </c>
      <c r="T439" s="22"/>
      <c r="U439" s="41">
        <v>357</v>
      </c>
      <c r="V439" s="41">
        <v>357</v>
      </c>
      <c r="W439" s="41">
        <v>0</v>
      </c>
      <c r="X439" s="41">
        <v>0</v>
      </c>
      <c r="Z439" s="41">
        <v>0</v>
      </c>
      <c r="AB439" s="41">
        <f t="shared" si="79"/>
        <v>284</v>
      </c>
      <c r="AD439" s="41">
        <v>279</v>
      </c>
      <c r="AF439" s="41">
        <v>0</v>
      </c>
      <c r="AH439" s="41">
        <v>2</v>
      </c>
      <c r="AJ439" s="41">
        <v>3</v>
      </c>
    </row>
    <row r="440" spans="1:36" outlineLevel="2" x14ac:dyDescent="0.2">
      <c r="A440" s="46">
        <v>2017</v>
      </c>
      <c r="B440" s="22" t="s">
        <v>375</v>
      </c>
      <c r="C440" s="22" t="s">
        <v>287</v>
      </c>
      <c r="D440" s="22" t="s">
        <v>661</v>
      </c>
      <c r="F440" s="41">
        <f t="shared" si="78"/>
        <v>1835</v>
      </c>
      <c r="G440" s="22"/>
      <c r="H440" s="41">
        <v>462</v>
      </c>
      <c r="I440" s="41">
        <v>352</v>
      </c>
      <c r="J440" s="41">
        <v>9</v>
      </c>
      <c r="K440" s="41">
        <v>0</v>
      </c>
      <c r="L440" s="41">
        <v>0</v>
      </c>
      <c r="M440" s="41">
        <v>101</v>
      </c>
      <c r="O440" s="41">
        <v>565</v>
      </c>
      <c r="P440" s="41">
        <v>334</v>
      </c>
      <c r="Q440" s="41">
        <v>231</v>
      </c>
      <c r="S440" s="41">
        <v>170</v>
      </c>
      <c r="T440" s="22"/>
      <c r="U440" s="41">
        <v>638</v>
      </c>
      <c r="V440" s="41">
        <v>615</v>
      </c>
      <c r="W440" s="41">
        <v>23</v>
      </c>
      <c r="X440" s="41">
        <v>0</v>
      </c>
      <c r="Z440" s="41">
        <v>0</v>
      </c>
      <c r="AB440" s="41">
        <f t="shared" si="79"/>
        <v>121</v>
      </c>
      <c r="AD440" s="41">
        <v>36</v>
      </c>
      <c r="AF440" s="41">
        <v>24</v>
      </c>
      <c r="AH440" s="41">
        <v>61</v>
      </c>
      <c r="AJ440" s="41">
        <v>0</v>
      </c>
    </row>
    <row r="441" spans="1:36" outlineLevel="2" x14ac:dyDescent="0.2">
      <c r="A441" s="46">
        <v>2017</v>
      </c>
      <c r="B441" s="22" t="s">
        <v>375</v>
      </c>
      <c r="C441" s="22" t="s">
        <v>288</v>
      </c>
      <c r="D441" s="22" t="s">
        <v>662</v>
      </c>
      <c r="F441" s="41">
        <f t="shared" si="78"/>
        <v>1259</v>
      </c>
      <c r="G441" s="22"/>
      <c r="H441" s="41">
        <v>169</v>
      </c>
      <c r="I441" s="41">
        <v>78</v>
      </c>
      <c r="J441" s="41">
        <v>14</v>
      </c>
      <c r="K441" s="41">
        <v>77</v>
      </c>
      <c r="L441" s="41">
        <v>0</v>
      </c>
      <c r="M441" s="41">
        <v>0</v>
      </c>
      <c r="O441" s="41">
        <v>14</v>
      </c>
      <c r="P441" s="41">
        <v>0</v>
      </c>
      <c r="Q441" s="41">
        <v>14</v>
      </c>
      <c r="S441" s="41">
        <v>368</v>
      </c>
      <c r="T441" s="22"/>
      <c r="U441" s="41">
        <v>708</v>
      </c>
      <c r="V441" s="41">
        <v>683</v>
      </c>
      <c r="W441" s="41">
        <v>25</v>
      </c>
      <c r="X441" s="41">
        <v>0</v>
      </c>
      <c r="Z441" s="41">
        <v>0</v>
      </c>
      <c r="AB441" s="41">
        <f t="shared" si="79"/>
        <v>113</v>
      </c>
      <c r="AD441" s="41">
        <v>0</v>
      </c>
      <c r="AF441" s="41">
        <v>0</v>
      </c>
      <c r="AH441" s="41">
        <v>23</v>
      </c>
      <c r="AJ441" s="41">
        <v>90</v>
      </c>
    </row>
    <row r="442" spans="1:36" outlineLevel="2" x14ac:dyDescent="0.2">
      <c r="A442" s="46">
        <v>2017</v>
      </c>
      <c r="B442" s="22" t="s">
        <v>375</v>
      </c>
      <c r="C442" s="22" t="s">
        <v>307</v>
      </c>
      <c r="D442" s="22" t="s">
        <v>683</v>
      </c>
      <c r="F442" s="41">
        <f t="shared" si="78"/>
        <v>1698</v>
      </c>
      <c r="G442" s="22"/>
      <c r="H442" s="41">
        <v>526</v>
      </c>
      <c r="I442" s="41">
        <v>207</v>
      </c>
      <c r="J442" s="41">
        <v>105</v>
      </c>
      <c r="K442" s="41">
        <v>0</v>
      </c>
      <c r="L442" s="41">
        <v>0</v>
      </c>
      <c r="M442" s="41">
        <v>214</v>
      </c>
      <c r="O442" s="41">
        <v>205</v>
      </c>
      <c r="P442" s="41">
        <v>205</v>
      </c>
      <c r="Q442" s="41">
        <v>0</v>
      </c>
      <c r="S442" s="41">
        <v>189</v>
      </c>
      <c r="T442" s="22"/>
      <c r="U442" s="41">
        <v>778</v>
      </c>
      <c r="V442" s="41">
        <v>748</v>
      </c>
      <c r="W442" s="41">
        <v>30</v>
      </c>
      <c r="X442" s="41">
        <v>0</v>
      </c>
      <c r="Z442" s="41">
        <v>0</v>
      </c>
      <c r="AB442" s="41">
        <f t="shared" si="79"/>
        <v>96</v>
      </c>
      <c r="AD442" s="41">
        <v>44</v>
      </c>
      <c r="AF442" s="41">
        <v>0</v>
      </c>
      <c r="AH442" s="41">
        <v>52</v>
      </c>
      <c r="AJ442" s="41">
        <v>0</v>
      </c>
    </row>
    <row r="443" spans="1:36" outlineLevel="2" x14ac:dyDescent="0.2">
      <c r="A443" s="46">
        <v>2017</v>
      </c>
      <c r="B443" s="22" t="s">
        <v>375</v>
      </c>
      <c r="C443" s="22" t="s">
        <v>311</v>
      </c>
      <c r="D443" s="22" t="s">
        <v>691</v>
      </c>
      <c r="F443" s="41">
        <f t="shared" si="78"/>
        <v>1674</v>
      </c>
      <c r="G443" s="22"/>
      <c r="H443" s="41">
        <v>453</v>
      </c>
      <c r="I443" s="41">
        <v>412</v>
      </c>
      <c r="J443" s="41">
        <v>15</v>
      </c>
      <c r="K443" s="41">
        <v>6</v>
      </c>
      <c r="L443" s="41">
        <v>5</v>
      </c>
      <c r="M443" s="41">
        <v>15</v>
      </c>
      <c r="O443" s="41">
        <v>155</v>
      </c>
      <c r="P443" s="41">
        <v>2</v>
      </c>
      <c r="Q443" s="41">
        <v>153</v>
      </c>
      <c r="S443" s="41">
        <v>131</v>
      </c>
      <c r="T443" s="22"/>
      <c r="U443" s="41">
        <v>935</v>
      </c>
      <c r="V443" s="41">
        <v>915</v>
      </c>
      <c r="W443" s="41">
        <v>20</v>
      </c>
      <c r="X443" s="41">
        <v>0</v>
      </c>
      <c r="Z443" s="41">
        <v>0</v>
      </c>
      <c r="AB443" s="41">
        <f t="shared" si="79"/>
        <v>118</v>
      </c>
      <c r="AD443" s="41">
        <v>12</v>
      </c>
      <c r="AF443" s="41">
        <v>0</v>
      </c>
      <c r="AH443" s="41">
        <v>27</v>
      </c>
      <c r="AJ443" s="41">
        <v>79</v>
      </c>
    </row>
    <row r="444" spans="1:36" outlineLevel="2" x14ac:dyDescent="0.2">
      <c r="A444" s="46">
        <v>2017</v>
      </c>
      <c r="B444" s="22" t="s">
        <v>375</v>
      </c>
      <c r="C444" s="22" t="s">
        <v>313</v>
      </c>
      <c r="D444" s="22" t="s">
        <v>693</v>
      </c>
      <c r="F444" s="41">
        <f t="shared" si="78"/>
        <v>2074</v>
      </c>
      <c r="G444" s="22"/>
      <c r="H444" s="41">
        <v>450</v>
      </c>
      <c r="I444" s="41">
        <v>43</v>
      </c>
      <c r="J444" s="41">
        <v>37</v>
      </c>
      <c r="K444" s="41">
        <v>56</v>
      </c>
      <c r="L444" s="41">
        <v>8</v>
      </c>
      <c r="M444" s="41">
        <v>306</v>
      </c>
      <c r="O444" s="41">
        <v>288</v>
      </c>
      <c r="P444" s="41">
        <v>260</v>
      </c>
      <c r="Q444" s="41">
        <v>28</v>
      </c>
      <c r="S444" s="41">
        <v>276</v>
      </c>
      <c r="T444" s="22"/>
      <c r="U444" s="41">
        <v>1060</v>
      </c>
      <c r="V444" s="41">
        <v>1036</v>
      </c>
      <c r="W444" s="41">
        <v>24</v>
      </c>
      <c r="X444" s="41">
        <v>0</v>
      </c>
      <c r="Z444" s="41">
        <v>0</v>
      </c>
      <c r="AB444" s="41">
        <f t="shared" si="79"/>
        <v>91</v>
      </c>
      <c r="AD444" s="41">
        <v>0</v>
      </c>
      <c r="AF444" s="41">
        <v>0</v>
      </c>
      <c r="AH444" s="41">
        <v>35</v>
      </c>
      <c r="AJ444" s="41">
        <v>56</v>
      </c>
    </row>
    <row r="445" spans="1:36" outlineLevel="2" x14ac:dyDescent="0.2">
      <c r="A445" s="46">
        <v>2017</v>
      </c>
      <c r="B445" s="22" t="s">
        <v>375</v>
      </c>
      <c r="D445" s="22" t="s">
        <v>804</v>
      </c>
      <c r="F445" s="41">
        <f t="shared" si="78"/>
        <v>4966</v>
      </c>
      <c r="G445" s="22"/>
      <c r="H445" s="41">
        <v>1448</v>
      </c>
      <c r="I445" s="41">
        <v>694</v>
      </c>
      <c r="J445" s="41">
        <v>148</v>
      </c>
      <c r="K445" s="41">
        <v>315</v>
      </c>
      <c r="L445" s="41">
        <v>28</v>
      </c>
      <c r="M445" s="41">
        <v>263</v>
      </c>
      <c r="O445" s="41">
        <v>644</v>
      </c>
      <c r="P445" s="41">
        <v>486</v>
      </c>
      <c r="Q445" s="41">
        <v>158</v>
      </c>
      <c r="S445" s="41">
        <v>338</v>
      </c>
      <c r="T445" s="22"/>
      <c r="U445" s="41">
        <v>2536</v>
      </c>
      <c r="V445" s="41">
        <v>2389</v>
      </c>
      <c r="W445" s="41">
        <v>88</v>
      </c>
      <c r="X445" s="41">
        <v>59</v>
      </c>
      <c r="Z445" s="41">
        <v>0</v>
      </c>
      <c r="AB445" s="41">
        <f t="shared" si="79"/>
        <v>377</v>
      </c>
      <c r="AD445" s="41">
        <v>173</v>
      </c>
      <c r="AF445" s="41">
        <v>61</v>
      </c>
      <c r="AH445" s="41">
        <v>101</v>
      </c>
      <c r="AJ445" s="41">
        <v>42</v>
      </c>
    </row>
    <row r="446" spans="1:36" outlineLevel="1" x14ac:dyDescent="0.2">
      <c r="A446" s="46"/>
      <c r="B446" s="39" t="s">
        <v>707</v>
      </c>
      <c r="F446" s="41">
        <f>SUBTOTAL(9,F397:F445)</f>
        <v>169544</v>
      </c>
      <c r="G446" s="22"/>
      <c r="H446" s="41">
        <f t="shared" ref="H446:M446" si="80">SUBTOTAL(9,H397:H445)</f>
        <v>79952</v>
      </c>
      <c r="I446" s="41">
        <f t="shared" si="80"/>
        <v>51368</v>
      </c>
      <c r="J446" s="41">
        <f t="shared" si="80"/>
        <v>3501</v>
      </c>
      <c r="K446" s="41">
        <f t="shared" si="80"/>
        <v>14480</v>
      </c>
      <c r="L446" s="41">
        <f t="shared" si="80"/>
        <v>3144</v>
      </c>
      <c r="M446" s="41">
        <f t="shared" si="80"/>
        <v>7459</v>
      </c>
      <c r="O446" s="41">
        <f>SUBTOTAL(9,O397:O445)</f>
        <v>25000</v>
      </c>
      <c r="P446" s="41">
        <f>SUBTOTAL(9,P397:P445)</f>
        <v>18975</v>
      </c>
      <c r="Q446" s="41">
        <f>SUBTOTAL(9,Q397:Q445)</f>
        <v>6025</v>
      </c>
      <c r="S446" s="41">
        <f>SUBTOTAL(9,S397:S445)</f>
        <v>17145</v>
      </c>
      <c r="T446" s="22"/>
      <c r="U446" s="41">
        <f>SUBTOTAL(9,U397:U445)</f>
        <v>47447</v>
      </c>
      <c r="V446" s="41">
        <f>SUBTOTAL(9,V397:V445)</f>
        <v>45523</v>
      </c>
      <c r="W446" s="41">
        <f>SUBTOTAL(9,W397:W445)</f>
        <v>1072</v>
      </c>
      <c r="X446" s="41">
        <f>SUBTOTAL(9,X397:X445)</f>
        <v>852</v>
      </c>
      <c r="Z446" s="41">
        <f>SUBTOTAL(9,Z397:Z445)</f>
        <v>394</v>
      </c>
      <c r="AB446" s="41">
        <f>SUBTOTAL(9,AB397:AB445)</f>
        <v>28940</v>
      </c>
      <c r="AD446" s="41">
        <f>SUBTOTAL(9,AD397:AD445)</f>
        <v>14551</v>
      </c>
      <c r="AF446" s="41">
        <f>SUBTOTAL(9,AF397:AF445)</f>
        <v>7398</v>
      </c>
      <c r="AH446" s="41">
        <f>SUBTOTAL(9,AH397:AH445)</f>
        <v>5815</v>
      </c>
      <c r="AJ446" s="41">
        <f>SUBTOTAL(9,AJ397:AJ445)</f>
        <v>1176</v>
      </c>
    </row>
    <row r="447" spans="1:36" outlineLevel="2" x14ac:dyDescent="0.2">
      <c r="A447" s="46">
        <v>2017</v>
      </c>
      <c r="B447" s="22" t="s">
        <v>324</v>
      </c>
      <c r="C447" s="22" t="s">
        <v>322</v>
      </c>
      <c r="D447" s="22" t="s">
        <v>323</v>
      </c>
      <c r="F447" s="41">
        <f t="shared" ref="F447:F459" si="81">SUM(H447,O447,S447,U447)</f>
        <v>515</v>
      </c>
      <c r="G447" s="22"/>
      <c r="H447" s="41">
        <v>183</v>
      </c>
      <c r="I447" s="41">
        <v>23</v>
      </c>
      <c r="J447" s="41">
        <v>6</v>
      </c>
      <c r="K447" s="41">
        <v>92</v>
      </c>
      <c r="L447" s="41">
        <v>21</v>
      </c>
      <c r="M447" s="41">
        <v>41</v>
      </c>
      <c r="O447" s="41">
        <v>65</v>
      </c>
      <c r="P447" s="41">
        <v>65</v>
      </c>
      <c r="Q447" s="41">
        <v>0</v>
      </c>
      <c r="S447" s="41">
        <v>25</v>
      </c>
      <c r="T447" s="22"/>
      <c r="U447" s="41">
        <v>242</v>
      </c>
      <c r="V447" s="41">
        <v>235</v>
      </c>
      <c r="W447" s="41">
        <v>7</v>
      </c>
      <c r="X447" s="41">
        <v>0</v>
      </c>
      <c r="Z447" s="41">
        <v>0</v>
      </c>
      <c r="AB447" s="41">
        <f t="shared" si="79"/>
        <v>79</v>
      </c>
      <c r="AD447" s="41">
        <v>75</v>
      </c>
      <c r="AF447" s="41">
        <v>0</v>
      </c>
      <c r="AH447" s="41">
        <v>0</v>
      </c>
      <c r="AJ447" s="41">
        <v>4</v>
      </c>
    </row>
    <row r="448" spans="1:36" outlineLevel="2" x14ac:dyDescent="0.2">
      <c r="A448" s="46">
        <v>2017</v>
      </c>
      <c r="B448" s="22" t="s">
        <v>324</v>
      </c>
      <c r="C448" s="22" t="s">
        <v>2</v>
      </c>
      <c r="D448" s="22" t="s">
        <v>325</v>
      </c>
      <c r="F448" s="41">
        <f t="shared" si="81"/>
        <v>1948</v>
      </c>
      <c r="G448" s="22"/>
      <c r="H448" s="41">
        <v>990</v>
      </c>
      <c r="I448" s="41">
        <v>933</v>
      </c>
      <c r="J448" s="41">
        <v>0</v>
      </c>
      <c r="K448" s="41">
        <v>56</v>
      </c>
      <c r="L448" s="41">
        <v>1</v>
      </c>
      <c r="M448" s="41">
        <v>0</v>
      </c>
      <c r="O448" s="41">
        <v>415</v>
      </c>
      <c r="P448" s="41">
        <v>415</v>
      </c>
      <c r="Q448" s="41">
        <v>0</v>
      </c>
      <c r="S448" s="41">
        <v>47</v>
      </c>
      <c r="T448" s="22"/>
      <c r="U448" s="41">
        <v>496</v>
      </c>
      <c r="V448" s="41">
        <v>480</v>
      </c>
      <c r="W448" s="41">
        <v>16</v>
      </c>
      <c r="X448" s="41">
        <v>0</v>
      </c>
      <c r="Z448" s="41">
        <v>0</v>
      </c>
      <c r="AB448" s="41">
        <f t="shared" si="79"/>
        <v>597</v>
      </c>
      <c r="AD448" s="41">
        <v>532</v>
      </c>
      <c r="AF448" s="41">
        <v>0</v>
      </c>
      <c r="AH448" s="41">
        <v>0</v>
      </c>
      <c r="AJ448" s="41">
        <v>65</v>
      </c>
    </row>
    <row r="449" spans="1:36" outlineLevel="2" x14ac:dyDescent="0.2">
      <c r="A449" s="46">
        <v>2017</v>
      </c>
      <c r="B449" s="22" t="s">
        <v>324</v>
      </c>
      <c r="C449" s="22" t="s">
        <v>3</v>
      </c>
      <c r="D449" s="22" t="s">
        <v>324</v>
      </c>
      <c r="F449" s="41">
        <f t="shared" si="81"/>
        <v>43430</v>
      </c>
      <c r="G449" s="22"/>
      <c r="H449" s="41">
        <v>26304</v>
      </c>
      <c r="I449" s="41">
        <v>17821</v>
      </c>
      <c r="J449" s="41">
        <v>2353</v>
      </c>
      <c r="K449" s="41">
        <v>447</v>
      </c>
      <c r="L449" s="41">
        <v>5575</v>
      </c>
      <c r="M449" s="41">
        <v>108</v>
      </c>
      <c r="O449" s="41">
        <v>15792</v>
      </c>
      <c r="P449" s="41">
        <v>13676</v>
      </c>
      <c r="Q449" s="41">
        <v>2116</v>
      </c>
      <c r="S449" s="41">
        <v>606</v>
      </c>
      <c r="T449" s="22"/>
      <c r="U449" s="41">
        <v>728</v>
      </c>
      <c r="V449" s="41">
        <v>724</v>
      </c>
      <c r="W449" s="41">
        <v>4</v>
      </c>
      <c r="X449" s="41">
        <v>0</v>
      </c>
      <c r="Z449" s="41">
        <v>0</v>
      </c>
      <c r="AB449" s="41">
        <f t="shared" si="79"/>
        <v>10165</v>
      </c>
      <c r="AD449" s="41">
        <v>10095</v>
      </c>
      <c r="AF449" s="41">
        <v>17</v>
      </c>
      <c r="AH449" s="41">
        <v>8</v>
      </c>
      <c r="AJ449" s="41">
        <v>45</v>
      </c>
    </row>
    <row r="450" spans="1:36" outlineLevel="2" x14ac:dyDescent="0.2">
      <c r="A450" s="46">
        <v>2017</v>
      </c>
      <c r="B450" s="22" t="s">
        <v>324</v>
      </c>
      <c r="C450" s="22" t="s">
        <v>4</v>
      </c>
      <c r="D450" s="22" t="s">
        <v>326</v>
      </c>
      <c r="F450" s="41">
        <f t="shared" si="81"/>
        <v>663</v>
      </c>
      <c r="G450" s="22"/>
      <c r="H450" s="41">
        <v>482</v>
      </c>
      <c r="I450" s="41">
        <v>8</v>
      </c>
      <c r="J450" s="41">
        <v>0</v>
      </c>
      <c r="K450" s="41">
        <v>474</v>
      </c>
      <c r="L450" s="41">
        <v>0</v>
      </c>
      <c r="M450" s="41">
        <v>0</v>
      </c>
      <c r="O450" s="41">
        <v>0</v>
      </c>
      <c r="P450" s="41">
        <v>0</v>
      </c>
      <c r="Q450" s="41">
        <v>0</v>
      </c>
      <c r="S450" s="41">
        <v>7</v>
      </c>
      <c r="T450" s="22"/>
      <c r="U450" s="41">
        <v>174</v>
      </c>
      <c r="V450" s="41">
        <v>168</v>
      </c>
      <c r="W450" s="41">
        <v>6</v>
      </c>
      <c r="X450" s="41">
        <v>0</v>
      </c>
      <c r="Z450" s="41">
        <v>0</v>
      </c>
      <c r="AB450" s="41">
        <f t="shared" si="79"/>
        <v>370</v>
      </c>
      <c r="AD450" s="41">
        <v>370</v>
      </c>
      <c r="AF450" s="41">
        <v>0</v>
      </c>
      <c r="AH450" s="41">
        <v>0</v>
      </c>
      <c r="AJ450" s="41">
        <v>0</v>
      </c>
    </row>
    <row r="451" spans="1:36" outlineLevel="2" x14ac:dyDescent="0.2">
      <c r="A451" s="46">
        <v>2017</v>
      </c>
      <c r="B451" s="22" t="s">
        <v>324</v>
      </c>
      <c r="C451" s="22" t="s">
        <v>6</v>
      </c>
      <c r="D451" s="22" t="s">
        <v>329</v>
      </c>
      <c r="F451" s="41">
        <f t="shared" si="81"/>
        <v>3551</v>
      </c>
      <c r="G451" s="22"/>
      <c r="H451" s="41">
        <v>2516</v>
      </c>
      <c r="I451" s="41">
        <v>2105</v>
      </c>
      <c r="J451" s="41">
        <v>43</v>
      </c>
      <c r="K451" s="41">
        <v>367</v>
      </c>
      <c r="L451" s="41">
        <v>0</v>
      </c>
      <c r="M451" s="41">
        <v>1</v>
      </c>
      <c r="O451" s="41">
        <v>148</v>
      </c>
      <c r="P451" s="41">
        <v>148</v>
      </c>
      <c r="Q451" s="41">
        <v>0</v>
      </c>
      <c r="S451" s="41">
        <v>21</v>
      </c>
      <c r="T451" s="22"/>
      <c r="U451" s="41">
        <v>866</v>
      </c>
      <c r="V451" s="41">
        <v>844</v>
      </c>
      <c r="W451" s="41">
        <v>22</v>
      </c>
      <c r="X451" s="41">
        <v>0</v>
      </c>
      <c r="Z451" s="41">
        <v>0</v>
      </c>
      <c r="AB451" s="41">
        <f t="shared" si="79"/>
        <v>1349</v>
      </c>
      <c r="AD451" s="41">
        <v>1258</v>
      </c>
      <c r="AF451" s="41">
        <v>6</v>
      </c>
      <c r="AH451" s="41">
        <v>0</v>
      </c>
      <c r="AJ451" s="41">
        <v>85</v>
      </c>
    </row>
    <row r="452" spans="1:36" outlineLevel="2" x14ac:dyDescent="0.2">
      <c r="A452" s="46">
        <v>2017</v>
      </c>
      <c r="B452" s="22" t="s">
        <v>324</v>
      </c>
      <c r="C452" s="22" t="s">
        <v>7</v>
      </c>
      <c r="D452" s="22" t="s">
        <v>330</v>
      </c>
      <c r="F452" s="41">
        <f t="shared" si="81"/>
        <v>4258</v>
      </c>
      <c r="G452" s="22"/>
      <c r="H452" s="41">
        <v>3259</v>
      </c>
      <c r="I452" s="41">
        <v>3187</v>
      </c>
      <c r="J452" s="41">
        <v>0</v>
      </c>
      <c r="K452" s="41">
        <v>0</v>
      </c>
      <c r="L452" s="41">
        <v>38</v>
      </c>
      <c r="M452" s="41">
        <v>34</v>
      </c>
      <c r="O452" s="41">
        <v>266</v>
      </c>
      <c r="P452" s="41">
        <v>0</v>
      </c>
      <c r="Q452" s="41">
        <v>266</v>
      </c>
      <c r="S452" s="41">
        <v>0</v>
      </c>
      <c r="T452" s="22"/>
      <c r="U452" s="41">
        <v>733</v>
      </c>
      <c r="V452" s="41">
        <v>712</v>
      </c>
      <c r="W452" s="41">
        <v>21</v>
      </c>
      <c r="X452" s="41">
        <v>0</v>
      </c>
      <c r="Z452" s="41">
        <v>0</v>
      </c>
      <c r="AB452" s="41">
        <f t="shared" si="79"/>
        <v>836</v>
      </c>
      <c r="AD452" s="41">
        <v>802</v>
      </c>
      <c r="AF452" s="41">
        <v>34</v>
      </c>
      <c r="AH452" s="41">
        <v>0</v>
      </c>
      <c r="AJ452" s="41">
        <v>0</v>
      </c>
    </row>
    <row r="453" spans="1:36" outlineLevel="2" x14ac:dyDescent="0.2">
      <c r="A453" s="46">
        <v>2017</v>
      </c>
      <c r="B453" s="22" t="s">
        <v>324</v>
      </c>
      <c r="C453" s="22" t="s">
        <v>191</v>
      </c>
      <c r="D453" s="22" t="s">
        <v>542</v>
      </c>
      <c r="F453" s="41">
        <f t="shared" si="81"/>
        <v>458</v>
      </c>
      <c r="G453" s="22"/>
      <c r="H453" s="41">
        <v>116</v>
      </c>
      <c r="I453" s="41">
        <v>115</v>
      </c>
      <c r="J453" s="41">
        <v>0</v>
      </c>
      <c r="K453" s="41">
        <v>0</v>
      </c>
      <c r="L453" s="41">
        <v>0</v>
      </c>
      <c r="M453" s="41">
        <v>1</v>
      </c>
      <c r="O453" s="41">
        <v>30</v>
      </c>
      <c r="P453" s="41">
        <v>30</v>
      </c>
      <c r="Q453" s="41">
        <v>0</v>
      </c>
      <c r="S453" s="41">
        <v>22</v>
      </c>
      <c r="T453" s="22"/>
      <c r="U453" s="41">
        <v>290</v>
      </c>
      <c r="V453" s="41">
        <v>272</v>
      </c>
      <c r="W453" s="41">
        <v>18</v>
      </c>
      <c r="X453" s="41">
        <v>0</v>
      </c>
      <c r="Z453" s="41">
        <v>0</v>
      </c>
      <c r="AB453" s="41">
        <f t="shared" si="79"/>
        <v>2</v>
      </c>
      <c r="AD453" s="41">
        <v>0</v>
      </c>
      <c r="AF453" s="41">
        <v>0</v>
      </c>
      <c r="AH453" s="41">
        <v>2</v>
      </c>
      <c r="AJ453" s="41">
        <v>0</v>
      </c>
    </row>
    <row r="454" spans="1:36" outlineLevel="2" x14ac:dyDescent="0.2">
      <c r="A454" s="46">
        <v>2017</v>
      </c>
      <c r="B454" s="22" t="s">
        <v>324</v>
      </c>
      <c r="C454" s="22" t="s">
        <v>294</v>
      </c>
      <c r="D454" s="22" t="s">
        <v>668</v>
      </c>
      <c r="F454" s="41">
        <f t="shared" si="81"/>
        <v>4886</v>
      </c>
      <c r="G454" s="22"/>
      <c r="H454" s="41">
        <v>2516</v>
      </c>
      <c r="I454" s="41">
        <v>1148</v>
      </c>
      <c r="J454" s="41">
        <v>99</v>
      </c>
      <c r="K454" s="41">
        <v>38</v>
      </c>
      <c r="L454" s="41">
        <v>602</v>
      </c>
      <c r="M454" s="41">
        <v>629</v>
      </c>
      <c r="O454" s="41">
        <v>208</v>
      </c>
      <c r="P454" s="41">
        <v>189</v>
      </c>
      <c r="Q454" s="41">
        <v>19</v>
      </c>
      <c r="S454" s="41">
        <v>576</v>
      </c>
      <c r="T454" s="22"/>
      <c r="U454" s="41">
        <v>1586</v>
      </c>
      <c r="V454" s="41">
        <v>1551</v>
      </c>
      <c r="W454" s="41">
        <v>30</v>
      </c>
      <c r="X454" s="41">
        <v>5</v>
      </c>
      <c r="Z454" s="41">
        <v>0</v>
      </c>
      <c r="AB454" s="41">
        <f t="shared" si="79"/>
        <v>404</v>
      </c>
      <c r="AD454" s="41">
        <v>220</v>
      </c>
      <c r="AF454" s="41">
        <v>133</v>
      </c>
      <c r="AH454" s="41">
        <v>0</v>
      </c>
      <c r="AJ454" s="41">
        <v>51</v>
      </c>
    </row>
    <row r="455" spans="1:36" outlineLevel="2" x14ac:dyDescent="0.2">
      <c r="A455" s="46">
        <v>2017</v>
      </c>
      <c r="B455" s="22" t="s">
        <v>324</v>
      </c>
      <c r="C455" s="22" t="s">
        <v>309</v>
      </c>
      <c r="D455" s="22" t="s">
        <v>687</v>
      </c>
      <c r="F455" s="41">
        <f t="shared" si="81"/>
        <v>1863</v>
      </c>
      <c r="G455" s="22"/>
      <c r="H455" s="41">
        <v>512</v>
      </c>
      <c r="I455" s="41">
        <v>213</v>
      </c>
      <c r="J455" s="41">
        <v>1</v>
      </c>
      <c r="K455" s="41">
        <v>64</v>
      </c>
      <c r="L455" s="41">
        <v>1</v>
      </c>
      <c r="M455" s="41">
        <v>233</v>
      </c>
      <c r="O455" s="41">
        <v>587</v>
      </c>
      <c r="P455" s="41">
        <v>587</v>
      </c>
      <c r="Q455" s="41">
        <v>0</v>
      </c>
      <c r="S455" s="41">
        <v>40</v>
      </c>
      <c r="T455" s="22"/>
      <c r="U455" s="41">
        <v>724</v>
      </c>
      <c r="V455" s="41">
        <v>607</v>
      </c>
      <c r="W455" s="41">
        <v>0</v>
      </c>
      <c r="X455" s="41">
        <v>117</v>
      </c>
      <c r="Z455" s="41">
        <v>0</v>
      </c>
      <c r="AB455" s="41">
        <f t="shared" si="79"/>
        <v>287</v>
      </c>
      <c r="AD455" s="41">
        <v>16</v>
      </c>
      <c r="AF455" s="41">
        <v>158</v>
      </c>
      <c r="AH455" s="41">
        <v>0</v>
      </c>
      <c r="AJ455" s="41">
        <v>113</v>
      </c>
    </row>
    <row r="456" spans="1:36" outlineLevel="2" x14ac:dyDescent="0.2">
      <c r="A456" s="46">
        <v>2017</v>
      </c>
      <c r="B456" s="22" t="s">
        <v>324</v>
      </c>
      <c r="C456" s="22" t="s">
        <v>688</v>
      </c>
      <c r="D456" s="22" t="s">
        <v>689</v>
      </c>
      <c r="F456" s="41">
        <f t="shared" si="81"/>
        <v>4306</v>
      </c>
      <c r="G456" s="22"/>
      <c r="H456" s="41">
        <v>2479</v>
      </c>
      <c r="I456" s="41">
        <v>719</v>
      </c>
      <c r="J456" s="41">
        <v>718</v>
      </c>
      <c r="K456" s="41">
        <v>798</v>
      </c>
      <c r="L456" s="41">
        <v>0</v>
      </c>
      <c r="M456" s="41">
        <v>244</v>
      </c>
      <c r="O456" s="41">
        <v>152</v>
      </c>
      <c r="P456" s="41">
        <v>152</v>
      </c>
      <c r="Q456" s="41">
        <v>0</v>
      </c>
      <c r="S456" s="41">
        <v>101</v>
      </c>
      <c r="T456" s="22"/>
      <c r="U456" s="41">
        <v>1574</v>
      </c>
      <c r="V456" s="41">
        <v>1559</v>
      </c>
      <c r="W456" s="41">
        <v>15</v>
      </c>
      <c r="X456" s="41">
        <v>0</v>
      </c>
      <c r="Z456" s="41">
        <v>0</v>
      </c>
      <c r="AB456" s="41">
        <f t="shared" si="79"/>
        <v>75</v>
      </c>
      <c r="AD456" s="41">
        <v>3</v>
      </c>
      <c r="AF456" s="41">
        <v>3</v>
      </c>
      <c r="AH456" s="41">
        <v>41</v>
      </c>
      <c r="AJ456" s="41">
        <v>28</v>
      </c>
    </row>
    <row r="457" spans="1:36" outlineLevel="2" x14ac:dyDescent="0.2">
      <c r="A457" s="46">
        <v>2017</v>
      </c>
      <c r="B457" s="22" t="s">
        <v>324</v>
      </c>
      <c r="C457" s="22" t="s">
        <v>315</v>
      </c>
      <c r="D457" s="22" t="s">
        <v>697</v>
      </c>
      <c r="F457" s="41">
        <f t="shared" si="81"/>
        <v>2166.6663457978525</v>
      </c>
      <c r="G457" s="22"/>
      <c r="H457" s="41">
        <v>635.07863754165123</v>
      </c>
      <c r="I457" s="41">
        <v>298.30936690114771</v>
      </c>
      <c r="J457" s="41">
        <v>2</v>
      </c>
      <c r="K457" s="41">
        <v>209</v>
      </c>
      <c r="L457" s="41">
        <v>4.7692706405035175</v>
      </c>
      <c r="M457" s="41">
        <v>121</v>
      </c>
      <c r="O457" s="41">
        <v>329.54165124028134</v>
      </c>
      <c r="P457" s="41">
        <v>329.54165124028134</v>
      </c>
      <c r="Q457" s="41">
        <v>0</v>
      </c>
      <c r="S457" s="41">
        <v>229.53957793409847</v>
      </c>
      <c r="T457" s="22"/>
      <c r="U457" s="41">
        <v>972.50647908182157</v>
      </c>
      <c r="V457" s="41">
        <v>962.50647908182157</v>
      </c>
      <c r="W457" s="41">
        <v>0</v>
      </c>
      <c r="X457" s="41">
        <v>10</v>
      </c>
      <c r="Z457" s="41">
        <v>0</v>
      </c>
      <c r="AB457" s="41">
        <f t="shared" si="79"/>
        <v>171.61717882265827</v>
      </c>
      <c r="AD457" s="41">
        <v>5</v>
      </c>
      <c r="AF457" s="41">
        <v>35.731506849315068</v>
      </c>
      <c r="AH457" s="41">
        <v>26.769788967049241</v>
      </c>
      <c r="AJ457" s="41">
        <v>104.11588300629397</v>
      </c>
    </row>
    <row r="458" spans="1:36" outlineLevel="2" x14ac:dyDescent="0.2">
      <c r="A458" s="46">
        <v>2017</v>
      </c>
      <c r="B458" s="22" t="s">
        <v>324</v>
      </c>
      <c r="C458" s="22" t="s">
        <v>316</v>
      </c>
      <c r="D458" s="22" t="s">
        <v>698</v>
      </c>
      <c r="F458" s="41">
        <f t="shared" si="81"/>
        <v>2596.3336542021475</v>
      </c>
      <c r="G458" s="22"/>
      <c r="H458" s="41">
        <v>891.92136245834877</v>
      </c>
      <c r="I458" s="41">
        <v>150.69063309885229</v>
      </c>
      <c r="J458" s="41">
        <v>517</v>
      </c>
      <c r="K458" s="41">
        <v>157</v>
      </c>
      <c r="L458" s="41">
        <v>0.23072935949648279</v>
      </c>
      <c r="M458" s="41">
        <v>67</v>
      </c>
      <c r="O458" s="41">
        <v>77.458348759718632</v>
      </c>
      <c r="P458" s="41">
        <v>77.458348759718632</v>
      </c>
      <c r="Q458" s="41">
        <v>0</v>
      </c>
      <c r="S458" s="41">
        <v>377.46042206590153</v>
      </c>
      <c r="T458" s="22"/>
      <c r="U458" s="41">
        <v>1249.4935209181785</v>
      </c>
      <c r="V458" s="41">
        <v>1212.4935209181785</v>
      </c>
      <c r="W458" s="41">
        <v>19</v>
      </c>
      <c r="X458" s="41">
        <v>18</v>
      </c>
      <c r="Z458" s="41">
        <v>0</v>
      </c>
      <c r="AB458" s="41">
        <f t="shared" si="79"/>
        <v>274.38282117734173</v>
      </c>
      <c r="AD458" s="41">
        <v>190</v>
      </c>
      <c r="AF458" s="41">
        <v>17.268493150684932</v>
      </c>
      <c r="AH458" s="41">
        <v>35.230211032950763</v>
      </c>
      <c r="AJ458" s="41">
        <v>31.884116993706034</v>
      </c>
    </row>
    <row r="459" spans="1:36" outlineLevel="2" x14ac:dyDescent="0.2">
      <c r="A459" s="46">
        <v>2017</v>
      </c>
      <c r="B459" s="22" t="s">
        <v>324</v>
      </c>
      <c r="D459" s="22" t="s">
        <v>804</v>
      </c>
      <c r="F459" s="41">
        <f t="shared" si="81"/>
        <v>0</v>
      </c>
      <c r="G459" s="22"/>
      <c r="H459" s="41">
        <v>0</v>
      </c>
      <c r="I459" s="41">
        <v>0</v>
      </c>
      <c r="J459" s="41">
        <v>0</v>
      </c>
      <c r="K459" s="41">
        <v>0</v>
      </c>
      <c r="L459" s="41">
        <v>0</v>
      </c>
      <c r="M459" s="41">
        <v>0</v>
      </c>
      <c r="O459" s="41">
        <v>0</v>
      </c>
      <c r="P459" s="41">
        <v>0</v>
      </c>
      <c r="Q459" s="41">
        <v>0</v>
      </c>
      <c r="S459" s="41">
        <v>0</v>
      </c>
      <c r="T459" s="22"/>
      <c r="U459" s="41">
        <v>0</v>
      </c>
      <c r="V459" s="41">
        <v>0</v>
      </c>
      <c r="W459" s="41">
        <v>0</v>
      </c>
      <c r="X459" s="41">
        <v>0</v>
      </c>
      <c r="Z459" s="41">
        <v>0</v>
      </c>
      <c r="AB459" s="41">
        <f t="shared" si="79"/>
        <v>0</v>
      </c>
      <c r="AD459" s="41">
        <v>0</v>
      </c>
      <c r="AF459" s="41">
        <v>0</v>
      </c>
      <c r="AH459" s="41">
        <v>0</v>
      </c>
      <c r="AJ459" s="41">
        <v>0</v>
      </c>
    </row>
    <row r="460" spans="1:36" outlineLevel="1" x14ac:dyDescent="0.2">
      <c r="A460" s="46"/>
      <c r="B460" s="39" t="s">
        <v>708</v>
      </c>
      <c r="F460" s="41">
        <f>SUBTOTAL(9,F447:F459)</f>
        <v>70641</v>
      </c>
      <c r="G460" s="22"/>
      <c r="H460" s="41">
        <f t="shared" ref="H460:M460" si="82">SUBTOTAL(9,H447:H459)</f>
        <v>40884</v>
      </c>
      <c r="I460" s="41">
        <f t="shared" si="82"/>
        <v>26721</v>
      </c>
      <c r="J460" s="41">
        <f t="shared" si="82"/>
        <v>3739</v>
      </c>
      <c r="K460" s="41">
        <f t="shared" si="82"/>
        <v>2702</v>
      </c>
      <c r="L460" s="41">
        <f t="shared" si="82"/>
        <v>6243</v>
      </c>
      <c r="M460" s="41">
        <f t="shared" si="82"/>
        <v>1479</v>
      </c>
      <c r="O460" s="41">
        <f>SUBTOTAL(9,O447:O459)</f>
        <v>18070</v>
      </c>
      <c r="P460" s="41">
        <f>SUBTOTAL(9,P447:P459)</f>
        <v>15669</v>
      </c>
      <c r="Q460" s="41">
        <f>SUBTOTAL(9,Q447:Q459)</f>
        <v>2401</v>
      </c>
      <c r="S460" s="41">
        <f>SUBTOTAL(9,S447:S459)</f>
        <v>2052</v>
      </c>
      <c r="T460" s="22"/>
      <c r="U460" s="41">
        <f>SUBTOTAL(9,U447:U459)</f>
        <v>9635</v>
      </c>
      <c r="V460" s="41">
        <f>SUBTOTAL(9,V447:V459)</f>
        <v>9327</v>
      </c>
      <c r="W460" s="41">
        <f>SUBTOTAL(9,W447:W459)</f>
        <v>158</v>
      </c>
      <c r="X460" s="41">
        <f>SUBTOTAL(9,X447:X459)</f>
        <v>150</v>
      </c>
      <c r="Z460" s="41">
        <f>SUBTOTAL(9,Z447:Z459)</f>
        <v>0</v>
      </c>
      <c r="AB460" s="41">
        <f>SUBTOTAL(9,AB447:AB459)</f>
        <v>14610</v>
      </c>
      <c r="AD460" s="41">
        <f>SUBTOTAL(9,AD447:AD459)</f>
        <v>13566</v>
      </c>
      <c r="AF460" s="41">
        <f>SUBTOTAL(9,AF447:AF459)</f>
        <v>404</v>
      </c>
      <c r="AH460" s="41">
        <f>SUBTOTAL(9,AH447:AH459)</f>
        <v>113</v>
      </c>
      <c r="AJ460" s="41">
        <f>SUBTOTAL(9,AJ447:AJ459)</f>
        <v>527</v>
      </c>
    </row>
    <row r="461" spans="1:36" outlineLevel="2" x14ac:dyDescent="0.2">
      <c r="A461" s="46">
        <v>2017</v>
      </c>
      <c r="B461" s="22" t="s">
        <v>582</v>
      </c>
      <c r="C461" s="22" t="s">
        <v>222</v>
      </c>
      <c r="D461" s="22" t="s">
        <v>581</v>
      </c>
      <c r="F461" s="41">
        <f t="shared" ref="F461:F492" si="83">SUM(H461,O461,S461,U461)</f>
        <v>2529</v>
      </c>
      <c r="G461" s="22"/>
      <c r="H461" s="41">
        <v>865</v>
      </c>
      <c r="I461" s="41">
        <v>116</v>
      </c>
      <c r="J461" s="41">
        <v>46</v>
      </c>
      <c r="K461" s="41">
        <v>546</v>
      </c>
      <c r="L461" s="41">
        <v>0</v>
      </c>
      <c r="M461" s="41">
        <v>157</v>
      </c>
      <c r="O461" s="41">
        <v>86</v>
      </c>
      <c r="P461" s="41">
        <v>22</v>
      </c>
      <c r="Q461" s="41">
        <v>64</v>
      </c>
      <c r="S461" s="41">
        <v>695</v>
      </c>
      <c r="T461" s="22"/>
      <c r="U461" s="41">
        <v>883</v>
      </c>
      <c r="V461" s="41">
        <v>828</v>
      </c>
      <c r="W461" s="41">
        <v>0</v>
      </c>
      <c r="X461" s="41">
        <v>55</v>
      </c>
      <c r="Z461" s="41">
        <v>0</v>
      </c>
      <c r="AB461" s="41">
        <f t="shared" si="79"/>
        <v>298</v>
      </c>
      <c r="AD461" s="41">
        <v>8</v>
      </c>
      <c r="AF461" s="41">
        <v>18</v>
      </c>
      <c r="AH461" s="41">
        <v>272</v>
      </c>
      <c r="AJ461" s="41">
        <v>0</v>
      </c>
    </row>
    <row r="462" spans="1:36" outlineLevel="2" x14ac:dyDescent="0.2">
      <c r="A462" s="46">
        <v>2017</v>
      </c>
      <c r="B462" s="22" t="s">
        <v>582</v>
      </c>
      <c r="C462" s="22" t="s">
        <v>223</v>
      </c>
      <c r="D462" s="22" t="s">
        <v>583</v>
      </c>
      <c r="F462" s="41">
        <f t="shared" si="83"/>
        <v>769</v>
      </c>
      <c r="G462" s="22"/>
      <c r="H462" s="41">
        <v>452</v>
      </c>
      <c r="I462" s="41">
        <v>0</v>
      </c>
      <c r="J462" s="41">
        <v>24</v>
      </c>
      <c r="K462" s="41">
        <v>389</v>
      </c>
      <c r="L462" s="41">
        <v>0</v>
      </c>
      <c r="M462" s="41">
        <v>39</v>
      </c>
      <c r="O462" s="41">
        <v>25</v>
      </c>
      <c r="P462" s="41">
        <v>0</v>
      </c>
      <c r="Q462" s="41">
        <v>25</v>
      </c>
      <c r="S462" s="41">
        <v>18</v>
      </c>
      <c r="T462" s="22"/>
      <c r="U462" s="41">
        <v>274</v>
      </c>
      <c r="V462" s="41">
        <v>274</v>
      </c>
      <c r="W462" s="41">
        <v>0</v>
      </c>
      <c r="X462" s="41">
        <v>0</v>
      </c>
      <c r="Z462" s="41">
        <v>33</v>
      </c>
      <c r="AB462" s="41">
        <f t="shared" si="79"/>
        <v>103</v>
      </c>
      <c r="AD462" s="41">
        <v>87</v>
      </c>
      <c r="AF462" s="41">
        <v>0</v>
      </c>
      <c r="AH462" s="41">
        <v>16</v>
      </c>
      <c r="AJ462" s="41">
        <v>0</v>
      </c>
    </row>
    <row r="463" spans="1:36" outlineLevel="2" x14ac:dyDescent="0.2">
      <c r="A463" s="46">
        <v>2017</v>
      </c>
      <c r="B463" s="22" t="s">
        <v>582</v>
      </c>
      <c r="C463" s="22" t="s">
        <v>224</v>
      </c>
      <c r="D463" s="22" t="s">
        <v>584</v>
      </c>
      <c r="F463" s="41">
        <f t="shared" si="83"/>
        <v>551</v>
      </c>
      <c r="G463" s="22"/>
      <c r="H463" s="41">
        <v>209</v>
      </c>
      <c r="I463" s="41">
        <v>3</v>
      </c>
      <c r="J463" s="41">
        <v>23</v>
      </c>
      <c r="K463" s="41">
        <v>37</v>
      </c>
      <c r="L463" s="41">
        <v>0</v>
      </c>
      <c r="M463" s="41">
        <v>146</v>
      </c>
      <c r="O463" s="41">
        <v>0</v>
      </c>
      <c r="P463" s="41">
        <v>0</v>
      </c>
      <c r="Q463" s="41">
        <v>0</v>
      </c>
      <c r="S463" s="41">
        <v>79</v>
      </c>
      <c r="T463" s="22"/>
      <c r="U463" s="41">
        <v>263</v>
      </c>
      <c r="V463" s="41">
        <v>263</v>
      </c>
      <c r="W463" s="41">
        <v>0</v>
      </c>
      <c r="X463" s="41">
        <v>0</v>
      </c>
      <c r="Z463" s="41">
        <v>0</v>
      </c>
      <c r="AB463" s="41">
        <f t="shared" si="79"/>
        <v>50</v>
      </c>
      <c r="AD463" s="41">
        <v>50</v>
      </c>
      <c r="AF463" s="41">
        <v>0</v>
      </c>
      <c r="AH463" s="41">
        <v>0</v>
      </c>
      <c r="AJ463" s="41">
        <v>0</v>
      </c>
    </row>
    <row r="464" spans="1:36" outlineLevel="2" x14ac:dyDescent="0.2">
      <c r="A464" s="46">
        <v>2017</v>
      </c>
      <c r="B464" s="22" t="s">
        <v>582</v>
      </c>
      <c r="C464" s="22" t="s">
        <v>585</v>
      </c>
      <c r="D464" s="22" t="s">
        <v>586</v>
      </c>
      <c r="F464" s="41">
        <f t="shared" si="83"/>
        <v>335</v>
      </c>
      <c r="G464" s="22"/>
      <c r="H464" s="41">
        <v>81</v>
      </c>
      <c r="I464" s="41">
        <v>62</v>
      </c>
      <c r="J464" s="41">
        <v>0</v>
      </c>
      <c r="K464" s="41">
        <v>1</v>
      </c>
      <c r="L464" s="41">
        <v>0</v>
      </c>
      <c r="M464" s="41">
        <v>18</v>
      </c>
      <c r="O464" s="41">
        <v>0</v>
      </c>
      <c r="P464" s="41">
        <v>0</v>
      </c>
      <c r="Q464" s="41">
        <v>0</v>
      </c>
      <c r="S464" s="41">
        <v>41</v>
      </c>
      <c r="T464" s="22"/>
      <c r="U464" s="41">
        <v>213</v>
      </c>
      <c r="V464" s="41">
        <v>213</v>
      </c>
      <c r="W464" s="41">
        <v>0</v>
      </c>
      <c r="X464" s="41">
        <v>0</v>
      </c>
      <c r="Z464" s="41">
        <v>0</v>
      </c>
      <c r="AB464" s="41">
        <f t="shared" si="79"/>
        <v>1</v>
      </c>
      <c r="AD464" s="41">
        <v>1</v>
      </c>
      <c r="AF464" s="41">
        <v>0</v>
      </c>
      <c r="AH464" s="41">
        <v>0</v>
      </c>
      <c r="AJ464" s="41">
        <v>0</v>
      </c>
    </row>
    <row r="465" spans="1:36" outlineLevel="2" x14ac:dyDescent="0.2">
      <c r="A465" s="46">
        <v>2017</v>
      </c>
      <c r="B465" s="22" t="s">
        <v>582</v>
      </c>
      <c r="C465" s="22" t="s">
        <v>225</v>
      </c>
      <c r="D465" s="22" t="s">
        <v>587</v>
      </c>
      <c r="F465" s="41">
        <f t="shared" si="83"/>
        <v>1074</v>
      </c>
      <c r="G465" s="22"/>
      <c r="H465" s="41">
        <v>609</v>
      </c>
      <c r="I465" s="41">
        <v>162</v>
      </c>
      <c r="J465" s="41">
        <v>48</v>
      </c>
      <c r="K465" s="41">
        <v>317</v>
      </c>
      <c r="L465" s="41">
        <v>0</v>
      </c>
      <c r="M465" s="41">
        <v>82</v>
      </c>
      <c r="O465" s="41">
        <v>0</v>
      </c>
      <c r="P465" s="41">
        <v>0</v>
      </c>
      <c r="Q465" s="41">
        <v>0</v>
      </c>
      <c r="S465" s="41">
        <v>0</v>
      </c>
      <c r="T465" s="22"/>
      <c r="U465" s="41">
        <v>465</v>
      </c>
      <c r="V465" s="41">
        <v>458</v>
      </c>
      <c r="W465" s="41">
        <v>0</v>
      </c>
      <c r="X465" s="41">
        <v>7</v>
      </c>
      <c r="Z465" s="41">
        <v>0</v>
      </c>
      <c r="AB465" s="41">
        <f t="shared" si="79"/>
        <v>2</v>
      </c>
      <c r="AD465" s="41">
        <v>2</v>
      </c>
      <c r="AF465" s="41">
        <v>0</v>
      </c>
      <c r="AH465" s="41">
        <v>0</v>
      </c>
      <c r="AJ465" s="41">
        <v>0</v>
      </c>
    </row>
    <row r="466" spans="1:36" outlineLevel="2" x14ac:dyDescent="0.2">
      <c r="A466" s="46">
        <v>2017</v>
      </c>
      <c r="B466" s="22" t="s">
        <v>582</v>
      </c>
      <c r="C466" s="22" t="s">
        <v>226</v>
      </c>
      <c r="D466" s="22" t="s">
        <v>588</v>
      </c>
      <c r="F466" s="41">
        <f t="shared" si="83"/>
        <v>768</v>
      </c>
      <c r="G466" s="22"/>
      <c r="H466" s="41">
        <v>214</v>
      </c>
      <c r="I466" s="41">
        <v>128</v>
      </c>
      <c r="J466" s="41">
        <v>0</v>
      </c>
      <c r="K466" s="41">
        <v>65</v>
      </c>
      <c r="L466" s="41">
        <v>0</v>
      </c>
      <c r="M466" s="41">
        <v>21</v>
      </c>
      <c r="O466" s="41">
        <v>32</v>
      </c>
      <c r="P466" s="41">
        <v>32</v>
      </c>
      <c r="Q466" s="41">
        <v>0</v>
      </c>
      <c r="S466" s="41">
        <v>75</v>
      </c>
      <c r="T466" s="22"/>
      <c r="U466" s="41">
        <v>447</v>
      </c>
      <c r="V466" s="41">
        <v>436</v>
      </c>
      <c r="W466" s="41">
        <v>11</v>
      </c>
      <c r="X466" s="41">
        <v>0</v>
      </c>
      <c r="Z466" s="41">
        <v>0</v>
      </c>
      <c r="AB466" s="41">
        <f t="shared" si="79"/>
        <v>34</v>
      </c>
      <c r="AD466" s="41">
        <v>0</v>
      </c>
      <c r="AF466" s="41">
        <v>0</v>
      </c>
      <c r="AH466" s="41">
        <v>21</v>
      </c>
      <c r="AJ466" s="41">
        <v>13</v>
      </c>
    </row>
    <row r="467" spans="1:36" outlineLevel="2" x14ac:dyDescent="0.2">
      <c r="A467" s="46">
        <v>2017</v>
      </c>
      <c r="B467" s="22" t="s">
        <v>582</v>
      </c>
      <c r="C467" s="22" t="s">
        <v>589</v>
      </c>
      <c r="D467" s="22" t="s">
        <v>590</v>
      </c>
      <c r="F467" s="41">
        <f t="shared" si="83"/>
        <v>19633</v>
      </c>
      <c r="G467" s="22"/>
      <c r="H467" s="41">
        <v>12468</v>
      </c>
      <c r="I467" s="41">
        <v>3730</v>
      </c>
      <c r="J467" s="41">
        <v>200</v>
      </c>
      <c r="K467" s="41">
        <v>8489</v>
      </c>
      <c r="L467" s="41">
        <v>0</v>
      </c>
      <c r="M467" s="41">
        <v>49</v>
      </c>
      <c r="O467" s="41">
        <v>1420</v>
      </c>
      <c r="P467" s="41">
        <v>1407</v>
      </c>
      <c r="Q467" s="41">
        <v>13</v>
      </c>
      <c r="S467" s="41">
        <v>5525</v>
      </c>
      <c r="T467" s="22"/>
      <c r="U467" s="41">
        <v>220</v>
      </c>
      <c r="V467" s="41">
        <v>0</v>
      </c>
      <c r="W467" s="41">
        <v>0</v>
      </c>
      <c r="X467" s="41">
        <v>220</v>
      </c>
      <c r="Z467" s="41">
        <v>0</v>
      </c>
      <c r="AB467" s="41">
        <f t="shared" si="79"/>
        <v>2022</v>
      </c>
      <c r="AD467" s="41">
        <v>142</v>
      </c>
      <c r="AF467" s="41">
        <v>939</v>
      </c>
      <c r="AH467" s="41">
        <v>941</v>
      </c>
      <c r="AJ467" s="41">
        <v>0</v>
      </c>
    </row>
    <row r="468" spans="1:36" outlineLevel="2" x14ac:dyDescent="0.2">
      <c r="A468" s="46">
        <v>2017</v>
      </c>
      <c r="B468" s="22" t="s">
        <v>582</v>
      </c>
      <c r="C468" s="22" t="s">
        <v>227</v>
      </c>
      <c r="D468" s="22" t="s">
        <v>591</v>
      </c>
      <c r="F468" s="41">
        <f t="shared" si="83"/>
        <v>5187</v>
      </c>
      <c r="G468" s="22"/>
      <c r="H468" s="41">
        <v>3747</v>
      </c>
      <c r="I468" s="41">
        <v>3012</v>
      </c>
      <c r="J468" s="41">
        <v>115</v>
      </c>
      <c r="K468" s="41">
        <v>0</v>
      </c>
      <c r="L468" s="41">
        <v>0</v>
      </c>
      <c r="M468" s="41">
        <v>620</v>
      </c>
      <c r="O468" s="41">
        <v>0</v>
      </c>
      <c r="P468" s="41">
        <v>0</v>
      </c>
      <c r="Q468" s="41">
        <v>0</v>
      </c>
      <c r="S468" s="41">
        <v>200</v>
      </c>
      <c r="T468" s="22"/>
      <c r="U468" s="41">
        <v>1240</v>
      </c>
      <c r="V468" s="41">
        <v>1240</v>
      </c>
      <c r="W468" s="41">
        <v>0</v>
      </c>
      <c r="X468" s="41">
        <v>0</v>
      </c>
      <c r="Z468" s="41">
        <v>0</v>
      </c>
      <c r="AB468" s="41">
        <f t="shared" si="79"/>
        <v>462</v>
      </c>
      <c r="AD468" s="41">
        <v>297</v>
      </c>
      <c r="AF468" s="41">
        <v>0</v>
      </c>
      <c r="AH468" s="41">
        <v>83</v>
      </c>
      <c r="AJ468" s="41">
        <v>82</v>
      </c>
    </row>
    <row r="469" spans="1:36" outlineLevel="2" x14ac:dyDescent="0.2">
      <c r="A469" s="46">
        <v>2017</v>
      </c>
      <c r="B469" s="22" t="s">
        <v>582</v>
      </c>
      <c r="C469" s="22" t="s">
        <v>228</v>
      </c>
      <c r="D469" s="22" t="s">
        <v>592</v>
      </c>
      <c r="F469" s="41">
        <f t="shared" si="83"/>
        <v>24566</v>
      </c>
      <c r="G469" s="22"/>
      <c r="H469" s="41">
        <v>16768</v>
      </c>
      <c r="I469" s="41">
        <v>7767</v>
      </c>
      <c r="J469" s="41">
        <v>643</v>
      </c>
      <c r="K469" s="41">
        <v>4226</v>
      </c>
      <c r="L469" s="41">
        <v>195</v>
      </c>
      <c r="M469" s="41">
        <v>3937</v>
      </c>
      <c r="O469" s="41">
        <v>582</v>
      </c>
      <c r="P469" s="41">
        <v>582</v>
      </c>
      <c r="Q469" s="41">
        <v>0</v>
      </c>
      <c r="S469" s="41">
        <v>1682</v>
      </c>
      <c r="T469" s="22"/>
      <c r="U469" s="41">
        <v>5534</v>
      </c>
      <c r="V469" s="41">
        <v>5153</v>
      </c>
      <c r="W469" s="41">
        <v>381</v>
      </c>
      <c r="X469" s="41">
        <v>0</v>
      </c>
      <c r="Z469" s="41">
        <v>0</v>
      </c>
      <c r="AB469" s="41">
        <f t="shared" si="79"/>
        <v>6075</v>
      </c>
      <c r="AD469" s="41">
        <v>5137</v>
      </c>
      <c r="AF469" s="41">
        <v>129</v>
      </c>
      <c r="AH469" s="41">
        <v>5</v>
      </c>
      <c r="AJ469" s="41">
        <v>804</v>
      </c>
    </row>
    <row r="470" spans="1:36" outlineLevel="2" x14ac:dyDescent="0.2">
      <c r="A470" s="46">
        <v>2017</v>
      </c>
      <c r="B470" s="22" t="s">
        <v>582</v>
      </c>
      <c r="C470" s="22" t="s">
        <v>229</v>
      </c>
      <c r="D470" s="22" t="s">
        <v>593</v>
      </c>
      <c r="F470" s="41">
        <f t="shared" si="83"/>
        <v>553</v>
      </c>
      <c r="G470" s="22"/>
      <c r="H470" s="41">
        <v>132</v>
      </c>
      <c r="I470" s="41">
        <v>0</v>
      </c>
      <c r="J470" s="41">
        <v>132</v>
      </c>
      <c r="K470" s="41">
        <v>0</v>
      </c>
      <c r="L470" s="41">
        <v>0</v>
      </c>
      <c r="M470" s="41">
        <v>0</v>
      </c>
      <c r="O470" s="41">
        <v>18</v>
      </c>
      <c r="P470" s="41">
        <v>18</v>
      </c>
      <c r="Q470" s="41">
        <v>0</v>
      </c>
      <c r="S470" s="41">
        <v>10</v>
      </c>
      <c r="T470" s="22"/>
      <c r="U470" s="41">
        <v>393</v>
      </c>
      <c r="V470" s="41">
        <v>373</v>
      </c>
      <c r="W470" s="41">
        <v>20</v>
      </c>
      <c r="X470" s="41">
        <v>0</v>
      </c>
      <c r="Z470" s="41">
        <v>0</v>
      </c>
      <c r="AB470" s="41">
        <f t="shared" si="79"/>
        <v>18</v>
      </c>
      <c r="AD470" s="41">
        <v>0</v>
      </c>
      <c r="AF470" s="41">
        <v>0</v>
      </c>
      <c r="AH470" s="41">
        <v>0</v>
      </c>
      <c r="AJ470" s="41">
        <v>18</v>
      </c>
    </row>
    <row r="471" spans="1:36" outlineLevel="2" x14ac:dyDescent="0.2">
      <c r="A471" s="46">
        <v>2017</v>
      </c>
      <c r="B471" s="22" t="s">
        <v>582</v>
      </c>
      <c r="C471" s="22" t="s">
        <v>230</v>
      </c>
      <c r="D471" s="22" t="s">
        <v>594</v>
      </c>
      <c r="F471" s="41">
        <f t="shared" si="83"/>
        <v>83</v>
      </c>
      <c r="G471" s="22"/>
      <c r="H471" s="41">
        <v>36</v>
      </c>
      <c r="I471" s="41">
        <v>1</v>
      </c>
      <c r="J471" s="41">
        <v>1</v>
      </c>
      <c r="K471" s="41">
        <v>1</v>
      </c>
      <c r="L471" s="41">
        <v>0</v>
      </c>
      <c r="M471" s="41">
        <v>33</v>
      </c>
      <c r="O471" s="41">
        <v>2</v>
      </c>
      <c r="P471" s="41">
        <v>2</v>
      </c>
      <c r="Q471" s="41">
        <v>0</v>
      </c>
      <c r="S471" s="41">
        <v>9</v>
      </c>
      <c r="T471" s="22"/>
      <c r="U471" s="41">
        <v>36</v>
      </c>
      <c r="V471" s="41">
        <v>31</v>
      </c>
      <c r="W471" s="41">
        <v>5</v>
      </c>
      <c r="X471" s="41">
        <v>0</v>
      </c>
      <c r="Z471" s="41">
        <v>0</v>
      </c>
      <c r="AB471" s="41">
        <f t="shared" si="79"/>
        <v>5</v>
      </c>
      <c r="AD471" s="41">
        <v>0</v>
      </c>
      <c r="AF471" s="41">
        <v>0</v>
      </c>
      <c r="AH471" s="41">
        <v>0</v>
      </c>
      <c r="AJ471" s="41">
        <v>5</v>
      </c>
    </row>
    <row r="472" spans="1:36" outlineLevel="2" x14ac:dyDescent="0.2">
      <c r="A472" s="46">
        <v>2017</v>
      </c>
      <c r="B472" s="22" t="s">
        <v>582</v>
      </c>
      <c r="C472" s="22" t="s">
        <v>231</v>
      </c>
      <c r="D472" s="22" t="s">
        <v>595</v>
      </c>
      <c r="F472" s="41">
        <f t="shared" si="83"/>
        <v>751</v>
      </c>
      <c r="G472" s="22"/>
      <c r="H472" s="41">
        <v>267</v>
      </c>
      <c r="I472" s="41">
        <v>180</v>
      </c>
      <c r="J472" s="41">
        <v>0</v>
      </c>
      <c r="K472" s="41">
        <v>87</v>
      </c>
      <c r="L472" s="41">
        <v>0</v>
      </c>
      <c r="M472" s="41">
        <v>0</v>
      </c>
      <c r="O472" s="41">
        <v>0</v>
      </c>
      <c r="P472" s="41">
        <v>0</v>
      </c>
      <c r="Q472" s="41">
        <v>0</v>
      </c>
      <c r="S472" s="41">
        <v>229</v>
      </c>
      <c r="T472" s="22"/>
      <c r="U472" s="41">
        <v>255</v>
      </c>
      <c r="V472" s="41">
        <v>247</v>
      </c>
      <c r="W472" s="41">
        <v>8</v>
      </c>
      <c r="X472" s="41">
        <v>0</v>
      </c>
      <c r="Z472" s="41">
        <v>0</v>
      </c>
      <c r="AB472" s="41">
        <f t="shared" si="79"/>
        <v>31</v>
      </c>
      <c r="AD472" s="41">
        <v>1</v>
      </c>
      <c r="AF472" s="41">
        <v>0</v>
      </c>
      <c r="AH472" s="41">
        <v>30</v>
      </c>
      <c r="AJ472" s="41">
        <v>0</v>
      </c>
    </row>
    <row r="473" spans="1:36" outlineLevel="2" x14ac:dyDescent="0.2">
      <c r="A473" s="46">
        <v>2017</v>
      </c>
      <c r="B473" s="22" t="s">
        <v>582</v>
      </c>
      <c r="C473" s="22" t="s">
        <v>232</v>
      </c>
      <c r="D473" s="22" t="s">
        <v>596</v>
      </c>
      <c r="F473" s="41">
        <f t="shared" si="83"/>
        <v>6404</v>
      </c>
      <c r="G473" s="22"/>
      <c r="H473" s="41">
        <v>2940</v>
      </c>
      <c r="I473" s="41">
        <v>2614</v>
      </c>
      <c r="J473" s="41">
        <v>202</v>
      </c>
      <c r="K473" s="41">
        <v>20</v>
      </c>
      <c r="L473" s="41">
        <v>0</v>
      </c>
      <c r="M473" s="41">
        <v>104</v>
      </c>
      <c r="O473" s="41">
        <v>1382</v>
      </c>
      <c r="P473" s="41">
        <v>862</v>
      </c>
      <c r="Q473" s="41">
        <v>520</v>
      </c>
      <c r="S473" s="41">
        <v>353</v>
      </c>
      <c r="T473" s="22"/>
      <c r="U473" s="41">
        <v>1729</v>
      </c>
      <c r="V473" s="41">
        <v>1690</v>
      </c>
      <c r="W473" s="41">
        <v>39</v>
      </c>
      <c r="X473" s="41">
        <v>0</v>
      </c>
      <c r="Z473" s="41">
        <v>0</v>
      </c>
      <c r="AB473" s="41">
        <f t="shared" si="79"/>
        <v>442</v>
      </c>
      <c r="AD473" s="41">
        <v>19</v>
      </c>
      <c r="AF473" s="41">
        <v>173</v>
      </c>
      <c r="AH473" s="41">
        <v>6</v>
      </c>
      <c r="AJ473" s="41">
        <v>244</v>
      </c>
    </row>
    <row r="474" spans="1:36" outlineLevel="2" x14ac:dyDescent="0.2">
      <c r="A474" s="46">
        <v>2017</v>
      </c>
      <c r="B474" s="22" t="s">
        <v>582</v>
      </c>
      <c r="C474" s="22" t="s">
        <v>233</v>
      </c>
      <c r="D474" s="22" t="s">
        <v>597</v>
      </c>
      <c r="F474" s="41">
        <f t="shared" si="83"/>
        <v>279</v>
      </c>
      <c r="G474" s="22"/>
      <c r="H474" s="41">
        <v>137</v>
      </c>
      <c r="I474" s="41">
        <v>122</v>
      </c>
      <c r="J474" s="41">
        <v>15</v>
      </c>
      <c r="K474" s="41">
        <v>0</v>
      </c>
      <c r="L474" s="41">
        <v>0</v>
      </c>
      <c r="M474" s="41">
        <v>0</v>
      </c>
      <c r="O474" s="41">
        <v>0</v>
      </c>
      <c r="P474" s="41">
        <v>0</v>
      </c>
      <c r="Q474" s="41">
        <v>0</v>
      </c>
      <c r="S474" s="41">
        <v>0</v>
      </c>
      <c r="T474" s="22"/>
      <c r="U474" s="41">
        <v>142</v>
      </c>
      <c r="V474" s="41">
        <v>142</v>
      </c>
      <c r="W474" s="41">
        <v>0</v>
      </c>
      <c r="X474" s="41">
        <v>0</v>
      </c>
      <c r="Z474" s="41">
        <v>0</v>
      </c>
      <c r="AB474" s="41">
        <f t="shared" si="79"/>
        <v>0</v>
      </c>
      <c r="AD474" s="41">
        <v>0</v>
      </c>
      <c r="AF474" s="41">
        <v>0</v>
      </c>
      <c r="AH474" s="41">
        <v>0</v>
      </c>
      <c r="AJ474" s="41">
        <v>0</v>
      </c>
    </row>
    <row r="475" spans="1:36" outlineLevel="2" x14ac:dyDescent="0.2">
      <c r="A475" s="46">
        <v>2017</v>
      </c>
      <c r="B475" s="22" t="s">
        <v>582</v>
      </c>
      <c r="C475" s="22" t="s">
        <v>234</v>
      </c>
      <c r="D475" s="22" t="s">
        <v>598</v>
      </c>
      <c r="F475" s="41">
        <f t="shared" si="83"/>
        <v>1333</v>
      </c>
      <c r="G475" s="22"/>
      <c r="H475" s="41">
        <v>349</v>
      </c>
      <c r="I475" s="41">
        <v>0</v>
      </c>
      <c r="J475" s="41">
        <v>0</v>
      </c>
      <c r="K475" s="41">
        <v>19</v>
      </c>
      <c r="L475" s="41">
        <v>0</v>
      </c>
      <c r="M475" s="41">
        <v>330</v>
      </c>
      <c r="O475" s="41">
        <v>182</v>
      </c>
      <c r="P475" s="41">
        <v>182</v>
      </c>
      <c r="Q475" s="41">
        <v>0</v>
      </c>
      <c r="S475" s="41">
        <v>121</v>
      </c>
      <c r="T475" s="22"/>
      <c r="U475" s="41">
        <v>681</v>
      </c>
      <c r="V475" s="41">
        <v>636</v>
      </c>
      <c r="W475" s="41">
        <v>45</v>
      </c>
      <c r="X475" s="41">
        <v>0</v>
      </c>
      <c r="Z475" s="41">
        <v>0</v>
      </c>
      <c r="AB475" s="41">
        <f t="shared" si="79"/>
        <v>21</v>
      </c>
      <c r="AD475" s="41">
        <v>1</v>
      </c>
      <c r="AF475" s="41">
        <v>10</v>
      </c>
      <c r="AH475" s="41">
        <v>3</v>
      </c>
      <c r="AJ475" s="41">
        <v>7</v>
      </c>
    </row>
    <row r="476" spans="1:36" outlineLevel="2" x14ac:dyDescent="0.2">
      <c r="A476" s="46">
        <v>2017</v>
      </c>
      <c r="B476" s="22" t="s">
        <v>582</v>
      </c>
      <c r="C476" s="22" t="s">
        <v>235</v>
      </c>
      <c r="D476" s="22" t="s">
        <v>599</v>
      </c>
      <c r="F476" s="41">
        <f t="shared" si="83"/>
        <v>699</v>
      </c>
      <c r="G476" s="22"/>
      <c r="H476" s="41">
        <v>432</v>
      </c>
      <c r="I476" s="41">
        <v>300</v>
      </c>
      <c r="J476" s="41">
        <v>0</v>
      </c>
      <c r="K476" s="41">
        <v>51</v>
      </c>
      <c r="L476" s="41">
        <v>0</v>
      </c>
      <c r="M476" s="41">
        <v>81</v>
      </c>
      <c r="O476" s="41">
        <v>67</v>
      </c>
      <c r="P476" s="41">
        <v>67</v>
      </c>
      <c r="Q476" s="41">
        <v>0</v>
      </c>
      <c r="S476" s="41">
        <v>44</v>
      </c>
      <c r="T476" s="22"/>
      <c r="U476" s="41">
        <v>156</v>
      </c>
      <c r="V476" s="41">
        <v>156</v>
      </c>
      <c r="W476" s="41">
        <v>0</v>
      </c>
      <c r="X476" s="41">
        <v>0</v>
      </c>
      <c r="Z476" s="41">
        <v>0</v>
      </c>
      <c r="AB476" s="41">
        <f t="shared" si="79"/>
        <v>73</v>
      </c>
      <c r="AD476" s="41">
        <v>60</v>
      </c>
      <c r="AF476" s="41">
        <v>11</v>
      </c>
      <c r="AH476" s="41">
        <v>2</v>
      </c>
      <c r="AJ476" s="41">
        <v>0</v>
      </c>
    </row>
    <row r="477" spans="1:36" outlineLevel="2" x14ac:dyDescent="0.2">
      <c r="A477" s="46">
        <v>2017</v>
      </c>
      <c r="B477" s="22" t="s">
        <v>582</v>
      </c>
      <c r="C477" s="22" t="s">
        <v>236</v>
      </c>
      <c r="D477" s="22" t="s">
        <v>600</v>
      </c>
      <c r="F477" s="41">
        <f t="shared" si="83"/>
        <v>11158</v>
      </c>
      <c r="G477" s="22"/>
      <c r="H477" s="41">
        <v>7342</v>
      </c>
      <c r="I477" s="41">
        <v>4406</v>
      </c>
      <c r="J477" s="41">
        <v>0</v>
      </c>
      <c r="K477" s="41">
        <v>1222</v>
      </c>
      <c r="L477" s="41">
        <v>0</v>
      </c>
      <c r="M477" s="41">
        <v>1714</v>
      </c>
      <c r="O477" s="41">
        <v>1386</v>
      </c>
      <c r="P477" s="41">
        <v>709</v>
      </c>
      <c r="Q477" s="41">
        <v>677</v>
      </c>
      <c r="S477" s="41">
        <v>590</v>
      </c>
      <c r="T477" s="22"/>
      <c r="U477" s="41">
        <v>1840</v>
      </c>
      <c r="V477" s="41">
        <v>1570</v>
      </c>
      <c r="W477" s="41">
        <v>270</v>
      </c>
      <c r="X477" s="41">
        <v>0</v>
      </c>
      <c r="Z477" s="41">
        <v>0</v>
      </c>
      <c r="AB477" s="41">
        <f t="shared" si="79"/>
        <v>261</v>
      </c>
      <c r="AD477" s="41">
        <v>106</v>
      </c>
      <c r="AF477" s="41">
        <v>123</v>
      </c>
      <c r="AH477" s="41">
        <v>32</v>
      </c>
      <c r="AJ477" s="41">
        <v>0</v>
      </c>
    </row>
    <row r="478" spans="1:36" outlineLevel="2" x14ac:dyDescent="0.2">
      <c r="A478" s="46">
        <v>2017</v>
      </c>
      <c r="B478" s="22" t="s">
        <v>582</v>
      </c>
      <c r="C478" s="22" t="s">
        <v>601</v>
      </c>
      <c r="D478" s="22" t="s">
        <v>602</v>
      </c>
      <c r="F478" s="41">
        <f t="shared" si="83"/>
        <v>4490</v>
      </c>
      <c r="G478" s="22"/>
      <c r="H478" s="41">
        <v>3500</v>
      </c>
      <c r="I478" s="41">
        <v>1161</v>
      </c>
      <c r="J478" s="41">
        <v>2106</v>
      </c>
      <c r="K478" s="41">
        <v>146</v>
      </c>
      <c r="L478" s="41">
        <v>0</v>
      </c>
      <c r="M478" s="41">
        <v>87</v>
      </c>
      <c r="O478" s="41">
        <v>236</v>
      </c>
      <c r="P478" s="41">
        <v>114</v>
      </c>
      <c r="Q478" s="41">
        <v>122</v>
      </c>
      <c r="S478" s="41">
        <v>70</v>
      </c>
      <c r="T478" s="22"/>
      <c r="U478" s="41">
        <v>684</v>
      </c>
      <c r="V478" s="41">
        <v>684</v>
      </c>
      <c r="W478" s="41">
        <v>0</v>
      </c>
      <c r="X478" s="41">
        <v>0</v>
      </c>
      <c r="Z478" s="41">
        <v>0</v>
      </c>
      <c r="AB478" s="41">
        <f t="shared" si="79"/>
        <v>416</v>
      </c>
      <c r="AD478" s="41">
        <v>182</v>
      </c>
      <c r="AF478" s="41">
        <v>180</v>
      </c>
      <c r="AH478" s="41">
        <v>0</v>
      </c>
      <c r="AJ478" s="41">
        <v>54</v>
      </c>
    </row>
    <row r="479" spans="1:36" outlineLevel="2" x14ac:dyDescent="0.2">
      <c r="A479" s="46">
        <v>2017</v>
      </c>
      <c r="B479" s="22" t="s">
        <v>582</v>
      </c>
      <c r="C479" s="22" t="s">
        <v>237</v>
      </c>
      <c r="D479" s="22" t="s">
        <v>603</v>
      </c>
      <c r="F479" s="41">
        <f t="shared" si="83"/>
        <v>559</v>
      </c>
      <c r="G479" s="22"/>
      <c r="H479" s="41">
        <v>223</v>
      </c>
      <c r="I479" s="41">
        <v>55</v>
      </c>
      <c r="J479" s="41">
        <v>0</v>
      </c>
      <c r="K479" s="41">
        <v>0</v>
      </c>
      <c r="L479" s="41">
        <v>0</v>
      </c>
      <c r="M479" s="41">
        <v>168</v>
      </c>
      <c r="O479" s="41">
        <v>0</v>
      </c>
      <c r="P479" s="41">
        <v>0</v>
      </c>
      <c r="Q479" s="41">
        <v>0</v>
      </c>
      <c r="S479" s="41">
        <v>22</v>
      </c>
      <c r="T479" s="22"/>
      <c r="U479" s="41">
        <v>314</v>
      </c>
      <c r="V479" s="41">
        <v>314</v>
      </c>
      <c r="W479" s="41">
        <v>0</v>
      </c>
      <c r="X479" s="41">
        <v>0</v>
      </c>
      <c r="Z479" s="41">
        <v>0</v>
      </c>
      <c r="AB479" s="41">
        <f t="shared" si="79"/>
        <v>20</v>
      </c>
      <c r="AD479" s="41">
        <v>0</v>
      </c>
      <c r="AF479" s="41">
        <v>0</v>
      </c>
      <c r="AH479" s="41">
        <v>0</v>
      </c>
      <c r="AJ479" s="41">
        <v>20</v>
      </c>
    </row>
    <row r="480" spans="1:36" outlineLevel="2" x14ac:dyDescent="0.2">
      <c r="A480" s="46">
        <v>2017</v>
      </c>
      <c r="B480" s="22" t="s">
        <v>582</v>
      </c>
      <c r="C480" s="22" t="s">
        <v>238</v>
      </c>
      <c r="D480" s="22" t="s">
        <v>604</v>
      </c>
      <c r="F480" s="41">
        <f t="shared" si="83"/>
        <v>6901</v>
      </c>
      <c r="G480" s="22"/>
      <c r="H480" s="41">
        <v>4510</v>
      </c>
      <c r="I480" s="41">
        <v>2139</v>
      </c>
      <c r="J480" s="41">
        <v>70</v>
      </c>
      <c r="K480" s="41">
        <v>2084</v>
      </c>
      <c r="L480" s="41">
        <v>0</v>
      </c>
      <c r="M480" s="41">
        <v>217</v>
      </c>
      <c r="O480" s="41">
        <v>581</v>
      </c>
      <c r="P480" s="41">
        <v>511</v>
      </c>
      <c r="Q480" s="41">
        <v>70</v>
      </c>
      <c r="S480" s="41">
        <v>603</v>
      </c>
      <c r="T480" s="22"/>
      <c r="U480" s="41">
        <v>1207</v>
      </c>
      <c r="V480" s="41">
        <v>1165</v>
      </c>
      <c r="W480" s="41">
        <v>42</v>
      </c>
      <c r="X480" s="41">
        <v>0</v>
      </c>
      <c r="Z480" s="41">
        <v>0</v>
      </c>
      <c r="AB480" s="41">
        <f t="shared" si="79"/>
        <v>1397</v>
      </c>
      <c r="AD480" s="41">
        <v>1204</v>
      </c>
      <c r="AF480" s="41">
        <v>9</v>
      </c>
      <c r="AH480" s="41">
        <v>0</v>
      </c>
      <c r="AJ480" s="41">
        <v>184</v>
      </c>
    </row>
    <row r="481" spans="1:36" outlineLevel="2" x14ac:dyDescent="0.2">
      <c r="A481" s="46">
        <v>2017</v>
      </c>
      <c r="B481" s="22" t="s">
        <v>582</v>
      </c>
      <c r="C481" s="22" t="s">
        <v>239</v>
      </c>
      <c r="D481" s="22" t="s">
        <v>605</v>
      </c>
      <c r="F481" s="41">
        <f t="shared" si="83"/>
        <v>859</v>
      </c>
      <c r="G481" s="22"/>
      <c r="H481" s="41">
        <v>179</v>
      </c>
      <c r="I481" s="41">
        <v>1</v>
      </c>
      <c r="J481" s="41">
        <v>91</v>
      </c>
      <c r="K481" s="41">
        <v>0</v>
      </c>
      <c r="L481" s="41">
        <v>0</v>
      </c>
      <c r="M481" s="41">
        <v>87</v>
      </c>
      <c r="O481" s="41">
        <v>51</v>
      </c>
      <c r="P481" s="41">
        <v>51</v>
      </c>
      <c r="Q481" s="41">
        <v>0</v>
      </c>
      <c r="S481" s="41">
        <v>357</v>
      </c>
      <c r="T481" s="22"/>
      <c r="U481" s="41">
        <v>272</v>
      </c>
      <c r="V481" s="41">
        <v>272</v>
      </c>
      <c r="W481" s="41">
        <v>0</v>
      </c>
      <c r="X481" s="41">
        <v>0</v>
      </c>
      <c r="Z481" s="41">
        <v>905</v>
      </c>
      <c r="AB481" s="41">
        <f t="shared" si="79"/>
        <v>171</v>
      </c>
      <c r="AD481" s="41">
        <v>8</v>
      </c>
      <c r="AF481" s="41">
        <v>44</v>
      </c>
      <c r="AH481" s="41">
        <v>119</v>
      </c>
      <c r="AJ481" s="41">
        <v>0</v>
      </c>
    </row>
    <row r="482" spans="1:36" outlineLevel="2" x14ac:dyDescent="0.2">
      <c r="A482" s="46">
        <v>2017</v>
      </c>
      <c r="B482" s="22" t="s">
        <v>582</v>
      </c>
      <c r="C482" s="22" t="s">
        <v>241</v>
      </c>
      <c r="D482" s="22" t="s">
        <v>607</v>
      </c>
      <c r="F482" s="41">
        <f t="shared" si="83"/>
        <v>1460</v>
      </c>
      <c r="G482" s="22"/>
      <c r="H482" s="41">
        <v>379</v>
      </c>
      <c r="I482" s="41">
        <v>242</v>
      </c>
      <c r="J482" s="41">
        <v>4</v>
      </c>
      <c r="K482" s="41">
        <v>53</v>
      </c>
      <c r="L482" s="41">
        <v>0</v>
      </c>
      <c r="M482" s="41">
        <v>80</v>
      </c>
      <c r="O482" s="41">
        <v>26</v>
      </c>
      <c r="P482" s="41">
        <v>26</v>
      </c>
      <c r="Q482" s="41">
        <v>0</v>
      </c>
      <c r="S482" s="41">
        <v>192</v>
      </c>
      <c r="T482" s="22"/>
      <c r="U482" s="41">
        <v>863</v>
      </c>
      <c r="V482" s="41">
        <v>841</v>
      </c>
      <c r="W482" s="41">
        <v>22</v>
      </c>
      <c r="X482" s="41">
        <v>0</v>
      </c>
      <c r="Z482" s="41">
        <v>0</v>
      </c>
      <c r="AB482" s="41">
        <f t="shared" si="79"/>
        <v>67</v>
      </c>
      <c r="AD482" s="41">
        <v>0</v>
      </c>
      <c r="AF482" s="41">
        <v>0</v>
      </c>
      <c r="AH482" s="41">
        <v>0</v>
      </c>
      <c r="AJ482" s="41">
        <v>67</v>
      </c>
    </row>
    <row r="483" spans="1:36" outlineLevel="2" x14ac:dyDescent="0.2">
      <c r="A483" s="46">
        <v>2017</v>
      </c>
      <c r="B483" s="22" t="s">
        <v>582</v>
      </c>
      <c r="C483" s="22" t="s">
        <v>247</v>
      </c>
      <c r="D483" s="22" t="s">
        <v>615</v>
      </c>
      <c r="F483" s="41">
        <f t="shared" si="83"/>
        <v>1167</v>
      </c>
      <c r="G483" s="22"/>
      <c r="H483" s="41">
        <v>466</v>
      </c>
      <c r="I483" s="41">
        <v>233</v>
      </c>
      <c r="J483" s="41">
        <v>0</v>
      </c>
      <c r="K483" s="41">
        <v>233</v>
      </c>
      <c r="L483" s="41">
        <v>0</v>
      </c>
      <c r="M483" s="41">
        <v>0</v>
      </c>
      <c r="O483" s="41">
        <v>12</v>
      </c>
      <c r="P483" s="41">
        <v>12</v>
      </c>
      <c r="Q483" s="41">
        <v>0</v>
      </c>
      <c r="S483" s="41">
        <v>170</v>
      </c>
      <c r="T483" s="22"/>
      <c r="U483" s="41">
        <v>519</v>
      </c>
      <c r="V483" s="41">
        <v>499</v>
      </c>
      <c r="W483" s="41">
        <v>20</v>
      </c>
      <c r="X483" s="41">
        <v>0</v>
      </c>
      <c r="Z483" s="41">
        <v>0</v>
      </c>
      <c r="AB483" s="41">
        <f t="shared" si="79"/>
        <v>149</v>
      </c>
      <c r="AD483" s="41">
        <v>11</v>
      </c>
      <c r="AF483" s="41">
        <v>9</v>
      </c>
      <c r="AH483" s="41">
        <v>34</v>
      </c>
      <c r="AJ483" s="41">
        <v>95</v>
      </c>
    </row>
    <row r="484" spans="1:36" outlineLevel="2" x14ac:dyDescent="0.2">
      <c r="A484" s="46">
        <v>2017</v>
      </c>
      <c r="B484" s="22" t="s">
        <v>582</v>
      </c>
      <c r="C484" s="22" t="s">
        <v>248</v>
      </c>
      <c r="D484" s="22" t="s">
        <v>616</v>
      </c>
      <c r="F484" s="41">
        <f t="shared" si="83"/>
        <v>974</v>
      </c>
      <c r="G484" s="22"/>
      <c r="H484" s="41">
        <v>405</v>
      </c>
      <c r="I484" s="41">
        <v>274</v>
      </c>
      <c r="J484" s="41">
        <v>5</v>
      </c>
      <c r="K484" s="41">
        <v>10</v>
      </c>
      <c r="L484" s="41">
        <v>0</v>
      </c>
      <c r="M484" s="41">
        <v>116</v>
      </c>
      <c r="O484" s="41">
        <v>147</v>
      </c>
      <c r="P484" s="41">
        <v>141</v>
      </c>
      <c r="Q484" s="41">
        <v>6</v>
      </c>
      <c r="S484" s="41">
        <v>54</v>
      </c>
      <c r="T484" s="22"/>
      <c r="U484" s="41">
        <v>368</v>
      </c>
      <c r="V484" s="41">
        <v>332</v>
      </c>
      <c r="W484" s="41">
        <v>27</v>
      </c>
      <c r="X484" s="41">
        <v>9</v>
      </c>
      <c r="Z484" s="41">
        <v>0</v>
      </c>
      <c r="AB484" s="41">
        <f t="shared" si="79"/>
        <v>17</v>
      </c>
      <c r="AD484" s="41">
        <v>7</v>
      </c>
      <c r="AF484" s="41">
        <v>8</v>
      </c>
      <c r="AH484" s="41">
        <v>2</v>
      </c>
      <c r="AJ484" s="41">
        <v>0</v>
      </c>
    </row>
    <row r="485" spans="1:36" outlineLevel="2" x14ac:dyDescent="0.2">
      <c r="A485" s="46">
        <v>2017</v>
      </c>
      <c r="B485" s="22" t="s">
        <v>582</v>
      </c>
      <c r="C485" s="22" t="s">
        <v>254</v>
      </c>
      <c r="D485" s="22" t="s">
        <v>622</v>
      </c>
      <c r="F485" s="41">
        <f t="shared" si="83"/>
        <v>918</v>
      </c>
      <c r="G485" s="22"/>
      <c r="H485" s="41">
        <v>316</v>
      </c>
      <c r="I485" s="41">
        <v>204</v>
      </c>
      <c r="J485" s="41">
        <v>0</v>
      </c>
      <c r="K485" s="41">
        <v>0</v>
      </c>
      <c r="L485" s="41">
        <v>0</v>
      </c>
      <c r="M485" s="41">
        <v>112</v>
      </c>
      <c r="O485" s="41">
        <v>27</v>
      </c>
      <c r="P485" s="41">
        <v>27</v>
      </c>
      <c r="Q485" s="41">
        <v>0</v>
      </c>
      <c r="S485" s="41">
        <v>191</v>
      </c>
      <c r="T485" s="22"/>
      <c r="U485" s="41">
        <v>384</v>
      </c>
      <c r="V485" s="41">
        <v>293</v>
      </c>
      <c r="W485" s="41">
        <v>86</v>
      </c>
      <c r="X485" s="41">
        <v>5</v>
      </c>
      <c r="Z485" s="41">
        <v>0</v>
      </c>
      <c r="AB485" s="41">
        <f t="shared" si="79"/>
        <v>159</v>
      </c>
      <c r="AD485" s="41">
        <v>8</v>
      </c>
      <c r="AF485" s="41">
        <v>13</v>
      </c>
      <c r="AH485" s="41">
        <v>138</v>
      </c>
      <c r="AJ485" s="41">
        <v>0</v>
      </c>
    </row>
    <row r="486" spans="1:36" outlineLevel="2" x14ac:dyDescent="0.2">
      <c r="A486" s="46">
        <v>2017</v>
      </c>
      <c r="B486" s="22" t="s">
        <v>582</v>
      </c>
      <c r="C486" s="22" t="s">
        <v>269</v>
      </c>
      <c r="D486" s="22" t="s">
        <v>641</v>
      </c>
      <c r="F486" s="41">
        <f t="shared" si="83"/>
        <v>1423</v>
      </c>
      <c r="G486" s="22"/>
      <c r="H486" s="41">
        <v>407</v>
      </c>
      <c r="I486" s="41">
        <v>18</v>
      </c>
      <c r="J486" s="41">
        <v>20</v>
      </c>
      <c r="K486" s="41">
        <v>165</v>
      </c>
      <c r="L486" s="41">
        <v>0</v>
      </c>
      <c r="M486" s="41">
        <v>204</v>
      </c>
      <c r="O486" s="41">
        <v>266</v>
      </c>
      <c r="P486" s="41">
        <v>266</v>
      </c>
      <c r="Q486" s="41">
        <v>0</v>
      </c>
      <c r="S486" s="41">
        <v>84</v>
      </c>
      <c r="T486" s="22"/>
      <c r="U486" s="41">
        <v>666</v>
      </c>
      <c r="V486" s="41">
        <v>648</v>
      </c>
      <c r="W486" s="41">
        <v>18</v>
      </c>
      <c r="X486" s="41">
        <v>0</v>
      </c>
      <c r="Z486" s="41">
        <v>0</v>
      </c>
      <c r="AB486" s="41">
        <f t="shared" si="79"/>
        <v>194</v>
      </c>
      <c r="AD486" s="41">
        <v>4</v>
      </c>
      <c r="AF486" s="41">
        <v>189</v>
      </c>
      <c r="AH486" s="41">
        <v>0</v>
      </c>
      <c r="AJ486" s="41">
        <v>1</v>
      </c>
    </row>
    <row r="487" spans="1:36" outlineLevel="2" x14ac:dyDescent="0.2">
      <c r="A487" s="46">
        <v>2017</v>
      </c>
      <c r="B487" s="22" t="s">
        <v>582</v>
      </c>
      <c r="C487" s="22" t="s">
        <v>276</v>
      </c>
      <c r="D487" s="22" t="s">
        <v>648</v>
      </c>
      <c r="F487" s="41">
        <f t="shared" si="83"/>
        <v>563</v>
      </c>
      <c r="G487" s="22"/>
      <c r="H487" s="41">
        <v>146</v>
      </c>
      <c r="I487" s="41">
        <v>0</v>
      </c>
      <c r="J487" s="41">
        <v>146</v>
      </c>
      <c r="K487" s="41">
        <v>0</v>
      </c>
      <c r="L487" s="41">
        <v>0</v>
      </c>
      <c r="M487" s="41">
        <v>0</v>
      </c>
      <c r="O487" s="41">
        <v>100</v>
      </c>
      <c r="P487" s="41">
        <v>20</v>
      </c>
      <c r="Q487" s="41">
        <v>80</v>
      </c>
      <c r="S487" s="41">
        <v>125</v>
      </c>
      <c r="T487" s="22"/>
      <c r="U487" s="41">
        <v>192</v>
      </c>
      <c r="V487" s="41">
        <v>192</v>
      </c>
      <c r="W487" s="41">
        <v>0</v>
      </c>
      <c r="X487" s="41">
        <v>0</v>
      </c>
      <c r="Z487" s="41">
        <v>0</v>
      </c>
      <c r="AB487" s="41">
        <f t="shared" si="79"/>
        <v>13</v>
      </c>
      <c r="AD487" s="41">
        <v>1</v>
      </c>
      <c r="AF487" s="41">
        <v>5</v>
      </c>
      <c r="AH487" s="41">
        <v>7</v>
      </c>
      <c r="AJ487" s="41">
        <v>0</v>
      </c>
    </row>
    <row r="488" spans="1:36" outlineLevel="2" x14ac:dyDescent="0.2">
      <c r="A488" s="46">
        <v>2017</v>
      </c>
      <c r="B488" s="22" t="s">
        <v>582</v>
      </c>
      <c r="C488" s="22" t="s">
        <v>289</v>
      </c>
      <c r="D488" s="22" t="s">
        <v>663</v>
      </c>
      <c r="F488" s="41">
        <f t="shared" si="83"/>
        <v>16948</v>
      </c>
      <c r="G488" s="22"/>
      <c r="H488" s="41">
        <v>15014</v>
      </c>
      <c r="I488" s="41">
        <v>1857</v>
      </c>
      <c r="J488" s="41">
        <v>439</v>
      </c>
      <c r="K488" s="41">
        <v>1365</v>
      </c>
      <c r="L488" s="41">
        <v>1097</v>
      </c>
      <c r="M488" s="41">
        <v>10256</v>
      </c>
      <c r="O488" s="41">
        <v>496</v>
      </c>
      <c r="P488" s="41">
        <v>67</v>
      </c>
      <c r="Q488" s="41">
        <v>429</v>
      </c>
      <c r="S488" s="41">
        <v>1111</v>
      </c>
      <c r="T488" s="22"/>
      <c r="U488" s="41">
        <v>327</v>
      </c>
      <c r="V488" s="41">
        <v>258</v>
      </c>
      <c r="W488" s="41">
        <v>69</v>
      </c>
      <c r="X488" s="41">
        <v>0</v>
      </c>
      <c r="Z488" s="41">
        <v>0</v>
      </c>
      <c r="AB488" s="41">
        <f t="shared" si="79"/>
        <v>4074</v>
      </c>
      <c r="AD488" s="41">
        <v>3353</v>
      </c>
      <c r="AF488" s="41">
        <v>194</v>
      </c>
      <c r="AH488" s="41">
        <v>244</v>
      </c>
      <c r="AJ488" s="41">
        <v>283</v>
      </c>
    </row>
    <row r="489" spans="1:36" outlineLevel="2" x14ac:dyDescent="0.2">
      <c r="A489" s="46">
        <v>2017</v>
      </c>
      <c r="B489" s="22" t="s">
        <v>582</v>
      </c>
      <c r="C489" s="22" t="s">
        <v>293</v>
      </c>
      <c r="D489" s="22" t="s">
        <v>667</v>
      </c>
      <c r="F489" s="41">
        <f t="shared" si="83"/>
        <v>2905</v>
      </c>
      <c r="G489" s="22"/>
      <c r="H489" s="41">
        <v>1780</v>
      </c>
      <c r="I489" s="41">
        <v>630</v>
      </c>
      <c r="J489" s="41">
        <v>607</v>
      </c>
      <c r="K489" s="41">
        <v>362</v>
      </c>
      <c r="L489" s="41">
        <v>24</v>
      </c>
      <c r="M489" s="41">
        <v>157</v>
      </c>
      <c r="O489" s="41">
        <v>124</v>
      </c>
      <c r="P489" s="41">
        <v>124</v>
      </c>
      <c r="Q489" s="41">
        <v>0</v>
      </c>
      <c r="S489" s="41">
        <v>1</v>
      </c>
      <c r="T489" s="22"/>
      <c r="U489" s="41">
        <v>1000</v>
      </c>
      <c r="V489" s="41">
        <v>1000</v>
      </c>
      <c r="W489" s="41">
        <v>0</v>
      </c>
      <c r="X489" s="41">
        <v>0</v>
      </c>
      <c r="Z489" s="41">
        <v>0</v>
      </c>
      <c r="AB489" s="41">
        <f t="shared" si="79"/>
        <v>331</v>
      </c>
      <c r="AD489" s="41">
        <v>323</v>
      </c>
      <c r="AF489" s="41">
        <v>7</v>
      </c>
      <c r="AH489" s="41">
        <v>1</v>
      </c>
      <c r="AJ489" s="41">
        <v>0</v>
      </c>
    </row>
    <row r="490" spans="1:36" outlineLevel="2" x14ac:dyDescent="0.2">
      <c r="A490" s="46">
        <v>2017</v>
      </c>
      <c r="B490" s="22" t="s">
        <v>582</v>
      </c>
      <c r="C490" s="22" t="s">
        <v>298</v>
      </c>
      <c r="D490" s="22" t="s">
        <v>672</v>
      </c>
      <c r="F490" s="41">
        <f t="shared" si="83"/>
        <v>868</v>
      </c>
      <c r="G490" s="22"/>
      <c r="H490" s="41">
        <v>432</v>
      </c>
      <c r="I490" s="41">
        <v>253</v>
      </c>
      <c r="J490" s="41">
        <v>46</v>
      </c>
      <c r="K490" s="41">
        <v>0</v>
      </c>
      <c r="L490" s="41">
        <v>0</v>
      </c>
      <c r="M490" s="41">
        <v>133</v>
      </c>
      <c r="O490" s="41">
        <v>5</v>
      </c>
      <c r="P490" s="41">
        <v>0</v>
      </c>
      <c r="Q490" s="41">
        <v>5</v>
      </c>
      <c r="S490" s="41">
        <v>61</v>
      </c>
      <c r="T490" s="22"/>
      <c r="U490" s="41">
        <v>370</v>
      </c>
      <c r="V490" s="41">
        <v>356</v>
      </c>
      <c r="W490" s="41">
        <v>14</v>
      </c>
      <c r="X490" s="41">
        <v>0</v>
      </c>
      <c r="Z490" s="41">
        <v>119</v>
      </c>
      <c r="AB490" s="41">
        <f t="shared" si="79"/>
        <v>1</v>
      </c>
      <c r="AD490" s="41">
        <v>1</v>
      </c>
      <c r="AF490" s="41">
        <v>0</v>
      </c>
      <c r="AH490" s="41">
        <v>0</v>
      </c>
      <c r="AJ490" s="41">
        <v>0</v>
      </c>
    </row>
    <row r="491" spans="1:36" outlineLevel="2" x14ac:dyDescent="0.2">
      <c r="A491" s="46">
        <v>2017</v>
      </c>
      <c r="B491" s="22" t="s">
        <v>582</v>
      </c>
      <c r="C491" s="22" t="s">
        <v>310</v>
      </c>
      <c r="D491" s="22" t="s">
        <v>690</v>
      </c>
      <c r="F491" s="41">
        <f t="shared" si="83"/>
        <v>1173</v>
      </c>
      <c r="G491" s="22"/>
      <c r="H491" s="41">
        <v>268</v>
      </c>
      <c r="I491" s="41">
        <v>46</v>
      </c>
      <c r="J491" s="41">
        <v>97</v>
      </c>
      <c r="K491" s="41">
        <v>87</v>
      </c>
      <c r="L491" s="41">
        <v>0</v>
      </c>
      <c r="M491" s="41">
        <v>38</v>
      </c>
      <c r="O491" s="41">
        <v>0</v>
      </c>
      <c r="P491" s="41">
        <v>0</v>
      </c>
      <c r="Q491" s="41">
        <v>0</v>
      </c>
      <c r="S491" s="41">
        <v>276</v>
      </c>
      <c r="T491" s="22"/>
      <c r="U491" s="41">
        <v>629</v>
      </c>
      <c r="V491" s="41">
        <v>620</v>
      </c>
      <c r="W491" s="41">
        <v>9</v>
      </c>
      <c r="X491" s="41">
        <v>0</v>
      </c>
      <c r="Z491" s="41">
        <v>40</v>
      </c>
      <c r="AB491" s="41">
        <f t="shared" si="79"/>
        <v>57</v>
      </c>
      <c r="AD491" s="41">
        <v>0</v>
      </c>
      <c r="AF491" s="41">
        <v>0</v>
      </c>
      <c r="AH491" s="41">
        <v>57</v>
      </c>
      <c r="AJ491" s="41">
        <v>0</v>
      </c>
    </row>
    <row r="492" spans="1:36" outlineLevel="2" x14ac:dyDescent="0.2">
      <c r="A492" s="46">
        <v>2017</v>
      </c>
      <c r="B492" s="22" t="s">
        <v>582</v>
      </c>
      <c r="D492" s="22" t="s">
        <v>804</v>
      </c>
      <c r="F492" s="41">
        <f t="shared" si="83"/>
        <v>436</v>
      </c>
      <c r="G492" s="22"/>
      <c r="H492" s="41">
        <v>34</v>
      </c>
      <c r="I492" s="41">
        <v>10</v>
      </c>
      <c r="J492" s="41">
        <v>1</v>
      </c>
      <c r="K492" s="41">
        <v>13</v>
      </c>
      <c r="L492" s="41">
        <v>0</v>
      </c>
      <c r="M492" s="41">
        <v>10</v>
      </c>
      <c r="O492" s="41">
        <v>146</v>
      </c>
      <c r="P492" s="41">
        <v>139</v>
      </c>
      <c r="Q492" s="41">
        <v>7</v>
      </c>
      <c r="S492" s="41">
        <v>1</v>
      </c>
      <c r="T492" s="22"/>
      <c r="U492" s="41">
        <v>255</v>
      </c>
      <c r="V492" s="41">
        <v>212</v>
      </c>
      <c r="W492" s="41">
        <v>3</v>
      </c>
      <c r="X492" s="41">
        <v>40</v>
      </c>
      <c r="Z492" s="41">
        <v>0</v>
      </c>
      <c r="AB492" s="41">
        <f t="shared" ref="AB492:AB557" si="84">SUM(AC492:AJ492)</f>
        <v>0</v>
      </c>
      <c r="AD492" s="41">
        <v>0</v>
      </c>
      <c r="AF492" s="41">
        <v>0</v>
      </c>
      <c r="AH492" s="41">
        <v>0</v>
      </c>
      <c r="AJ492" s="41">
        <v>0</v>
      </c>
    </row>
    <row r="493" spans="1:36" outlineLevel="1" x14ac:dyDescent="0.2">
      <c r="A493" s="46"/>
      <c r="B493" s="39" t="s">
        <v>709</v>
      </c>
      <c r="F493" s="41">
        <f>SUBTOTAL(9,F461:F492)</f>
        <v>118316</v>
      </c>
      <c r="G493" s="22"/>
      <c r="H493" s="41">
        <f t="shared" ref="H493:M493" si="85">SUBTOTAL(9,H461:H492)</f>
        <v>75107</v>
      </c>
      <c r="I493" s="41">
        <f t="shared" si="85"/>
        <v>29726</v>
      </c>
      <c r="J493" s="41">
        <f t="shared" si="85"/>
        <v>5081</v>
      </c>
      <c r="K493" s="41">
        <f t="shared" si="85"/>
        <v>19988</v>
      </c>
      <c r="L493" s="41">
        <f t="shared" si="85"/>
        <v>1316</v>
      </c>
      <c r="M493" s="41">
        <f t="shared" si="85"/>
        <v>18996</v>
      </c>
      <c r="O493" s="41">
        <f>SUBTOTAL(9,O461:O492)</f>
        <v>7399</v>
      </c>
      <c r="P493" s="41">
        <f>SUBTOTAL(9,P461:P492)</f>
        <v>5381</v>
      </c>
      <c r="Q493" s="41">
        <f>SUBTOTAL(9,Q461:Q492)</f>
        <v>2018</v>
      </c>
      <c r="S493" s="41">
        <f>SUBTOTAL(9,S461:S492)</f>
        <v>12989</v>
      </c>
      <c r="T493" s="22"/>
      <c r="U493" s="41">
        <f>SUBTOTAL(9,U461:U492)</f>
        <v>22821</v>
      </c>
      <c r="V493" s="41">
        <f>SUBTOTAL(9,V461:V492)</f>
        <v>21396</v>
      </c>
      <c r="W493" s="41">
        <f>SUBTOTAL(9,W461:W492)</f>
        <v>1089</v>
      </c>
      <c r="X493" s="41">
        <f>SUBTOTAL(9,X461:X492)</f>
        <v>336</v>
      </c>
      <c r="Z493" s="41">
        <f>SUBTOTAL(9,Z461:Z492)</f>
        <v>1097</v>
      </c>
      <c r="AB493" s="41">
        <f>SUBTOTAL(9,AB461:AB492)</f>
        <v>16964</v>
      </c>
      <c r="AD493" s="41">
        <f>SUBTOTAL(9,AD461:AD492)</f>
        <v>11013</v>
      </c>
      <c r="AF493" s="41">
        <f>SUBTOTAL(9,AF461:AF492)</f>
        <v>2061</v>
      </c>
      <c r="AH493" s="41">
        <f>SUBTOTAL(9,AH461:AH492)</f>
        <v>2013</v>
      </c>
      <c r="AJ493" s="41">
        <f>SUBTOTAL(9,AJ461:AJ492)</f>
        <v>1877</v>
      </c>
    </row>
    <row r="494" spans="1:36" outlineLevel="2" x14ac:dyDescent="0.2">
      <c r="A494" s="46">
        <v>2017</v>
      </c>
      <c r="B494" s="22" t="s">
        <v>534</v>
      </c>
      <c r="C494" s="22" t="s">
        <v>183</v>
      </c>
      <c r="D494" s="22" t="s">
        <v>533</v>
      </c>
      <c r="F494" s="41">
        <f t="shared" ref="F494:F550" si="86">SUM(H494,O494,S494,U494)</f>
        <v>749</v>
      </c>
      <c r="G494" s="22"/>
      <c r="H494" s="41">
        <v>186</v>
      </c>
      <c r="I494" s="41">
        <v>135</v>
      </c>
      <c r="J494" s="41">
        <v>0</v>
      </c>
      <c r="K494" s="41">
        <v>9</v>
      </c>
      <c r="L494" s="41">
        <v>0</v>
      </c>
      <c r="M494" s="41">
        <v>42</v>
      </c>
      <c r="O494" s="41">
        <v>328</v>
      </c>
      <c r="P494" s="41">
        <v>328</v>
      </c>
      <c r="Q494" s="41">
        <v>0</v>
      </c>
      <c r="S494" s="41">
        <v>6</v>
      </c>
      <c r="T494" s="22"/>
      <c r="U494" s="41">
        <v>229</v>
      </c>
      <c r="V494" s="41">
        <v>229</v>
      </c>
      <c r="W494" s="41">
        <v>0</v>
      </c>
      <c r="X494" s="41">
        <v>0</v>
      </c>
      <c r="Z494" s="41">
        <v>0</v>
      </c>
      <c r="AB494" s="41">
        <f t="shared" si="84"/>
        <v>34</v>
      </c>
      <c r="AD494" s="41">
        <v>0</v>
      </c>
      <c r="AF494" s="41">
        <v>30</v>
      </c>
      <c r="AH494" s="41">
        <v>4</v>
      </c>
      <c r="AJ494" s="41">
        <v>0</v>
      </c>
    </row>
    <row r="495" spans="1:36" outlineLevel="2" x14ac:dyDescent="0.2">
      <c r="A495" s="46">
        <v>2017</v>
      </c>
      <c r="B495" s="22" t="s">
        <v>534</v>
      </c>
      <c r="C495" s="22" t="s">
        <v>184</v>
      </c>
      <c r="D495" s="22" t="s">
        <v>535</v>
      </c>
      <c r="F495" s="41">
        <f t="shared" si="86"/>
        <v>306</v>
      </c>
      <c r="G495" s="22"/>
      <c r="H495" s="41">
        <v>84</v>
      </c>
      <c r="I495" s="41">
        <v>21</v>
      </c>
      <c r="J495" s="41">
        <v>5</v>
      </c>
      <c r="K495" s="41">
        <v>23</v>
      </c>
      <c r="L495" s="41">
        <v>0</v>
      </c>
      <c r="M495" s="41">
        <v>35</v>
      </c>
      <c r="O495" s="41">
        <v>14</v>
      </c>
      <c r="P495" s="41">
        <v>5</v>
      </c>
      <c r="Q495" s="41">
        <v>9</v>
      </c>
      <c r="S495" s="41">
        <v>3</v>
      </c>
      <c r="T495" s="22"/>
      <c r="U495" s="41">
        <v>205</v>
      </c>
      <c r="V495" s="41">
        <v>205</v>
      </c>
      <c r="W495" s="41">
        <v>0</v>
      </c>
      <c r="X495" s="41">
        <v>0</v>
      </c>
      <c r="Z495" s="41">
        <v>0</v>
      </c>
      <c r="AB495" s="41">
        <f t="shared" si="84"/>
        <v>0</v>
      </c>
      <c r="AD495" s="41">
        <v>0</v>
      </c>
      <c r="AF495" s="41">
        <v>0</v>
      </c>
      <c r="AH495" s="41">
        <v>0</v>
      </c>
      <c r="AJ495" s="41">
        <v>0</v>
      </c>
    </row>
    <row r="496" spans="1:36" outlineLevel="2" x14ac:dyDescent="0.2">
      <c r="A496" s="46">
        <v>2017</v>
      </c>
      <c r="B496" s="22" t="s">
        <v>534</v>
      </c>
      <c r="C496" s="22" t="s">
        <v>185</v>
      </c>
      <c r="D496" s="22" t="s">
        <v>536</v>
      </c>
      <c r="F496" s="41">
        <f t="shared" si="86"/>
        <v>1500</v>
      </c>
      <c r="G496" s="22"/>
      <c r="H496" s="41">
        <v>737</v>
      </c>
      <c r="I496" s="41">
        <v>418</v>
      </c>
      <c r="J496" s="41">
        <v>97</v>
      </c>
      <c r="K496" s="41">
        <v>180</v>
      </c>
      <c r="L496" s="41">
        <v>0</v>
      </c>
      <c r="M496" s="41">
        <v>42</v>
      </c>
      <c r="O496" s="41">
        <v>101</v>
      </c>
      <c r="P496" s="41">
        <v>0</v>
      </c>
      <c r="Q496" s="41">
        <v>101</v>
      </c>
      <c r="S496" s="41">
        <v>53</v>
      </c>
      <c r="T496" s="22"/>
      <c r="U496" s="41">
        <v>609</v>
      </c>
      <c r="V496" s="41">
        <v>577</v>
      </c>
      <c r="W496" s="41">
        <v>32</v>
      </c>
      <c r="X496" s="41">
        <v>0</v>
      </c>
      <c r="Z496" s="41">
        <v>0</v>
      </c>
      <c r="AB496" s="41">
        <f t="shared" si="84"/>
        <v>164</v>
      </c>
      <c r="AD496" s="41">
        <v>59</v>
      </c>
      <c r="AF496" s="41">
        <v>0</v>
      </c>
      <c r="AH496" s="41">
        <v>5</v>
      </c>
      <c r="AJ496" s="41">
        <v>100</v>
      </c>
    </row>
    <row r="497" spans="1:36" outlineLevel="2" x14ac:dyDescent="0.2">
      <c r="A497" s="46">
        <v>2017</v>
      </c>
      <c r="B497" s="22" t="s">
        <v>534</v>
      </c>
      <c r="C497" s="22" t="s">
        <v>186</v>
      </c>
      <c r="D497" s="22" t="s">
        <v>537</v>
      </c>
      <c r="F497" s="41">
        <f t="shared" si="86"/>
        <v>259</v>
      </c>
      <c r="G497" s="22"/>
      <c r="H497" s="41">
        <v>71</v>
      </c>
      <c r="I497" s="41">
        <v>59</v>
      </c>
      <c r="J497" s="41">
        <v>0</v>
      </c>
      <c r="K497" s="41">
        <v>10</v>
      </c>
      <c r="L497" s="41">
        <v>0</v>
      </c>
      <c r="M497" s="41">
        <v>2</v>
      </c>
      <c r="O497" s="41">
        <v>18</v>
      </c>
      <c r="P497" s="41">
        <v>0</v>
      </c>
      <c r="Q497" s="41">
        <v>18</v>
      </c>
      <c r="S497" s="41">
        <v>9</v>
      </c>
      <c r="T497" s="22"/>
      <c r="U497" s="41">
        <v>161</v>
      </c>
      <c r="V497" s="41">
        <v>156</v>
      </c>
      <c r="W497" s="41">
        <v>5</v>
      </c>
      <c r="X497" s="41">
        <v>0</v>
      </c>
      <c r="Z497" s="41">
        <v>0</v>
      </c>
      <c r="AB497" s="41">
        <f t="shared" si="84"/>
        <v>9</v>
      </c>
      <c r="AD497" s="41">
        <v>5</v>
      </c>
      <c r="AF497" s="41">
        <v>0</v>
      </c>
      <c r="AH497" s="41">
        <v>4</v>
      </c>
      <c r="AJ497" s="41">
        <v>0</v>
      </c>
    </row>
    <row r="498" spans="1:36" outlineLevel="2" x14ac:dyDescent="0.2">
      <c r="A498" s="46">
        <v>2017</v>
      </c>
      <c r="B498" s="22" t="s">
        <v>534</v>
      </c>
      <c r="C498" s="22" t="s">
        <v>187</v>
      </c>
      <c r="D498" s="22" t="s">
        <v>538</v>
      </c>
      <c r="F498" s="41">
        <f t="shared" si="86"/>
        <v>1565</v>
      </c>
      <c r="G498" s="22"/>
      <c r="H498" s="41">
        <v>714</v>
      </c>
      <c r="I498" s="41">
        <v>301</v>
      </c>
      <c r="J498" s="41">
        <v>0</v>
      </c>
      <c r="K498" s="41">
        <v>175</v>
      </c>
      <c r="L498" s="41">
        <v>0</v>
      </c>
      <c r="M498" s="41">
        <v>238</v>
      </c>
      <c r="O498" s="41">
        <v>30</v>
      </c>
      <c r="P498" s="41">
        <v>30</v>
      </c>
      <c r="Q498" s="41">
        <v>0</v>
      </c>
      <c r="S498" s="41">
        <v>146</v>
      </c>
      <c r="T498" s="22"/>
      <c r="U498" s="41">
        <v>675</v>
      </c>
      <c r="V498" s="41">
        <v>661</v>
      </c>
      <c r="W498" s="41">
        <v>14</v>
      </c>
      <c r="X498" s="41">
        <v>0</v>
      </c>
      <c r="Z498" s="41">
        <v>0</v>
      </c>
      <c r="AB498" s="41">
        <f t="shared" si="84"/>
        <v>150</v>
      </c>
      <c r="AD498" s="41">
        <v>129</v>
      </c>
      <c r="AF498" s="41">
        <v>0</v>
      </c>
      <c r="AH498" s="41">
        <v>21</v>
      </c>
      <c r="AJ498" s="41">
        <v>0</v>
      </c>
    </row>
    <row r="499" spans="1:36" outlineLevel="2" x14ac:dyDescent="0.2">
      <c r="A499" s="46">
        <v>2017</v>
      </c>
      <c r="B499" s="22" t="s">
        <v>534</v>
      </c>
      <c r="C499" s="22" t="s">
        <v>188</v>
      </c>
      <c r="D499" s="22" t="s">
        <v>539</v>
      </c>
      <c r="F499" s="41">
        <f t="shared" si="86"/>
        <v>1258</v>
      </c>
      <c r="G499" s="22"/>
      <c r="H499" s="41">
        <v>555</v>
      </c>
      <c r="I499" s="41">
        <v>0</v>
      </c>
      <c r="J499" s="41">
        <v>440</v>
      </c>
      <c r="K499" s="41">
        <v>105</v>
      </c>
      <c r="L499" s="41">
        <v>0</v>
      </c>
      <c r="M499" s="41">
        <v>10</v>
      </c>
      <c r="O499" s="41">
        <v>57</v>
      </c>
      <c r="P499" s="41">
        <v>12</v>
      </c>
      <c r="Q499" s="41">
        <v>45</v>
      </c>
      <c r="S499" s="41">
        <v>99</v>
      </c>
      <c r="T499" s="22"/>
      <c r="U499" s="41">
        <v>547</v>
      </c>
      <c r="V499" s="41">
        <v>526</v>
      </c>
      <c r="W499" s="41">
        <v>21</v>
      </c>
      <c r="X499" s="41">
        <v>0</v>
      </c>
      <c r="Z499" s="41">
        <v>0</v>
      </c>
      <c r="AB499" s="41">
        <f t="shared" si="84"/>
        <v>15</v>
      </c>
      <c r="AD499" s="41">
        <v>15</v>
      </c>
      <c r="AF499" s="41">
        <v>0</v>
      </c>
      <c r="AH499" s="41">
        <v>0</v>
      </c>
      <c r="AJ499" s="41">
        <v>0</v>
      </c>
    </row>
    <row r="500" spans="1:36" outlineLevel="2" x14ac:dyDescent="0.2">
      <c r="A500" s="46">
        <v>2017</v>
      </c>
      <c r="B500" s="22" t="s">
        <v>534</v>
      </c>
      <c r="C500" s="22" t="s">
        <v>189</v>
      </c>
      <c r="D500" s="22" t="s">
        <v>540</v>
      </c>
      <c r="F500" s="41">
        <f t="shared" si="86"/>
        <v>31163</v>
      </c>
      <c r="G500" s="22"/>
      <c r="H500" s="41">
        <v>26612</v>
      </c>
      <c r="I500" s="41">
        <v>6434</v>
      </c>
      <c r="J500" s="41">
        <v>651</v>
      </c>
      <c r="K500" s="41">
        <v>16121</v>
      </c>
      <c r="L500" s="41">
        <v>1023</v>
      </c>
      <c r="M500" s="41">
        <v>2383</v>
      </c>
      <c r="O500" s="41">
        <v>2243</v>
      </c>
      <c r="P500" s="41">
        <v>2243</v>
      </c>
      <c r="Q500" s="41">
        <v>0</v>
      </c>
      <c r="S500" s="41">
        <v>1515</v>
      </c>
      <c r="T500" s="22"/>
      <c r="U500" s="41">
        <v>793</v>
      </c>
      <c r="V500" s="41">
        <v>793</v>
      </c>
      <c r="W500" s="41">
        <v>0</v>
      </c>
      <c r="X500" s="41">
        <v>0</v>
      </c>
      <c r="Z500" s="41">
        <v>0</v>
      </c>
      <c r="AB500" s="41">
        <f t="shared" si="84"/>
        <v>5360</v>
      </c>
      <c r="AD500" s="41">
        <v>1292</v>
      </c>
      <c r="AF500" s="41">
        <v>2843</v>
      </c>
      <c r="AH500" s="41">
        <v>115</v>
      </c>
      <c r="AJ500" s="41">
        <v>1110</v>
      </c>
    </row>
    <row r="501" spans="1:36" outlineLevel="2" x14ac:dyDescent="0.2">
      <c r="A501" s="46">
        <v>2017</v>
      </c>
      <c r="B501" s="22" t="s">
        <v>534</v>
      </c>
      <c r="C501" s="22" t="s">
        <v>190</v>
      </c>
      <c r="D501" s="22" t="s">
        <v>541</v>
      </c>
      <c r="F501" s="41">
        <f t="shared" si="86"/>
        <v>1613</v>
      </c>
      <c r="G501" s="22"/>
      <c r="H501" s="41">
        <v>1096</v>
      </c>
      <c r="I501" s="41">
        <v>934</v>
      </c>
      <c r="J501" s="41">
        <v>0</v>
      </c>
      <c r="K501" s="41">
        <v>137</v>
      </c>
      <c r="L501" s="41">
        <v>0</v>
      </c>
      <c r="M501" s="41">
        <v>25</v>
      </c>
      <c r="O501" s="41">
        <v>192</v>
      </c>
      <c r="P501" s="41">
        <v>73</v>
      </c>
      <c r="Q501" s="41">
        <v>119</v>
      </c>
      <c r="S501" s="41">
        <v>59</v>
      </c>
      <c r="T501" s="22"/>
      <c r="U501" s="41">
        <v>266</v>
      </c>
      <c r="V501" s="41">
        <v>250</v>
      </c>
      <c r="W501" s="41">
        <v>11</v>
      </c>
      <c r="X501" s="41">
        <v>5</v>
      </c>
      <c r="Z501" s="41">
        <v>13</v>
      </c>
      <c r="AB501" s="41">
        <f t="shared" si="84"/>
        <v>140</v>
      </c>
      <c r="AD501" s="41">
        <v>124</v>
      </c>
      <c r="AF501" s="41">
        <v>0</v>
      </c>
      <c r="AH501" s="41">
        <v>16</v>
      </c>
      <c r="AJ501" s="41">
        <v>0</v>
      </c>
    </row>
    <row r="502" spans="1:36" outlineLevel="2" x14ac:dyDescent="0.2">
      <c r="A502" s="46">
        <v>2017</v>
      </c>
      <c r="B502" s="22" t="s">
        <v>534</v>
      </c>
      <c r="C502" s="22" t="s">
        <v>192</v>
      </c>
      <c r="D502" s="22" t="s">
        <v>543</v>
      </c>
      <c r="F502" s="41">
        <f t="shared" si="86"/>
        <v>669</v>
      </c>
      <c r="G502" s="22"/>
      <c r="H502" s="41">
        <v>554</v>
      </c>
      <c r="I502" s="41">
        <v>204</v>
      </c>
      <c r="J502" s="41">
        <v>307</v>
      </c>
      <c r="K502" s="41">
        <v>4</v>
      </c>
      <c r="L502" s="41">
        <v>39</v>
      </c>
      <c r="M502" s="41">
        <v>0</v>
      </c>
      <c r="O502" s="41">
        <v>20</v>
      </c>
      <c r="P502" s="41">
        <v>20</v>
      </c>
      <c r="Q502" s="41">
        <v>0</v>
      </c>
      <c r="S502" s="41">
        <v>92</v>
      </c>
      <c r="T502" s="22"/>
      <c r="U502" s="41">
        <v>3</v>
      </c>
      <c r="V502" s="41">
        <v>0</v>
      </c>
      <c r="W502" s="41">
        <v>3</v>
      </c>
      <c r="X502" s="41">
        <v>0</v>
      </c>
      <c r="Z502" s="41">
        <v>0</v>
      </c>
      <c r="AB502" s="41">
        <f t="shared" si="84"/>
        <v>22</v>
      </c>
      <c r="AD502" s="41">
        <v>16</v>
      </c>
      <c r="AF502" s="41">
        <v>6</v>
      </c>
      <c r="AH502" s="41">
        <v>0</v>
      </c>
      <c r="AJ502" s="41">
        <v>0</v>
      </c>
    </row>
    <row r="503" spans="1:36" outlineLevel="2" x14ac:dyDescent="0.2">
      <c r="A503" s="46">
        <v>2017</v>
      </c>
      <c r="B503" s="22" t="s">
        <v>534</v>
      </c>
      <c r="C503" s="22" t="s">
        <v>193</v>
      </c>
      <c r="D503" s="22" t="s">
        <v>544</v>
      </c>
      <c r="F503" s="41">
        <f t="shared" si="86"/>
        <v>42044</v>
      </c>
      <c r="G503" s="22"/>
      <c r="H503" s="41">
        <v>32301</v>
      </c>
      <c r="I503" s="41">
        <v>11180</v>
      </c>
      <c r="J503" s="41">
        <v>2531</v>
      </c>
      <c r="K503" s="41">
        <v>4810</v>
      </c>
      <c r="L503" s="41">
        <v>980</v>
      </c>
      <c r="M503" s="41">
        <v>12800</v>
      </c>
      <c r="O503" s="41">
        <v>7942</v>
      </c>
      <c r="P503" s="41">
        <v>7430</v>
      </c>
      <c r="Q503" s="41">
        <v>512</v>
      </c>
      <c r="S503" s="41">
        <v>776</v>
      </c>
      <c r="T503" s="22"/>
      <c r="U503" s="41">
        <v>1025</v>
      </c>
      <c r="V503" s="41">
        <v>628</v>
      </c>
      <c r="W503" s="41">
        <v>397</v>
      </c>
      <c r="X503" s="41">
        <v>0</v>
      </c>
      <c r="Z503" s="41">
        <v>0</v>
      </c>
      <c r="AB503" s="41">
        <f t="shared" si="84"/>
        <v>7874</v>
      </c>
      <c r="AD503" s="41">
        <v>4717</v>
      </c>
      <c r="AF503" s="41">
        <v>2980</v>
      </c>
      <c r="AH503" s="41">
        <v>177</v>
      </c>
      <c r="AJ503" s="41">
        <v>0</v>
      </c>
    </row>
    <row r="504" spans="1:36" outlineLevel="2" x14ac:dyDescent="0.2">
      <c r="A504" s="46">
        <v>2017</v>
      </c>
      <c r="B504" s="22" t="s">
        <v>534</v>
      </c>
      <c r="C504" s="22" t="s">
        <v>194</v>
      </c>
      <c r="D504" s="22" t="s">
        <v>545</v>
      </c>
      <c r="F504" s="41">
        <f t="shared" si="86"/>
        <v>4026</v>
      </c>
      <c r="G504" s="22"/>
      <c r="H504" s="41">
        <v>2603</v>
      </c>
      <c r="I504" s="41">
        <v>1271</v>
      </c>
      <c r="J504" s="41">
        <v>1032</v>
      </c>
      <c r="K504" s="41">
        <v>221</v>
      </c>
      <c r="L504" s="41">
        <v>0</v>
      </c>
      <c r="M504" s="41">
        <v>79</v>
      </c>
      <c r="O504" s="41">
        <v>230</v>
      </c>
      <c r="P504" s="41">
        <v>110</v>
      </c>
      <c r="Q504" s="41">
        <v>120</v>
      </c>
      <c r="S504" s="41">
        <v>137</v>
      </c>
      <c r="T504" s="22"/>
      <c r="U504" s="41">
        <v>1056</v>
      </c>
      <c r="V504" s="41">
        <v>1037</v>
      </c>
      <c r="W504" s="41">
        <v>19</v>
      </c>
      <c r="X504" s="41">
        <v>0</v>
      </c>
      <c r="Z504" s="41">
        <v>0</v>
      </c>
      <c r="AB504" s="41">
        <f t="shared" si="84"/>
        <v>82</v>
      </c>
      <c r="AD504" s="41">
        <v>65</v>
      </c>
      <c r="AF504" s="41">
        <v>17</v>
      </c>
      <c r="AH504" s="41">
        <v>0</v>
      </c>
      <c r="AJ504" s="41">
        <v>0</v>
      </c>
    </row>
    <row r="505" spans="1:36" outlineLevel="2" x14ac:dyDescent="0.2">
      <c r="A505" s="46">
        <v>2017</v>
      </c>
      <c r="B505" s="22" t="s">
        <v>534</v>
      </c>
      <c r="C505" s="22" t="s">
        <v>195</v>
      </c>
      <c r="D505" s="22" t="s">
        <v>546</v>
      </c>
      <c r="F505" s="41">
        <f t="shared" si="86"/>
        <v>1475</v>
      </c>
      <c r="G505" s="22"/>
      <c r="H505" s="41">
        <v>658</v>
      </c>
      <c r="I505" s="41">
        <v>428</v>
      </c>
      <c r="J505" s="41">
        <v>18</v>
      </c>
      <c r="K505" s="41">
        <v>38</v>
      </c>
      <c r="L505" s="41">
        <v>37</v>
      </c>
      <c r="M505" s="41">
        <v>137</v>
      </c>
      <c r="O505" s="41">
        <v>24</v>
      </c>
      <c r="P505" s="41">
        <v>24</v>
      </c>
      <c r="Q505" s="41">
        <v>0</v>
      </c>
      <c r="S505" s="41">
        <v>203</v>
      </c>
      <c r="T505" s="22"/>
      <c r="U505" s="41">
        <v>590</v>
      </c>
      <c r="V505" s="41">
        <v>576</v>
      </c>
      <c r="W505" s="41">
        <v>14</v>
      </c>
      <c r="X505" s="41">
        <v>0</v>
      </c>
      <c r="Z505" s="41">
        <v>0</v>
      </c>
      <c r="AB505" s="41">
        <f t="shared" si="84"/>
        <v>202</v>
      </c>
      <c r="AD505" s="41">
        <v>137</v>
      </c>
      <c r="AF505" s="41">
        <v>2</v>
      </c>
      <c r="AH505" s="41">
        <v>22</v>
      </c>
      <c r="AJ505" s="41">
        <v>41</v>
      </c>
    </row>
    <row r="506" spans="1:36" outlineLevel="2" x14ac:dyDescent="0.2">
      <c r="A506" s="46">
        <v>2017</v>
      </c>
      <c r="B506" s="22" t="s">
        <v>534</v>
      </c>
      <c r="C506" s="22" t="s">
        <v>196</v>
      </c>
      <c r="D506" s="22" t="s">
        <v>547</v>
      </c>
      <c r="F506" s="41">
        <f t="shared" si="86"/>
        <v>655</v>
      </c>
      <c r="G506" s="22"/>
      <c r="H506" s="41">
        <v>195</v>
      </c>
      <c r="I506" s="41">
        <v>24</v>
      </c>
      <c r="J506" s="41">
        <v>0</v>
      </c>
      <c r="K506" s="41">
        <v>161</v>
      </c>
      <c r="L506" s="41">
        <v>0</v>
      </c>
      <c r="M506" s="41">
        <v>10</v>
      </c>
      <c r="O506" s="41">
        <v>0</v>
      </c>
      <c r="P506" s="41">
        <v>0</v>
      </c>
      <c r="Q506" s="41">
        <v>0</v>
      </c>
      <c r="S506" s="41">
        <v>21</v>
      </c>
      <c r="T506" s="22"/>
      <c r="U506" s="41">
        <v>439</v>
      </c>
      <c r="V506" s="41">
        <v>425</v>
      </c>
      <c r="W506" s="41">
        <v>14</v>
      </c>
      <c r="X506" s="41">
        <v>0</v>
      </c>
      <c r="Z506" s="41">
        <v>11</v>
      </c>
      <c r="AB506" s="41">
        <f t="shared" si="84"/>
        <v>13</v>
      </c>
      <c r="AD506" s="41">
        <v>13</v>
      </c>
      <c r="AF506" s="41">
        <v>0</v>
      </c>
      <c r="AH506" s="41">
        <v>0</v>
      </c>
      <c r="AJ506" s="41">
        <v>0</v>
      </c>
    </row>
    <row r="507" spans="1:36" outlineLevel="2" x14ac:dyDescent="0.2">
      <c r="A507" s="46">
        <v>2017</v>
      </c>
      <c r="B507" s="22" t="s">
        <v>534</v>
      </c>
      <c r="C507" s="22" t="s">
        <v>197</v>
      </c>
      <c r="D507" s="22" t="s">
        <v>548</v>
      </c>
      <c r="F507" s="41">
        <f t="shared" si="86"/>
        <v>1986</v>
      </c>
      <c r="G507" s="22"/>
      <c r="H507" s="41">
        <v>497</v>
      </c>
      <c r="I507" s="41">
        <v>0</v>
      </c>
      <c r="J507" s="41">
        <v>0</v>
      </c>
      <c r="K507" s="41">
        <v>40</v>
      </c>
      <c r="L507" s="41">
        <v>0</v>
      </c>
      <c r="M507" s="41">
        <v>457</v>
      </c>
      <c r="O507" s="41">
        <v>12</v>
      </c>
      <c r="P507" s="41">
        <v>12</v>
      </c>
      <c r="Q507" s="41">
        <v>0</v>
      </c>
      <c r="S507" s="41">
        <v>1004</v>
      </c>
      <c r="T507" s="22"/>
      <c r="U507" s="41">
        <v>473</v>
      </c>
      <c r="V507" s="41">
        <v>458</v>
      </c>
      <c r="W507" s="41">
        <v>13</v>
      </c>
      <c r="X507" s="41">
        <v>2</v>
      </c>
      <c r="Z507" s="41">
        <v>417</v>
      </c>
      <c r="AB507" s="41">
        <f t="shared" si="84"/>
        <v>87</v>
      </c>
      <c r="AD507" s="41">
        <v>12</v>
      </c>
      <c r="AF507" s="41">
        <v>21</v>
      </c>
      <c r="AH507" s="41">
        <v>54</v>
      </c>
      <c r="AJ507" s="41">
        <v>0</v>
      </c>
    </row>
    <row r="508" spans="1:36" outlineLevel="2" x14ac:dyDescent="0.2">
      <c r="A508" s="46">
        <v>2017</v>
      </c>
      <c r="B508" s="22" t="s">
        <v>534</v>
      </c>
      <c r="C508" s="22" t="s">
        <v>199</v>
      </c>
      <c r="D508" s="22" t="s">
        <v>550</v>
      </c>
      <c r="F508" s="41">
        <f t="shared" si="86"/>
        <v>64</v>
      </c>
      <c r="G508" s="22"/>
      <c r="H508" s="41">
        <v>40</v>
      </c>
      <c r="I508" s="41">
        <v>1</v>
      </c>
      <c r="J508" s="41">
        <v>0</v>
      </c>
      <c r="K508" s="41">
        <v>19</v>
      </c>
      <c r="L508" s="41">
        <v>0</v>
      </c>
      <c r="M508" s="41">
        <v>20</v>
      </c>
      <c r="O508" s="41">
        <v>0</v>
      </c>
      <c r="P508" s="41">
        <v>0</v>
      </c>
      <c r="Q508" s="41">
        <v>0</v>
      </c>
      <c r="S508" s="41">
        <v>17</v>
      </c>
      <c r="T508" s="22"/>
      <c r="U508" s="41">
        <v>7</v>
      </c>
      <c r="V508" s="41">
        <v>0</v>
      </c>
      <c r="W508" s="41">
        <v>7</v>
      </c>
      <c r="X508" s="41">
        <v>0</v>
      </c>
      <c r="Z508" s="41">
        <v>33</v>
      </c>
      <c r="AB508" s="41">
        <f t="shared" si="84"/>
        <v>2</v>
      </c>
      <c r="AD508" s="41">
        <v>0</v>
      </c>
      <c r="AF508" s="41">
        <v>0</v>
      </c>
      <c r="AH508" s="41">
        <v>2</v>
      </c>
      <c r="AJ508" s="41">
        <v>0</v>
      </c>
    </row>
    <row r="509" spans="1:36" outlineLevel="2" x14ac:dyDescent="0.2">
      <c r="A509" s="46">
        <v>2017</v>
      </c>
      <c r="B509" s="22" t="s">
        <v>534</v>
      </c>
      <c r="C509" s="22" t="s">
        <v>200</v>
      </c>
      <c r="D509" s="22" t="s">
        <v>551</v>
      </c>
      <c r="F509" s="41">
        <f t="shared" si="86"/>
        <v>11426</v>
      </c>
      <c r="G509" s="22"/>
      <c r="H509" s="41">
        <v>5492</v>
      </c>
      <c r="I509" s="41">
        <v>2805</v>
      </c>
      <c r="J509" s="41">
        <v>1710</v>
      </c>
      <c r="K509" s="41">
        <v>198</v>
      </c>
      <c r="L509" s="41">
        <v>0</v>
      </c>
      <c r="M509" s="41">
        <v>779</v>
      </c>
      <c r="O509" s="41">
        <v>2542</v>
      </c>
      <c r="P509" s="41">
        <v>2334</v>
      </c>
      <c r="Q509" s="41">
        <v>208</v>
      </c>
      <c r="S509" s="41">
        <v>92</v>
      </c>
      <c r="T509" s="22"/>
      <c r="U509" s="41">
        <v>3300</v>
      </c>
      <c r="V509" s="41">
        <v>2648</v>
      </c>
      <c r="W509" s="41">
        <v>71</v>
      </c>
      <c r="X509" s="41">
        <v>581</v>
      </c>
      <c r="Z509" s="41">
        <v>0</v>
      </c>
      <c r="AB509" s="41">
        <f t="shared" si="84"/>
        <v>2674</v>
      </c>
      <c r="AD509" s="41">
        <v>1172</v>
      </c>
      <c r="AF509" s="41">
        <v>875</v>
      </c>
      <c r="AH509" s="41">
        <v>3</v>
      </c>
      <c r="AJ509" s="41">
        <v>624</v>
      </c>
    </row>
    <row r="510" spans="1:36" outlineLevel="2" x14ac:dyDescent="0.2">
      <c r="A510" s="46">
        <v>2017</v>
      </c>
      <c r="B510" s="22" t="s">
        <v>534</v>
      </c>
      <c r="C510" s="22" t="s">
        <v>201</v>
      </c>
      <c r="D510" s="74" t="s">
        <v>860</v>
      </c>
      <c r="F510" s="41">
        <f t="shared" si="86"/>
        <v>27017</v>
      </c>
      <c r="G510" s="22"/>
      <c r="H510" s="41">
        <v>15778</v>
      </c>
      <c r="I510" s="41">
        <v>7157</v>
      </c>
      <c r="J510" s="41">
        <v>3382</v>
      </c>
      <c r="K510" s="41">
        <v>2868</v>
      </c>
      <c r="L510" s="41">
        <v>0</v>
      </c>
      <c r="M510" s="41">
        <v>2371</v>
      </c>
      <c r="O510" s="41">
        <v>5564</v>
      </c>
      <c r="P510" s="41">
        <v>1774</v>
      </c>
      <c r="Q510" s="41">
        <v>3790</v>
      </c>
      <c r="S510" s="41">
        <v>1978</v>
      </c>
      <c r="T510" s="22"/>
      <c r="U510" s="41">
        <v>3697</v>
      </c>
      <c r="V510" s="41">
        <v>3548</v>
      </c>
      <c r="W510" s="41">
        <v>117</v>
      </c>
      <c r="X510" s="41">
        <v>32</v>
      </c>
      <c r="Z510" s="41">
        <v>338</v>
      </c>
      <c r="AB510" s="41">
        <f t="shared" si="84"/>
        <v>3388</v>
      </c>
      <c r="AD510" s="41">
        <v>2317</v>
      </c>
      <c r="AF510" s="41">
        <v>423</v>
      </c>
      <c r="AH510" s="41">
        <v>647.99999999999989</v>
      </c>
      <c r="AJ510" s="41">
        <v>0</v>
      </c>
    </row>
    <row r="511" spans="1:36" outlineLevel="2" x14ac:dyDescent="0.2">
      <c r="A511" s="46">
        <v>2017</v>
      </c>
      <c r="B511" s="22" t="s">
        <v>534</v>
      </c>
      <c r="C511" s="22" t="s">
        <v>202</v>
      </c>
      <c r="D511" s="22" t="s">
        <v>553</v>
      </c>
      <c r="F511" s="41">
        <f t="shared" si="86"/>
        <v>2927</v>
      </c>
      <c r="G511" s="22"/>
      <c r="H511" s="41">
        <v>1490</v>
      </c>
      <c r="I511" s="41">
        <v>1292</v>
      </c>
      <c r="J511" s="41">
        <v>61</v>
      </c>
      <c r="K511" s="41">
        <v>137</v>
      </c>
      <c r="L511" s="41">
        <v>0</v>
      </c>
      <c r="M511" s="41">
        <v>0</v>
      </c>
      <c r="O511" s="41">
        <v>306</v>
      </c>
      <c r="P511" s="41">
        <v>2</v>
      </c>
      <c r="Q511" s="41">
        <v>304</v>
      </c>
      <c r="S511" s="41">
        <v>154</v>
      </c>
      <c r="T511" s="22"/>
      <c r="U511" s="41">
        <v>977</v>
      </c>
      <c r="V511" s="41">
        <v>944</v>
      </c>
      <c r="W511" s="41">
        <v>33</v>
      </c>
      <c r="X511" s="41">
        <v>0</v>
      </c>
      <c r="Z511" s="41">
        <v>0</v>
      </c>
      <c r="AB511" s="41">
        <f t="shared" si="84"/>
        <v>343.79499999999996</v>
      </c>
      <c r="AD511" s="41">
        <v>110.88800000000001</v>
      </c>
      <c r="AF511" s="41">
        <v>34.92</v>
      </c>
      <c r="AH511" s="41">
        <v>0.45400000000000001</v>
      </c>
      <c r="AJ511" s="41">
        <v>197.53299999999999</v>
      </c>
    </row>
    <row r="512" spans="1:36" outlineLevel="2" x14ac:dyDescent="0.2">
      <c r="A512" s="46">
        <v>2017</v>
      </c>
      <c r="B512" s="22" t="s">
        <v>534</v>
      </c>
      <c r="C512" s="22" t="s">
        <v>203</v>
      </c>
      <c r="D512" s="22" t="s">
        <v>554</v>
      </c>
      <c r="F512" s="41">
        <f t="shared" si="86"/>
        <v>1444</v>
      </c>
      <c r="G512" s="22"/>
      <c r="H512" s="41">
        <v>965</v>
      </c>
      <c r="I512" s="41">
        <v>451</v>
      </c>
      <c r="J512" s="41">
        <v>64</v>
      </c>
      <c r="K512" s="41">
        <v>174</v>
      </c>
      <c r="L512" s="41">
        <v>77</v>
      </c>
      <c r="M512" s="41">
        <v>199</v>
      </c>
      <c r="O512" s="41">
        <v>32</v>
      </c>
      <c r="P512" s="41">
        <v>32</v>
      </c>
      <c r="Q512" s="41">
        <v>0</v>
      </c>
      <c r="S512" s="41">
        <v>179</v>
      </c>
      <c r="T512" s="22"/>
      <c r="U512" s="41">
        <v>268</v>
      </c>
      <c r="V512" s="41">
        <v>267</v>
      </c>
      <c r="W512" s="41">
        <v>1</v>
      </c>
      <c r="X512" s="41">
        <v>0</v>
      </c>
      <c r="Z512" s="41">
        <v>0</v>
      </c>
      <c r="AB512" s="41">
        <f t="shared" si="84"/>
        <v>807</v>
      </c>
      <c r="AD512" s="41">
        <v>383</v>
      </c>
      <c r="AF512" s="41">
        <v>44</v>
      </c>
      <c r="AH512" s="41">
        <v>380</v>
      </c>
      <c r="AJ512" s="41">
        <v>0</v>
      </c>
    </row>
    <row r="513" spans="1:36" outlineLevel="2" x14ac:dyDescent="0.2">
      <c r="A513" s="46">
        <v>2017</v>
      </c>
      <c r="B513" s="22" t="s">
        <v>534</v>
      </c>
      <c r="C513" s="22" t="s">
        <v>204</v>
      </c>
      <c r="D513" s="22" t="s">
        <v>555</v>
      </c>
      <c r="F513" s="41">
        <f t="shared" si="86"/>
        <v>573</v>
      </c>
      <c r="G513" s="22"/>
      <c r="H513" s="41">
        <v>70</v>
      </c>
      <c r="I513" s="41">
        <v>0</v>
      </c>
      <c r="J513" s="41">
        <v>0</v>
      </c>
      <c r="K513" s="41">
        <v>26</v>
      </c>
      <c r="L513" s="41">
        <v>0</v>
      </c>
      <c r="M513" s="41">
        <v>44</v>
      </c>
      <c r="O513" s="41">
        <v>0</v>
      </c>
      <c r="P513" s="41">
        <v>0</v>
      </c>
      <c r="Q513" s="41">
        <v>0</v>
      </c>
      <c r="S513" s="41">
        <v>95</v>
      </c>
      <c r="T513" s="22"/>
      <c r="U513" s="41">
        <v>408</v>
      </c>
      <c r="V513" s="41">
        <v>396</v>
      </c>
      <c r="W513" s="41">
        <v>12</v>
      </c>
      <c r="X513" s="41">
        <v>0</v>
      </c>
      <c r="Z513" s="41">
        <v>3</v>
      </c>
      <c r="AB513" s="41">
        <f t="shared" si="84"/>
        <v>11</v>
      </c>
      <c r="AD513" s="41">
        <v>11</v>
      </c>
      <c r="AF513" s="41">
        <v>0</v>
      </c>
      <c r="AH513" s="41">
        <v>0</v>
      </c>
      <c r="AJ513" s="41">
        <v>0</v>
      </c>
    </row>
    <row r="514" spans="1:36" outlineLevel="2" x14ac:dyDescent="0.2">
      <c r="A514" s="46">
        <v>2017</v>
      </c>
      <c r="B514" s="22" t="s">
        <v>534</v>
      </c>
      <c r="C514" s="22" t="s">
        <v>205</v>
      </c>
      <c r="D514" s="22" t="s">
        <v>558</v>
      </c>
      <c r="F514" s="41">
        <f t="shared" si="86"/>
        <v>947</v>
      </c>
      <c r="G514" s="22"/>
      <c r="H514" s="41">
        <v>494</v>
      </c>
      <c r="I514" s="41">
        <v>247</v>
      </c>
      <c r="J514" s="41">
        <v>247</v>
      </c>
      <c r="K514" s="41">
        <v>0</v>
      </c>
      <c r="L514" s="41">
        <v>0</v>
      </c>
      <c r="M514" s="41">
        <v>0</v>
      </c>
      <c r="O514" s="41">
        <v>7</v>
      </c>
      <c r="P514" s="41">
        <v>7</v>
      </c>
      <c r="Q514" s="41">
        <v>0</v>
      </c>
      <c r="S514" s="41">
        <v>25</v>
      </c>
      <c r="T514" s="22"/>
      <c r="U514" s="41">
        <v>421</v>
      </c>
      <c r="V514" s="41">
        <v>421</v>
      </c>
      <c r="W514" s="41">
        <v>0</v>
      </c>
      <c r="X514" s="41">
        <v>0</v>
      </c>
      <c r="Z514" s="41">
        <v>0</v>
      </c>
      <c r="AB514" s="41">
        <f t="shared" si="84"/>
        <v>11</v>
      </c>
      <c r="AD514" s="41">
        <v>11</v>
      </c>
      <c r="AF514" s="41">
        <v>0</v>
      </c>
      <c r="AH514" s="41">
        <v>0</v>
      </c>
      <c r="AJ514" s="41">
        <v>0</v>
      </c>
    </row>
    <row r="515" spans="1:36" outlineLevel="2" x14ac:dyDescent="0.2">
      <c r="A515" s="46">
        <v>2017</v>
      </c>
      <c r="B515" s="22" t="s">
        <v>534</v>
      </c>
      <c r="C515" s="22" t="s">
        <v>206</v>
      </c>
      <c r="D515" s="22" t="s">
        <v>559</v>
      </c>
      <c r="F515" s="41">
        <f t="shared" si="86"/>
        <v>837</v>
      </c>
      <c r="G515" s="22"/>
      <c r="H515" s="41">
        <v>111</v>
      </c>
      <c r="I515" s="41">
        <v>14</v>
      </c>
      <c r="J515" s="41">
        <v>11</v>
      </c>
      <c r="K515" s="41">
        <v>73</v>
      </c>
      <c r="L515" s="41">
        <v>0</v>
      </c>
      <c r="M515" s="41">
        <v>13</v>
      </c>
      <c r="O515" s="41">
        <v>194</v>
      </c>
      <c r="P515" s="41">
        <v>110</v>
      </c>
      <c r="Q515" s="41">
        <v>84</v>
      </c>
      <c r="S515" s="41">
        <v>136</v>
      </c>
      <c r="T515" s="22"/>
      <c r="U515" s="41">
        <v>396</v>
      </c>
      <c r="V515" s="41">
        <v>387</v>
      </c>
      <c r="W515" s="41">
        <v>9</v>
      </c>
      <c r="X515" s="41">
        <v>0</v>
      </c>
      <c r="Z515" s="41">
        <v>0</v>
      </c>
      <c r="AB515" s="41">
        <f t="shared" si="84"/>
        <v>7</v>
      </c>
      <c r="AD515" s="41">
        <v>7</v>
      </c>
      <c r="AF515" s="41">
        <v>0</v>
      </c>
      <c r="AH515" s="41">
        <v>0</v>
      </c>
      <c r="AJ515" s="41">
        <v>0</v>
      </c>
    </row>
    <row r="516" spans="1:36" outlineLevel="2" x14ac:dyDescent="0.2">
      <c r="A516" s="46">
        <v>2017</v>
      </c>
      <c r="B516" s="22" t="s">
        <v>534</v>
      </c>
      <c r="C516" s="22" t="s">
        <v>207</v>
      </c>
      <c r="D516" s="22" t="s">
        <v>560</v>
      </c>
      <c r="F516" s="41">
        <f t="shared" si="86"/>
        <v>6217</v>
      </c>
      <c r="G516" s="22"/>
      <c r="H516" s="41">
        <v>3895</v>
      </c>
      <c r="I516" s="41">
        <v>2200</v>
      </c>
      <c r="J516" s="41">
        <v>772</v>
      </c>
      <c r="K516" s="41">
        <v>913</v>
      </c>
      <c r="L516" s="41">
        <v>0</v>
      </c>
      <c r="M516" s="41">
        <v>10</v>
      </c>
      <c r="O516" s="41">
        <v>172</v>
      </c>
      <c r="P516" s="41">
        <v>172</v>
      </c>
      <c r="Q516" s="41">
        <v>0</v>
      </c>
      <c r="S516" s="41">
        <v>230</v>
      </c>
      <c r="T516" s="22"/>
      <c r="U516" s="41">
        <v>1920</v>
      </c>
      <c r="V516" s="41">
        <v>1806</v>
      </c>
      <c r="W516" s="41">
        <v>0</v>
      </c>
      <c r="X516" s="41">
        <v>114</v>
      </c>
      <c r="Z516" s="41">
        <v>0</v>
      </c>
      <c r="AB516" s="41">
        <f t="shared" si="84"/>
        <v>1319</v>
      </c>
      <c r="AD516" s="41">
        <v>906</v>
      </c>
      <c r="AF516" s="41">
        <v>0</v>
      </c>
      <c r="AH516" s="41">
        <v>160</v>
      </c>
      <c r="AJ516" s="41">
        <v>253</v>
      </c>
    </row>
    <row r="517" spans="1:36" outlineLevel="2" x14ac:dyDescent="0.2">
      <c r="A517" s="46">
        <v>2017</v>
      </c>
      <c r="B517" s="22" t="s">
        <v>534</v>
      </c>
      <c r="C517" s="22" t="s">
        <v>561</v>
      </c>
      <c r="D517" s="22" t="s">
        <v>562</v>
      </c>
      <c r="F517" s="41">
        <f t="shared" si="86"/>
        <v>7258</v>
      </c>
      <c r="G517" s="22"/>
      <c r="H517" s="41">
        <v>2934</v>
      </c>
      <c r="I517" s="41">
        <v>1407</v>
      </c>
      <c r="J517" s="41">
        <v>6</v>
      </c>
      <c r="K517" s="41">
        <v>1038</v>
      </c>
      <c r="L517" s="41">
        <v>0</v>
      </c>
      <c r="M517" s="41">
        <v>483</v>
      </c>
      <c r="O517" s="41">
        <v>1128</v>
      </c>
      <c r="P517" s="41">
        <v>834</v>
      </c>
      <c r="Q517" s="41">
        <v>294</v>
      </c>
      <c r="S517" s="41">
        <v>393</v>
      </c>
      <c r="T517" s="22"/>
      <c r="U517" s="41">
        <v>2803</v>
      </c>
      <c r="V517" s="41">
        <v>1882</v>
      </c>
      <c r="W517" s="41">
        <v>447</v>
      </c>
      <c r="X517" s="41">
        <v>474</v>
      </c>
      <c r="Z517" s="41">
        <v>0</v>
      </c>
      <c r="AB517" s="41">
        <f t="shared" si="84"/>
        <v>121</v>
      </c>
      <c r="AD517" s="41">
        <v>41</v>
      </c>
      <c r="AF517" s="41">
        <v>80</v>
      </c>
      <c r="AH517" s="41">
        <v>0</v>
      </c>
      <c r="AJ517" s="41">
        <v>0</v>
      </c>
    </row>
    <row r="518" spans="1:36" outlineLevel="2" x14ac:dyDescent="0.2">
      <c r="A518" s="46">
        <v>2017</v>
      </c>
      <c r="B518" s="22" t="s">
        <v>534</v>
      </c>
      <c r="C518" s="22" t="s">
        <v>208</v>
      </c>
      <c r="D518" s="22" t="s">
        <v>563</v>
      </c>
      <c r="F518" s="41">
        <f t="shared" si="86"/>
        <v>556</v>
      </c>
      <c r="G518" s="22"/>
      <c r="H518" s="41">
        <v>60</v>
      </c>
      <c r="I518" s="41">
        <v>46</v>
      </c>
      <c r="J518" s="41">
        <v>4</v>
      </c>
      <c r="K518" s="41">
        <v>0</v>
      </c>
      <c r="L518" s="41">
        <v>0</v>
      </c>
      <c r="M518" s="41">
        <v>10</v>
      </c>
      <c r="O518" s="41">
        <v>0</v>
      </c>
      <c r="P518" s="41">
        <v>0</v>
      </c>
      <c r="Q518" s="41">
        <v>0</v>
      </c>
      <c r="S518" s="41">
        <v>44</v>
      </c>
      <c r="T518" s="22"/>
      <c r="U518" s="41">
        <v>452</v>
      </c>
      <c r="V518" s="41">
        <v>441</v>
      </c>
      <c r="W518" s="41">
        <v>11</v>
      </c>
      <c r="X518" s="41">
        <v>0</v>
      </c>
      <c r="Z518" s="41">
        <v>0</v>
      </c>
      <c r="AB518" s="41">
        <f t="shared" si="84"/>
        <v>0</v>
      </c>
      <c r="AD518" s="41">
        <v>0</v>
      </c>
      <c r="AF518" s="41">
        <v>0</v>
      </c>
      <c r="AH518" s="41">
        <v>0</v>
      </c>
      <c r="AJ518" s="41">
        <v>0</v>
      </c>
    </row>
    <row r="519" spans="1:36" outlineLevel="2" x14ac:dyDescent="0.2">
      <c r="A519" s="46">
        <v>2017</v>
      </c>
      <c r="B519" s="22" t="s">
        <v>534</v>
      </c>
      <c r="C519" s="22" t="s">
        <v>209</v>
      </c>
      <c r="D519" s="22" t="s">
        <v>564</v>
      </c>
      <c r="F519" s="41">
        <f t="shared" si="86"/>
        <v>1113</v>
      </c>
      <c r="G519" s="22"/>
      <c r="H519" s="41">
        <v>337</v>
      </c>
      <c r="I519" s="41">
        <v>0</v>
      </c>
      <c r="J519" s="41">
        <v>240</v>
      </c>
      <c r="K519" s="41">
        <v>45</v>
      </c>
      <c r="L519" s="41">
        <v>0</v>
      </c>
      <c r="M519" s="41">
        <v>52</v>
      </c>
      <c r="O519" s="41">
        <v>153</v>
      </c>
      <c r="P519" s="41">
        <v>0</v>
      </c>
      <c r="Q519" s="41">
        <v>153</v>
      </c>
      <c r="S519" s="41">
        <v>159</v>
      </c>
      <c r="T519" s="22"/>
      <c r="U519" s="41">
        <v>464</v>
      </c>
      <c r="V519" s="41">
        <v>446</v>
      </c>
      <c r="W519" s="41">
        <v>18</v>
      </c>
      <c r="X519" s="41">
        <v>0</v>
      </c>
      <c r="Z519" s="41">
        <v>0</v>
      </c>
      <c r="AB519" s="41">
        <f t="shared" si="84"/>
        <v>15</v>
      </c>
      <c r="AD519" s="41">
        <v>14</v>
      </c>
      <c r="AF519" s="41">
        <v>0</v>
      </c>
      <c r="AH519" s="41">
        <v>1</v>
      </c>
      <c r="AJ519" s="41">
        <v>0</v>
      </c>
    </row>
    <row r="520" spans="1:36" outlineLevel="2" x14ac:dyDescent="0.2">
      <c r="A520" s="46">
        <v>2017</v>
      </c>
      <c r="B520" s="22" t="s">
        <v>534</v>
      </c>
      <c r="C520" s="22" t="s">
        <v>210</v>
      </c>
      <c r="D520" s="22" t="s">
        <v>565</v>
      </c>
      <c r="F520" s="41">
        <f t="shared" si="86"/>
        <v>792</v>
      </c>
      <c r="G520" s="22"/>
      <c r="H520" s="41">
        <v>302</v>
      </c>
      <c r="I520" s="41">
        <v>277</v>
      </c>
      <c r="J520" s="41">
        <v>0</v>
      </c>
      <c r="K520" s="41">
        <v>17</v>
      </c>
      <c r="L520" s="41">
        <v>0</v>
      </c>
      <c r="M520" s="41">
        <v>8</v>
      </c>
      <c r="O520" s="41">
        <v>18</v>
      </c>
      <c r="P520" s="41">
        <v>13</v>
      </c>
      <c r="Q520" s="41">
        <v>5</v>
      </c>
      <c r="S520" s="41">
        <v>100</v>
      </c>
      <c r="T520" s="22"/>
      <c r="U520" s="41">
        <v>372</v>
      </c>
      <c r="V520" s="41">
        <v>346</v>
      </c>
      <c r="W520" s="41">
        <v>26</v>
      </c>
      <c r="X520" s="41">
        <v>0</v>
      </c>
      <c r="Z520" s="41">
        <v>0</v>
      </c>
      <c r="AB520" s="41">
        <f t="shared" si="84"/>
        <v>70</v>
      </c>
      <c r="AD520" s="41">
        <v>0</v>
      </c>
      <c r="AF520" s="41">
        <v>46</v>
      </c>
      <c r="AH520" s="41">
        <v>8</v>
      </c>
      <c r="AJ520" s="41">
        <v>16</v>
      </c>
    </row>
    <row r="521" spans="1:36" outlineLevel="2" x14ac:dyDescent="0.2">
      <c r="A521" s="46">
        <v>2017</v>
      </c>
      <c r="B521" s="22" t="s">
        <v>534</v>
      </c>
      <c r="C521" s="22" t="s">
        <v>211</v>
      </c>
      <c r="D521" s="22" t="s">
        <v>566</v>
      </c>
      <c r="F521" s="41">
        <f t="shared" si="86"/>
        <v>938</v>
      </c>
      <c r="G521" s="22"/>
      <c r="H521" s="41">
        <v>409</v>
      </c>
      <c r="I521" s="41">
        <v>210</v>
      </c>
      <c r="J521" s="41">
        <v>32</v>
      </c>
      <c r="K521" s="41">
        <v>114</v>
      </c>
      <c r="L521" s="41">
        <v>0</v>
      </c>
      <c r="M521" s="41">
        <v>53</v>
      </c>
      <c r="O521" s="41">
        <v>0</v>
      </c>
      <c r="P521" s="41">
        <v>0</v>
      </c>
      <c r="Q521" s="41">
        <v>0</v>
      </c>
      <c r="S521" s="41">
        <v>63</v>
      </c>
      <c r="T521" s="22"/>
      <c r="U521" s="41">
        <v>466</v>
      </c>
      <c r="V521" s="41">
        <v>458</v>
      </c>
      <c r="W521" s="41">
        <v>8</v>
      </c>
      <c r="X521" s="41">
        <v>0</v>
      </c>
      <c r="Z521" s="41">
        <v>0</v>
      </c>
      <c r="AB521" s="41">
        <f t="shared" si="84"/>
        <v>97</v>
      </c>
      <c r="AD521" s="41">
        <v>60</v>
      </c>
      <c r="AF521" s="41">
        <v>0</v>
      </c>
      <c r="AH521" s="41">
        <v>7</v>
      </c>
      <c r="AJ521" s="41">
        <v>30</v>
      </c>
    </row>
    <row r="522" spans="1:36" outlineLevel="2" x14ac:dyDescent="0.2">
      <c r="A522" s="46">
        <v>2017</v>
      </c>
      <c r="B522" s="22" t="s">
        <v>534</v>
      </c>
      <c r="C522" s="22" t="s">
        <v>212</v>
      </c>
      <c r="D522" s="22" t="s">
        <v>567</v>
      </c>
      <c r="F522" s="41">
        <f t="shared" si="86"/>
        <v>620</v>
      </c>
      <c r="G522" s="22"/>
      <c r="H522" s="41">
        <v>122</v>
      </c>
      <c r="I522" s="41">
        <v>0</v>
      </c>
      <c r="J522" s="41">
        <v>0</v>
      </c>
      <c r="K522" s="41">
        <v>0</v>
      </c>
      <c r="L522" s="41">
        <v>0</v>
      </c>
      <c r="M522" s="41">
        <v>122</v>
      </c>
      <c r="O522" s="41">
        <v>0</v>
      </c>
      <c r="P522" s="41">
        <v>0</v>
      </c>
      <c r="Q522" s="41">
        <v>0</v>
      </c>
      <c r="S522" s="41">
        <v>85</v>
      </c>
      <c r="T522" s="22"/>
      <c r="U522" s="41">
        <v>413</v>
      </c>
      <c r="V522" s="41">
        <v>402</v>
      </c>
      <c r="W522" s="41">
        <v>11</v>
      </c>
      <c r="X522" s="41">
        <v>0</v>
      </c>
      <c r="Z522" s="41">
        <v>0</v>
      </c>
      <c r="AB522" s="41">
        <f t="shared" si="84"/>
        <v>109</v>
      </c>
      <c r="AD522" s="41">
        <v>12</v>
      </c>
      <c r="AF522" s="41">
        <v>0</v>
      </c>
      <c r="AH522" s="41">
        <v>0</v>
      </c>
      <c r="AJ522" s="41">
        <v>97</v>
      </c>
    </row>
    <row r="523" spans="1:36" outlineLevel="2" x14ac:dyDescent="0.2">
      <c r="A523" s="46">
        <v>2017</v>
      </c>
      <c r="B523" s="22" t="s">
        <v>534</v>
      </c>
      <c r="C523" s="22" t="s">
        <v>569</v>
      </c>
      <c r="D523" s="22" t="s">
        <v>570</v>
      </c>
      <c r="F523" s="41">
        <f t="shared" si="86"/>
        <v>31350</v>
      </c>
      <c r="G523" s="22"/>
      <c r="H523" s="41">
        <v>16927</v>
      </c>
      <c r="I523" s="41">
        <v>9272</v>
      </c>
      <c r="J523" s="41">
        <v>1292</v>
      </c>
      <c r="K523" s="41">
        <v>4527</v>
      </c>
      <c r="L523" s="41">
        <v>37</v>
      </c>
      <c r="M523" s="41">
        <v>1799</v>
      </c>
      <c r="O523" s="41">
        <v>7308</v>
      </c>
      <c r="P523" s="41">
        <v>5822</v>
      </c>
      <c r="Q523" s="41">
        <v>1486</v>
      </c>
      <c r="S523" s="41">
        <v>925</v>
      </c>
      <c r="T523" s="22"/>
      <c r="U523" s="41">
        <v>6190</v>
      </c>
      <c r="V523" s="41">
        <v>6064</v>
      </c>
      <c r="W523" s="41">
        <v>126</v>
      </c>
      <c r="X523" s="41">
        <v>0</v>
      </c>
      <c r="Z523" s="41">
        <v>0</v>
      </c>
      <c r="AB523" s="41">
        <f t="shared" si="84"/>
        <v>4346</v>
      </c>
      <c r="AD523" s="41">
        <v>3162</v>
      </c>
      <c r="AF523" s="41">
        <v>883</v>
      </c>
      <c r="AH523" s="41">
        <v>231</v>
      </c>
      <c r="AJ523" s="41">
        <v>70</v>
      </c>
    </row>
    <row r="524" spans="1:36" outlineLevel="2" x14ac:dyDescent="0.2">
      <c r="A524" s="46">
        <v>2017</v>
      </c>
      <c r="B524" s="22" t="s">
        <v>534</v>
      </c>
      <c r="C524" s="22" t="s">
        <v>214</v>
      </c>
      <c r="D524" s="22" t="s">
        <v>571</v>
      </c>
      <c r="F524" s="41">
        <f t="shared" si="86"/>
        <v>4748</v>
      </c>
      <c r="G524" s="22"/>
      <c r="H524" s="41">
        <v>3251</v>
      </c>
      <c r="I524" s="41">
        <v>2470</v>
      </c>
      <c r="J524" s="41">
        <v>27</v>
      </c>
      <c r="K524" s="41">
        <v>667</v>
      </c>
      <c r="L524" s="41">
        <v>0</v>
      </c>
      <c r="M524" s="41">
        <v>87</v>
      </c>
      <c r="O524" s="41">
        <v>306</v>
      </c>
      <c r="P524" s="41">
        <v>306</v>
      </c>
      <c r="Q524" s="41">
        <v>0</v>
      </c>
      <c r="S524" s="41">
        <v>20</v>
      </c>
      <c r="T524" s="22"/>
      <c r="U524" s="41">
        <v>1171</v>
      </c>
      <c r="V524" s="41">
        <v>1171</v>
      </c>
      <c r="W524" s="41">
        <v>0</v>
      </c>
      <c r="X524" s="41">
        <v>0</v>
      </c>
      <c r="Z524" s="41">
        <v>0</v>
      </c>
      <c r="AB524" s="41">
        <f t="shared" si="84"/>
        <v>1259</v>
      </c>
      <c r="AD524" s="41">
        <v>972</v>
      </c>
      <c r="AF524" s="41">
        <v>0</v>
      </c>
      <c r="AH524" s="41">
        <v>0</v>
      </c>
      <c r="AJ524" s="41">
        <v>287</v>
      </c>
    </row>
    <row r="525" spans="1:36" outlineLevel="2" x14ac:dyDescent="0.2">
      <c r="A525" s="46">
        <v>2017</v>
      </c>
      <c r="B525" s="22" t="s">
        <v>534</v>
      </c>
      <c r="C525" s="22" t="s">
        <v>215</v>
      </c>
      <c r="D525" s="22" t="s">
        <v>572</v>
      </c>
      <c r="F525" s="41">
        <f t="shared" si="86"/>
        <v>4093</v>
      </c>
      <c r="G525" s="22"/>
      <c r="H525" s="41">
        <v>3127</v>
      </c>
      <c r="I525" s="41">
        <v>573</v>
      </c>
      <c r="J525" s="41">
        <v>37</v>
      </c>
      <c r="K525" s="41">
        <v>2505</v>
      </c>
      <c r="L525" s="41">
        <v>0</v>
      </c>
      <c r="M525" s="41">
        <v>12</v>
      </c>
      <c r="O525" s="41">
        <v>210</v>
      </c>
      <c r="P525" s="41">
        <v>101</v>
      </c>
      <c r="Q525" s="41">
        <v>109</v>
      </c>
      <c r="S525" s="41">
        <v>159</v>
      </c>
      <c r="T525" s="22"/>
      <c r="U525" s="41">
        <v>597</v>
      </c>
      <c r="V525" s="41">
        <v>582</v>
      </c>
      <c r="W525" s="41">
        <v>15</v>
      </c>
      <c r="X525" s="41">
        <v>0</v>
      </c>
      <c r="Z525" s="41">
        <v>0</v>
      </c>
      <c r="AB525" s="41">
        <f t="shared" si="84"/>
        <v>1224</v>
      </c>
      <c r="AD525" s="41">
        <v>1115</v>
      </c>
      <c r="AF525" s="41">
        <v>0</v>
      </c>
      <c r="AH525" s="41">
        <v>109</v>
      </c>
      <c r="AJ525" s="41">
        <v>0</v>
      </c>
    </row>
    <row r="526" spans="1:36" outlineLevel="2" x14ac:dyDescent="0.2">
      <c r="A526" s="46">
        <v>2017</v>
      </c>
      <c r="B526" s="22" t="s">
        <v>534</v>
      </c>
      <c r="C526" s="22" t="s">
        <v>573</v>
      </c>
      <c r="D526" s="22" t="s">
        <v>574</v>
      </c>
      <c r="F526" s="41">
        <f t="shared" si="86"/>
        <v>4223</v>
      </c>
      <c r="G526" s="22"/>
      <c r="H526" s="41">
        <v>2716</v>
      </c>
      <c r="I526" s="41">
        <v>2289</v>
      </c>
      <c r="J526" s="41">
        <v>66</v>
      </c>
      <c r="K526" s="41">
        <v>41</v>
      </c>
      <c r="L526" s="41">
        <v>0</v>
      </c>
      <c r="M526" s="41">
        <v>320</v>
      </c>
      <c r="O526" s="41">
        <v>249</v>
      </c>
      <c r="P526" s="41">
        <v>249</v>
      </c>
      <c r="Q526" s="41">
        <v>0</v>
      </c>
      <c r="S526" s="41">
        <v>104</v>
      </c>
      <c r="T526" s="22"/>
      <c r="U526" s="41">
        <v>1154</v>
      </c>
      <c r="V526" s="41">
        <v>984</v>
      </c>
      <c r="W526" s="41">
        <v>36</v>
      </c>
      <c r="X526" s="41">
        <v>134</v>
      </c>
      <c r="Z526" s="41">
        <v>0</v>
      </c>
      <c r="AB526" s="41">
        <f t="shared" si="84"/>
        <v>753.18179999999995</v>
      </c>
      <c r="AD526" s="41">
        <v>611.32719999999995</v>
      </c>
      <c r="AF526" s="41">
        <v>62.057200000000002</v>
      </c>
      <c r="AH526" s="41">
        <v>0</v>
      </c>
      <c r="AJ526" s="41">
        <v>79.797399999999996</v>
      </c>
    </row>
    <row r="527" spans="1:36" outlineLevel="2" x14ac:dyDescent="0.2">
      <c r="A527" s="46">
        <v>2017</v>
      </c>
      <c r="B527" s="22" t="s">
        <v>534</v>
      </c>
      <c r="C527" s="22" t="s">
        <v>216</v>
      </c>
      <c r="D527" s="22" t="s">
        <v>575</v>
      </c>
      <c r="F527" s="41">
        <f t="shared" si="86"/>
        <v>1590</v>
      </c>
      <c r="G527" s="22"/>
      <c r="H527" s="41">
        <v>927</v>
      </c>
      <c r="I527" s="41">
        <v>420</v>
      </c>
      <c r="J527" s="41">
        <v>0</v>
      </c>
      <c r="K527" s="41">
        <v>418</v>
      </c>
      <c r="L527" s="41">
        <v>0</v>
      </c>
      <c r="M527" s="41">
        <v>89</v>
      </c>
      <c r="O527" s="41">
        <v>51</v>
      </c>
      <c r="P527" s="41">
        <v>51</v>
      </c>
      <c r="Q527" s="41">
        <v>0</v>
      </c>
      <c r="S527" s="41">
        <v>82</v>
      </c>
      <c r="T527" s="22"/>
      <c r="U527" s="41">
        <v>530</v>
      </c>
      <c r="V527" s="41">
        <v>516</v>
      </c>
      <c r="W527" s="41">
        <v>14</v>
      </c>
      <c r="X527" s="41">
        <v>0</v>
      </c>
      <c r="Z527" s="41">
        <v>0</v>
      </c>
      <c r="AB527" s="41">
        <f t="shared" si="84"/>
        <v>14</v>
      </c>
      <c r="AD527" s="41">
        <v>13</v>
      </c>
      <c r="AF527" s="41">
        <v>0</v>
      </c>
      <c r="AH527" s="41">
        <v>1</v>
      </c>
      <c r="AJ527" s="41">
        <v>0</v>
      </c>
    </row>
    <row r="528" spans="1:36" outlineLevel="2" x14ac:dyDescent="0.2">
      <c r="A528" s="46">
        <v>2017</v>
      </c>
      <c r="B528" s="22" t="s">
        <v>534</v>
      </c>
      <c r="C528" s="22" t="s">
        <v>217</v>
      </c>
      <c r="D528" s="22" t="s">
        <v>576</v>
      </c>
      <c r="F528" s="41">
        <f t="shared" si="86"/>
        <v>322</v>
      </c>
      <c r="G528" s="22"/>
      <c r="H528" s="41">
        <v>44</v>
      </c>
      <c r="I528" s="41">
        <v>0</v>
      </c>
      <c r="J528" s="41">
        <v>0</v>
      </c>
      <c r="K528" s="41">
        <v>44</v>
      </c>
      <c r="L528" s="41">
        <v>0</v>
      </c>
      <c r="M528" s="41">
        <v>0</v>
      </c>
      <c r="O528" s="41">
        <v>0</v>
      </c>
      <c r="P528" s="41">
        <v>0</v>
      </c>
      <c r="Q528" s="41">
        <v>0</v>
      </c>
      <c r="S528" s="41">
        <v>17</v>
      </c>
      <c r="T528" s="22"/>
      <c r="U528" s="41">
        <v>261</v>
      </c>
      <c r="V528" s="41">
        <v>261</v>
      </c>
      <c r="W528" s="41">
        <v>0</v>
      </c>
      <c r="X528" s="41">
        <v>0</v>
      </c>
      <c r="Z528" s="41">
        <v>0</v>
      </c>
      <c r="AB528" s="41">
        <f t="shared" si="84"/>
        <v>0</v>
      </c>
      <c r="AD528" s="41">
        <v>0</v>
      </c>
      <c r="AF528" s="41">
        <v>0</v>
      </c>
      <c r="AH528" s="41">
        <v>0</v>
      </c>
      <c r="AJ528" s="41">
        <v>0</v>
      </c>
    </row>
    <row r="529" spans="1:36" outlineLevel="2" x14ac:dyDescent="0.2">
      <c r="A529" s="46">
        <v>2017</v>
      </c>
      <c r="B529" s="22" t="s">
        <v>534</v>
      </c>
      <c r="C529" s="22" t="s">
        <v>218</v>
      </c>
      <c r="D529" s="22" t="s">
        <v>577</v>
      </c>
      <c r="F529" s="41">
        <f t="shared" si="86"/>
        <v>5116</v>
      </c>
      <c r="G529" s="22"/>
      <c r="H529" s="41">
        <v>2589</v>
      </c>
      <c r="I529" s="41">
        <v>1180</v>
      </c>
      <c r="J529" s="41">
        <v>821</v>
      </c>
      <c r="K529" s="41">
        <v>72</v>
      </c>
      <c r="L529" s="41">
        <v>62</v>
      </c>
      <c r="M529" s="41">
        <v>454</v>
      </c>
      <c r="O529" s="41">
        <v>1010</v>
      </c>
      <c r="P529" s="41">
        <v>675</v>
      </c>
      <c r="Q529" s="41">
        <v>335</v>
      </c>
      <c r="S529" s="41">
        <v>235</v>
      </c>
      <c r="T529" s="22"/>
      <c r="U529" s="41">
        <v>1282</v>
      </c>
      <c r="V529" s="41">
        <v>1248</v>
      </c>
      <c r="W529" s="41">
        <v>34</v>
      </c>
      <c r="X529" s="41">
        <v>0</v>
      </c>
      <c r="Z529" s="41">
        <v>0</v>
      </c>
      <c r="AB529" s="41">
        <f t="shared" si="84"/>
        <v>1064</v>
      </c>
      <c r="AD529" s="41">
        <v>678</v>
      </c>
      <c r="AF529" s="41">
        <v>87</v>
      </c>
      <c r="AH529" s="41">
        <v>22</v>
      </c>
      <c r="AJ529" s="41">
        <v>277</v>
      </c>
    </row>
    <row r="530" spans="1:36" outlineLevel="2" x14ac:dyDescent="0.2">
      <c r="A530" s="46">
        <v>2017</v>
      </c>
      <c r="B530" s="22" t="s">
        <v>534</v>
      </c>
      <c r="C530" s="22" t="s">
        <v>219</v>
      </c>
      <c r="D530" s="22" t="s">
        <v>578</v>
      </c>
      <c r="F530" s="41">
        <f t="shared" si="86"/>
        <v>1111</v>
      </c>
      <c r="G530" s="22"/>
      <c r="H530" s="41">
        <v>500</v>
      </c>
      <c r="I530" s="41">
        <v>20</v>
      </c>
      <c r="J530" s="41">
        <v>0</v>
      </c>
      <c r="K530" s="41">
        <v>463</v>
      </c>
      <c r="L530" s="41">
        <v>0</v>
      </c>
      <c r="M530" s="41">
        <v>17</v>
      </c>
      <c r="O530" s="41">
        <v>149</v>
      </c>
      <c r="P530" s="41">
        <v>29</v>
      </c>
      <c r="Q530" s="41">
        <v>120</v>
      </c>
      <c r="S530" s="41">
        <v>0</v>
      </c>
      <c r="T530" s="22"/>
      <c r="U530" s="41">
        <v>462</v>
      </c>
      <c r="V530" s="41">
        <v>363</v>
      </c>
      <c r="W530" s="41">
        <v>0</v>
      </c>
      <c r="X530" s="41">
        <v>99</v>
      </c>
      <c r="Z530" s="41">
        <v>84</v>
      </c>
      <c r="AB530" s="41">
        <f t="shared" si="84"/>
        <v>318</v>
      </c>
      <c r="AD530" s="41">
        <v>275</v>
      </c>
      <c r="AF530" s="41">
        <v>0</v>
      </c>
      <c r="AH530" s="41">
        <v>0</v>
      </c>
      <c r="AJ530" s="41">
        <v>43</v>
      </c>
    </row>
    <row r="531" spans="1:36" outlineLevel="2" x14ac:dyDescent="0.2">
      <c r="A531" s="46">
        <v>2017</v>
      </c>
      <c r="B531" s="22" t="s">
        <v>534</v>
      </c>
      <c r="C531" s="22" t="s">
        <v>220</v>
      </c>
      <c r="D531" s="22" t="s">
        <v>579</v>
      </c>
      <c r="F531" s="41">
        <f t="shared" si="86"/>
        <v>432</v>
      </c>
      <c r="G531" s="22"/>
      <c r="H531" s="41">
        <v>134</v>
      </c>
      <c r="I531" s="41">
        <v>0</v>
      </c>
      <c r="J531" s="41">
        <v>112</v>
      </c>
      <c r="K531" s="41">
        <v>22</v>
      </c>
      <c r="L531" s="41">
        <v>0</v>
      </c>
      <c r="M531" s="41">
        <v>0</v>
      </c>
      <c r="O531" s="41">
        <v>37</v>
      </c>
      <c r="P531" s="41">
        <v>37</v>
      </c>
      <c r="Q531" s="41">
        <v>0</v>
      </c>
      <c r="S531" s="41">
        <v>10</v>
      </c>
      <c r="T531" s="22"/>
      <c r="U531" s="41">
        <v>251</v>
      </c>
      <c r="V531" s="41">
        <v>233</v>
      </c>
      <c r="W531" s="41">
        <v>18</v>
      </c>
      <c r="X531" s="41">
        <v>0</v>
      </c>
      <c r="Z531" s="41">
        <v>0</v>
      </c>
      <c r="AB531" s="41">
        <f t="shared" si="84"/>
        <v>18</v>
      </c>
      <c r="AD531" s="41">
        <v>11</v>
      </c>
      <c r="AF531" s="41">
        <v>5</v>
      </c>
      <c r="AH531" s="41">
        <v>0</v>
      </c>
      <c r="AJ531" s="41">
        <v>2</v>
      </c>
    </row>
    <row r="532" spans="1:36" outlineLevel="2" x14ac:dyDescent="0.2">
      <c r="A532" s="46">
        <v>2017</v>
      </c>
      <c r="B532" s="22" t="s">
        <v>534</v>
      </c>
      <c r="C532" s="22" t="s">
        <v>249</v>
      </c>
      <c r="D532" s="22" t="s">
        <v>617</v>
      </c>
      <c r="F532" s="41">
        <f t="shared" si="86"/>
        <v>2077</v>
      </c>
      <c r="G532" s="22"/>
      <c r="H532" s="41">
        <v>909</v>
      </c>
      <c r="I532" s="41">
        <v>208</v>
      </c>
      <c r="J532" s="41">
        <v>74</v>
      </c>
      <c r="K532" s="41">
        <v>436</v>
      </c>
      <c r="L532" s="41">
        <v>0</v>
      </c>
      <c r="M532" s="41">
        <v>191</v>
      </c>
      <c r="O532" s="41">
        <v>516</v>
      </c>
      <c r="P532" s="41">
        <v>516</v>
      </c>
      <c r="Q532" s="41">
        <v>0</v>
      </c>
      <c r="S532" s="41">
        <v>241</v>
      </c>
      <c r="T532" s="22"/>
      <c r="U532" s="41">
        <v>411</v>
      </c>
      <c r="V532" s="41">
        <v>391</v>
      </c>
      <c r="W532" s="41">
        <v>20</v>
      </c>
      <c r="X532" s="41">
        <v>0</v>
      </c>
      <c r="Z532" s="41">
        <v>0</v>
      </c>
      <c r="AB532" s="41">
        <f t="shared" si="84"/>
        <v>-10</v>
      </c>
      <c r="AD532" s="41">
        <v>-26</v>
      </c>
      <c r="AF532" s="41">
        <v>11</v>
      </c>
      <c r="AH532" s="41">
        <v>5</v>
      </c>
      <c r="AJ532" s="41">
        <v>0</v>
      </c>
    </row>
    <row r="533" spans="1:36" outlineLevel="2" x14ac:dyDescent="0.2">
      <c r="A533" s="46">
        <v>2017</v>
      </c>
      <c r="B533" s="22" t="s">
        <v>534</v>
      </c>
      <c r="C533" s="22" t="s">
        <v>250</v>
      </c>
      <c r="D533" s="22" t="s">
        <v>618</v>
      </c>
      <c r="F533" s="41">
        <f t="shared" si="86"/>
        <v>812</v>
      </c>
      <c r="G533" s="22"/>
      <c r="H533" s="41">
        <v>138</v>
      </c>
      <c r="I533" s="41">
        <v>0</v>
      </c>
      <c r="J533" s="41">
        <v>56</v>
      </c>
      <c r="K533" s="41">
        <v>82</v>
      </c>
      <c r="L533" s="41">
        <v>0</v>
      </c>
      <c r="M533" s="41">
        <v>0</v>
      </c>
      <c r="O533" s="41">
        <v>91</v>
      </c>
      <c r="P533" s="41">
        <v>91</v>
      </c>
      <c r="Q533" s="41">
        <v>0</v>
      </c>
      <c r="S533" s="41">
        <v>82</v>
      </c>
      <c r="T533" s="22"/>
      <c r="U533" s="41">
        <v>501</v>
      </c>
      <c r="V533" s="41">
        <v>466</v>
      </c>
      <c r="W533" s="41">
        <v>35</v>
      </c>
      <c r="X533" s="41">
        <v>0</v>
      </c>
      <c r="Z533" s="41">
        <v>140</v>
      </c>
      <c r="AB533" s="41">
        <f t="shared" si="84"/>
        <v>16</v>
      </c>
      <c r="AD533" s="41">
        <v>0</v>
      </c>
      <c r="AF533" s="41">
        <v>0</v>
      </c>
      <c r="AH533" s="41">
        <v>0</v>
      </c>
      <c r="AJ533" s="41">
        <v>16</v>
      </c>
    </row>
    <row r="534" spans="1:36" outlineLevel="2" x14ac:dyDescent="0.2">
      <c r="A534" s="46">
        <v>2017</v>
      </c>
      <c r="B534" s="22" t="s">
        <v>534</v>
      </c>
      <c r="C534" s="22" t="s">
        <v>251</v>
      </c>
      <c r="D534" s="22" t="s">
        <v>619</v>
      </c>
      <c r="F534" s="41">
        <f t="shared" si="86"/>
        <v>501</v>
      </c>
      <c r="G534" s="22"/>
      <c r="H534" s="41">
        <v>127</v>
      </c>
      <c r="I534" s="41">
        <v>127</v>
      </c>
      <c r="J534" s="41">
        <v>0</v>
      </c>
      <c r="K534" s="41">
        <v>0</v>
      </c>
      <c r="L534" s="41">
        <v>0</v>
      </c>
      <c r="M534" s="41">
        <v>0</v>
      </c>
      <c r="O534" s="41">
        <v>61</v>
      </c>
      <c r="P534" s="41">
        <v>0</v>
      </c>
      <c r="Q534" s="41">
        <v>61</v>
      </c>
      <c r="S534" s="41">
        <v>68</v>
      </c>
      <c r="T534" s="22"/>
      <c r="U534" s="41">
        <v>245</v>
      </c>
      <c r="V534" s="41">
        <v>245</v>
      </c>
      <c r="W534" s="41">
        <v>0</v>
      </c>
      <c r="X534" s="41">
        <v>0</v>
      </c>
      <c r="Z534" s="41">
        <v>0</v>
      </c>
      <c r="AB534" s="41">
        <f t="shared" si="84"/>
        <v>2</v>
      </c>
      <c r="AD534" s="41">
        <v>0</v>
      </c>
      <c r="AF534" s="41">
        <v>0</v>
      </c>
      <c r="AH534" s="41">
        <v>2</v>
      </c>
      <c r="AJ534" s="41">
        <v>0</v>
      </c>
    </row>
    <row r="535" spans="1:36" outlineLevel="2" x14ac:dyDescent="0.2">
      <c r="A535" s="46">
        <v>2017</v>
      </c>
      <c r="B535" s="22" t="s">
        <v>534</v>
      </c>
      <c r="C535" s="22" t="s">
        <v>252</v>
      </c>
      <c r="D535" s="22" t="s">
        <v>620</v>
      </c>
      <c r="F535" s="41">
        <f t="shared" si="86"/>
        <v>644</v>
      </c>
      <c r="G535" s="22"/>
      <c r="H535" s="41">
        <v>190</v>
      </c>
      <c r="I535" s="41">
        <v>48</v>
      </c>
      <c r="J535" s="41">
        <v>141</v>
      </c>
      <c r="K535" s="41">
        <v>0</v>
      </c>
      <c r="L535" s="41">
        <v>0</v>
      </c>
      <c r="M535" s="41">
        <v>1</v>
      </c>
      <c r="O535" s="41">
        <v>0</v>
      </c>
      <c r="P535" s="41">
        <v>0</v>
      </c>
      <c r="Q535" s="41">
        <v>0</v>
      </c>
      <c r="S535" s="41">
        <v>70</v>
      </c>
      <c r="T535" s="22"/>
      <c r="U535" s="41">
        <v>384</v>
      </c>
      <c r="V535" s="41">
        <v>331</v>
      </c>
      <c r="W535" s="41">
        <v>53</v>
      </c>
      <c r="X535" s="41">
        <v>0</v>
      </c>
      <c r="Z535" s="41">
        <v>0</v>
      </c>
      <c r="AB535" s="41">
        <f t="shared" si="84"/>
        <v>9</v>
      </c>
      <c r="AD535" s="41">
        <v>0</v>
      </c>
      <c r="AF535" s="41">
        <v>1</v>
      </c>
      <c r="AH535" s="41">
        <v>8</v>
      </c>
      <c r="AJ535" s="41">
        <v>0</v>
      </c>
    </row>
    <row r="536" spans="1:36" outlineLevel="2" x14ac:dyDescent="0.2">
      <c r="A536" s="46">
        <v>2017</v>
      </c>
      <c r="B536" s="22" t="s">
        <v>534</v>
      </c>
      <c r="C536" s="22" t="s">
        <v>253</v>
      </c>
      <c r="D536" s="22" t="s">
        <v>621</v>
      </c>
      <c r="F536" s="41">
        <f t="shared" si="86"/>
        <v>439</v>
      </c>
      <c r="G536" s="22"/>
      <c r="H536" s="41">
        <v>119</v>
      </c>
      <c r="I536" s="41">
        <v>68</v>
      </c>
      <c r="J536" s="41">
        <v>0</v>
      </c>
      <c r="K536" s="41">
        <v>49</v>
      </c>
      <c r="L536" s="41">
        <v>0</v>
      </c>
      <c r="M536" s="41">
        <v>2</v>
      </c>
      <c r="O536" s="41">
        <v>54</v>
      </c>
      <c r="P536" s="41">
        <v>5</v>
      </c>
      <c r="Q536" s="41">
        <v>49</v>
      </c>
      <c r="S536" s="41">
        <v>22</v>
      </c>
      <c r="T536" s="22"/>
      <c r="U536" s="41">
        <v>244</v>
      </c>
      <c r="V536" s="41">
        <v>242</v>
      </c>
      <c r="W536" s="41">
        <v>2</v>
      </c>
      <c r="X536" s="41">
        <v>0</v>
      </c>
      <c r="Z536" s="41">
        <v>0</v>
      </c>
      <c r="AB536" s="41">
        <f t="shared" si="84"/>
        <v>25</v>
      </c>
      <c r="AD536" s="41">
        <v>0</v>
      </c>
      <c r="AF536" s="41">
        <v>0</v>
      </c>
      <c r="AH536" s="41">
        <v>0</v>
      </c>
      <c r="AJ536" s="41">
        <v>25</v>
      </c>
    </row>
    <row r="537" spans="1:36" outlineLevel="2" x14ac:dyDescent="0.2">
      <c r="A537" s="46">
        <v>2017</v>
      </c>
      <c r="B537" s="22" t="s">
        <v>534</v>
      </c>
      <c r="C537" s="22" t="s">
        <v>255</v>
      </c>
      <c r="D537" s="22" t="s">
        <v>623</v>
      </c>
      <c r="F537" s="41">
        <f t="shared" si="86"/>
        <v>6071</v>
      </c>
      <c r="G537" s="22"/>
      <c r="H537" s="41">
        <v>2970</v>
      </c>
      <c r="I537" s="41">
        <v>1624</v>
      </c>
      <c r="J537" s="41">
        <v>1057</v>
      </c>
      <c r="K537" s="41">
        <v>40</v>
      </c>
      <c r="L537" s="41">
        <v>30</v>
      </c>
      <c r="M537" s="41">
        <v>219</v>
      </c>
      <c r="O537" s="41">
        <v>1125</v>
      </c>
      <c r="P537" s="41">
        <v>723</v>
      </c>
      <c r="Q537" s="41">
        <v>402</v>
      </c>
      <c r="S537" s="41">
        <v>552</v>
      </c>
      <c r="T537" s="22"/>
      <c r="U537" s="41">
        <v>1424</v>
      </c>
      <c r="V537" s="41">
        <v>1379</v>
      </c>
      <c r="W537" s="41">
        <v>45</v>
      </c>
      <c r="X537" s="41">
        <v>0</v>
      </c>
      <c r="Z537" s="41">
        <v>0</v>
      </c>
      <c r="AB537" s="41">
        <f t="shared" si="84"/>
        <v>1173</v>
      </c>
      <c r="AD537" s="41">
        <v>960</v>
      </c>
      <c r="AF537" s="41">
        <v>80</v>
      </c>
      <c r="AH537" s="41">
        <v>133</v>
      </c>
      <c r="AJ537" s="41">
        <v>0</v>
      </c>
    </row>
    <row r="538" spans="1:36" outlineLevel="2" x14ac:dyDescent="0.2">
      <c r="A538" s="46">
        <v>2017</v>
      </c>
      <c r="B538" s="22" t="s">
        <v>534</v>
      </c>
      <c r="C538" s="22" t="s">
        <v>260</v>
      </c>
      <c r="D538" s="22" t="s">
        <v>628</v>
      </c>
      <c r="F538" s="41">
        <f t="shared" si="86"/>
        <v>676</v>
      </c>
      <c r="G538" s="22"/>
      <c r="H538" s="41">
        <v>206</v>
      </c>
      <c r="I538" s="41">
        <v>189</v>
      </c>
      <c r="J538" s="41">
        <v>0</v>
      </c>
      <c r="K538" s="41">
        <v>0</v>
      </c>
      <c r="L538" s="41">
        <v>0</v>
      </c>
      <c r="M538" s="41">
        <v>17</v>
      </c>
      <c r="O538" s="41">
        <v>15</v>
      </c>
      <c r="P538" s="41">
        <v>0</v>
      </c>
      <c r="Q538" s="41">
        <v>15</v>
      </c>
      <c r="S538" s="41">
        <v>66</v>
      </c>
      <c r="T538" s="22"/>
      <c r="U538" s="41">
        <v>389</v>
      </c>
      <c r="V538" s="41">
        <v>370</v>
      </c>
      <c r="W538" s="41">
        <v>19</v>
      </c>
      <c r="X538" s="41">
        <v>0</v>
      </c>
      <c r="Z538" s="41">
        <v>2.7</v>
      </c>
      <c r="AB538" s="41">
        <f t="shared" si="84"/>
        <v>15</v>
      </c>
      <c r="AD538" s="41">
        <v>8</v>
      </c>
      <c r="AF538" s="41">
        <v>0</v>
      </c>
      <c r="AH538" s="41">
        <v>7</v>
      </c>
      <c r="AJ538" s="41">
        <v>0</v>
      </c>
    </row>
    <row r="539" spans="1:36" outlineLevel="2" x14ac:dyDescent="0.2">
      <c r="A539" s="46">
        <v>2017</v>
      </c>
      <c r="B539" s="22" t="s">
        <v>534</v>
      </c>
      <c r="C539" s="22" t="s">
        <v>264</v>
      </c>
      <c r="D539" s="22" t="s">
        <v>636</v>
      </c>
      <c r="F539" s="41">
        <f t="shared" si="86"/>
        <v>323</v>
      </c>
      <c r="G539" s="22"/>
      <c r="H539" s="41">
        <v>89</v>
      </c>
      <c r="I539" s="41">
        <v>78</v>
      </c>
      <c r="J539" s="41">
        <v>0</v>
      </c>
      <c r="K539" s="41">
        <v>0</v>
      </c>
      <c r="L539" s="41">
        <v>0</v>
      </c>
      <c r="M539" s="41">
        <v>11</v>
      </c>
      <c r="O539" s="41">
        <v>0</v>
      </c>
      <c r="P539" s="41">
        <v>0</v>
      </c>
      <c r="Q539" s="41">
        <v>0</v>
      </c>
      <c r="S539" s="41">
        <v>223</v>
      </c>
      <c r="T539" s="22"/>
      <c r="U539" s="41">
        <v>11</v>
      </c>
      <c r="V539" s="41">
        <v>0</v>
      </c>
      <c r="W539" s="41">
        <v>11</v>
      </c>
      <c r="X539" s="41">
        <v>0</v>
      </c>
      <c r="Z539" s="41">
        <v>0</v>
      </c>
      <c r="AB539" s="41">
        <f t="shared" si="84"/>
        <v>12</v>
      </c>
      <c r="AD539" s="41">
        <v>0</v>
      </c>
      <c r="AF539" s="41">
        <v>0</v>
      </c>
      <c r="AH539" s="41">
        <v>12</v>
      </c>
      <c r="AJ539" s="41">
        <v>0</v>
      </c>
    </row>
    <row r="540" spans="1:36" outlineLevel="2" x14ac:dyDescent="0.2">
      <c r="A540" s="46">
        <v>2017</v>
      </c>
      <c r="B540" s="22" t="s">
        <v>534</v>
      </c>
      <c r="C540" s="22" t="s">
        <v>266</v>
      </c>
      <c r="D540" s="22" t="s">
        <v>638</v>
      </c>
      <c r="F540" s="41">
        <f t="shared" si="86"/>
        <v>1301</v>
      </c>
      <c r="G540" s="22"/>
      <c r="H540" s="41">
        <v>769</v>
      </c>
      <c r="I540" s="41">
        <v>282</v>
      </c>
      <c r="J540" s="41">
        <v>0</v>
      </c>
      <c r="K540" s="41">
        <v>35</v>
      </c>
      <c r="L540" s="41">
        <v>0</v>
      </c>
      <c r="M540" s="41">
        <v>452</v>
      </c>
      <c r="O540" s="41">
        <v>35</v>
      </c>
      <c r="P540" s="41">
        <v>21</v>
      </c>
      <c r="Q540" s="41">
        <v>14</v>
      </c>
      <c r="S540" s="41">
        <v>21</v>
      </c>
      <c r="T540" s="22"/>
      <c r="U540" s="41">
        <v>476</v>
      </c>
      <c r="V540" s="41">
        <v>457</v>
      </c>
      <c r="W540" s="41">
        <v>11</v>
      </c>
      <c r="X540" s="41">
        <v>8</v>
      </c>
      <c r="Z540" s="41">
        <v>0</v>
      </c>
      <c r="AB540" s="41">
        <f t="shared" si="84"/>
        <v>107</v>
      </c>
      <c r="AD540" s="41">
        <v>101</v>
      </c>
      <c r="AF540" s="41">
        <v>6</v>
      </c>
      <c r="AH540" s="41">
        <v>0</v>
      </c>
      <c r="AJ540" s="41">
        <v>0</v>
      </c>
    </row>
    <row r="541" spans="1:36" outlineLevel="2" x14ac:dyDescent="0.2">
      <c r="A541" s="46">
        <v>2017</v>
      </c>
      <c r="B541" s="22" t="s">
        <v>534</v>
      </c>
      <c r="C541" s="22" t="s">
        <v>268</v>
      </c>
      <c r="D541" s="22" t="s">
        <v>640</v>
      </c>
      <c r="F541" s="41">
        <f t="shared" si="86"/>
        <v>1558</v>
      </c>
      <c r="G541" s="22"/>
      <c r="H541" s="41">
        <v>349</v>
      </c>
      <c r="I541" s="41">
        <v>0</v>
      </c>
      <c r="J541" s="41">
        <v>17</v>
      </c>
      <c r="K541" s="41">
        <v>225</v>
      </c>
      <c r="L541" s="41">
        <v>0</v>
      </c>
      <c r="M541" s="41">
        <v>107</v>
      </c>
      <c r="O541" s="41">
        <v>17</v>
      </c>
      <c r="P541" s="41">
        <v>17</v>
      </c>
      <c r="Q541" s="41">
        <v>0</v>
      </c>
      <c r="S541" s="41">
        <v>400</v>
      </c>
      <c r="T541" s="22"/>
      <c r="U541" s="41">
        <v>792</v>
      </c>
      <c r="V541" s="41">
        <v>792</v>
      </c>
      <c r="W541" s="41">
        <v>0</v>
      </c>
      <c r="X541" s="41">
        <v>0</v>
      </c>
      <c r="Z541" s="41">
        <v>0</v>
      </c>
      <c r="AB541" s="41">
        <f t="shared" si="84"/>
        <v>68</v>
      </c>
      <c r="AD541" s="41">
        <v>18</v>
      </c>
      <c r="AF541" s="41">
        <v>0</v>
      </c>
      <c r="AH541" s="41">
        <v>50</v>
      </c>
      <c r="AJ541" s="41">
        <v>0</v>
      </c>
    </row>
    <row r="542" spans="1:36" outlineLevel="2" x14ac:dyDescent="0.2">
      <c r="A542" s="46">
        <v>2017</v>
      </c>
      <c r="B542" s="22" t="s">
        <v>534</v>
      </c>
      <c r="C542" s="22" t="s">
        <v>271</v>
      </c>
      <c r="D542" s="22" t="s">
        <v>643</v>
      </c>
      <c r="F542" s="41">
        <f t="shared" si="86"/>
        <v>525</v>
      </c>
      <c r="G542" s="22"/>
      <c r="H542" s="41">
        <v>69</v>
      </c>
      <c r="I542" s="41">
        <v>0</v>
      </c>
      <c r="J542" s="41">
        <v>69</v>
      </c>
      <c r="K542" s="41">
        <v>0</v>
      </c>
      <c r="L542" s="41">
        <v>0</v>
      </c>
      <c r="M542" s="41">
        <v>0</v>
      </c>
      <c r="O542" s="41">
        <v>12</v>
      </c>
      <c r="P542" s="41">
        <v>0</v>
      </c>
      <c r="Q542" s="41">
        <v>12</v>
      </c>
      <c r="S542" s="41">
        <v>38</v>
      </c>
      <c r="T542" s="22"/>
      <c r="U542" s="41">
        <v>406</v>
      </c>
      <c r="V542" s="41">
        <v>389</v>
      </c>
      <c r="W542" s="41">
        <v>17</v>
      </c>
      <c r="X542" s="41">
        <v>0</v>
      </c>
      <c r="Z542" s="41">
        <v>14</v>
      </c>
      <c r="AB542" s="41">
        <f t="shared" si="84"/>
        <v>12</v>
      </c>
      <c r="AD542" s="41">
        <v>0</v>
      </c>
      <c r="AF542" s="41">
        <v>12</v>
      </c>
      <c r="AH542" s="41">
        <v>0</v>
      </c>
      <c r="AJ542" s="41">
        <v>0</v>
      </c>
    </row>
    <row r="543" spans="1:36" outlineLevel="2" x14ac:dyDescent="0.2">
      <c r="A543" s="46">
        <v>2017</v>
      </c>
      <c r="B543" s="22" t="s">
        <v>534</v>
      </c>
      <c r="C543" s="22" t="s">
        <v>272</v>
      </c>
      <c r="D543" s="22" t="s">
        <v>644</v>
      </c>
      <c r="F543" s="41">
        <f t="shared" si="86"/>
        <v>1267</v>
      </c>
      <c r="G543" s="22"/>
      <c r="H543" s="41">
        <v>404</v>
      </c>
      <c r="I543" s="41">
        <v>271</v>
      </c>
      <c r="J543" s="41">
        <v>0</v>
      </c>
      <c r="K543" s="41">
        <v>40</v>
      </c>
      <c r="L543" s="41">
        <v>20</v>
      </c>
      <c r="M543" s="41">
        <v>73</v>
      </c>
      <c r="O543" s="41">
        <v>18</v>
      </c>
      <c r="P543" s="41">
        <v>18</v>
      </c>
      <c r="Q543" s="41">
        <v>0</v>
      </c>
      <c r="S543" s="41">
        <v>111</v>
      </c>
      <c r="T543" s="22"/>
      <c r="U543" s="41">
        <v>734</v>
      </c>
      <c r="V543" s="41">
        <v>662</v>
      </c>
      <c r="W543" s="41">
        <v>70</v>
      </c>
      <c r="X543" s="41">
        <v>2</v>
      </c>
      <c r="Z543" s="41">
        <v>0</v>
      </c>
      <c r="AB543" s="41">
        <f t="shared" si="84"/>
        <v>41</v>
      </c>
      <c r="AD543" s="41">
        <v>15</v>
      </c>
      <c r="AF543" s="41">
        <v>6</v>
      </c>
      <c r="AH543" s="41">
        <v>6</v>
      </c>
      <c r="AJ543" s="41">
        <v>14</v>
      </c>
    </row>
    <row r="544" spans="1:36" outlineLevel="2" x14ac:dyDescent="0.2">
      <c r="A544" s="46">
        <v>2017</v>
      </c>
      <c r="B544" s="22" t="s">
        <v>534</v>
      </c>
      <c r="C544" s="22" t="s">
        <v>273</v>
      </c>
      <c r="D544" s="22" t="s">
        <v>645</v>
      </c>
      <c r="F544" s="41">
        <f t="shared" si="86"/>
        <v>141</v>
      </c>
      <c r="G544" s="22"/>
      <c r="H544" s="41">
        <v>64</v>
      </c>
      <c r="I544" s="41">
        <v>0</v>
      </c>
      <c r="J544" s="41">
        <v>7</v>
      </c>
      <c r="K544" s="41">
        <v>41</v>
      </c>
      <c r="L544" s="41">
        <v>0</v>
      </c>
      <c r="M544" s="41">
        <v>16</v>
      </c>
      <c r="O544" s="41">
        <v>9</v>
      </c>
      <c r="P544" s="41">
        <v>6</v>
      </c>
      <c r="Q544" s="41">
        <v>3</v>
      </c>
      <c r="S544" s="41">
        <v>5</v>
      </c>
      <c r="T544" s="22"/>
      <c r="U544" s="41">
        <v>63</v>
      </c>
      <c r="V544" s="41">
        <v>63</v>
      </c>
      <c r="W544" s="41">
        <v>0</v>
      </c>
      <c r="X544" s="41">
        <v>0</v>
      </c>
      <c r="Z544" s="41">
        <v>0</v>
      </c>
      <c r="AB544" s="41">
        <f t="shared" si="84"/>
        <v>5</v>
      </c>
      <c r="AD544" s="41">
        <v>5</v>
      </c>
      <c r="AF544" s="41">
        <v>0</v>
      </c>
      <c r="AH544" s="41">
        <v>0</v>
      </c>
      <c r="AJ544" s="41">
        <v>0</v>
      </c>
    </row>
    <row r="545" spans="1:36" outlineLevel="2" x14ac:dyDescent="0.2">
      <c r="A545" s="46">
        <v>2017</v>
      </c>
      <c r="B545" s="22" t="s">
        <v>534</v>
      </c>
      <c r="C545" s="22" t="s">
        <v>274</v>
      </c>
      <c r="D545" s="22" t="s">
        <v>646</v>
      </c>
      <c r="F545" s="41">
        <f t="shared" si="86"/>
        <v>998</v>
      </c>
      <c r="G545" s="22"/>
      <c r="H545" s="41">
        <v>511</v>
      </c>
      <c r="I545" s="41">
        <v>511</v>
      </c>
      <c r="J545" s="41">
        <v>0</v>
      </c>
      <c r="K545" s="41">
        <v>0</v>
      </c>
      <c r="L545" s="41">
        <v>0</v>
      </c>
      <c r="M545" s="41">
        <v>0</v>
      </c>
      <c r="O545" s="41">
        <v>23</v>
      </c>
      <c r="P545" s="41">
        <v>23</v>
      </c>
      <c r="Q545" s="41">
        <v>0</v>
      </c>
      <c r="S545" s="41">
        <v>191</v>
      </c>
      <c r="T545" s="22"/>
      <c r="U545" s="41">
        <v>273</v>
      </c>
      <c r="V545" s="41">
        <v>264</v>
      </c>
      <c r="W545" s="41">
        <v>9</v>
      </c>
      <c r="X545" s="41">
        <v>0</v>
      </c>
      <c r="Z545" s="41">
        <v>0</v>
      </c>
      <c r="AB545" s="41">
        <f t="shared" si="84"/>
        <v>46</v>
      </c>
      <c r="AD545" s="41">
        <v>23</v>
      </c>
      <c r="AF545" s="41">
        <v>2</v>
      </c>
      <c r="AH545" s="41">
        <v>21</v>
      </c>
      <c r="AJ545" s="41">
        <v>0</v>
      </c>
    </row>
    <row r="546" spans="1:36" outlineLevel="2" x14ac:dyDescent="0.2">
      <c r="A546" s="46">
        <v>2017</v>
      </c>
      <c r="B546" s="22" t="s">
        <v>534</v>
      </c>
      <c r="C546" s="22" t="s">
        <v>275</v>
      </c>
      <c r="D546" s="22" t="s">
        <v>647</v>
      </c>
      <c r="F546" s="41">
        <f t="shared" si="86"/>
        <v>872</v>
      </c>
      <c r="G546" s="22"/>
      <c r="H546" s="41">
        <v>253</v>
      </c>
      <c r="I546" s="41">
        <v>0</v>
      </c>
      <c r="J546" s="41">
        <v>238</v>
      </c>
      <c r="K546" s="41">
        <v>0</v>
      </c>
      <c r="L546" s="41">
        <v>0</v>
      </c>
      <c r="M546" s="41">
        <v>15</v>
      </c>
      <c r="O546" s="41">
        <v>8</v>
      </c>
      <c r="P546" s="41">
        <v>8</v>
      </c>
      <c r="Q546" s="41">
        <v>0</v>
      </c>
      <c r="S546" s="41">
        <v>51</v>
      </c>
      <c r="T546" s="22"/>
      <c r="U546" s="41">
        <v>560</v>
      </c>
      <c r="V546" s="41">
        <v>560</v>
      </c>
      <c r="W546" s="41">
        <v>0</v>
      </c>
      <c r="X546" s="41">
        <v>0</v>
      </c>
      <c r="Z546" s="41">
        <v>0</v>
      </c>
      <c r="AB546" s="41">
        <f t="shared" si="84"/>
        <v>114</v>
      </c>
      <c r="AD546" s="41">
        <v>10</v>
      </c>
      <c r="AF546" s="41">
        <v>0</v>
      </c>
      <c r="AH546" s="41">
        <v>7</v>
      </c>
      <c r="AJ546" s="41">
        <v>97</v>
      </c>
    </row>
    <row r="547" spans="1:36" outlineLevel="2" x14ac:dyDescent="0.2">
      <c r="A547" s="46">
        <v>2017</v>
      </c>
      <c r="B547" s="22" t="s">
        <v>534</v>
      </c>
      <c r="C547" s="22" t="s">
        <v>282</v>
      </c>
      <c r="D547" s="22" t="s">
        <v>656</v>
      </c>
      <c r="F547" s="41">
        <f t="shared" si="86"/>
        <v>2708</v>
      </c>
      <c r="G547" s="22"/>
      <c r="H547" s="41">
        <v>1553</v>
      </c>
      <c r="I547" s="41">
        <v>810</v>
      </c>
      <c r="J547" s="41">
        <v>183</v>
      </c>
      <c r="K547" s="41">
        <v>491</v>
      </c>
      <c r="L547" s="41">
        <v>0</v>
      </c>
      <c r="M547" s="41">
        <v>69</v>
      </c>
      <c r="O547" s="41">
        <v>81</v>
      </c>
      <c r="P547" s="41">
        <v>65</v>
      </c>
      <c r="Q547" s="41">
        <v>16</v>
      </c>
      <c r="S547" s="41">
        <v>287</v>
      </c>
      <c r="T547" s="22"/>
      <c r="U547" s="41">
        <v>787</v>
      </c>
      <c r="V547" s="41">
        <v>766</v>
      </c>
      <c r="W547" s="41">
        <v>21</v>
      </c>
      <c r="X547" s="41">
        <v>0</v>
      </c>
      <c r="Z547" s="41">
        <v>0</v>
      </c>
      <c r="AB547" s="41">
        <f t="shared" si="84"/>
        <v>783</v>
      </c>
      <c r="AD547" s="41">
        <v>762</v>
      </c>
      <c r="AF547" s="41">
        <v>0</v>
      </c>
      <c r="AH547" s="41">
        <v>21</v>
      </c>
      <c r="AJ547" s="41">
        <v>0</v>
      </c>
    </row>
    <row r="548" spans="1:36" outlineLevel="2" x14ac:dyDescent="0.2">
      <c r="A548" s="46">
        <v>2017</v>
      </c>
      <c r="B548" s="22" t="s">
        <v>534</v>
      </c>
      <c r="C548" s="22" t="s">
        <v>308</v>
      </c>
      <c r="D548" s="22" t="s">
        <v>684</v>
      </c>
      <c r="F548" s="41">
        <f t="shared" si="86"/>
        <v>6523</v>
      </c>
      <c r="G548" s="22"/>
      <c r="H548" s="41">
        <v>4151</v>
      </c>
      <c r="I548" s="41">
        <v>3391</v>
      </c>
      <c r="J548" s="41">
        <v>161</v>
      </c>
      <c r="K548" s="41">
        <v>523</v>
      </c>
      <c r="L548" s="41">
        <v>76</v>
      </c>
      <c r="M548" s="41">
        <v>0</v>
      </c>
      <c r="O548" s="41">
        <v>536</v>
      </c>
      <c r="P548" s="41">
        <v>536</v>
      </c>
      <c r="Q548" s="41">
        <v>0</v>
      </c>
      <c r="S548" s="41">
        <v>75</v>
      </c>
      <c r="T548" s="22"/>
      <c r="U548" s="41">
        <v>1761</v>
      </c>
      <c r="V548" s="41">
        <v>1761</v>
      </c>
      <c r="W548" s="41">
        <v>0</v>
      </c>
      <c r="X548" s="41">
        <v>0</v>
      </c>
      <c r="Z548" s="41">
        <v>0</v>
      </c>
      <c r="AB548" s="41">
        <f t="shared" si="84"/>
        <v>850</v>
      </c>
      <c r="AD548" s="41">
        <v>199</v>
      </c>
      <c r="AF548" s="41">
        <v>45</v>
      </c>
      <c r="AH548" s="41">
        <v>1</v>
      </c>
      <c r="AJ548" s="41">
        <v>605</v>
      </c>
    </row>
    <row r="549" spans="1:36" outlineLevel="2" x14ac:dyDescent="0.2">
      <c r="A549" s="46">
        <v>2017</v>
      </c>
      <c r="B549" s="22" t="s">
        <v>534</v>
      </c>
      <c r="C549" s="22" t="s">
        <v>312</v>
      </c>
      <c r="D549" s="22" t="s">
        <v>692</v>
      </c>
      <c r="F549" s="41">
        <f t="shared" si="86"/>
        <v>1992</v>
      </c>
      <c r="G549" s="22"/>
      <c r="H549" s="41">
        <v>362</v>
      </c>
      <c r="I549" s="41">
        <v>105</v>
      </c>
      <c r="J549" s="41">
        <v>31</v>
      </c>
      <c r="K549" s="41">
        <v>80</v>
      </c>
      <c r="L549" s="41">
        <v>0</v>
      </c>
      <c r="M549" s="41">
        <v>146</v>
      </c>
      <c r="O549" s="41">
        <v>351</v>
      </c>
      <c r="P549" s="41">
        <v>86</v>
      </c>
      <c r="Q549" s="41">
        <v>265</v>
      </c>
      <c r="S549" s="41">
        <v>363</v>
      </c>
      <c r="T549" s="22"/>
      <c r="U549" s="41">
        <v>916</v>
      </c>
      <c r="V549" s="41">
        <v>891</v>
      </c>
      <c r="W549" s="41">
        <v>22</v>
      </c>
      <c r="X549" s="41">
        <v>3</v>
      </c>
      <c r="Z549" s="41">
        <v>0</v>
      </c>
      <c r="AB549" s="41">
        <f t="shared" si="84"/>
        <v>131</v>
      </c>
      <c r="AD549" s="41">
        <v>45</v>
      </c>
      <c r="AF549" s="41">
        <v>4</v>
      </c>
      <c r="AH549" s="41">
        <v>51</v>
      </c>
      <c r="AJ549" s="41">
        <v>31</v>
      </c>
    </row>
    <row r="550" spans="1:36" outlineLevel="2" x14ac:dyDescent="0.2">
      <c r="A550" s="46">
        <v>2017</v>
      </c>
      <c r="B550" s="22" t="s">
        <v>534</v>
      </c>
      <c r="D550" s="22" t="s">
        <v>804</v>
      </c>
      <c r="F550" s="41">
        <f t="shared" si="86"/>
        <v>19705</v>
      </c>
      <c r="G550" s="22"/>
      <c r="H550" s="41">
        <v>11426</v>
      </c>
      <c r="I550" s="41">
        <v>6117</v>
      </c>
      <c r="J550" s="41">
        <v>794</v>
      </c>
      <c r="K550" s="41">
        <v>2569</v>
      </c>
      <c r="L550" s="41">
        <v>226</v>
      </c>
      <c r="M550" s="41">
        <v>1720</v>
      </c>
      <c r="O550" s="41">
        <v>4042</v>
      </c>
      <c r="P550" s="41">
        <v>3205</v>
      </c>
      <c r="Q550" s="41">
        <v>837</v>
      </c>
      <c r="S550" s="41">
        <v>895</v>
      </c>
      <c r="T550" s="22"/>
      <c r="U550" s="41">
        <v>3342</v>
      </c>
      <c r="V550" s="41">
        <v>3088</v>
      </c>
      <c r="W550" s="41">
        <v>142</v>
      </c>
      <c r="X550" s="41">
        <v>112</v>
      </c>
      <c r="Z550" s="41">
        <v>0</v>
      </c>
      <c r="AB550" s="41">
        <f t="shared" si="84"/>
        <v>3510</v>
      </c>
      <c r="AD550" s="41">
        <v>2642</v>
      </c>
      <c r="AF550" s="41">
        <v>541</v>
      </c>
      <c r="AH550" s="41">
        <v>161</v>
      </c>
      <c r="AJ550" s="41">
        <v>166</v>
      </c>
    </row>
    <row r="551" spans="1:36" outlineLevel="1" x14ac:dyDescent="0.2">
      <c r="A551" s="46"/>
      <c r="B551" s="39" t="s">
        <v>710</v>
      </c>
      <c r="F551" s="41">
        <f>SUBTOTAL(9,F494:F550)</f>
        <v>254115</v>
      </c>
      <c r="G551" s="22"/>
      <c r="H551" s="41">
        <f t="shared" ref="H551:M551" si="87">SUBTOTAL(9,H494:H550)</f>
        <v>154236</v>
      </c>
      <c r="I551" s="41">
        <f t="shared" si="87"/>
        <v>67569</v>
      </c>
      <c r="J551" s="41">
        <f t="shared" si="87"/>
        <v>16793</v>
      </c>
      <c r="K551" s="41">
        <f t="shared" si="87"/>
        <v>41026</v>
      </c>
      <c r="L551" s="41">
        <f t="shared" si="87"/>
        <v>2607</v>
      </c>
      <c r="M551" s="41">
        <f t="shared" si="87"/>
        <v>26241</v>
      </c>
      <c r="O551" s="41">
        <f>SUBTOTAL(9,O494:O550)</f>
        <v>37641</v>
      </c>
      <c r="P551" s="41">
        <f>SUBTOTAL(9,P494:P550)</f>
        <v>28155</v>
      </c>
      <c r="Q551" s="41">
        <f>SUBTOTAL(9,Q494:Q550)</f>
        <v>9486</v>
      </c>
      <c r="S551" s="41">
        <f>SUBTOTAL(9,S494:S550)</f>
        <v>13186</v>
      </c>
      <c r="T551" s="22"/>
      <c r="U551" s="41">
        <f>SUBTOTAL(9,U494:U550)</f>
        <v>49052</v>
      </c>
      <c r="V551" s="41">
        <f>SUBTOTAL(9,V494:V550)</f>
        <v>45452</v>
      </c>
      <c r="W551" s="41">
        <f>SUBTOTAL(9,W494:W550)</f>
        <v>2034</v>
      </c>
      <c r="X551" s="41">
        <f>SUBTOTAL(9,X494:X550)</f>
        <v>1566</v>
      </c>
      <c r="Z551" s="41">
        <f>SUBTOTAL(9,Z494:Z550)</f>
        <v>1055.7</v>
      </c>
      <c r="AB551" s="41">
        <f>SUBTOTAL(9,AB494:AB550)</f>
        <v>39031.976799999997</v>
      </c>
      <c r="AD551" s="41">
        <f>SUBTOTAL(9,AD494:AD550)</f>
        <v>23228.215199999999</v>
      </c>
      <c r="AF551" s="41">
        <f>SUBTOTAL(9,AF494:AF550)</f>
        <v>9146.9771999999994</v>
      </c>
      <c r="AH551" s="41">
        <f>SUBTOTAL(9,AH494:AH550)</f>
        <v>2475.4539999999997</v>
      </c>
      <c r="AJ551" s="41">
        <f>SUBTOTAL(9,AJ494:AJ550)</f>
        <v>4181.3303999999998</v>
      </c>
    </row>
    <row r="552" spans="1:36" outlineLevel="2" x14ac:dyDescent="0.2">
      <c r="A552" s="46">
        <v>2017</v>
      </c>
      <c r="B552" s="22" t="s">
        <v>440</v>
      </c>
      <c r="C552" s="22" t="s">
        <v>98</v>
      </c>
      <c r="D552" s="22" t="s">
        <v>439</v>
      </c>
      <c r="F552" s="41">
        <f t="shared" ref="F552:F590" si="88">SUM(H552,O552,S552,U552)</f>
        <v>959</v>
      </c>
      <c r="G552" s="22"/>
      <c r="H552" s="41">
        <v>273</v>
      </c>
      <c r="I552" s="41">
        <v>85</v>
      </c>
      <c r="J552" s="41">
        <v>19</v>
      </c>
      <c r="K552" s="41">
        <v>118</v>
      </c>
      <c r="L552" s="41">
        <v>0</v>
      </c>
      <c r="M552" s="41">
        <v>51</v>
      </c>
      <c r="O552" s="41">
        <v>140</v>
      </c>
      <c r="P552" s="41">
        <v>140</v>
      </c>
      <c r="Q552" s="41">
        <v>0</v>
      </c>
      <c r="S552" s="41">
        <v>58</v>
      </c>
      <c r="T552" s="22"/>
      <c r="U552" s="41">
        <v>488</v>
      </c>
      <c r="V552" s="41">
        <v>467</v>
      </c>
      <c r="W552" s="41">
        <v>21</v>
      </c>
      <c r="X552" s="41">
        <v>0</v>
      </c>
      <c r="Z552" s="41">
        <v>0</v>
      </c>
      <c r="AB552" s="41">
        <f t="shared" si="84"/>
        <v>0</v>
      </c>
      <c r="AD552" s="41">
        <v>0</v>
      </c>
      <c r="AF552" s="41">
        <v>0</v>
      </c>
      <c r="AH552" s="41">
        <v>0</v>
      </c>
      <c r="AJ552" s="41">
        <v>0</v>
      </c>
    </row>
    <row r="553" spans="1:36" outlineLevel="2" x14ac:dyDescent="0.2">
      <c r="A553" s="46">
        <v>2017</v>
      </c>
      <c r="B553" s="22" t="s">
        <v>440</v>
      </c>
      <c r="C553" s="22" t="s">
        <v>100</v>
      </c>
      <c r="D553" s="22" t="s">
        <v>442</v>
      </c>
      <c r="F553" s="41">
        <f t="shared" si="88"/>
        <v>7324</v>
      </c>
      <c r="G553" s="22"/>
      <c r="H553" s="41">
        <v>3821</v>
      </c>
      <c r="I553" s="41">
        <v>2245</v>
      </c>
      <c r="J553" s="41">
        <v>161</v>
      </c>
      <c r="K553" s="41">
        <v>1308</v>
      </c>
      <c r="L553" s="41">
        <v>5</v>
      </c>
      <c r="M553" s="41">
        <v>102</v>
      </c>
      <c r="O553" s="41">
        <v>1206</v>
      </c>
      <c r="P553" s="41">
        <v>1206</v>
      </c>
      <c r="Q553" s="41">
        <v>0</v>
      </c>
      <c r="S553" s="41">
        <v>159</v>
      </c>
      <c r="T553" s="22"/>
      <c r="U553" s="41">
        <v>2138</v>
      </c>
      <c r="V553" s="41">
        <v>2028</v>
      </c>
      <c r="W553" s="41">
        <v>107</v>
      </c>
      <c r="X553" s="41">
        <v>3</v>
      </c>
      <c r="Z553" s="41">
        <v>0</v>
      </c>
      <c r="AB553" s="41">
        <f t="shared" si="84"/>
        <v>0</v>
      </c>
      <c r="AD553" s="41">
        <v>0</v>
      </c>
      <c r="AF553" s="41">
        <v>0</v>
      </c>
      <c r="AH553" s="41">
        <v>0</v>
      </c>
      <c r="AJ553" s="41">
        <v>0</v>
      </c>
    </row>
    <row r="554" spans="1:36" outlineLevel="2" x14ac:dyDescent="0.2">
      <c r="A554" s="46">
        <v>2017</v>
      </c>
      <c r="B554" s="22" t="s">
        <v>440</v>
      </c>
      <c r="C554" s="22" t="s">
        <v>101</v>
      </c>
      <c r="D554" s="22" t="s">
        <v>443</v>
      </c>
      <c r="F554" s="41">
        <f t="shared" si="88"/>
        <v>186664</v>
      </c>
      <c r="G554" s="22"/>
      <c r="H554" s="41">
        <v>115045</v>
      </c>
      <c r="I554" s="41">
        <v>43266</v>
      </c>
      <c r="J554" s="41">
        <v>0</v>
      </c>
      <c r="K554" s="41">
        <v>9455</v>
      </c>
      <c r="L554" s="41">
        <v>605</v>
      </c>
      <c r="M554" s="41">
        <v>61719</v>
      </c>
      <c r="O554" s="41">
        <v>38740</v>
      </c>
      <c r="P554" s="41">
        <v>29487</v>
      </c>
      <c r="Q554" s="41">
        <v>9253</v>
      </c>
      <c r="S554" s="41">
        <v>2713</v>
      </c>
      <c r="T554" s="22"/>
      <c r="U554" s="41">
        <v>30166</v>
      </c>
      <c r="V554" s="41">
        <v>26441</v>
      </c>
      <c r="W554" s="41">
        <v>3725</v>
      </c>
      <c r="X554" s="41">
        <v>0</v>
      </c>
      <c r="Z554" s="41">
        <v>0</v>
      </c>
      <c r="AB554" s="41">
        <f t="shared" si="84"/>
        <v>3028</v>
      </c>
      <c r="AD554" s="41">
        <v>856</v>
      </c>
      <c r="AF554" s="41">
        <v>1378</v>
      </c>
      <c r="AH554" s="41">
        <v>794</v>
      </c>
      <c r="AJ554" s="41">
        <v>0</v>
      </c>
    </row>
    <row r="555" spans="1:36" outlineLevel="2" x14ac:dyDescent="0.2">
      <c r="A555" s="46">
        <v>2017</v>
      </c>
      <c r="B555" s="22" t="s">
        <v>440</v>
      </c>
      <c r="C555" s="22" t="s">
        <v>102</v>
      </c>
      <c r="D555" s="22" t="s">
        <v>444</v>
      </c>
      <c r="F555" s="41">
        <f t="shared" si="88"/>
        <v>352</v>
      </c>
      <c r="G555" s="22"/>
      <c r="H555" s="41">
        <v>106</v>
      </c>
      <c r="I555" s="41">
        <v>0</v>
      </c>
      <c r="J555" s="41">
        <v>0</v>
      </c>
      <c r="K555" s="41">
        <v>73</v>
      </c>
      <c r="L555" s="41">
        <v>0</v>
      </c>
      <c r="M555" s="41">
        <v>33</v>
      </c>
      <c r="O555" s="41">
        <v>28</v>
      </c>
      <c r="P555" s="41">
        <v>28</v>
      </c>
      <c r="Q555" s="41">
        <v>0</v>
      </c>
      <c r="S555" s="41">
        <v>26</v>
      </c>
      <c r="T555" s="22"/>
      <c r="U555" s="41">
        <v>192</v>
      </c>
      <c r="V555" s="41">
        <v>192</v>
      </c>
      <c r="W555" s="41">
        <v>0</v>
      </c>
      <c r="X555" s="41">
        <v>0</v>
      </c>
      <c r="Z555" s="41">
        <v>0</v>
      </c>
      <c r="AB555" s="41">
        <f t="shared" si="84"/>
        <v>37</v>
      </c>
      <c r="AD555" s="41">
        <v>1</v>
      </c>
      <c r="AF555" s="41">
        <v>0</v>
      </c>
      <c r="AH555" s="41">
        <v>5</v>
      </c>
      <c r="AJ555" s="41">
        <v>31</v>
      </c>
    </row>
    <row r="556" spans="1:36" outlineLevel="2" x14ac:dyDescent="0.2">
      <c r="A556" s="46">
        <v>2017</v>
      </c>
      <c r="B556" s="22" t="s">
        <v>440</v>
      </c>
      <c r="C556" s="22" t="s">
        <v>103</v>
      </c>
      <c r="D556" s="22" t="s">
        <v>445</v>
      </c>
      <c r="F556" s="41">
        <f t="shared" si="88"/>
        <v>2034</v>
      </c>
      <c r="G556" s="22"/>
      <c r="H556" s="41">
        <v>242</v>
      </c>
      <c r="I556" s="41">
        <v>242</v>
      </c>
      <c r="J556" s="41">
        <v>0</v>
      </c>
      <c r="K556" s="41">
        <v>0</v>
      </c>
      <c r="L556" s="41">
        <v>0</v>
      </c>
      <c r="M556" s="41">
        <v>0</v>
      </c>
      <c r="O556" s="41">
        <v>860</v>
      </c>
      <c r="P556" s="41">
        <v>860</v>
      </c>
      <c r="Q556" s="41">
        <v>0</v>
      </c>
      <c r="S556" s="41">
        <v>230</v>
      </c>
      <c r="T556" s="22"/>
      <c r="U556" s="41">
        <v>702</v>
      </c>
      <c r="V556" s="41">
        <v>677</v>
      </c>
      <c r="W556" s="41">
        <v>25</v>
      </c>
      <c r="X556" s="41">
        <v>0</v>
      </c>
      <c r="Z556" s="41">
        <v>0</v>
      </c>
      <c r="AB556" s="41">
        <f t="shared" si="84"/>
        <v>93</v>
      </c>
      <c r="AD556" s="41">
        <v>6</v>
      </c>
      <c r="AF556" s="41">
        <v>85</v>
      </c>
      <c r="AH556" s="41">
        <v>2</v>
      </c>
      <c r="AJ556" s="41">
        <v>0</v>
      </c>
    </row>
    <row r="557" spans="1:36" outlineLevel="2" x14ac:dyDescent="0.2">
      <c r="A557" s="46">
        <v>2017</v>
      </c>
      <c r="B557" s="22" t="s">
        <v>440</v>
      </c>
      <c r="C557" s="22" t="s">
        <v>104</v>
      </c>
      <c r="D557" s="22" t="s">
        <v>446</v>
      </c>
      <c r="F557" s="41">
        <f t="shared" si="88"/>
        <v>2364</v>
      </c>
      <c r="G557" s="22"/>
      <c r="H557" s="41">
        <v>1287</v>
      </c>
      <c r="I557" s="41">
        <v>786</v>
      </c>
      <c r="J557" s="41">
        <v>73</v>
      </c>
      <c r="K557" s="41">
        <v>272</v>
      </c>
      <c r="L557" s="41">
        <v>2</v>
      </c>
      <c r="M557" s="41">
        <v>154</v>
      </c>
      <c r="O557" s="41">
        <v>48</v>
      </c>
      <c r="P557" s="41">
        <v>48</v>
      </c>
      <c r="Q557" s="41">
        <v>0</v>
      </c>
      <c r="S557" s="41">
        <v>99</v>
      </c>
      <c r="T557" s="22"/>
      <c r="U557" s="41">
        <v>930</v>
      </c>
      <c r="V557" s="41">
        <v>900</v>
      </c>
      <c r="W557" s="41">
        <v>30</v>
      </c>
      <c r="X557" s="41">
        <v>0</v>
      </c>
      <c r="Z557" s="41">
        <v>13</v>
      </c>
      <c r="AB557" s="41">
        <f t="shared" si="84"/>
        <v>0</v>
      </c>
      <c r="AD557" s="41">
        <v>0</v>
      </c>
      <c r="AF557" s="41">
        <v>0</v>
      </c>
      <c r="AH557" s="41">
        <v>0</v>
      </c>
      <c r="AJ557" s="41">
        <v>0</v>
      </c>
    </row>
    <row r="558" spans="1:36" outlineLevel="2" x14ac:dyDescent="0.2">
      <c r="A558" s="46">
        <v>2017</v>
      </c>
      <c r="B558" s="22" t="s">
        <v>440</v>
      </c>
      <c r="C558" s="22" t="s">
        <v>105</v>
      </c>
      <c r="D558" s="22" t="s">
        <v>447</v>
      </c>
      <c r="F558" s="41">
        <f t="shared" si="88"/>
        <v>175</v>
      </c>
      <c r="G558" s="22"/>
      <c r="H558" s="41">
        <v>46</v>
      </c>
      <c r="I558" s="41">
        <v>0</v>
      </c>
      <c r="J558" s="41">
        <v>0</v>
      </c>
      <c r="K558" s="41">
        <v>0</v>
      </c>
      <c r="L558" s="41">
        <v>46</v>
      </c>
      <c r="M558" s="41">
        <v>0</v>
      </c>
      <c r="O558" s="41">
        <v>5</v>
      </c>
      <c r="P558" s="41">
        <v>5</v>
      </c>
      <c r="Q558" s="41">
        <v>0</v>
      </c>
      <c r="S558" s="41">
        <v>5</v>
      </c>
      <c r="T558" s="22"/>
      <c r="U558" s="41">
        <v>119</v>
      </c>
      <c r="V558" s="41">
        <v>119</v>
      </c>
      <c r="W558" s="41">
        <v>0</v>
      </c>
      <c r="X558" s="41">
        <v>0</v>
      </c>
      <c r="Z558" s="41">
        <v>0</v>
      </c>
      <c r="AB558" s="41">
        <f t="shared" ref="AB558:AB623" si="89">SUM(AC558:AJ558)</f>
        <v>9</v>
      </c>
      <c r="AD558" s="41">
        <v>13</v>
      </c>
      <c r="AF558" s="41">
        <v>0</v>
      </c>
      <c r="AH558" s="41">
        <v>-4</v>
      </c>
      <c r="AJ558" s="41">
        <v>0</v>
      </c>
    </row>
    <row r="559" spans="1:36" outlineLevel="2" x14ac:dyDescent="0.2">
      <c r="A559" s="46">
        <v>2017</v>
      </c>
      <c r="B559" s="22" t="s">
        <v>440</v>
      </c>
      <c r="C559" s="22" t="s">
        <v>106</v>
      </c>
      <c r="D559" s="22" t="s">
        <v>448</v>
      </c>
      <c r="F559" s="41">
        <f t="shared" si="88"/>
        <v>1562</v>
      </c>
      <c r="G559" s="22"/>
      <c r="H559" s="41">
        <v>897</v>
      </c>
      <c r="I559" s="41">
        <v>232</v>
      </c>
      <c r="J559" s="41">
        <v>665</v>
      </c>
      <c r="K559" s="41">
        <v>0</v>
      </c>
      <c r="L559" s="41">
        <v>0</v>
      </c>
      <c r="M559" s="41">
        <v>0</v>
      </c>
      <c r="O559" s="41">
        <v>0</v>
      </c>
      <c r="P559" s="41">
        <v>0</v>
      </c>
      <c r="Q559" s="41">
        <v>0</v>
      </c>
      <c r="S559" s="41">
        <v>151</v>
      </c>
      <c r="T559" s="22"/>
      <c r="U559" s="41">
        <v>514</v>
      </c>
      <c r="V559" s="41">
        <v>514</v>
      </c>
      <c r="W559" s="41">
        <v>0</v>
      </c>
      <c r="X559" s="41">
        <v>0</v>
      </c>
      <c r="Z559" s="41">
        <v>0</v>
      </c>
      <c r="AB559" s="41">
        <f t="shared" si="89"/>
        <v>955</v>
      </c>
      <c r="AD559" s="41">
        <v>293</v>
      </c>
      <c r="AF559" s="41">
        <v>0</v>
      </c>
      <c r="AH559" s="41">
        <v>0</v>
      </c>
      <c r="AJ559" s="41">
        <v>662</v>
      </c>
    </row>
    <row r="560" spans="1:36" outlineLevel="2" x14ac:dyDescent="0.2">
      <c r="A560" s="46">
        <v>2017</v>
      </c>
      <c r="B560" s="22" t="s">
        <v>440</v>
      </c>
      <c r="C560" s="22" t="s">
        <v>108</v>
      </c>
      <c r="D560" s="22" t="s">
        <v>450</v>
      </c>
      <c r="F560" s="41">
        <f t="shared" si="88"/>
        <v>1217</v>
      </c>
      <c r="G560" s="22"/>
      <c r="H560" s="41">
        <v>211</v>
      </c>
      <c r="I560" s="41">
        <v>146</v>
      </c>
      <c r="J560" s="41">
        <v>0</v>
      </c>
      <c r="K560" s="41">
        <v>13</v>
      </c>
      <c r="L560" s="41">
        <v>0</v>
      </c>
      <c r="M560" s="41">
        <v>52</v>
      </c>
      <c r="O560" s="41">
        <v>92</v>
      </c>
      <c r="P560" s="41">
        <v>92</v>
      </c>
      <c r="Q560" s="41">
        <v>0</v>
      </c>
      <c r="S560" s="41">
        <v>245</v>
      </c>
      <c r="T560" s="22"/>
      <c r="U560" s="41">
        <v>669</v>
      </c>
      <c r="V560" s="41">
        <v>622</v>
      </c>
      <c r="W560" s="41">
        <v>47</v>
      </c>
      <c r="X560" s="41">
        <v>0</v>
      </c>
      <c r="Z560" s="41">
        <v>0</v>
      </c>
      <c r="AB560" s="41">
        <f t="shared" si="89"/>
        <v>43</v>
      </c>
      <c r="AD560" s="41">
        <v>0</v>
      </c>
      <c r="AF560" s="41">
        <v>15</v>
      </c>
      <c r="AH560" s="41">
        <v>9</v>
      </c>
      <c r="AJ560" s="41">
        <v>19</v>
      </c>
    </row>
    <row r="561" spans="1:36" outlineLevel="2" x14ac:dyDescent="0.2">
      <c r="A561" s="46">
        <v>2017</v>
      </c>
      <c r="B561" s="22" t="s">
        <v>440</v>
      </c>
      <c r="C561" s="22" t="s">
        <v>109</v>
      </c>
      <c r="D561" s="22" t="s">
        <v>451</v>
      </c>
      <c r="F561" s="41">
        <f t="shared" si="88"/>
        <v>972</v>
      </c>
      <c r="G561" s="22"/>
      <c r="H561" s="41">
        <v>386</v>
      </c>
      <c r="I561" s="41">
        <v>0</v>
      </c>
      <c r="J561" s="41">
        <v>85</v>
      </c>
      <c r="K561" s="41">
        <v>256</v>
      </c>
      <c r="L561" s="41">
        <v>0</v>
      </c>
      <c r="M561" s="41">
        <v>45</v>
      </c>
      <c r="O561" s="41">
        <v>23</v>
      </c>
      <c r="P561" s="41">
        <v>18</v>
      </c>
      <c r="Q561" s="41">
        <v>5</v>
      </c>
      <c r="S561" s="41">
        <v>215</v>
      </c>
      <c r="T561" s="22"/>
      <c r="U561" s="41">
        <v>348</v>
      </c>
      <c r="V561" s="41">
        <v>311</v>
      </c>
      <c r="W561" s="41">
        <v>11</v>
      </c>
      <c r="X561" s="41">
        <v>26</v>
      </c>
      <c r="Z561" s="41">
        <v>0</v>
      </c>
      <c r="AB561" s="41">
        <f t="shared" si="89"/>
        <v>79</v>
      </c>
      <c r="AD561" s="41">
        <v>0</v>
      </c>
      <c r="AF561" s="41">
        <v>0</v>
      </c>
      <c r="AH561" s="41">
        <v>49</v>
      </c>
      <c r="AJ561" s="41">
        <v>30</v>
      </c>
    </row>
    <row r="562" spans="1:36" outlineLevel="2" x14ac:dyDescent="0.2">
      <c r="A562" s="46">
        <v>2017</v>
      </c>
      <c r="B562" s="22" t="s">
        <v>440</v>
      </c>
      <c r="C562" s="22" t="s">
        <v>110</v>
      </c>
      <c r="D562" s="22" t="s">
        <v>452</v>
      </c>
      <c r="F562" s="41">
        <f t="shared" si="88"/>
        <v>24503</v>
      </c>
      <c r="G562" s="22"/>
      <c r="H562" s="41">
        <v>13544</v>
      </c>
      <c r="I562" s="41">
        <v>10053</v>
      </c>
      <c r="J562" s="41">
        <v>483</v>
      </c>
      <c r="K562" s="41">
        <v>1818</v>
      </c>
      <c r="L562" s="41">
        <v>0</v>
      </c>
      <c r="M562" s="41">
        <v>1190</v>
      </c>
      <c r="O562" s="41">
        <v>5264</v>
      </c>
      <c r="P562" s="41">
        <v>3287</v>
      </c>
      <c r="Q562" s="41">
        <v>1977</v>
      </c>
      <c r="S562" s="41">
        <v>1324</v>
      </c>
      <c r="T562" s="22"/>
      <c r="U562" s="41">
        <v>4371</v>
      </c>
      <c r="V562" s="41">
        <v>4271</v>
      </c>
      <c r="W562" s="41">
        <v>100</v>
      </c>
      <c r="X562" s="41">
        <v>0</v>
      </c>
      <c r="Z562" s="41">
        <v>0</v>
      </c>
      <c r="AB562" s="41">
        <f t="shared" si="89"/>
        <v>73.912199999999999</v>
      </c>
      <c r="AD562" s="41">
        <v>70.250699999999995</v>
      </c>
      <c r="AF562" s="41">
        <v>3.6615000000000002</v>
      </c>
      <c r="AH562" s="41">
        <v>0</v>
      </c>
      <c r="AJ562" s="41">
        <v>0</v>
      </c>
    </row>
    <row r="563" spans="1:36" outlineLevel="2" x14ac:dyDescent="0.2">
      <c r="A563" s="46">
        <v>2017</v>
      </c>
      <c r="B563" s="22" t="s">
        <v>440</v>
      </c>
      <c r="C563" s="22" t="s">
        <v>111</v>
      </c>
      <c r="D563" s="22" t="s">
        <v>453</v>
      </c>
      <c r="F563" s="41">
        <f t="shared" si="88"/>
        <v>22202</v>
      </c>
      <c r="G563" s="22"/>
      <c r="H563" s="41">
        <v>14938</v>
      </c>
      <c r="I563" s="41">
        <v>6588</v>
      </c>
      <c r="J563" s="41">
        <v>576</v>
      </c>
      <c r="K563" s="41">
        <v>7653</v>
      </c>
      <c r="L563" s="41">
        <v>0</v>
      </c>
      <c r="M563" s="41">
        <v>121</v>
      </c>
      <c r="O563" s="41">
        <v>702</v>
      </c>
      <c r="P563" s="41">
        <v>702</v>
      </c>
      <c r="Q563" s="41">
        <v>0</v>
      </c>
      <c r="S563" s="41">
        <v>0</v>
      </c>
      <c r="T563" s="22"/>
      <c r="U563" s="41">
        <v>6562</v>
      </c>
      <c r="V563" s="41">
        <v>6488</v>
      </c>
      <c r="W563" s="41">
        <v>74</v>
      </c>
      <c r="X563" s="41">
        <v>0</v>
      </c>
      <c r="Z563" s="41">
        <v>0</v>
      </c>
      <c r="AB563" s="41">
        <f t="shared" si="89"/>
        <v>5715</v>
      </c>
      <c r="AD563" s="41">
        <v>3748</v>
      </c>
      <c r="AF563" s="41">
        <v>252</v>
      </c>
      <c r="AH563" s="41">
        <v>0</v>
      </c>
      <c r="AJ563" s="41">
        <v>1715</v>
      </c>
    </row>
    <row r="564" spans="1:36" outlineLevel="2" x14ac:dyDescent="0.2">
      <c r="A564" s="46">
        <v>2017</v>
      </c>
      <c r="B564" s="22" t="s">
        <v>440</v>
      </c>
      <c r="C564" s="22" t="s">
        <v>112</v>
      </c>
      <c r="D564" s="22" t="s">
        <v>454</v>
      </c>
      <c r="F564" s="41">
        <f t="shared" si="88"/>
        <v>2189</v>
      </c>
      <c r="G564" s="22"/>
      <c r="H564" s="41">
        <v>1212</v>
      </c>
      <c r="I564" s="41">
        <v>1046</v>
      </c>
      <c r="J564" s="41">
        <v>0</v>
      </c>
      <c r="K564" s="41">
        <v>41</v>
      </c>
      <c r="L564" s="41">
        <v>30</v>
      </c>
      <c r="M564" s="41">
        <v>95</v>
      </c>
      <c r="O564" s="41">
        <v>12</v>
      </c>
      <c r="P564" s="41">
        <v>12</v>
      </c>
      <c r="Q564" s="41">
        <v>0</v>
      </c>
      <c r="S564" s="41">
        <v>71</v>
      </c>
      <c r="T564" s="22"/>
      <c r="U564" s="41">
        <v>894</v>
      </c>
      <c r="V564" s="41">
        <v>859</v>
      </c>
      <c r="W564" s="41">
        <v>35</v>
      </c>
      <c r="X564" s="41">
        <v>0</v>
      </c>
      <c r="Z564" s="41">
        <v>0</v>
      </c>
      <c r="AB564" s="41">
        <f t="shared" si="89"/>
        <v>124</v>
      </c>
      <c r="AD564" s="41">
        <v>124</v>
      </c>
      <c r="AF564" s="41">
        <v>0</v>
      </c>
      <c r="AH564" s="41">
        <v>0</v>
      </c>
      <c r="AJ564" s="41">
        <v>0</v>
      </c>
    </row>
    <row r="565" spans="1:36" outlineLevel="2" x14ac:dyDescent="0.2">
      <c r="A565" s="46">
        <v>2017</v>
      </c>
      <c r="B565" s="22" t="s">
        <v>440</v>
      </c>
      <c r="C565" s="22" t="s">
        <v>113</v>
      </c>
      <c r="D565" s="22" t="s">
        <v>455</v>
      </c>
      <c r="F565" s="41">
        <f t="shared" si="88"/>
        <v>1224</v>
      </c>
      <c r="G565" s="22"/>
      <c r="H565" s="41">
        <v>276</v>
      </c>
      <c r="I565" s="41">
        <v>166</v>
      </c>
      <c r="J565" s="41">
        <v>33</v>
      </c>
      <c r="K565" s="41">
        <v>32</v>
      </c>
      <c r="L565" s="41">
        <v>0</v>
      </c>
      <c r="M565" s="41">
        <v>45</v>
      </c>
      <c r="O565" s="41">
        <v>0</v>
      </c>
      <c r="P565" s="41">
        <v>0</v>
      </c>
      <c r="Q565" s="41">
        <v>0</v>
      </c>
      <c r="S565" s="41">
        <v>14</v>
      </c>
      <c r="T565" s="22"/>
      <c r="U565" s="41">
        <v>934</v>
      </c>
      <c r="V565" s="41">
        <v>924</v>
      </c>
      <c r="W565" s="41">
        <v>10</v>
      </c>
      <c r="X565" s="41">
        <v>0</v>
      </c>
      <c r="Z565" s="41">
        <v>0</v>
      </c>
      <c r="AB565" s="41">
        <f t="shared" si="89"/>
        <v>140</v>
      </c>
      <c r="AD565" s="41">
        <v>1</v>
      </c>
      <c r="AF565" s="41">
        <v>0</v>
      </c>
      <c r="AH565" s="41">
        <v>0</v>
      </c>
      <c r="AJ565" s="41">
        <v>139</v>
      </c>
    </row>
    <row r="566" spans="1:36" outlineLevel="2" x14ac:dyDescent="0.2">
      <c r="A566" s="46">
        <v>2017</v>
      </c>
      <c r="B566" s="22" t="s">
        <v>440</v>
      </c>
      <c r="C566" s="22" t="s">
        <v>114</v>
      </c>
      <c r="D566" s="22" t="s">
        <v>456</v>
      </c>
      <c r="F566" s="41">
        <f t="shared" si="88"/>
        <v>5083</v>
      </c>
      <c r="G566" s="22"/>
      <c r="H566" s="41">
        <v>2831</v>
      </c>
      <c r="I566" s="41">
        <v>2023</v>
      </c>
      <c r="J566" s="41">
        <v>12</v>
      </c>
      <c r="K566" s="41">
        <v>750</v>
      </c>
      <c r="L566" s="41">
        <v>0</v>
      </c>
      <c r="M566" s="41">
        <v>46</v>
      </c>
      <c r="O566" s="41">
        <v>199</v>
      </c>
      <c r="P566" s="41">
        <v>20</v>
      </c>
      <c r="Q566" s="41">
        <v>179</v>
      </c>
      <c r="S566" s="41">
        <v>37</v>
      </c>
      <c r="T566" s="22"/>
      <c r="U566" s="41">
        <v>2016</v>
      </c>
      <c r="V566" s="41">
        <v>1986</v>
      </c>
      <c r="W566" s="41">
        <v>30</v>
      </c>
      <c r="X566" s="41">
        <v>0</v>
      </c>
      <c r="Z566" s="41">
        <v>0</v>
      </c>
      <c r="AB566" s="41">
        <f t="shared" si="89"/>
        <v>701</v>
      </c>
      <c r="AD566" s="41">
        <v>420</v>
      </c>
      <c r="AF566" s="41">
        <v>0</v>
      </c>
      <c r="AH566" s="41">
        <v>0</v>
      </c>
      <c r="AJ566" s="41">
        <v>281</v>
      </c>
    </row>
    <row r="567" spans="1:36" outlineLevel="2" x14ac:dyDescent="0.2">
      <c r="A567" s="46">
        <v>2017</v>
      </c>
      <c r="B567" s="22" t="s">
        <v>440</v>
      </c>
      <c r="C567" s="22" t="s">
        <v>115</v>
      </c>
      <c r="D567" s="22" t="s">
        <v>457</v>
      </c>
      <c r="F567" s="41">
        <f t="shared" si="88"/>
        <v>1254</v>
      </c>
      <c r="G567" s="22"/>
      <c r="H567" s="41">
        <v>544</v>
      </c>
      <c r="I567" s="41">
        <v>544</v>
      </c>
      <c r="J567" s="41">
        <v>0</v>
      </c>
      <c r="K567" s="41">
        <v>0</v>
      </c>
      <c r="L567" s="41">
        <v>0</v>
      </c>
      <c r="M567" s="41">
        <v>0</v>
      </c>
      <c r="O567" s="41">
        <v>6</v>
      </c>
      <c r="P567" s="41">
        <v>6</v>
      </c>
      <c r="Q567" s="41">
        <v>0</v>
      </c>
      <c r="S567" s="41">
        <v>98</v>
      </c>
      <c r="T567" s="22"/>
      <c r="U567" s="41">
        <v>606</v>
      </c>
      <c r="V567" s="41">
        <v>593</v>
      </c>
      <c r="W567" s="41">
        <v>13</v>
      </c>
      <c r="X567" s="41">
        <v>0</v>
      </c>
      <c r="Z567" s="41">
        <v>0</v>
      </c>
      <c r="AB567" s="41">
        <f t="shared" si="89"/>
        <v>238</v>
      </c>
      <c r="AD567" s="41">
        <v>160</v>
      </c>
      <c r="AF567" s="41">
        <v>0</v>
      </c>
      <c r="AH567" s="41">
        <v>0</v>
      </c>
      <c r="AJ567" s="41">
        <v>78</v>
      </c>
    </row>
    <row r="568" spans="1:36" outlineLevel="2" x14ac:dyDescent="0.2">
      <c r="A568" s="46">
        <v>2017</v>
      </c>
      <c r="B568" s="22" t="s">
        <v>440</v>
      </c>
      <c r="C568" s="22" t="s">
        <v>116</v>
      </c>
      <c r="D568" s="22" t="s">
        <v>458</v>
      </c>
      <c r="F568" s="41">
        <f t="shared" si="88"/>
        <v>6887</v>
      </c>
      <c r="G568" s="22"/>
      <c r="H568" s="41">
        <v>3845</v>
      </c>
      <c r="I568" s="41">
        <v>1865</v>
      </c>
      <c r="J568" s="41">
        <v>66</v>
      </c>
      <c r="K568" s="41">
        <v>1061</v>
      </c>
      <c r="L568" s="41">
        <v>853</v>
      </c>
      <c r="M568" s="41">
        <v>0</v>
      </c>
      <c r="O568" s="41">
        <v>167</v>
      </c>
      <c r="P568" s="41">
        <v>167</v>
      </c>
      <c r="Q568" s="41">
        <v>0</v>
      </c>
      <c r="S568" s="41">
        <v>1207</v>
      </c>
      <c r="T568" s="22"/>
      <c r="U568" s="41">
        <v>1668</v>
      </c>
      <c r="V568" s="41">
        <v>1610</v>
      </c>
      <c r="W568" s="41">
        <v>58</v>
      </c>
      <c r="X568" s="41">
        <v>0</v>
      </c>
      <c r="Z568" s="41">
        <v>0</v>
      </c>
      <c r="AB568" s="41">
        <f t="shared" si="89"/>
        <v>302</v>
      </c>
      <c r="AD568" s="41">
        <v>302</v>
      </c>
      <c r="AF568" s="41">
        <v>0</v>
      </c>
      <c r="AH568" s="41">
        <v>0</v>
      </c>
      <c r="AJ568" s="41">
        <v>0</v>
      </c>
    </row>
    <row r="569" spans="1:36" outlineLevel="2" x14ac:dyDescent="0.2">
      <c r="A569" s="46">
        <v>2017</v>
      </c>
      <c r="B569" s="22" t="s">
        <v>440</v>
      </c>
      <c r="C569" s="22" t="s">
        <v>459</v>
      </c>
      <c r="D569" s="22" t="s">
        <v>460</v>
      </c>
      <c r="F569" s="41">
        <f t="shared" si="88"/>
        <v>10644</v>
      </c>
      <c r="G569" s="22"/>
      <c r="H569" s="41">
        <v>6585</v>
      </c>
      <c r="I569" s="41">
        <v>4900</v>
      </c>
      <c r="J569" s="41">
        <v>379</v>
      </c>
      <c r="K569" s="41">
        <v>85</v>
      </c>
      <c r="L569" s="41">
        <v>157</v>
      </c>
      <c r="M569" s="41">
        <v>1064</v>
      </c>
      <c r="O569" s="41">
        <v>1425</v>
      </c>
      <c r="P569" s="41">
        <v>951</v>
      </c>
      <c r="Q569" s="41">
        <v>474</v>
      </c>
      <c r="S569" s="41">
        <v>1027</v>
      </c>
      <c r="T569" s="22"/>
      <c r="U569" s="41">
        <v>1607</v>
      </c>
      <c r="V569" s="41">
        <v>1518</v>
      </c>
      <c r="W569" s="41">
        <v>89</v>
      </c>
      <c r="X569" s="41">
        <v>0</v>
      </c>
      <c r="Z569" s="41">
        <v>0</v>
      </c>
      <c r="AB569" s="41">
        <f t="shared" si="89"/>
        <v>2402</v>
      </c>
      <c r="AD569" s="41">
        <v>2029</v>
      </c>
      <c r="AF569" s="41">
        <v>318</v>
      </c>
      <c r="AH569" s="41">
        <v>53</v>
      </c>
      <c r="AJ569" s="41">
        <v>2</v>
      </c>
    </row>
    <row r="570" spans="1:36" outlineLevel="2" x14ac:dyDescent="0.2">
      <c r="A570" s="46">
        <v>2017</v>
      </c>
      <c r="B570" s="22" t="s">
        <v>440</v>
      </c>
      <c r="C570" s="22" t="s">
        <v>117</v>
      </c>
      <c r="D570" s="22" t="s">
        <v>461</v>
      </c>
      <c r="F570" s="41">
        <f t="shared" si="88"/>
        <v>11588</v>
      </c>
      <c r="G570" s="22"/>
      <c r="H570" s="41">
        <v>4447</v>
      </c>
      <c r="I570" s="41">
        <v>3038</v>
      </c>
      <c r="J570" s="41">
        <v>147</v>
      </c>
      <c r="K570" s="41">
        <v>995</v>
      </c>
      <c r="L570" s="41">
        <v>72</v>
      </c>
      <c r="M570" s="41">
        <v>195</v>
      </c>
      <c r="O570" s="41">
        <v>3879</v>
      </c>
      <c r="P570" s="41">
        <v>2315</v>
      </c>
      <c r="Q570" s="41">
        <v>1564</v>
      </c>
      <c r="S570" s="41">
        <v>1483</v>
      </c>
      <c r="T570" s="22"/>
      <c r="U570" s="41">
        <v>1779</v>
      </c>
      <c r="V570" s="41">
        <v>0</v>
      </c>
      <c r="W570" s="41">
        <v>1688</v>
      </c>
      <c r="X570" s="41">
        <v>91</v>
      </c>
      <c r="Z570" s="41">
        <v>10</v>
      </c>
      <c r="AB570" s="41">
        <f t="shared" si="89"/>
        <v>3500</v>
      </c>
      <c r="AD570" s="41">
        <v>1176</v>
      </c>
      <c r="AF570" s="41">
        <v>2279</v>
      </c>
      <c r="AH570" s="41">
        <v>3</v>
      </c>
      <c r="AJ570" s="41">
        <v>42</v>
      </c>
    </row>
    <row r="571" spans="1:36" outlineLevel="2" x14ac:dyDescent="0.2">
      <c r="A571" s="46">
        <v>2017</v>
      </c>
      <c r="B571" s="22" t="s">
        <v>440</v>
      </c>
      <c r="C571" s="22" t="s">
        <v>118</v>
      </c>
      <c r="D571" s="22" t="s">
        <v>462</v>
      </c>
      <c r="F571" s="41">
        <f t="shared" si="88"/>
        <v>1645</v>
      </c>
      <c r="G571" s="22"/>
      <c r="H571" s="41">
        <v>206</v>
      </c>
      <c r="I571" s="41">
        <v>31</v>
      </c>
      <c r="J571" s="41">
        <v>88</v>
      </c>
      <c r="K571" s="41">
        <v>0</v>
      </c>
      <c r="L571" s="41">
        <v>0</v>
      </c>
      <c r="M571" s="41">
        <v>87</v>
      </c>
      <c r="O571" s="41">
        <v>68</v>
      </c>
      <c r="P571" s="41">
        <v>68</v>
      </c>
      <c r="Q571" s="41">
        <v>0</v>
      </c>
      <c r="S571" s="41">
        <v>75</v>
      </c>
      <c r="T571" s="22"/>
      <c r="U571" s="41">
        <v>1296</v>
      </c>
      <c r="V571" s="41">
        <v>1254</v>
      </c>
      <c r="W571" s="41">
        <v>24</v>
      </c>
      <c r="X571" s="41">
        <v>18</v>
      </c>
      <c r="Z571" s="41">
        <v>0</v>
      </c>
      <c r="AB571" s="41">
        <f t="shared" si="89"/>
        <v>383</v>
      </c>
      <c r="AD571" s="41">
        <v>0</v>
      </c>
      <c r="AF571" s="41">
        <v>0</v>
      </c>
      <c r="AH571" s="41">
        <v>53</v>
      </c>
      <c r="AJ571" s="41">
        <v>330</v>
      </c>
    </row>
    <row r="572" spans="1:36" outlineLevel="2" x14ac:dyDescent="0.2">
      <c r="A572" s="46">
        <v>2017</v>
      </c>
      <c r="B572" s="22" t="s">
        <v>440</v>
      </c>
      <c r="C572" s="22" t="s">
        <v>119</v>
      </c>
      <c r="D572" s="22" t="s">
        <v>463</v>
      </c>
      <c r="F572" s="41">
        <f t="shared" si="88"/>
        <v>751</v>
      </c>
      <c r="G572" s="22"/>
      <c r="H572" s="41">
        <v>82</v>
      </c>
      <c r="I572" s="41">
        <v>0</v>
      </c>
      <c r="J572" s="41">
        <v>8</v>
      </c>
      <c r="K572" s="41">
        <v>74</v>
      </c>
      <c r="L572" s="41">
        <v>0</v>
      </c>
      <c r="M572" s="41">
        <v>0</v>
      </c>
      <c r="O572" s="41">
        <v>0</v>
      </c>
      <c r="P572" s="41">
        <v>0</v>
      </c>
      <c r="Q572" s="41">
        <v>0</v>
      </c>
      <c r="S572" s="41">
        <v>18</v>
      </c>
      <c r="T572" s="22"/>
      <c r="U572" s="41">
        <v>651</v>
      </c>
      <c r="V572" s="41">
        <v>512</v>
      </c>
      <c r="W572" s="41">
        <v>34</v>
      </c>
      <c r="X572" s="41">
        <v>105</v>
      </c>
      <c r="Z572" s="41">
        <v>0</v>
      </c>
      <c r="AB572" s="41">
        <f t="shared" si="89"/>
        <v>5</v>
      </c>
      <c r="AD572" s="41">
        <v>0</v>
      </c>
      <c r="AF572" s="41">
        <v>0</v>
      </c>
      <c r="AH572" s="41">
        <v>0</v>
      </c>
      <c r="AJ572" s="41">
        <v>5</v>
      </c>
    </row>
    <row r="573" spans="1:36" outlineLevel="2" x14ac:dyDescent="0.2">
      <c r="A573" s="46">
        <v>2017</v>
      </c>
      <c r="B573" s="22" t="s">
        <v>440</v>
      </c>
      <c r="C573" s="22" t="s">
        <v>121</v>
      </c>
      <c r="D573" s="22" t="s">
        <v>465</v>
      </c>
      <c r="F573" s="41">
        <f t="shared" si="88"/>
        <v>1479</v>
      </c>
      <c r="G573" s="22"/>
      <c r="H573" s="41">
        <v>61</v>
      </c>
      <c r="I573" s="41">
        <v>0</v>
      </c>
      <c r="J573" s="41">
        <v>0</v>
      </c>
      <c r="K573" s="41">
        <v>0</v>
      </c>
      <c r="L573" s="41">
        <v>0</v>
      </c>
      <c r="M573" s="41">
        <v>61</v>
      </c>
      <c r="O573" s="41">
        <v>1176</v>
      </c>
      <c r="P573" s="41">
        <v>1176</v>
      </c>
      <c r="Q573" s="41">
        <v>0</v>
      </c>
      <c r="S573" s="41">
        <v>10</v>
      </c>
      <c r="T573" s="22"/>
      <c r="U573" s="41">
        <v>232</v>
      </c>
      <c r="V573" s="41">
        <v>225</v>
      </c>
      <c r="W573" s="41">
        <v>7</v>
      </c>
      <c r="X573" s="41">
        <v>0</v>
      </c>
      <c r="Z573" s="41">
        <v>0</v>
      </c>
      <c r="AB573" s="41">
        <f t="shared" si="89"/>
        <v>97</v>
      </c>
      <c r="AD573" s="41">
        <v>0</v>
      </c>
      <c r="AF573" s="41">
        <v>45</v>
      </c>
      <c r="AH573" s="41">
        <v>37</v>
      </c>
      <c r="AJ573" s="41">
        <v>15</v>
      </c>
    </row>
    <row r="574" spans="1:36" outlineLevel="2" x14ac:dyDescent="0.2">
      <c r="A574" s="46">
        <v>2017</v>
      </c>
      <c r="B574" s="22" t="s">
        <v>440</v>
      </c>
      <c r="C574" s="22" t="s">
        <v>122</v>
      </c>
      <c r="D574" s="22" t="s">
        <v>466</v>
      </c>
      <c r="F574" s="41">
        <f t="shared" si="88"/>
        <v>1715</v>
      </c>
      <c r="G574" s="22"/>
      <c r="H574" s="41">
        <v>415</v>
      </c>
      <c r="I574" s="41">
        <v>0</v>
      </c>
      <c r="J574" s="41">
        <v>346</v>
      </c>
      <c r="K574" s="41">
        <v>69</v>
      </c>
      <c r="L574" s="41">
        <v>0</v>
      </c>
      <c r="M574" s="41">
        <v>0</v>
      </c>
      <c r="O574" s="41">
        <v>391</v>
      </c>
      <c r="P574" s="41">
        <v>391</v>
      </c>
      <c r="Q574" s="41">
        <v>0</v>
      </c>
      <c r="S574" s="41">
        <v>108</v>
      </c>
      <c r="T574" s="22"/>
      <c r="U574" s="41">
        <v>801</v>
      </c>
      <c r="V574" s="41">
        <v>763</v>
      </c>
      <c r="W574" s="41">
        <v>0</v>
      </c>
      <c r="X574" s="41">
        <v>38</v>
      </c>
      <c r="Z574" s="41">
        <v>79</v>
      </c>
      <c r="AB574" s="41">
        <f t="shared" si="89"/>
        <v>151</v>
      </c>
      <c r="AD574" s="41">
        <v>90</v>
      </c>
      <c r="AF574" s="41">
        <v>2</v>
      </c>
      <c r="AH574" s="41">
        <v>59</v>
      </c>
      <c r="AJ574" s="41">
        <v>0</v>
      </c>
    </row>
    <row r="575" spans="1:36" outlineLevel="2" x14ac:dyDescent="0.2">
      <c r="A575" s="46">
        <v>2017</v>
      </c>
      <c r="B575" s="22" t="s">
        <v>440</v>
      </c>
      <c r="C575" s="22" t="s">
        <v>123</v>
      </c>
      <c r="D575" s="22" t="s">
        <v>467</v>
      </c>
      <c r="F575" s="41">
        <f t="shared" si="88"/>
        <v>1209</v>
      </c>
      <c r="G575" s="22"/>
      <c r="H575" s="41">
        <v>1014</v>
      </c>
      <c r="I575" s="41">
        <v>426</v>
      </c>
      <c r="J575" s="41">
        <v>0</v>
      </c>
      <c r="K575" s="41">
        <v>88</v>
      </c>
      <c r="L575" s="41">
        <v>0</v>
      </c>
      <c r="M575" s="41">
        <v>500</v>
      </c>
      <c r="O575" s="41">
        <v>0</v>
      </c>
      <c r="P575" s="41">
        <v>0</v>
      </c>
      <c r="Q575" s="41">
        <v>0</v>
      </c>
      <c r="S575" s="41">
        <v>4</v>
      </c>
      <c r="T575" s="22"/>
      <c r="U575" s="41">
        <v>191</v>
      </c>
      <c r="V575" s="41">
        <v>178</v>
      </c>
      <c r="W575" s="41">
        <v>13</v>
      </c>
      <c r="X575" s="41">
        <v>0</v>
      </c>
      <c r="Z575" s="41">
        <v>0</v>
      </c>
      <c r="AB575" s="41">
        <f t="shared" si="89"/>
        <v>521</v>
      </c>
      <c r="AD575" s="41">
        <v>521</v>
      </c>
      <c r="AF575" s="41">
        <v>0</v>
      </c>
      <c r="AH575" s="41">
        <v>0</v>
      </c>
      <c r="AJ575" s="41">
        <v>0</v>
      </c>
    </row>
    <row r="576" spans="1:36" outlineLevel="2" x14ac:dyDescent="0.2">
      <c r="A576" s="46">
        <v>2017</v>
      </c>
      <c r="B576" s="22" t="s">
        <v>440</v>
      </c>
      <c r="C576" s="22" t="s">
        <v>124</v>
      </c>
      <c r="D576" s="22" t="s">
        <v>468</v>
      </c>
      <c r="F576" s="41">
        <f t="shared" si="88"/>
        <v>1120</v>
      </c>
      <c r="G576" s="22"/>
      <c r="H576" s="41">
        <v>666</v>
      </c>
      <c r="I576" s="41">
        <v>620</v>
      </c>
      <c r="J576" s="41">
        <v>1</v>
      </c>
      <c r="K576" s="41">
        <v>0</v>
      </c>
      <c r="L576" s="41">
        <v>0</v>
      </c>
      <c r="M576" s="41">
        <v>45</v>
      </c>
      <c r="O576" s="41">
        <v>11</v>
      </c>
      <c r="P576" s="41">
        <v>0</v>
      </c>
      <c r="Q576" s="41">
        <v>11</v>
      </c>
      <c r="S576" s="41">
        <v>117</v>
      </c>
      <c r="T576" s="22"/>
      <c r="U576" s="41">
        <v>326</v>
      </c>
      <c r="V576" s="41">
        <v>326</v>
      </c>
      <c r="W576" s="41">
        <v>0</v>
      </c>
      <c r="X576" s="41">
        <v>0</v>
      </c>
      <c r="Z576" s="41">
        <v>0</v>
      </c>
      <c r="AB576" s="41">
        <f t="shared" si="89"/>
        <v>156</v>
      </c>
      <c r="AD576" s="41">
        <v>15</v>
      </c>
      <c r="AF576" s="41">
        <v>62</v>
      </c>
      <c r="AH576" s="41">
        <v>0</v>
      </c>
      <c r="AJ576" s="41">
        <v>79</v>
      </c>
    </row>
    <row r="577" spans="1:36" outlineLevel="2" x14ac:dyDescent="0.2">
      <c r="A577" s="46">
        <v>2017</v>
      </c>
      <c r="B577" s="22" t="s">
        <v>440</v>
      </c>
      <c r="C577" s="22" t="s">
        <v>125</v>
      </c>
      <c r="D577" s="22" t="s">
        <v>469</v>
      </c>
      <c r="F577" s="41">
        <f t="shared" si="88"/>
        <v>7638</v>
      </c>
      <c r="G577" s="22"/>
      <c r="H577" s="41">
        <v>5298</v>
      </c>
      <c r="I577" s="41">
        <v>3797</v>
      </c>
      <c r="J577" s="41">
        <v>18</v>
      </c>
      <c r="K577" s="41">
        <v>976</v>
      </c>
      <c r="L577" s="41">
        <v>507</v>
      </c>
      <c r="M577" s="41">
        <v>0</v>
      </c>
      <c r="O577" s="41">
        <v>325</v>
      </c>
      <c r="P577" s="41">
        <v>325</v>
      </c>
      <c r="Q577" s="41">
        <v>0</v>
      </c>
      <c r="S577" s="41">
        <v>93</v>
      </c>
      <c r="T577" s="22"/>
      <c r="U577" s="41">
        <v>1922</v>
      </c>
      <c r="V577" s="41">
        <v>1849</v>
      </c>
      <c r="W577" s="41">
        <v>73</v>
      </c>
      <c r="X577" s="41">
        <v>0</v>
      </c>
      <c r="Z577" s="41">
        <v>0</v>
      </c>
      <c r="AB577" s="41">
        <f t="shared" si="89"/>
        <v>1566</v>
      </c>
      <c r="AD577" s="41">
        <v>1537</v>
      </c>
      <c r="AF577" s="41">
        <v>-1</v>
      </c>
      <c r="AH577" s="41">
        <v>0</v>
      </c>
      <c r="AJ577" s="41">
        <v>30</v>
      </c>
    </row>
    <row r="578" spans="1:36" outlineLevel="2" x14ac:dyDescent="0.2">
      <c r="A578" s="46">
        <v>2017</v>
      </c>
      <c r="B578" s="22" t="s">
        <v>440</v>
      </c>
      <c r="C578" s="22" t="s">
        <v>127</v>
      </c>
      <c r="D578" s="22" t="s">
        <v>471</v>
      </c>
      <c r="F578" s="41">
        <f t="shared" si="88"/>
        <v>1742</v>
      </c>
      <c r="G578" s="22"/>
      <c r="H578" s="41">
        <v>479</v>
      </c>
      <c r="I578" s="41">
        <v>7</v>
      </c>
      <c r="J578" s="41">
        <v>9</v>
      </c>
      <c r="K578" s="41">
        <v>356</v>
      </c>
      <c r="L578" s="41">
        <v>0</v>
      </c>
      <c r="M578" s="41">
        <v>107</v>
      </c>
      <c r="O578" s="41">
        <v>484</v>
      </c>
      <c r="P578" s="41">
        <v>484</v>
      </c>
      <c r="Q578" s="41">
        <v>0</v>
      </c>
      <c r="S578" s="41">
        <v>488</v>
      </c>
      <c r="T578" s="22"/>
      <c r="U578" s="41">
        <v>291</v>
      </c>
      <c r="V578" s="41">
        <v>270</v>
      </c>
      <c r="W578" s="41">
        <v>0</v>
      </c>
      <c r="X578" s="41">
        <v>21</v>
      </c>
      <c r="Z578" s="41">
        <v>0</v>
      </c>
      <c r="AB578" s="41">
        <f t="shared" si="89"/>
        <v>203</v>
      </c>
      <c r="AD578" s="41">
        <v>31</v>
      </c>
      <c r="AF578" s="41">
        <v>172</v>
      </c>
      <c r="AH578" s="41">
        <v>0</v>
      </c>
      <c r="AJ578" s="41">
        <v>0</v>
      </c>
    </row>
    <row r="579" spans="1:36" outlineLevel="2" x14ac:dyDescent="0.2">
      <c r="A579" s="46">
        <v>2017</v>
      </c>
      <c r="B579" s="22" t="s">
        <v>440</v>
      </c>
      <c r="C579" s="22" t="s">
        <v>128</v>
      </c>
      <c r="D579" s="22" t="s">
        <v>472</v>
      </c>
      <c r="F579" s="41">
        <f t="shared" si="88"/>
        <v>4764</v>
      </c>
      <c r="G579" s="22"/>
      <c r="H579" s="41">
        <v>1868</v>
      </c>
      <c r="I579" s="41">
        <v>968</v>
      </c>
      <c r="J579" s="41">
        <v>31</v>
      </c>
      <c r="K579" s="41">
        <v>624</v>
      </c>
      <c r="L579" s="41">
        <v>90</v>
      </c>
      <c r="M579" s="41">
        <v>155</v>
      </c>
      <c r="O579" s="41">
        <v>384</v>
      </c>
      <c r="P579" s="41">
        <v>384</v>
      </c>
      <c r="Q579" s="41">
        <v>0</v>
      </c>
      <c r="S579" s="41">
        <v>263</v>
      </c>
      <c r="T579" s="22"/>
      <c r="U579" s="41">
        <v>2249</v>
      </c>
      <c r="V579" s="41">
        <v>2249</v>
      </c>
      <c r="W579" s="41">
        <v>0</v>
      </c>
      <c r="X579" s="41">
        <v>0</v>
      </c>
      <c r="Z579" s="41">
        <v>0</v>
      </c>
      <c r="AB579" s="41">
        <f t="shared" si="89"/>
        <v>11</v>
      </c>
      <c r="AD579" s="41">
        <v>-16</v>
      </c>
      <c r="AF579" s="41">
        <v>0</v>
      </c>
      <c r="AH579" s="41">
        <v>19</v>
      </c>
      <c r="AJ579" s="41">
        <v>8</v>
      </c>
    </row>
    <row r="580" spans="1:36" outlineLevel="2" x14ac:dyDescent="0.2">
      <c r="A580" s="46">
        <v>2017</v>
      </c>
      <c r="B580" s="22" t="s">
        <v>440</v>
      </c>
      <c r="C580" s="22" t="s">
        <v>129</v>
      </c>
      <c r="D580" s="22" t="s">
        <v>473</v>
      </c>
      <c r="F580" s="41">
        <f t="shared" si="88"/>
        <v>1072</v>
      </c>
      <c r="G580" s="22"/>
      <c r="H580" s="41">
        <v>380</v>
      </c>
      <c r="I580" s="41">
        <v>14</v>
      </c>
      <c r="J580" s="41">
        <v>4</v>
      </c>
      <c r="K580" s="41">
        <v>35</v>
      </c>
      <c r="L580" s="41">
        <v>62</v>
      </c>
      <c r="M580" s="41">
        <v>265</v>
      </c>
      <c r="O580" s="41">
        <v>169</v>
      </c>
      <c r="P580" s="41">
        <v>169</v>
      </c>
      <c r="Q580" s="41">
        <v>0</v>
      </c>
      <c r="S580" s="41">
        <v>182</v>
      </c>
      <c r="T580" s="22"/>
      <c r="U580" s="41">
        <v>341</v>
      </c>
      <c r="V580" s="41">
        <v>341</v>
      </c>
      <c r="W580" s="41">
        <v>0</v>
      </c>
      <c r="X580" s="41">
        <v>0</v>
      </c>
      <c r="Z580" s="41">
        <v>0</v>
      </c>
      <c r="AB580" s="41">
        <f t="shared" si="89"/>
        <v>189.97030000000001</v>
      </c>
      <c r="AD580" s="41">
        <v>88.155000000000001</v>
      </c>
      <c r="AF580" s="41">
        <v>15.9216</v>
      </c>
      <c r="AH580" s="41">
        <v>57.131500000000003</v>
      </c>
      <c r="AJ580" s="41">
        <v>28.7622</v>
      </c>
    </row>
    <row r="581" spans="1:36" outlineLevel="2" x14ac:dyDescent="0.2">
      <c r="A581" s="46">
        <v>2017</v>
      </c>
      <c r="B581" s="22" t="s">
        <v>440</v>
      </c>
      <c r="C581" s="22" t="s">
        <v>130</v>
      </c>
      <c r="D581" s="22" t="s">
        <v>474</v>
      </c>
      <c r="F581" s="41">
        <f t="shared" si="88"/>
        <v>764</v>
      </c>
      <c r="G581" s="22"/>
      <c r="H581" s="41">
        <v>49</v>
      </c>
      <c r="I581" s="41">
        <v>0</v>
      </c>
      <c r="J581" s="41">
        <v>0</v>
      </c>
      <c r="K581" s="41">
        <v>24</v>
      </c>
      <c r="L581" s="41">
        <v>0</v>
      </c>
      <c r="M581" s="41">
        <v>25</v>
      </c>
      <c r="O581" s="41">
        <v>184</v>
      </c>
      <c r="P581" s="41">
        <v>184</v>
      </c>
      <c r="Q581" s="41">
        <v>0</v>
      </c>
      <c r="S581" s="41">
        <v>0</v>
      </c>
      <c r="T581" s="22"/>
      <c r="U581" s="41">
        <v>531</v>
      </c>
      <c r="V581" s="41">
        <v>483</v>
      </c>
      <c r="W581" s="41">
        <v>48</v>
      </c>
      <c r="X581" s="41">
        <v>0</v>
      </c>
      <c r="Z581" s="41">
        <v>0</v>
      </c>
      <c r="AB581" s="41">
        <f t="shared" si="89"/>
        <v>49.826599999999999</v>
      </c>
      <c r="AD581" s="41">
        <v>31.773199999999999</v>
      </c>
      <c r="AF581" s="41">
        <v>18.0534</v>
      </c>
      <c r="AH581" s="41">
        <v>0</v>
      </c>
      <c r="AJ581" s="41">
        <v>0</v>
      </c>
    </row>
    <row r="582" spans="1:36" outlineLevel="2" x14ac:dyDescent="0.2">
      <c r="A582" s="46">
        <v>2017</v>
      </c>
      <c r="B582" s="22" t="s">
        <v>440</v>
      </c>
      <c r="C582" s="22" t="s">
        <v>131</v>
      </c>
      <c r="D582" s="22" t="s">
        <v>475</v>
      </c>
      <c r="F582" s="41">
        <f t="shared" si="88"/>
        <v>11354</v>
      </c>
      <c r="G582" s="22"/>
      <c r="H582" s="41">
        <v>6865</v>
      </c>
      <c r="I582" s="41">
        <v>3831</v>
      </c>
      <c r="J582" s="41">
        <v>268</v>
      </c>
      <c r="K582" s="41">
        <v>2262</v>
      </c>
      <c r="L582" s="41">
        <v>304</v>
      </c>
      <c r="M582" s="41">
        <v>200</v>
      </c>
      <c r="O582" s="41">
        <v>1002</v>
      </c>
      <c r="P582" s="41">
        <v>1002</v>
      </c>
      <c r="Q582" s="41">
        <v>0</v>
      </c>
      <c r="S582" s="41">
        <v>511</v>
      </c>
      <c r="T582" s="22"/>
      <c r="U582" s="41">
        <v>2976</v>
      </c>
      <c r="V582" s="41">
        <v>2886</v>
      </c>
      <c r="W582" s="41">
        <v>90</v>
      </c>
      <c r="X582" s="41">
        <v>0</v>
      </c>
      <c r="Z582" s="41">
        <v>0</v>
      </c>
      <c r="AB582" s="41">
        <f t="shared" si="89"/>
        <v>1343</v>
      </c>
      <c r="AD582" s="41">
        <v>1332</v>
      </c>
      <c r="AF582" s="41">
        <v>8</v>
      </c>
      <c r="AH582" s="41">
        <v>2</v>
      </c>
      <c r="AJ582" s="41">
        <v>1</v>
      </c>
    </row>
    <row r="583" spans="1:36" outlineLevel="2" x14ac:dyDescent="0.2">
      <c r="A583" s="46">
        <v>2017</v>
      </c>
      <c r="B583" s="22" t="s">
        <v>440</v>
      </c>
      <c r="C583" s="22" t="s">
        <v>135</v>
      </c>
      <c r="D583" s="22" t="s">
        <v>480</v>
      </c>
      <c r="F583" s="41">
        <f t="shared" si="88"/>
        <v>979</v>
      </c>
      <c r="G583" s="22"/>
      <c r="H583" s="41">
        <v>216</v>
      </c>
      <c r="I583" s="41">
        <v>0</v>
      </c>
      <c r="J583" s="41">
        <v>0</v>
      </c>
      <c r="K583" s="41">
        <v>149</v>
      </c>
      <c r="L583" s="41">
        <v>0</v>
      </c>
      <c r="M583" s="41">
        <v>67</v>
      </c>
      <c r="O583" s="41">
        <v>15</v>
      </c>
      <c r="P583" s="41">
        <v>15</v>
      </c>
      <c r="Q583" s="41">
        <v>0</v>
      </c>
      <c r="S583" s="41">
        <v>192</v>
      </c>
      <c r="T583" s="22"/>
      <c r="U583" s="41">
        <v>556</v>
      </c>
      <c r="V583" s="41">
        <v>522</v>
      </c>
      <c r="W583" s="41">
        <v>10</v>
      </c>
      <c r="X583" s="41">
        <v>24</v>
      </c>
      <c r="Z583" s="41">
        <v>0</v>
      </c>
      <c r="AB583" s="41">
        <f t="shared" si="89"/>
        <v>111</v>
      </c>
      <c r="AD583" s="41">
        <v>0</v>
      </c>
      <c r="AF583" s="41">
        <v>0</v>
      </c>
      <c r="AH583" s="41">
        <v>13</v>
      </c>
      <c r="AJ583" s="41">
        <v>98</v>
      </c>
    </row>
    <row r="584" spans="1:36" outlineLevel="2" x14ac:dyDescent="0.2">
      <c r="A584" s="46">
        <v>2017</v>
      </c>
      <c r="B584" s="22" t="s">
        <v>440</v>
      </c>
      <c r="C584" s="22" t="s">
        <v>144</v>
      </c>
      <c r="D584" s="22" t="s">
        <v>489</v>
      </c>
      <c r="F584" s="41">
        <f t="shared" si="88"/>
        <v>1970</v>
      </c>
      <c r="G584" s="22"/>
      <c r="H584" s="41">
        <v>1195</v>
      </c>
      <c r="I584" s="41">
        <v>780</v>
      </c>
      <c r="J584" s="41">
        <v>0</v>
      </c>
      <c r="K584" s="41">
        <v>376</v>
      </c>
      <c r="L584" s="41">
        <v>0</v>
      </c>
      <c r="M584" s="41">
        <v>39</v>
      </c>
      <c r="O584" s="41">
        <v>12</v>
      </c>
      <c r="P584" s="41">
        <v>12</v>
      </c>
      <c r="Q584" s="41">
        <v>0</v>
      </c>
      <c r="S584" s="41">
        <v>64</v>
      </c>
      <c r="T584" s="22"/>
      <c r="U584" s="41">
        <v>699</v>
      </c>
      <c r="V584" s="41">
        <v>666</v>
      </c>
      <c r="W584" s="41">
        <v>11</v>
      </c>
      <c r="X584" s="41">
        <v>22</v>
      </c>
      <c r="Z584" s="41">
        <v>0</v>
      </c>
      <c r="AB584" s="41">
        <f t="shared" si="89"/>
        <v>190</v>
      </c>
      <c r="AD584" s="41">
        <v>3</v>
      </c>
      <c r="AF584" s="41">
        <v>0</v>
      </c>
      <c r="AH584" s="41">
        <v>0</v>
      </c>
      <c r="AJ584" s="41">
        <v>187</v>
      </c>
    </row>
    <row r="585" spans="1:36" outlineLevel="2" x14ac:dyDescent="0.2">
      <c r="A585" s="46">
        <v>2017</v>
      </c>
      <c r="B585" s="22" t="s">
        <v>440</v>
      </c>
      <c r="C585" s="22" t="s">
        <v>213</v>
      </c>
      <c r="D585" s="22" t="s">
        <v>568</v>
      </c>
      <c r="F585" s="41">
        <f t="shared" si="88"/>
        <v>580</v>
      </c>
      <c r="G585" s="22"/>
      <c r="H585" s="41">
        <v>145</v>
      </c>
      <c r="I585" s="41">
        <v>140</v>
      </c>
      <c r="J585" s="41">
        <v>0</v>
      </c>
      <c r="K585" s="41">
        <v>0</v>
      </c>
      <c r="L585" s="41">
        <v>0</v>
      </c>
      <c r="M585" s="41">
        <v>5</v>
      </c>
      <c r="O585" s="41">
        <v>12</v>
      </c>
      <c r="P585" s="41">
        <v>12</v>
      </c>
      <c r="Q585" s="41">
        <v>0</v>
      </c>
      <c r="S585" s="41">
        <v>181</v>
      </c>
      <c r="T585" s="22"/>
      <c r="U585" s="41">
        <v>242</v>
      </c>
      <c r="V585" s="41">
        <v>242</v>
      </c>
      <c r="W585" s="41">
        <v>0</v>
      </c>
      <c r="X585" s="41">
        <v>0</v>
      </c>
      <c r="Z585" s="41">
        <v>25</v>
      </c>
      <c r="AB585" s="41">
        <f t="shared" si="89"/>
        <v>97</v>
      </c>
      <c r="AD585" s="41">
        <v>0</v>
      </c>
      <c r="AF585" s="41">
        <v>0</v>
      </c>
      <c r="AH585" s="41">
        <v>62</v>
      </c>
      <c r="AJ585" s="41">
        <v>35</v>
      </c>
    </row>
    <row r="586" spans="1:36" outlineLevel="2" x14ac:dyDescent="0.2">
      <c r="A586" s="46">
        <v>2017</v>
      </c>
      <c r="B586" s="22" t="s">
        <v>440</v>
      </c>
      <c r="C586" s="22" t="s">
        <v>221</v>
      </c>
      <c r="D586" s="22" t="s">
        <v>580</v>
      </c>
      <c r="F586" s="41">
        <f t="shared" si="88"/>
        <v>1216</v>
      </c>
      <c r="G586" s="22"/>
      <c r="H586" s="41">
        <v>809</v>
      </c>
      <c r="I586" s="41">
        <v>427</v>
      </c>
      <c r="J586" s="41">
        <v>5</v>
      </c>
      <c r="K586" s="41">
        <v>347</v>
      </c>
      <c r="L586" s="41">
        <v>0</v>
      </c>
      <c r="M586" s="41">
        <v>30</v>
      </c>
      <c r="O586" s="41">
        <v>0</v>
      </c>
      <c r="P586" s="41">
        <v>0</v>
      </c>
      <c r="Q586" s="41">
        <v>0</v>
      </c>
      <c r="S586" s="41">
        <v>145</v>
      </c>
      <c r="T586" s="22"/>
      <c r="U586" s="41">
        <v>262</v>
      </c>
      <c r="V586" s="41">
        <v>256</v>
      </c>
      <c r="W586" s="41">
        <v>6</v>
      </c>
      <c r="X586" s="41">
        <v>0</v>
      </c>
      <c r="Z586" s="41">
        <v>0</v>
      </c>
      <c r="AB586" s="41">
        <f t="shared" si="89"/>
        <v>462</v>
      </c>
      <c r="AD586" s="41">
        <v>434</v>
      </c>
      <c r="AF586" s="41">
        <v>0</v>
      </c>
      <c r="AH586" s="41">
        <v>28</v>
      </c>
      <c r="AJ586" s="41">
        <v>0</v>
      </c>
    </row>
    <row r="587" spans="1:36" outlineLevel="2" x14ac:dyDescent="0.2">
      <c r="A587" s="46">
        <v>2017</v>
      </c>
      <c r="B587" s="22" t="s">
        <v>440</v>
      </c>
      <c r="C587" s="22" t="s">
        <v>245</v>
      </c>
      <c r="D587" s="22" t="s">
        <v>613</v>
      </c>
      <c r="F587" s="41">
        <f t="shared" si="88"/>
        <v>420</v>
      </c>
      <c r="G587" s="22"/>
      <c r="H587" s="41">
        <v>11</v>
      </c>
      <c r="I587" s="41">
        <v>0</v>
      </c>
      <c r="J587" s="41">
        <v>0</v>
      </c>
      <c r="K587" s="41">
        <v>11</v>
      </c>
      <c r="L587" s="41">
        <v>0</v>
      </c>
      <c r="M587" s="41">
        <v>0</v>
      </c>
      <c r="O587" s="41">
        <v>0</v>
      </c>
      <c r="P587" s="41">
        <v>0</v>
      </c>
      <c r="Q587" s="41">
        <v>0</v>
      </c>
      <c r="S587" s="41">
        <v>19</v>
      </c>
      <c r="T587" s="22"/>
      <c r="U587" s="41">
        <v>390</v>
      </c>
      <c r="V587" s="41">
        <v>340</v>
      </c>
      <c r="W587" s="41">
        <v>11</v>
      </c>
      <c r="X587" s="41">
        <v>39</v>
      </c>
      <c r="Z587" s="41">
        <v>0</v>
      </c>
      <c r="AB587" s="41">
        <f t="shared" si="89"/>
        <v>7</v>
      </c>
      <c r="AD587" s="41">
        <v>0</v>
      </c>
      <c r="AF587" s="41">
        <v>0</v>
      </c>
      <c r="AH587" s="41">
        <v>0</v>
      </c>
      <c r="AJ587" s="41">
        <v>7</v>
      </c>
    </row>
    <row r="588" spans="1:36" outlineLevel="2" x14ac:dyDescent="0.2">
      <c r="A588" s="46">
        <v>2017</v>
      </c>
      <c r="B588" s="22" t="s">
        <v>440</v>
      </c>
      <c r="C588" s="22" t="s">
        <v>299</v>
      </c>
      <c r="D588" s="22" t="s">
        <v>675</v>
      </c>
      <c r="F588" s="41">
        <f t="shared" si="88"/>
        <v>915</v>
      </c>
      <c r="G588" s="22"/>
      <c r="H588" s="41">
        <v>305</v>
      </c>
      <c r="I588" s="41">
        <v>60</v>
      </c>
      <c r="J588" s="41">
        <v>245</v>
      </c>
      <c r="K588" s="41">
        <v>0</v>
      </c>
      <c r="L588" s="41">
        <v>0</v>
      </c>
      <c r="M588" s="41">
        <v>0</v>
      </c>
      <c r="O588" s="41">
        <v>31</v>
      </c>
      <c r="P588" s="41">
        <v>31</v>
      </c>
      <c r="Q588" s="41">
        <v>0</v>
      </c>
      <c r="S588" s="41">
        <v>30</v>
      </c>
      <c r="T588" s="22"/>
      <c r="U588" s="41">
        <v>549</v>
      </c>
      <c r="V588" s="41">
        <v>523</v>
      </c>
      <c r="W588" s="41">
        <v>26</v>
      </c>
      <c r="X588" s="41">
        <v>0</v>
      </c>
      <c r="Z588" s="41">
        <v>0</v>
      </c>
      <c r="AB588" s="41">
        <f t="shared" si="89"/>
        <v>34</v>
      </c>
      <c r="AD588" s="41">
        <v>28</v>
      </c>
      <c r="AF588" s="41">
        <v>6</v>
      </c>
      <c r="AH588" s="41">
        <v>0</v>
      </c>
      <c r="AJ588" s="41">
        <v>0</v>
      </c>
    </row>
    <row r="589" spans="1:36" outlineLevel="2" x14ac:dyDescent="0.2">
      <c r="A589" s="46">
        <v>2017</v>
      </c>
      <c r="B589" s="22" t="s">
        <v>440</v>
      </c>
      <c r="C589" s="22" t="s">
        <v>306</v>
      </c>
      <c r="D589" s="22" t="s">
        <v>682</v>
      </c>
      <c r="F589" s="41">
        <f t="shared" si="88"/>
        <v>2924</v>
      </c>
      <c r="G589" s="22"/>
      <c r="H589" s="41">
        <v>797</v>
      </c>
      <c r="I589" s="41">
        <v>591</v>
      </c>
      <c r="J589" s="41">
        <v>20</v>
      </c>
      <c r="K589" s="41">
        <v>2</v>
      </c>
      <c r="L589" s="41">
        <v>5</v>
      </c>
      <c r="M589" s="41">
        <v>179</v>
      </c>
      <c r="O589" s="41">
        <v>86</v>
      </c>
      <c r="P589" s="41">
        <v>86</v>
      </c>
      <c r="Q589" s="41">
        <v>0</v>
      </c>
      <c r="S589" s="41">
        <v>541</v>
      </c>
      <c r="T589" s="22"/>
      <c r="U589" s="41">
        <v>1500</v>
      </c>
      <c r="V589" s="41">
        <v>1467</v>
      </c>
      <c r="W589" s="41">
        <v>33</v>
      </c>
      <c r="X589" s="41">
        <v>0</v>
      </c>
      <c r="Z589" s="41">
        <v>0</v>
      </c>
      <c r="AB589" s="41">
        <f t="shared" si="89"/>
        <v>7</v>
      </c>
      <c r="AD589" s="41">
        <v>1</v>
      </c>
      <c r="AF589" s="41">
        <v>0</v>
      </c>
      <c r="AH589" s="41">
        <v>4</v>
      </c>
      <c r="AJ589" s="41">
        <v>2</v>
      </c>
    </row>
    <row r="590" spans="1:36" outlineLevel="2" x14ac:dyDescent="0.2">
      <c r="A590" s="46">
        <v>2017</v>
      </c>
      <c r="B590" s="22" t="s">
        <v>440</v>
      </c>
      <c r="D590" s="22" t="s">
        <v>804</v>
      </c>
      <c r="F590" s="41">
        <f t="shared" si="88"/>
        <v>23382</v>
      </c>
      <c r="G590" s="22"/>
      <c r="H590" s="41">
        <v>13206</v>
      </c>
      <c r="I590" s="41">
        <v>7143</v>
      </c>
      <c r="J590" s="41">
        <v>638</v>
      </c>
      <c r="K590" s="41">
        <v>3623</v>
      </c>
      <c r="L590" s="41">
        <v>84</v>
      </c>
      <c r="M590" s="41">
        <v>1718</v>
      </c>
      <c r="O590" s="41">
        <v>1282</v>
      </c>
      <c r="P590" s="41">
        <v>978</v>
      </c>
      <c r="Q590" s="41">
        <v>304</v>
      </c>
      <c r="S590" s="41">
        <v>2390</v>
      </c>
      <c r="T590" s="22"/>
      <c r="U590" s="41">
        <v>6504</v>
      </c>
      <c r="V590" s="41">
        <v>6178</v>
      </c>
      <c r="W590" s="41">
        <v>259</v>
      </c>
      <c r="X590" s="41">
        <v>67</v>
      </c>
      <c r="Z590" s="41">
        <v>0</v>
      </c>
      <c r="AB590" s="41">
        <f t="shared" si="89"/>
        <v>903.47019999999998</v>
      </c>
      <c r="AD590" s="41">
        <v>633.36829999999998</v>
      </c>
      <c r="AF590" s="41">
        <v>200.96289999999999</v>
      </c>
      <c r="AH590" s="41">
        <v>50.139000000000003</v>
      </c>
      <c r="AJ590" s="41">
        <v>19</v>
      </c>
    </row>
    <row r="591" spans="1:36" outlineLevel="1" x14ac:dyDescent="0.2">
      <c r="A591" s="46"/>
      <c r="B591" s="39" t="s">
        <v>711</v>
      </c>
      <c r="F591" s="41">
        <f>SUBTOTAL(9,F552:F590)</f>
        <v>356836</v>
      </c>
      <c r="G591" s="22"/>
      <c r="H591" s="41">
        <f t="shared" ref="H591:M591" si="90">SUBTOTAL(9,H552:H590)</f>
        <v>204603</v>
      </c>
      <c r="I591" s="41">
        <f t="shared" si="90"/>
        <v>96060</v>
      </c>
      <c r="J591" s="41">
        <f t="shared" si="90"/>
        <v>4380</v>
      </c>
      <c r="K591" s="41">
        <f t="shared" si="90"/>
        <v>32946</v>
      </c>
      <c r="L591" s="41">
        <f t="shared" si="90"/>
        <v>2822</v>
      </c>
      <c r="M591" s="41">
        <f t="shared" si="90"/>
        <v>68395</v>
      </c>
      <c r="O591" s="41">
        <f>SUBTOTAL(9,O552:O590)</f>
        <v>58428</v>
      </c>
      <c r="P591" s="41">
        <f>SUBTOTAL(9,P552:P590)</f>
        <v>44661</v>
      </c>
      <c r="Q591" s="41">
        <f>SUBTOTAL(9,Q552:Q590)</f>
        <v>13767</v>
      </c>
      <c r="S591" s="41">
        <f>SUBTOTAL(9,S552:S590)</f>
        <v>14593</v>
      </c>
      <c r="T591" s="22"/>
      <c r="U591" s="41">
        <f>SUBTOTAL(9,U552:U590)</f>
        <v>79212</v>
      </c>
      <c r="V591" s="41">
        <f>SUBTOTAL(9,V552:V590)</f>
        <v>72050</v>
      </c>
      <c r="W591" s="41">
        <f>SUBTOTAL(9,W552:W590)</f>
        <v>6708</v>
      </c>
      <c r="X591" s="41">
        <f>SUBTOTAL(9,X552:X590)</f>
        <v>454</v>
      </c>
      <c r="Z591" s="41">
        <f>SUBTOTAL(9,Z552:Z590)</f>
        <v>127</v>
      </c>
      <c r="AB591" s="41">
        <f>SUBTOTAL(9,AB552:AB590)</f>
        <v>23927.1793</v>
      </c>
      <c r="AD591" s="41">
        <f>SUBTOTAL(9,AD552:AD590)</f>
        <v>13928.547200000001</v>
      </c>
      <c r="AF591" s="41">
        <f>SUBTOTAL(9,AF552:AF590)</f>
        <v>4859.5993999999992</v>
      </c>
      <c r="AH591" s="41">
        <f>SUBTOTAL(9,AH552:AH590)</f>
        <v>1295.2704999999999</v>
      </c>
      <c r="AJ591" s="41">
        <f>SUBTOTAL(9,AJ552:AJ590)</f>
        <v>3843.7622000000001</v>
      </c>
    </row>
    <row r="592" spans="1:36" outlineLevel="2" x14ac:dyDescent="0.2">
      <c r="A592" s="46">
        <v>2017</v>
      </c>
      <c r="B592" s="22" t="s">
        <v>352</v>
      </c>
      <c r="C592" s="22" t="s">
        <v>26</v>
      </c>
      <c r="D592" s="22" t="s">
        <v>351</v>
      </c>
      <c r="F592" s="41">
        <f t="shared" ref="F592:F616" si="91">SUM(H592,O592,S592,U592)</f>
        <v>5479</v>
      </c>
      <c r="G592" s="22"/>
      <c r="H592" s="41">
        <v>3203</v>
      </c>
      <c r="I592" s="41">
        <v>2474</v>
      </c>
      <c r="J592" s="41">
        <v>21</v>
      </c>
      <c r="K592" s="41">
        <v>358</v>
      </c>
      <c r="L592" s="41">
        <v>0</v>
      </c>
      <c r="M592" s="41">
        <v>350</v>
      </c>
      <c r="O592" s="41">
        <v>102</v>
      </c>
      <c r="P592" s="41">
        <v>102</v>
      </c>
      <c r="Q592" s="41">
        <v>0</v>
      </c>
      <c r="S592" s="41">
        <v>22</v>
      </c>
      <c r="T592" s="22"/>
      <c r="U592" s="41">
        <v>2152</v>
      </c>
      <c r="V592" s="41">
        <v>1821</v>
      </c>
      <c r="W592" s="41">
        <v>44</v>
      </c>
      <c r="X592" s="41">
        <v>287</v>
      </c>
      <c r="Z592" s="41">
        <v>0</v>
      </c>
      <c r="AB592" s="41">
        <f t="shared" si="89"/>
        <v>385</v>
      </c>
      <c r="AD592" s="41">
        <v>384</v>
      </c>
      <c r="AF592" s="41">
        <v>0</v>
      </c>
      <c r="AH592" s="41">
        <v>0</v>
      </c>
      <c r="AJ592" s="41">
        <v>1</v>
      </c>
    </row>
    <row r="593" spans="1:36" outlineLevel="2" x14ac:dyDescent="0.2">
      <c r="A593" s="46">
        <v>2017</v>
      </c>
      <c r="B593" s="22" t="s">
        <v>352</v>
      </c>
      <c r="C593" s="22" t="s">
        <v>28</v>
      </c>
      <c r="D593" s="22" t="s">
        <v>354</v>
      </c>
      <c r="F593" s="41">
        <f t="shared" si="91"/>
        <v>1271</v>
      </c>
      <c r="G593" s="22"/>
      <c r="H593" s="41">
        <v>491</v>
      </c>
      <c r="I593" s="41">
        <v>0</v>
      </c>
      <c r="J593" s="41">
        <v>0</v>
      </c>
      <c r="K593" s="41">
        <v>391</v>
      </c>
      <c r="L593" s="41">
        <v>0</v>
      </c>
      <c r="M593" s="41">
        <v>100</v>
      </c>
      <c r="O593" s="41">
        <v>0</v>
      </c>
      <c r="P593" s="41">
        <v>0</v>
      </c>
      <c r="Q593" s="41">
        <v>0</v>
      </c>
      <c r="S593" s="41">
        <v>86</v>
      </c>
      <c r="T593" s="22"/>
      <c r="U593" s="41">
        <v>694</v>
      </c>
      <c r="V593" s="41">
        <v>592</v>
      </c>
      <c r="W593" s="41">
        <v>0</v>
      </c>
      <c r="X593" s="41">
        <v>102</v>
      </c>
      <c r="Z593" s="41">
        <v>0</v>
      </c>
      <c r="AB593" s="41">
        <f t="shared" si="89"/>
        <v>65</v>
      </c>
      <c r="AD593" s="41">
        <v>55</v>
      </c>
      <c r="AF593" s="41">
        <v>0</v>
      </c>
      <c r="AH593" s="41">
        <v>10</v>
      </c>
      <c r="AJ593" s="41">
        <v>0</v>
      </c>
    </row>
    <row r="594" spans="1:36" outlineLevel="2" x14ac:dyDescent="0.2">
      <c r="A594" s="46">
        <v>2017</v>
      </c>
      <c r="B594" s="22" t="s">
        <v>352</v>
      </c>
      <c r="C594" s="22" t="s">
        <v>29</v>
      </c>
      <c r="D594" s="22" t="s">
        <v>355</v>
      </c>
      <c r="F594" s="41">
        <f t="shared" si="91"/>
        <v>16122</v>
      </c>
      <c r="G594" s="22"/>
      <c r="H594" s="41">
        <v>6006</v>
      </c>
      <c r="I594" s="41">
        <v>1944</v>
      </c>
      <c r="J594" s="41">
        <v>322</v>
      </c>
      <c r="K594" s="41">
        <v>2079</v>
      </c>
      <c r="L594" s="41">
        <v>102</v>
      </c>
      <c r="M594" s="41">
        <v>1559</v>
      </c>
      <c r="O594" s="41">
        <v>1477</v>
      </c>
      <c r="P594" s="41">
        <v>1308</v>
      </c>
      <c r="Q594" s="41">
        <v>169</v>
      </c>
      <c r="S594" s="41">
        <v>3203</v>
      </c>
      <c r="T594" s="22"/>
      <c r="U594" s="41">
        <v>5436</v>
      </c>
      <c r="V594" s="41">
        <v>3618</v>
      </c>
      <c r="W594" s="41">
        <v>104</v>
      </c>
      <c r="X594" s="41">
        <v>1714</v>
      </c>
      <c r="Z594" s="41">
        <v>0</v>
      </c>
      <c r="AB594" s="41">
        <f t="shared" si="89"/>
        <v>1750</v>
      </c>
      <c r="AD594" s="41">
        <v>42</v>
      </c>
      <c r="AF594" s="41">
        <v>50</v>
      </c>
      <c r="AH594" s="41">
        <v>1336</v>
      </c>
      <c r="AJ594" s="41">
        <v>322</v>
      </c>
    </row>
    <row r="595" spans="1:36" outlineLevel="2" x14ac:dyDescent="0.2">
      <c r="A595" s="46">
        <v>2017</v>
      </c>
      <c r="B595" s="22" t="s">
        <v>352</v>
      </c>
      <c r="C595" s="22" t="s">
        <v>30</v>
      </c>
      <c r="D595" s="22" t="s">
        <v>356</v>
      </c>
      <c r="F595" s="41">
        <f t="shared" si="91"/>
        <v>19115</v>
      </c>
      <c r="G595" s="22"/>
      <c r="H595" s="41">
        <v>14889</v>
      </c>
      <c r="I595" s="41">
        <v>9181</v>
      </c>
      <c r="J595" s="41">
        <v>544</v>
      </c>
      <c r="K595" s="41">
        <v>3098</v>
      </c>
      <c r="L595" s="41">
        <v>0</v>
      </c>
      <c r="M595" s="41">
        <v>2066</v>
      </c>
      <c r="O595" s="41">
        <v>1479</v>
      </c>
      <c r="P595" s="41">
        <v>1479</v>
      </c>
      <c r="Q595" s="41">
        <v>0</v>
      </c>
      <c r="S595" s="41">
        <v>0</v>
      </c>
      <c r="T595" s="22"/>
      <c r="U595" s="41">
        <v>2747</v>
      </c>
      <c r="V595" s="41">
        <v>2714</v>
      </c>
      <c r="W595" s="41">
        <v>0</v>
      </c>
      <c r="X595" s="41">
        <v>33</v>
      </c>
      <c r="Z595" s="41">
        <v>0</v>
      </c>
      <c r="AB595" s="41">
        <f t="shared" si="89"/>
        <v>1458</v>
      </c>
      <c r="AD595" s="41">
        <v>1439</v>
      </c>
      <c r="AF595" s="41">
        <v>2</v>
      </c>
      <c r="AH595" s="41">
        <v>0</v>
      </c>
      <c r="AJ595" s="41">
        <v>17</v>
      </c>
    </row>
    <row r="596" spans="1:36" outlineLevel="2" x14ac:dyDescent="0.2">
      <c r="A596" s="46">
        <v>2017</v>
      </c>
      <c r="B596" s="22" t="s">
        <v>352</v>
      </c>
      <c r="C596" s="22" t="s">
        <v>31</v>
      </c>
      <c r="D596" s="22" t="s">
        <v>357</v>
      </c>
      <c r="F596" s="41">
        <f t="shared" si="91"/>
        <v>1302</v>
      </c>
      <c r="G596" s="22"/>
      <c r="H596" s="41">
        <v>1227</v>
      </c>
      <c r="I596" s="41">
        <v>1006</v>
      </c>
      <c r="J596" s="41">
        <v>80</v>
      </c>
      <c r="K596" s="41">
        <v>6</v>
      </c>
      <c r="L596" s="41">
        <v>0</v>
      </c>
      <c r="M596" s="41">
        <v>135</v>
      </c>
      <c r="O596" s="41">
        <v>0</v>
      </c>
      <c r="P596" s="41">
        <v>0</v>
      </c>
      <c r="Q596" s="41">
        <v>0</v>
      </c>
      <c r="S596" s="41">
        <v>63</v>
      </c>
      <c r="T596" s="22"/>
      <c r="U596" s="41">
        <v>12</v>
      </c>
      <c r="V596" s="41">
        <v>0</v>
      </c>
      <c r="W596" s="41">
        <v>12</v>
      </c>
      <c r="X596" s="41">
        <v>0</v>
      </c>
      <c r="Z596" s="41">
        <v>0</v>
      </c>
      <c r="AB596" s="41">
        <f t="shared" si="89"/>
        <v>187</v>
      </c>
      <c r="AD596" s="41">
        <v>177</v>
      </c>
      <c r="AF596" s="41">
        <v>0</v>
      </c>
      <c r="AH596" s="41">
        <v>10</v>
      </c>
      <c r="AJ596" s="41">
        <v>0</v>
      </c>
    </row>
    <row r="597" spans="1:36" outlineLevel="2" x14ac:dyDescent="0.2">
      <c r="A597" s="46">
        <v>2017</v>
      </c>
      <c r="B597" s="22" t="s">
        <v>352</v>
      </c>
      <c r="C597" s="22" t="s">
        <v>32</v>
      </c>
      <c r="D597" s="22" t="s">
        <v>358</v>
      </c>
      <c r="F597" s="41">
        <f t="shared" si="91"/>
        <v>3375</v>
      </c>
      <c r="G597" s="22"/>
      <c r="H597" s="41">
        <v>1949</v>
      </c>
      <c r="I597" s="41">
        <v>1213</v>
      </c>
      <c r="J597" s="41">
        <v>258</v>
      </c>
      <c r="K597" s="41">
        <v>478</v>
      </c>
      <c r="L597" s="41">
        <v>0</v>
      </c>
      <c r="M597" s="41">
        <v>0</v>
      </c>
      <c r="O597" s="41">
        <v>60</v>
      </c>
      <c r="P597" s="41">
        <v>60</v>
      </c>
      <c r="Q597" s="41">
        <v>0</v>
      </c>
      <c r="S597" s="41">
        <v>125</v>
      </c>
      <c r="T597" s="22"/>
      <c r="U597" s="41">
        <v>1241</v>
      </c>
      <c r="V597" s="41">
        <v>1206</v>
      </c>
      <c r="W597" s="41">
        <v>35</v>
      </c>
      <c r="X597" s="41">
        <v>0</v>
      </c>
      <c r="Z597" s="41">
        <v>1</v>
      </c>
      <c r="AB597" s="41">
        <f t="shared" si="89"/>
        <v>994</v>
      </c>
      <c r="AD597" s="41">
        <v>932</v>
      </c>
      <c r="AF597" s="41">
        <v>19</v>
      </c>
      <c r="AH597" s="41">
        <v>8</v>
      </c>
      <c r="AJ597" s="41">
        <v>35</v>
      </c>
    </row>
    <row r="598" spans="1:36" outlineLevel="2" x14ac:dyDescent="0.2">
      <c r="A598" s="46">
        <v>2017</v>
      </c>
      <c r="B598" s="22" t="s">
        <v>352</v>
      </c>
      <c r="C598" s="22" t="s">
        <v>33</v>
      </c>
      <c r="D598" s="22" t="s">
        <v>359</v>
      </c>
      <c r="F598" s="41">
        <f t="shared" si="91"/>
        <v>3085</v>
      </c>
      <c r="G598" s="22"/>
      <c r="H598" s="41">
        <v>1512</v>
      </c>
      <c r="I598" s="41">
        <v>0</v>
      </c>
      <c r="J598" s="41">
        <v>89</v>
      </c>
      <c r="K598" s="41">
        <v>52</v>
      </c>
      <c r="L598" s="41">
        <v>1319</v>
      </c>
      <c r="M598" s="41">
        <v>52</v>
      </c>
      <c r="O598" s="41">
        <v>6</v>
      </c>
      <c r="P598" s="41">
        <v>6</v>
      </c>
      <c r="Q598" s="41">
        <v>0</v>
      </c>
      <c r="S598" s="41">
        <v>29</v>
      </c>
      <c r="T598" s="22"/>
      <c r="U598" s="41">
        <v>1538</v>
      </c>
      <c r="V598" s="41">
        <v>1474</v>
      </c>
      <c r="W598" s="41">
        <v>64</v>
      </c>
      <c r="X598" s="41">
        <v>0</v>
      </c>
      <c r="Z598" s="41">
        <v>0</v>
      </c>
      <c r="AB598" s="41">
        <f t="shared" si="89"/>
        <v>1170</v>
      </c>
      <c r="AD598" s="41">
        <v>688</v>
      </c>
      <c r="AF598" s="41">
        <v>3</v>
      </c>
      <c r="AH598" s="41">
        <v>11</v>
      </c>
      <c r="AJ598" s="41">
        <v>468</v>
      </c>
    </row>
    <row r="599" spans="1:36" outlineLevel="2" x14ac:dyDescent="0.2">
      <c r="A599" s="46">
        <v>2017</v>
      </c>
      <c r="B599" s="22" t="s">
        <v>352</v>
      </c>
      <c r="C599" s="22" t="s">
        <v>34</v>
      </c>
      <c r="D599" s="22" t="s">
        <v>360</v>
      </c>
      <c r="F599" s="41">
        <f t="shared" si="91"/>
        <v>9229</v>
      </c>
      <c r="G599" s="22"/>
      <c r="H599" s="41">
        <v>5902</v>
      </c>
      <c r="I599" s="41">
        <v>2930</v>
      </c>
      <c r="J599" s="41">
        <v>172</v>
      </c>
      <c r="K599" s="41">
        <v>2524</v>
      </c>
      <c r="L599" s="41">
        <v>0</v>
      </c>
      <c r="M599" s="41">
        <v>276</v>
      </c>
      <c r="O599" s="41">
        <v>409</v>
      </c>
      <c r="P599" s="41">
        <v>390</v>
      </c>
      <c r="Q599" s="41">
        <v>19</v>
      </c>
      <c r="S599" s="41">
        <v>389</v>
      </c>
      <c r="T599" s="22"/>
      <c r="U599" s="41">
        <v>2529</v>
      </c>
      <c r="V599" s="41">
        <v>2484</v>
      </c>
      <c r="W599" s="41">
        <v>45</v>
      </c>
      <c r="X599" s="41">
        <v>0</v>
      </c>
      <c r="Z599" s="41">
        <v>0</v>
      </c>
      <c r="AB599" s="41">
        <f t="shared" si="89"/>
        <v>1111</v>
      </c>
      <c r="AD599" s="41">
        <v>934</v>
      </c>
      <c r="AF599" s="41">
        <v>0</v>
      </c>
      <c r="AH599" s="41">
        <v>125</v>
      </c>
      <c r="AJ599" s="41">
        <v>52</v>
      </c>
    </row>
    <row r="600" spans="1:36" outlineLevel="2" x14ac:dyDescent="0.2">
      <c r="A600" s="46">
        <v>2017</v>
      </c>
      <c r="B600" s="22" t="s">
        <v>352</v>
      </c>
      <c r="C600" s="22" t="s">
        <v>35</v>
      </c>
      <c r="D600" s="22" t="s">
        <v>361</v>
      </c>
      <c r="F600" s="41">
        <f t="shared" si="91"/>
        <v>8758</v>
      </c>
      <c r="G600" s="22"/>
      <c r="H600" s="41">
        <v>4624</v>
      </c>
      <c r="I600" s="41">
        <v>1258</v>
      </c>
      <c r="J600" s="41">
        <v>61</v>
      </c>
      <c r="K600" s="41">
        <v>2972</v>
      </c>
      <c r="L600" s="41">
        <v>0</v>
      </c>
      <c r="M600" s="41">
        <v>333</v>
      </c>
      <c r="O600" s="41">
        <v>1963</v>
      </c>
      <c r="P600" s="41">
        <v>1253</v>
      </c>
      <c r="Q600" s="41">
        <v>710</v>
      </c>
      <c r="S600" s="41">
        <v>508</v>
      </c>
      <c r="T600" s="22"/>
      <c r="U600" s="41">
        <v>1663</v>
      </c>
      <c r="V600" s="41">
        <v>1559</v>
      </c>
      <c r="W600" s="41">
        <v>63</v>
      </c>
      <c r="X600" s="41">
        <v>41</v>
      </c>
      <c r="Z600" s="41">
        <v>0</v>
      </c>
      <c r="AB600" s="41">
        <f t="shared" si="89"/>
        <v>1174</v>
      </c>
      <c r="AD600" s="41">
        <v>608</v>
      </c>
      <c r="AF600" s="41">
        <v>161</v>
      </c>
      <c r="AH600" s="41">
        <v>172</v>
      </c>
      <c r="AJ600" s="41">
        <v>233</v>
      </c>
    </row>
    <row r="601" spans="1:36" outlineLevel="2" x14ac:dyDescent="0.2">
      <c r="A601" s="46">
        <v>2017</v>
      </c>
      <c r="B601" s="22" t="s">
        <v>352</v>
      </c>
      <c r="C601" s="22" t="s">
        <v>362</v>
      </c>
      <c r="D601" s="22" t="s">
        <v>363</v>
      </c>
      <c r="F601" s="41">
        <f t="shared" si="91"/>
        <v>793</v>
      </c>
      <c r="G601" s="22"/>
      <c r="H601" s="41">
        <v>300</v>
      </c>
      <c r="I601" s="41">
        <v>38</v>
      </c>
      <c r="J601" s="41">
        <v>2</v>
      </c>
      <c r="K601" s="41">
        <v>195</v>
      </c>
      <c r="L601" s="41">
        <v>0</v>
      </c>
      <c r="M601" s="41">
        <v>65</v>
      </c>
      <c r="O601" s="41">
        <v>13</v>
      </c>
      <c r="P601" s="41">
        <v>13</v>
      </c>
      <c r="Q601" s="41">
        <v>0</v>
      </c>
      <c r="S601" s="41">
        <v>13</v>
      </c>
      <c r="T601" s="22"/>
      <c r="U601" s="41">
        <v>467</v>
      </c>
      <c r="V601" s="41">
        <v>467</v>
      </c>
      <c r="W601" s="41">
        <v>0</v>
      </c>
      <c r="X601" s="41">
        <v>0</v>
      </c>
      <c r="Z601" s="41">
        <v>0</v>
      </c>
      <c r="AB601" s="41">
        <f t="shared" si="89"/>
        <v>15</v>
      </c>
      <c r="AD601" s="41">
        <v>0</v>
      </c>
      <c r="AF601" s="41">
        <v>0</v>
      </c>
      <c r="AH601" s="41">
        <v>15</v>
      </c>
      <c r="AJ601" s="41">
        <v>0</v>
      </c>
    </row>
    <row r="602" spans="1:36" outlineLevel="2" x14ac:dyDescent="0.2">
      <c r="A602" s="46">
        <v>2017</v>
      </c>
      <c r="B602" s="22" t="s">
        <v>352</v>
      </c>
      <c r="C602" s="22" t="s">
        <v>37</v>
      </c>
      <c r="D602" s="22" t="s">
        <v>365</v>
      </c>
      <c r="F602" s="41">
        <f t="shared" si="91"/>
        <v>2373</v>
      </c>
      <c r="G602" s="22"/>
      <c r="H602" s="41">
        <v>1090</v>
      </c>
      <c r="I602" s="41">
        <v>692</v>
      </c>
      <c r="J602" s="41">
        <v>8</v>
      </c>
      <c r="K602" s="41">
        <v>326</v>
      </c>
      <c r="L602" s="41">
        <v>1</v>
      </c>
      <c r="M602" s="41">
        <v>63</v>
      </c>
      <c r="O602" s="41">
        <v>0</v>
      </c>
      <c r="P602" s="41">
        <v>0</v>
      </c>
      <c r="Q602" s="41">
        <v>0</v>
      </c>
      <c r="S602" s="41">
        <v>267</v>
      </c>
      <c r="T602" s="22"/>
      <c r="U602" s="41">
        <v>1016</v>
      </c>
      <c r="V602" s="41">
        <v>983</v>
      </c>
      <c r="W602" s="41">
        <v>18</v>
      </c>
      <c r="X602" s="41">
        <v>15</v>
      </c>
      <c r="Z602" s="41">
        <v>0</v>
      </c>
      <c r="AB602" s="41">
        <f t="shared" si="89"/>
        <v>379</v>
      </c>
      <c r="AD602" s="41">
        <v>294</v>
      </c>
      <c r="AF602" s="41">
        <v>0</v>
      </c>
      <c r="AH602" s="41">
        <v>0</v>
      </c>
      <c r="AJ602" s="41">
        <v>85</v>
      </c>
    </row>
    <row r="603" spans="1:36" outlineLevel="2" x14ac:dyDescent="0.2">
      <c r="A603" s="46">
        <v>2017</v>
      </c>
      <c r="B603" s="22" t="s">
        <v>352</v>
      </c>
      <c r="C603" s="22" t="s">
        <v>366</v>
      </c>
      <c r="D603" s="22" t="s">
        <v>367</v>
      </c>
      <c r="F603" s="41">
        <f t="shared" si="91"/>
        <v>807</v>
      </c>
      <c r="G603" s="22"/>
      <c r="H603" s="41">
        <v>173</v>
      </c>
      <c r="I603" s="41">
        <v>80</v>
      </c>
      <c r="J603" s="41">
        <v>0</v>
      </c>
      <c r="K603" s="41">
        <v>74</v>
      </c>
      <c r="L603" s="41">
        <v>0</v>
      </c>
      <c r="M603" s="41">
        <v>19</v>
      </c>
      <c r="O603" s="41">
        <v>24</v>
      </c>
      <c r="P603" s="41">
        <v>24</v>
      </c>
      <c r="Q603" s="41">
        <v>0</v>
      </c>
      <c r="S603" s="41">
        <v>259</v>
      </c>
      <c r="T603" s="22"/>
      <c r="U603" s="41">
        <v>351</v>
      </c>
      <c r="V603" s="41">
        <v>349</v>
      </c>
      <c r="W603" s="41">
        <v>0</v>
      </c>
      <c r="X603" s="41">
        <v>2</v>
      </c>
      <c r="Z603" s="41">
        <v>2</v>
      </c>
      <c r="AB603" s="41">
        <f t="shared" si="89"/>
        <v>346</v>
      </c>
      <c r="AD603" s="41">
        <v>14</v>
      </c>
      <c r="AF603" s="41">
        <v>0</v>
      </c>
      <c r="AH603" s="41">
        <v>89</v>
      </c>
      <c r="AJ603" s="41">
        <v>243</v>
      </c>
    </row>
    <row r="604" spans="1:36" outlineLevel="2" x14ac:dyDescent="0.2">
      <c r="A604" s="46">
        <v>2017</v>
      </c>
      <c r="B604" s="22" t="s">
        <v>352</v>
      </c>
      <c r="C604" s="22" t="s">
        <v>38</v>
      </c>
      <c r="D604" s="22" t="s">
        <v>368</v>
      </c>
      <c r="F604" s="41">
        <f t="shared" si="91"/>
        <v>1565</v>
      </c>
      <c r="G604" s="22"/>
      <c r="H604" s="41">
        <v>739</v>
      </c>
      <c r="I604" s="41">
        <v>432</v>
      </c>
      <c r="J604" s="41">
        <v>3</v>
      </c>
      <c r="K604" s="41">
        <v>304</v>
      </c>
      <c r="L604" s="41">
        <v>0</v>
      </c>
      <c r="M604" s="41">
        <v>0</v>
      </c>
      <c r="O604" s="41">
        <v>9</v>
      </c>
      <c r="P604" s="41">
        <v>9</v>
      </c>
      <c r="Q604" s="41">
        <v>0</v>
      </c>
      <c r="S604" s="41">
        <v>0</v>
      </c>
      <c r="T604" s="22"/>
      <c r="U604" s="41">
        <v>817</v>
      </c>
      <c r="V604" s="41">
        <v>796</v>
      </c>
      <c r="W604" s="41">
        <v>21</v>
      </c>
      <c r="X604" s="41">
        <v>0</v>
      </c>
      <c r="Z604" s="41">
        <v>0</v>
      </c>
      <c r="AB604" s="41">
        <f t="shared" si="89"/>
        <v>82</v>
      </c>
      <c r="AD604" s="41">
        <v>82</v>
      </c>
      <c r="AF604" s="41">
        <v>0</v>
      </c>
      <c r="AH604" s="41">
        <v>0</v>
      </c>
      <c r="AJ604" s="41">
        <v>0</v>
      </c>
    </row>
    <row r="605" spans="1:36" outlineLevel="2" x14ac:dyDescent="0.2">
      <c r="A605" s="46">
        <v>2017</v>
      </c>
      <c r="B605" s="22" t="s">
        <v>352</v>
      </c>
      <c r="C605" s="22" t="s">
        <v>39</v>
      </c>
      <c r="D605" s="22" t="s">
        <v>369</v>
      </c>
      <c r="F605" s="41">
        <f t="shared" si="91"/>
        <v>604</v>
      </c>
      <c r="G605" s="22"/>
      <c r="H605" s="41">
        <v>88</v>
      </c>
      <c r="I605" s="41">
        <v>50</v>
      </c>
      <c r="J605" s="41">
        <v>0</v>
      </c>
      <c r="K605" s="41">
        <v>16</v>
      </c>
      <c r="L605" s="41">
        <v>0</v>
      </c>
      <c r="M605" s="41">
        <v>22</v>
      </c>
      <c r="O605" s="41">
        <v>50</v>
      </c>
      <c r="P605" s="41">
        <v>50</v>
      </c>
      <c r="Q605" s="41">
        <v>0</v>
      </c>
      <c r="S605" s="41">
        <v>37</v>
      </c>
      <c r="T605" s="22"/>
      <c r="U605" s="41">
        <v>429</v>
      </c>
      <c r="V605" s="41">
        <v>418</v>
      </c>
      <c r="W605" s="41">
        <v>7</v>
      </c>
      <c r="X605" s="41">
        <v>4</v>
      </c>
      <c r="Z605" s="41">
        <v>0</v>
      </c>
      <c r="AB605" s="41">
        <f t="shared" si="89"/>
        <v>17</v>
      </c>
      <c r="AD605" s="41">
        <v>16</v>
      </c>
      <c r="AF605" s="41">
        <v>0</v>
      </c>
      <c r="AH605" s="41">
        <v>0</v>
      </c>
      <c r="AJ605" s="41">
        <v>1</v>
      </c>
    </row>
    <row r="606" spans="1:36" outlineLevel="2" x14ac:dyDescent="0.2">
      <c r="A606" s="46">
        <v>2017</v>
      </c>
      <c r="B606" s="22" t="s">
        <v>352</v>
      </c>
      <c r="C606" s="22" t="s">
        <v>40</v>
      </c>
      <c r="D606" s="22" t="s">
        <v>370</v>
      </c>
      <c r="F606" s="41">
        <f t="shared" si="91"/>
        <v>906</v>
      </c>
      <c r="G606" s="22"/>
      <c r="H606" s="41">
        <v>290</v>
      </c>
      <c r="I606" s="41">
        <v>119</v>
      </c>
      <c r="J606" s="41">
        <v>80</v>
      </c>
      <c r="K606" s="41">
        <v>85</v>
      </c>
      <c r="L606" s="41">
        <v>0</v>
      </c>
      <c r="M606" s="41">
        <v>6</v>
      </c>
      <c r="O606" s="41">
        <v>0</v>
      </c>
      <c r="P606" s="41">
        <v>0</v>
      </c>
      <c r="Q606" s="41">
        <v>0</v>
      </c>
      <c r="S606" s="41">
        <v>25</v>
      </c>
      <c r="T606" s="22"/>
      <c r="U606" s="41">
        <v>591</v>
      </c>
      <c r="V606" s="41">
        <v>579</v>
      </c>
      <c r="W606" s="41">
        <v>0</v>
      </c>
      <c r="X606" s="41">
        <v>12</v>
      </c>
      <c r="Z606" s="41">
        <v>0</v>
      </c>
      <c r="AB606" s="41">
        <f t="shared" si="89"/>
        <v>45</v>
      </c>
      <c r="AD606" s="41">
        <v>7</v>
      </c>
      <c r="AF606" s="41">
        <v>0</v>
      </c>
      <c r="AH606" s="41">
        <v>7</v>
      </c>
      <c r="AJ606" s="41">
        <v>31</v>
      </c>
    </row>
    <row r="607" spans="1:36" outlineLevel="2" x14ac:dyDescent="0.2">
      <c r="A607" s="46">
        <v>2017</v>
      </c>
      <c r="B607" s="22" t="s">
        <v>352</v>
      </c>
      <c r="C607" s="22" t="s">
        <v>42</v>
      </c>
      <c r="D607" s="22" t="s">
        <v>372</v>
      </c>
      <c r="F607" s="41">
        <f t="shared" si="91"/>
        <v>1015</v>
      </c>
      <c r="G607" s="22"/>
      <c r="H607" s="41">
        <v>472</v>
      </c>
      <c r="I607" s="41">
        <v>30</v>
      </c>
      <c r="J607" s="41">
        <v>23</v>
      </c>
      <c r="K607" s="41">
        <v>393</v>
      </c>
      <c r="L607" s="41">
        <v>22</v>
      </c>
      <c r="M607" s="41">
        <v>4</v>
      </c>
      <c r="O607" s="41">
        <v>4</v>
      </c>
      <c r="P607" s="41">
        <v>4</v>
      </c>
      <c r="Q607" s="41">
        <v>0</v>
      </c>
      <c r="S607" s="41">
        <v>40</v>
      </c>
      <c r="T607" s="22"/>
      <c r="U607" s="41">
        <v>499</v>
      </c>
      <c r="V607" s="41">
        <v>489</v>
      </c>
      <c r="W607" s="41">
        <v>10</v>
      </c>
      <c r="X607" s="41">
        <v>0</v>
      </c>
      <c r="Z607" s="41">
        <v>0</v>
      </c>
      <c r="AB607" s="41">
        <f t="shared" si="89"/>
        <v>26</v>
      </c>
      <c r="AD607" s="41">
        <v>26</v>
      </c>
      <c r="AF607" s="41">
        <v>0</v>
      </c>
      <c r="AH607" s="41">
        <v>0</v>
      </c>
      <c r="AJ607" s="41">
        <v>0</v>
      </c>
    </row>
    <row r="608" spans="1:36" outlineLevel="2" x14ac:dyDescent="0.2">
      <c r="A608" s="46">
        <v>2017</v>
      </c>
      <c r="B608" s="22" t="s">
        <v>352</v>
      </c>
      <c r="C608" s="22" t="s">
        <v>43</v>
      </c>
      <c r="D608" s="22" t="s">
        <v>373</v>
      </c>
      <c r="F608" s="41">
        <f t="shared" si="91"/>
        <v>17240</v>
      </c>
      <c r="G608" s="22"/>
      <c r="H608" s="41">
        <v>9106</v>
      </c>
      <c r="I608" s="41">
        <v>6637</v>
      </c>
      <c r="J608" s="41">
        <v>364</v>
      </c>
      <c r="K608" s="41">
        <v>1597</v>
      </c>
      <c r="L608" s="41">
        <v>0</v>
      </c>
      <c r="M608" s="41">
        <v>508</v>
      </c>
      <c r="O608" s="41">
        <v>3775</v>
      </c>
      <c r="P608" s="41">
        <v>3500</v>
      </c>
      <c r="Q608" s="41">
        <v>275</v>
      </c>
      <c r="S608" s="41">
        <v>277</v>
      </c>
      <c r="T608" s="22"/>
      <c r="U608" s="41">
        <v>4082</v>
      </c>
      <c r="V608" s="41">
        <v>4082</v>
      </c>
      <c r="W608" s="41">
        <v>0</v>
      </c>
      <c r="X608" s="41">
        <v>0</v>
      </c>
      <c r="Z608" s="41">
        <v>0</v>
      </c>
      <c r="AB608" s="41">
        <f t="shared" si="89"/>
        <v>466</v>
      </c>
      <c r="AD608" s="41">
        <v>368</v>
      </c>
      <c r="AF608" s="41">
        <v>97</v>
      </c>
      <c r="AH608" s="41">
        <v>1</v>
      </c>
      <c r="AJ608" s="41">
        <v>0</v>
      </c>
    </row>
    <row r="609" spans="1:36" outlineLevel="2" x14ac:dyDescent="0.2">
      <c r="A609" s="46">
        <v>2017</v>
      </c>
      <c r="B609" s="22" t="s">
        <v>352</v>
      </c>
      <c r="C609" s="22" t="s">
        <v>632</v>
      </c>
      <c r="D609" s="22" t="s">
        <v>633</v>
      </c>
      <c r="F609" s="41">
        <f t="shared" si="91"/>
        <v>1090</v>
      </c>
      <c r="G609" s="22"/>
      <c r="H609" s="41">
        <v>82</v>
      </c>
      <c r="I609" s="41">
        <v>20</v>
      </c>
      <c r="J609" s="41">
        <v>0</v>
      </c>
      <c r="K609" s="41">
        <v>22</v>
      </c>
      <c r="L609" s="41">
        <v>0</v>
      </c>
      <c r="M609" s="41">
        <v>40</v>
      </c>
      <c r="O609" s="41">
        <v>63</v>
      </c>
      <c r="P609" s="41">
        <v>63</v>
      </c>
      <c r="Q609" s="41">
        <v>0</v>
      </c>
      <c r="S609" s="41">
        <v>20</v>
      </c>
      <c r="T609" s="22"/>
      <c r="U609" s="41">
        <v>925</v>
      </c>
      <c r="V609" s="41">
        <v>686</v>
      </c>
      <c r="W609" s="41">
        <v>15</v>
      </c>
      <c r="X609" s="41">
        <v>224</v>
      </c>
      <c r="Z609" s="41">
        <v>250</v>
      </c>
      <c r="AB609" s="41">
        <f t="shared" si="89"/>
        <v>42</v>
      </c>
      <c r="AD609" s="41">
        <v>29</v>
      </c>
      <c r="AF609" s="41">
        <v>13</v>
      </c>
      <c r="AH609" s="41">
        <v>0</v>
      </c>
      <c r="AJ609" s="41">
        <v>0</v>
      </c>
    </row>
    <row r="610" spans="1:36" outlineLevel="2" x14ac:dyDescent="0.2">
      <c r="A610" s="46">
        <v>2017</v>
      </c>
      <c r="B610" s="22" t="s">
        <v>352</v>
      </c>
      <c r="C610" s="22" t="s">
        <v>267</v>
      </c>
      <c r="D610" s="22" t="s">
        <v>639</v>
      </c>
      <c r="F610" s="41">
        <f t="shared" si="91"/>
        <v>2550</v>
      </c>
      <c r="G610" s="22"/>
      <c r="H610" s="41">
        <v>968</v>
      </c>
      <c r="I610" s="41">
        <v>506</v>
      </c>
      <c r="J610" s="41">
        <v>157</v>
      </c>
      <c r="K610" s="41">
        <v>272</v>
      </c>
      <c r="L610" s="41">
        <v>23</v>
      </c>
      <c r="M610" s="41">
        <v>10</v>
      </c>
      <c r="O610" s="41">
        <v>383</v>
      </c>
      <c r="P610" s="41">
        <v>138</v>
      </c>
      <c r="Q610" s="41">
        <v>245</v>
      </c>
      <c r="S610" s="41">
        <v>292</v>
      </c>
      <c r="T610" s="22"/>
      <c r="U610" s="41">
        <v>907</v>
      </c>
      <c r="V610" s="41">
        <v>832</v>
      </c>
      <c r="W610" s="41">
        <v>23</v>
      </c>
      <c r="X610" s="41">
        <v>52</v>
      </c>
      <c r="Z610" s="41">
        <v>274</v>
      </c>
      <c r="AB610" s="41">
        <f t="shared" si="89"/>
        <v>44</v>
      </c>
      <c r="AD610" s="41">
        <v>0</v>
      </c>
      <c r="AF610" s="41">
        <v>23</v>
      </c>
      <c r="AH610" s="41">
        <v>21</v>
      </c>
      <c r="AJ610" s="41">
        <v>0</v>
      </c>
    </row>
    <row r="611" spans="1:36" outlineLevel="2" x14ac:dyDescent="0.2">
      <c r="A611" s="46">
        <v>2017</v>
      </c>
      <c r="B611" s="22" t="s">
        <v>352</v>
      </c>
      <c r="C611" s="22" t="s">
        <v>652</v>
      </c>
      <c r="D611" s="22" t="s">
        <v>653</v>
      </c>
      <c r="F611" s="41">
        <f t="shared" si="91"/>
        <v>2800</v>
      </c>
      <c r="G611" s="22"/>
      <c r="H611" s="41">
        <v>1280</v>
      </c>
      <c r="I611" s="41">
        <v>480</v>
      </c>
      <c r="J611" s="41">
        <v>519</v>
      </c>
      <c r="K611" s="41">
        <v>175</v>
      </c>
      <c r="L611" s="41">
        <v>0</v>
      </c>
      <c r="M611" s="41">
        <v>106</v>
      </c>
      <c r="O611" s="41">
        <v>49</v>
      </c>
      <c r="P611" s="41">
        <v>49</v>
      </c>
      <c r="Q611" s="41">
        <v>0</v>
      </c>
      <c r="S611" s="41">
        <v>138</v>
      </c>
      <c r="T611" s="22"/>
      <c r="U611" s="41">
        <v>1333</v>
      </c>
      <c r="V611" s="41">
        <v>738</v>
      </c>
      <c r="W611" s="41">
        <v>0</v>
      </c>
      <c r="X611" s="41">
        <v>595</v>
      </c>
      <c r="Z611" s="41">
        <v>0</v>
      </c>
      <c r="AB611" s="41">
        <f t="shared" si="89"/>
        <v>189</v>
      </c>
      <c r="AD611" s="41">
        <v>86</v>
      </c>
      <c r="AF611" s="41">
        <v>10</v>
      </c>
      <c r="AH611" s="41">
        <v>0</v>
      </c>
      <c r="AJ611" s="41">
        <v>93</v>
      </c>
    </row>
    <row r="612" spans="1:36" outlineLevel="2" x14ac:dyDescent="0.2">
      <c r="A612" s="46">
        <v>2017</v>
      </c>
      <c r="B612" s="22" t="s">
        <v>352</v>
      </c>
      <c r="C612" s="22" t="s">
        <v>281</v>
      </c>
      <c r="D612" s="22" t="s">
        <v>655</v>
      </c>
      <c r="F612" s="41">
        <f t="shared" si="91"/>
        <v>2890</v>
      </c>
      <c r="G612" s="22"/>
      <c r="H612" s="41">
        <v>1689</v>
      </c>
      <c r="I612" s="41">
        <v>1689</v>
      </c>
      <c r="J612" s="41">
        <v>0</v>
      </c>
      <c r="K612" s="41">
        <v>0</v>
      </c>
      <c r="L612" s="41">
        <v>0</v>
      </c>
      <c r="M612" s="41">
        <v>0</v>
      </c>
      <c r="O612" s="41">
        <v>195</v>
      </c>
      <c r="P612" s="41">
        <v>151</v>
      </c>
      <c r="Q612" s="41">
        <v>44</v>
      </c>
      <c r="S612" s="41">
        <v>178</v>
      </c>
      <c r="T612" s="22"/>
      <c r="U612" s="41">
        <v>828</v>
      </c>
      <c r="V612" s="41">
        <v>807</v>
      </c>
      <c r="W612" s="41">
        <v>21</v>
      </c>
      <c r="X612" s="41">
        <v>0</v>
      </c>
      <c r="Z612" s="41">
        <v>0</v>
      </c>
      <c r="AB612" s="41">
        <f t="shared" si="89"/>
        <v>642</v>
      </c>
      <c r="AD612" s="41">
        <v>570</v>
      </c>
      <c r="AF612" s="41">
        <v>0</v>
      </c>
      <c r="AH612" s="41">
        <v>27</v>
      </c>
      <c r="AJ612" s="41">
        <v>45</v>
      </c>
    </row>
    <row r="613" spans="1:36" outlineLevel="2" x14ac:dyDescent="0.2">
      <c r="A613" s="46">
        <v>2017</v>
      </c>
      <c r="B613" s="22" t="s">
        <v>352</v>
      </c>
      <c r="C613" s="22" t="s">
        <v>283</v>
      </c>
      <c r="D613" s="22" t="s">
        <v>657</v>
      </c>
      <c r="F613" s="41">
        <f t="shared" si="91"/>
        <v>662</v>
      </c>
      <c r="G613" s="22"/>
      <c r="H613" s="41">
        <v>227</v>
      </c>
      <c r="I613" s="41">
        <v>78</v>
      </c>
      <c r="J613" s="41">
        <v>3</v>
      </c>
      <c r="K613" s="41">
        <v>56</v>
      </c>
      <c r="L613" s="41">
        <v>0</v>
      </c>
      <c r="M613" s="41">
        <v>90</v>
      </c>
      <c r="O613" s="41">
        <v>43</v>
      </c>
      <c r="P613" s="41">
        <v>43</v>
      </c>
      <c r="Q613" s="41">
        <v>0</v>
      </c>
      <c r="S613" s="41">
        <v>0</v>
      </c>
      <c r="T613" s="22"/>
      <c r="U613" s="41">
        <v>392</v>
      </c>
      <c r="V613" s="41">
        <v>392</v>
      </c>
      <c r="W613" s="41">
        <v>0</v>
      </c>
      <c r="X613" s="41">
        <v>0</v>
      </c>
      <c r="Z613" s="41">
        <v>193</v>
      </c>
      <c r="AB613" s="41">
        <f t="shared" si="89"/>
        <v>68</v>
      </c>
      <c r="AD613" s="41">
        <v>68</v>
      </c>
      <c r="AF613" s="41">
        <v>0</v>
      </c>
      <c r="AH613" s="41">
        <v>0</v>
      </c>
      <c r="AJ613" s="41">
        <v>0</v>
      </c>
    </row>
    <row r="614" spans="1:36" outlineLevel="2" x14ac:dyDescent="0.2">
      <c r="A614" s="46">
        <v>2017</v>
      </c>
      <c r="B614" s="22" t="s">
        <v>352</v>
      </c>
      <c r="C614" s="22" t="s">
        <v>284</v>
      </c>
      <c r="D614" s="22" t="s">
        <v>658</v>
      </c>
      <c r="F614" s="41">
        <f t="shared" si="91"/>
        <v>892</v>
      </c>
      <c r="G614" s="22"/>
      <c r="H614" s="41">
        <v>182</v>
      </c>
      <c r="I614" s="41">
        <v>114</v>
      </c>
      <c r="J614" s="41">
        <v>0</v>
      </c>
      <c r="K614" s="41">
        <v>58</v>
      </c>
      <c r="L614" s="41">
        <v>0</v>
      </c>
      <c r="M614" s="41">
        <v>10</v>
      </c>
      <c r="O614" s="41">
        <v>167</v>
      </c>
      <c r="P614" s="41">
        <v>167</v>
      </c>
      <c r="Q614" s="41">
        <v>0</v>
      </c>
      <c r="S614" s="41">
        <v>82</v>
      </c>
      <c r="T614" s="22"/>
      <c r="U614" s="41">
        <v>461</v>
      </c>
      <c r="V614" s="41">
        <v>447</v>
      </c>
      <c r="W614" s="41">
        <v>14</v>
      </c>
      <c r="X614" s="41">
        <v>0</v>
      </c>
      <c r="Z614" s="41">
        <v>0</v>
      </c>
      <c r="AB614" s="41">
        <f t="shared" si="89"/>
        <v>79</v>
      </c>
      <c r="AD614" s="41">
        <v>8</v>
      </c>
      <c r="AF614" s="41">
        <v>54</v>
      </c>
      <c r="AH614" s="41">
        <v>0</v>
      </c>
      <c r="AJ614" s="41">
        <v>17</v>
      </c>
    </row>
    <row r="615" spans="1:36" outlineLevel="2" x14ac:dyDescent="0.2">
      <c r="A615" s="46">
        <v>2017</v>
      </c>
      <c r="B615" s="22" t="s">
        <v>352</v>
      </c>
      <c r="C615" s="22" t="s">
        <v>295</v>
      </c>
      <c r="D615" s="22" t="s">
        <v>669</v>
      </c>
      <c r="F615" s="41">
        <f t="shared" si="91"/>
        <v>782</v>
      </c>
      <c r="G615" s="22"/>
      <c r="H615" s="41">
        <v>144</v>
      </c>
      <c r="I615" s="41">
        <v>0</v>
      </c>
      <c r="J615" s="41">
        <v>10</v>
      </c>
      <c r="K615" s="41">
        <v>44</v>
      </c>
      <c r="L615" s="41">
        <v>0</v>
      </c>
      <c r="M615" s="41">
        <v>90</v>
      </c>
      <c r="O615" s="41">
        <v>91</v>
      </c>
      <c r="P615" s="41">
        <v>91</v>
      </c>
      <c r="Q615" s="41">
        <v>0</v>
      </c>
      <c r="S615" s="41">
        <v>112</v>
      </c>
      <c r="T615" s="22"/>
      <c r="U615" s="41">
        <v>435</v>
      </c>
      <c r="V615" s="41">
        <v>417</v>
      </c>
      <c r="W615" s="41">
        <v>18</v>
      </c>
      <c r="X615" s="41">
        <v>0</v>
      </c>
      <c r="Z615" s="41">
        <v>0</v>
      </c>
      <c r="AB615" s="41">
        <f t="shared" si="89"/>
        <v>45</v>
      </c>
      <c r="AD615" s="41">
        <v>34</v>
      </c>
      <c r="AF615" s="41">
        <v>0</v>
      </c>
      <c r="AH615" s="41">
        <v>0</v>
      </c>
      <c r="AJ615" s="41">
        <v>11</v>
      </c>
    </row>
    <row r="616" spans="1:36" outlineLevel="2" x14ac:dyDescent="0.2">
      <c r="A616" s="46">
        <v>2017</v>
      </c>
      <c r="B616" s="22" t="s">
        <v>352</v>
      </c>
      <c r="D616" s="22" t="s">
        <v>804</v>
      </c>
      <c r="F616" s="41">
        <f t="shared" si="91"/>
        <v>963</v>
      </c>
      <c r="G616" s="22"/>
      <c r="H616" s="41">
        <v>416</v>
      </c>
      <c r="I616" s="41">
        <v>211</v>
      </c>
      <c r="J616" s="41">
        <v>43</v>
      </c>
      <c r="K616" s="41">
        <v>91</v>
      </c>
      <c r="L616" s="41">
        <v>8</v>
      </c>
      <c r="M616" s="41">
        <v>63</v>
      </c>
      <c r="O616" s="41">
        <v>212</v>
      </c>
      <c r="P616" s="41">
        <v>157</v>
      </c>
      <c r="Q616" s="41">
        <v>55</v>
      </c>
      <c r="S616" s="41">
        <v>0</v>
      </c>
      <c r="T616" s="22"/>
      <c r="U616" s="41">
        <v>335</v>
      </c>
      <c r="V616" s="41">
        <v>315</v>
      </c>
      <c r="W616" s="41">
        <v>12</v>
      </c>
      <c r="X616" s="41">
        <v>8</v>
      </c>
      <c r="Z616" s="41">
        <v>0</v>
      </c>
      <c r="AB616" s="41">
        <f t="shared" si="89"/>
        <v>12</v>
      </c>
      <c r="AD616" s="41">
        <v>12</v>
      </c>
      <c r="AF616" s="41">
        <v>0</v>
      </c>
      <c r="AH616" s="41">
        <v>0</v>
      </c>
      <c r="AJ616" s="41">
        <v>0</v>
      </c>
    </row>
    <row r="617" spans="1:36" outlineLevel="1" x14ac:dyDescent="0.2">
      <c r="A617" s="46"/>
      <c r="B617" s="39" t="s">
        <v>712</v>
      </c>
      <c r="F617" s="41">
        <f>SUBTOTAL(9,F592:F616)</f>
        <v>105668</v>
      </c>
      <c r="G617" s="22"/>
      <c r="H617" s="41">
        <f t="shared" ref="H617:M617" si="92">SUBTOTAL(9,H592:H616)</f>
        <v>57049</v>
      </c>
      <c r="I617" s="41">
        <f t="shared" si="92"/>
        <v>31182</v>
      </c>
      <c r="J617" s="41">
        <f t="shared" si="92"/>
        <v>2759</v>
      </c>
      <c r="K617" s="41">
        <f t="shared" si="92"/>
        <v>15666</v>
      </c>
      <c r="L617" s="41">
        <f t="shared" si="92"/>
        <v>1475</v>
      </c>
      <c r="M617" s="41">
        <f t="shared" si="92"/>
        <v>5967</v>
      </c>
      <c r="O617" s="41">
        <f>SUBTOTAL(9,O592:O616)</f>
        <v>10574</v>
      </c>
      <c r="P617" s="41">
        <f>SUBTOTAL(9,P592:P616)</f>
        <v>9057</v>
      </c>
      <c r="Q617" s="41">
        <f>SUBTOTAL(9,Q592:Q616)</f>
        <v>1517</v>
      </c>
      <c r="S617" s="41">
        <f>SUBTOTAL(9,S592:S616)</f>
        <v>6165</v>
      </c>
      <c r="T617" s="22"/>
      <c r="U617" s="41">
        <f>SUBTOTAL(9,U592:U616)</f>
        <v>31880</v>
      </c>
      <c r="V617" s="41">
        <f>SUBTOTAL(9,V592:V616)</f>
        <v>28265</v>
      </c>
      <c r="W617" s="41">
        <f>SUBTOTAL(9,W592:W616)</f>
        <v>526</v>
      </c>
      <c r="X617" s="41">
        <f>SUBTOTAL(9,X592:X616)</f>
        <v>3089</v>
      </c>
      <c r="Z617" s="41">
        <f>SUBTOTAL(9,Z592:Z616)</f>
        <v>720</v>
      </c>
      <c r="AB617" s="41">
        <f>SUBTOTAL(9,AB592:AB616)</f>
        <v>10791</v>
      </c>
      <c r="AD617" s="41">
        <f>SUBTOTAL(9,AD592:AD616)</f>
        <v>6873</v>
      </c>
      <c r="AF617" s="41">
        <f>SUBTOTAL(9,AF592:AF616)</f>
        <v>432</v>
      </c>
      <c r="AH617" s="41">
        <f>SUBTOTAL(9,AH592:AH616)</f>
        <v>1832</v>
      </c>
      <c r="AJ617" s="41">
        <f>SUBTOTAL(9,AJ592:AJ616)</f>
        <v>1654</v>
      </c>
    </row>
    <row r="618" spans="1:36" outlineLevel="2" x14ac:dyDescent="0.2">
      <c r="A618" s="46">
        <v>2017</v>
      </c>
      <c r="B618" s="22" t="s">
        <v>419</v>
      </c>
      <c r="C618" s="22" t="s">
        <v>81</v>
      </c>
      <c r="D618" s="22" t="s">
        <v>418</v>
      </c>
      <c r="F618" s="41">
        <f t="shared" ref="F618:F641" si="93">SUM(H618,O618,S618,U618)</f>
        <v>21738</v>
      </c>
      <c r="G618" s="22"/>
      <c r="H618" s="41">
        <v>12817</v>
      </c>
      <c r="I618" s="41">
        <v>3655</v>
      </c>
      <c r="J618" s="41">
        <v>142</v>
      </c>
      <c r="K618" s="41">
        <v>3657</v>
      </c>
      <c r="L618" s="41">
        <v>0</v>
      </c>
      <c r="M618" s="41">
        <v>5363</v>
      </c>
      <c r="O618" s="41">
        <v>4002</v>
      </c>
      <c r="P618" s="41">
        <v>3027</v>
      </c>
      <c r="Q618" s="41">
        <v>975</v>
      </c>
      <c r="S618" s="41">
        <v>918</v>
      </c>
      <c r="T618" s="22"/>
      <c r="U618" s="41">
        <v>4001</v>
      </c>
      <c r="V618" s="41">
        <v>3787</v>
      </c>
      <c r="W618" s="41">
        <v>143</v>
      </c>
      <c r="X618" s="41">
        <v>71</v>
      </c>
      <c r="Z618" s="41">
        <v>0</v>
      </c>
      <c r="AB618" s="41">
        <f t="shared" si="89"/>
        <v>2976</v>
      </c>
      <c r="AD618" s="41">
        <v>2764</v>
      </c>
      <c r="AF618" s="41">
        <v>204</v>
      </c>
      <c r="AH618" s="41">
        <v>7</v>
      </c>
      <c r="AJ618" s="41">
        <v>1</v>
      </c>
    </row>
    <row r="619" spans="1:36" outlineLevel="2" x14ac:dyDescent="0.2">
      <c r="A619" s="46">
        <v>2017</v>
      </c>
      <c r="B619" s="22" t="s">
        <v>419</v>
      </c>
      <c r="C619" s="22" t="s">
        <v>83</v>
      </c>
      <c r="D619" s="22" t="s">
        <v>421</v>
      </c>
      <c r="F619" s="41">
        <f t="shared" si="93"/>
        <v>2105</v>
      </c>
      <c r="G619" s="22"/>
      <c r="H619" s="41">
        <v>1034</v>
      </c>
      <c r="I619" s="41">
        <v>42</v>
      </c>
      <c r="J619" s="41">
        <v>10</v>
      </c>
      <c r="K619" s="41">
        <v>864</v>
      </c>
      <c r="L619" s="41">
        <v>0</v>
      </c>
      <c r="M619" s="41">
        <v>118</v>
      </c>
      <c r="O619" s="41">
        <v>0</v>
      </c>
      <c r="P619" s="41">
        <v>0</v>
      </c>
      <c r="Q619" s="41">
        <v>0</v>
      </c>
      <c r="S619" s="41">
        <v>37</v>
      </c>
      <c r="T619" s="22"/>
      <c r="U619" s="41">
        <v>1034</v>
      </c>
      <c r="V619" s="41">
        <v>999</v>
      </c>
      <c r="W619" s="41">
        <v>35</v>
      </c>
      <c r="X619" s="41">
        <v>0</v>
      </c>
      <c r="Z619" s="41">
        <v>0</v>
      </c>
      <c r="AB619" s="41">
        <f t="shared" si="89"/>
        <v>14</v>
      </c>
      <c r="AD619" s="41">
        <v>13</v>
      </c>
      <c r="AF619" s="41">
        <v>0</v>
      </c>
      <c r="AH619" s="41">
        <v>1</v>
      </c>
      <c r="AJ619" s="41">
        <v>0</v>
      </c>
    </row>
    <row r="620" spans="1:36" outlineLevel="2" x14ac:dyDescent="0.2">
      <c r="A620" s="46">
        <v>2017</v>
      </c>
      <c r="B620" s="22" t="s">
        <v>419</v>
      </c>
      <c r="C620" s="22" t="s">
        <v>84</v>
      </c>
      <c r="D620" s="22" t="s">
        <v>422</v>
      </c>
      <c r="F620" s="41">
        <f t="shared" si="93"/>
        <v>506</v>
      </c>
      <c r="G620" s="22"/>
      <c r="H620" s="41">
        <v>188</v>
      </c>
      <c r="I620" s="41">
        <v>0</v>
      </c>
      <c r="J620" s="41">
        <v>0</v>
      </c>
      <c r="K620" s="41">
        <v>89</v>
      </c>
      <c r="L620" s="41">
        <v>0</v>
      </c>
      <c r="M620" s="41">
        <v>99</v>
      </c>
      <c r="O620" s="41">
        <v>28</v>
      </c>
      <c r="P620" s="41">
        <v>28</v>
      </c>
      <c r="Q620" s="41">
        <v>0</v>
      </c>
      <c r="S620" s="41">
        <v>2</v>
      </c>
      <c r="T620" s="22"/>
      <c r="U620" s="41">
        <v>288</v>
      </c>
      <c r="V620" s="41">
        <v>288</v>
      </c>
      <c r="W620" s="41">
        <v>0</v>
      </c>
      <c r="X620" s="41">
        <v>0</v>
      </c>
      <c r="Z620" s="41">
        <v>0</v>
      </c>
      <c r="AB620" s="41">
        <f t="shared" si="89"/>
        <v>52</v>
      </c>
      <c r="AD620" s="41">
        <v>0</v>
      </c>
      <c r="AF620" s="41">
        <v>0</v>
      </c>
      <c r="AH620" s="41">
        <v>0</v>
      </c>
      <c r="AJ620" s="41">
        <v>52</v>
      </c>
    </row>
    <row r="621" spans="1:36" outlineLevel="2" x14ac:dyDescent="0.2">
      <c r="A621" s="46">
        <v>2017</v>
      </c>
      <c r="B621" s="22" t="s">
        <v>419</v>
      </c>
      <c r="C621" s="22" t="s">
        <v>85</v>
      </c>
      <c r="D621" s="22" t="s">
        <v>423</v>
      </c>
      <c r="F621" s="41">
        <f t="shared" si="93"/>
        <v>1138</v>
      </c>
      <c r="G621" s="22"/>
      <c r="H621" s="41">
        <v>453</v>
      </c>
      <c r="I621" s="41">
        <v>18</v>
      </c>
      <c r="J621" s="41">
        <v>353</v>
      </c>
      <c r="K621" s="41">
        <v>9</v>
      </c>
      <c r="L621" s="41">
        <v>0</v>
      </c>
      <c r="M621" s="41">
        <v>73</v>
      </c>
      <c r="O621" s="41">
        <v>288</v>
      </c>
      <c r="P621" s="41">
        <v>288</v>
      </c>
      <c r="Q621" s="41">
        <v>0</v>
      </c>
      <c r="S621" s="41">
        <v>376</v>
      </c>
      <c r="T621" s="22"/>
      <c r="U621" s="41">
        <v>21</v>
      </c>
      <c r="V621" s="41">
        <v>0</v>
      </c>
      <c r="W621" s="41">
        <v>21</v>
      </c>
      <c r="X621" s="41">
        <v>0</v>
      </c>
      <c r="Z621" s="41">
        <v>0</v>
      </c>
      <c r="AB621" s="41">
        <f t="shared" si="89"/>
        <v>119</v>
      </c>
      <c r="AD621" s="41">
        <v>11</v>
      </c>
      <c r="AF621" s="41">
        <v>98</v>
      </c>
      <c r="AH621" s="41">
        <v>10</v>
      </c>
      <c r="AJ621" s="41">
        <v>0</v>
      </c>
    </row>
    <row r="622" spans="1:36" outlineLevel="2" x14ac:dyDescent="0.2">
      <c r="A622" s="46">
        <v>2017</v>
      </c>
      <c r="B622" s="22" t="s">
        <v>419</v>
      </c>
      <c r="C622" s="22" t="s">
        <v>86</v>
      </c>
      <c r="D622" s="22" t="s">
        <v>424</v>
      </c>
      <c r="F622" s="41">
        <f t="shared" si="93"/>
        <v>324</v>
      </c>
      <c r="G622" s="22"/>
      <c r="H622" s="41">
        <v>49</v>
      </c>
      <c r="I622" s="41">
        <v>3</v>
      </c>
      <c r="J622" s="41">
        <v>0</v>
      </c>
      <c r="K622" s="41">
        <v>5</v>
      </c>
      <c r="L622" s="41">
        <v>0</v>
      </c>
      <c r="M622" s="41">
        <v>41</v>
      </c>
      <c r="O622" s="41">
        <v>0</v>
      </c>
      <c r="P622" s="41">
        <v>0</v>
      </c>
      <c r="Q622" s="41">
        <v>0</v>
      </c>
      <c r="S622" s="41">
        <v>0</v>
      </c>
      <c r="T622" s="22"/>
      <c r="U622" s="41">
        <v>275</v>
      </c>
      <c r="V622" s="41">
        <v>275</v>
      </c>
      <c r="W622" s="41">
        <v>0</v>
      </c>
      <c r="X622" s="41">
        <v>0</v>
      </c>
      <c r="Z622" s="41">
        <v>0</v>
      </c>
      <c r="AB622" s="41">
        <f t="shared" si="89"/>
        <v>2</v>
      </c>
      <c r="AD622" s="41">
        <v>2</v>
      </c>
      <c r="AF622" s="41">
        <v>0</v>
      </c>
      <c r="AH622" s="41">
        <v>0</v>
      </c>
      <c r="AJ622" s="41">
        <v>0</v>
      </c>
    </row>
    <row r="623" spans="1:36" outlineLevel="2" x14ac:dyDescent="0.2">
      <c r="A623" s="46">
        <v>2017</v>
      </c>
      <c r="B623" s="22" t="s">
        <v>419</v>
      </c>
      <c r="C623" s="22" t="s">
        <v>87</v>
      </c>
      <c r="D623" s="22" t="s">
        <v>425</v>
      </c>
      <c r="F623" s="41">
        <f t="shared" si="93"/>
        <v>3226</v>
      </c>
      <c r="G623" s="22"/>
      <c r="H623" s="41">
        <v>1758</v>
      </c>
      <c r="I623" s="41">
        <v>1561</v>
      </c>
      <c r="J623" s="41">
        <v>0</v>
      </c>
      <c r="K623" s="41">
        <v>111</v>
      </c>
      <c r="L623" s="41">
        <v>0</v>
      </c>
      <c r="M623" s="41">
        <v>86</v>
      </c>
      <c r="O623" s="41">
        <v>119</v>
      </c>
      <c r="P623" s="41">
        <v>113</v>
      </c>
      <c r="Q623" s="41">
        <v>6</v>
      </c>
      <c r="S623" s="41">
        <v>766</v>
      </c>
      <c r="T623" s="22"/>
      <c r="U623" s="41">
        <v>583</v>
      </c>
      <c r="V623" s="41">
        <v>506</v>
      </c>
      <c r="W623" s="41">
        <v>28</v>
      </c>
      <c r="X623" s="41">
        <v>49</v>
      </c>
      <c r="Z623" s="41">
        <v>0</v>
      </c>
      <c r="AB623" s="41">
        <f t="shared" si="89"/>
        <v>672</v>
      </c>
      <c r="AD623" s="41">
        <v>232</v>
      </c>
      <c r="AF623" s="41">
        <v>0</v>
      </c>
      <c r="AH623" s="41">
        <v>440</v>
      </c>
      <c r="AJ623" s="41">
        <v>0</v>
      </c>
    </row>
    <row r="624" spans="1:36" outlineLevel="2" x14ac:dyDescent="0.2">
      <c r="A624" s="46">
        <v>2017</v>
      </c>
      <c r="B624" s="22" t="s">
        <v>419</v>
      </c>
      <c r="C624" s="22" t="s">
        <v>88</v>
      </c>
      <c r="D624" s="22" t="s">
        <v>426</v>
      </c>
      <c r="F624" s="41">
        <f t="shared" si="93"/>
        <v>943</v>
      </c>
      <c r="G624" s="22"/>
      <c r="H624" s="41">
        <v>391</v>
      </c>
      <c r="I624" s="41">
        <v>90</v>
      </c>
      <c r="J624" s="41">
        <v>0</v>
      </c>
      <c r="K624" s="41">
        <v>151</v>
      </c>
      <c r="L624" s="41">
        <v>0</v>
      </c>
      <c r="M624" s="41">
        <v>150</v>
      </c>
      <c r="O624" s="41">
        <v>24</v>
      </c>
      <c r="P624" s="41">
        <v>24</v>
      </c>
      <c r="Q624" s="41">
        <v>0</v>
      </c>
      <c r="S624" s="41">
        <v>85</v>
      </c>
      <c r="T624" s="22"/>
      <c r="U624" s="41">
        <v>443</v>
      </c>
      <c r="V624" s="41">
        <v>396</v>
      </c>
      <c r="W624" s="41">
        <v>15</v>
      </c>
      <c r="X624" s="41">
        <v>32</v>
      </c>
      <c r="Z624" s="41">
        <v>0</v>
      </c>
      <c r="AB624" s="41">
        <f t="shared" ref="AB624:AB689" si="94">SUM(AC624:AJ624)</f>
        <v>29</v>
      </c>
      <c r="AD624" s="41">
        <v>29</v>
      </c>
      <c r="AF624" s="41">
        <v>0</v>
      </c>
      <c r="AH624" s="41">
        <v>0</v>
      </c>
      <c r="AJ624" s="41">
        <v>0</v>
      </c>
    </row>
    <row r="625" spans="1:36" outlineLevel="2" x14ac:dyDescent="0.2">
      <c r="A625" s="46">
        <v>2017</v>
      </c>
      <c r="B625" s="22" t="s">
        <v>419</v>
      </c>
      <c r="C625" s="22" t="s">
        <v>89</v>
      </c>
      <c r="D625" s="22" t="s">
        <v>427</v>
      </c>
      <c r="F625" s="41">
        <f t="shared" si="93"/>
        <v>307</v>
      </c>
      <c r="G625" s="22"/>
      <c r="H625" s="41">
        <v>27</v>
      </c>
      <c r="I625" s="41">
        <v>0</v>
      </c>
      <c r="J625" s="41">
        <v>0</v>
      </c>
      <c r="K625" s="41">
        <v>0</v>
      </c>
      <c r="L625" s="41">
        <v>0</v>
      </c>
      <c r="M625" s="41">
        <v>27</v>
      </c>
      <c r="O625" s="41">
        <v>41</v>
      </c>
      <c r="P625" s="41">
        <v>0</v>
      </c>
      <c r="Q625" s="41">
        <v>41</v>
      </c>
      <c r="S625" s="41">
        <v>68</v>
      </c>
      <c r="T625" s="22"/>
      <c r="U625" s="41">
        <v>171</v>
      </c>
      <c r="V625" s="41">
        <v>130</v>
      </c>
      <c r="W625" s="41">
        <v>0</v>
      </c>
      <c r="X625" s="41">
        <v>41</v>
      </c>
      <c r="Z625" s="41">
        <v>0</v>
      </c>
      <c r="AB625" s="41">
        <f t="shared" si="94"/>
        <v>5</v>
      </c>
      <c r="AD625" s="41">
        <v>0</v>
      </c>
      <c r="AF625" s="41">
        <v>5</v>
      </c>
      <c r="AH625" s="41">
        <v>0</v>
      </c>
      <c r="AJ625" s="41">
        <v>0</v>
      </c>
    </row>
    <row r="626" spans="1:36" outlineLevel="2" x14ac:dyDescent="0.2">
      <c r="A626" s="46">
        <v>2017</v>
      </c>
      <c r="B626" s="22" t="s">
        <v>419</v>
      </c>
      <c r="C626" s="22" t="s">
        <v>428</v>
      </c>
      <c r="D626" s="22" t="s">
        <v>429</v>
      </c>
      <c r="F626" s="41">
        <f t="shared" si="93"/>
        <v>92</v>
      </c>
      <c r="G626" s="22"/>
      <c r="H626" s="41">
        <v>34</v>
      </c>
      <c r="I626" s="41">
        <v>14</v>
      </c>
      <c r="J626" s="41">
        <v>20</v>
      </c>
      <c r="K626" s="41">
        <v>0</v>
      </c>
      <c r="L626" s="41">
        <v>0</v>
      </c>
      <c r="M626" s="41">
        <v>0</v>
      </c>
      <c r="O626" s="41">
        <v>1</v>
      </c>
      <c r="P626" s="41">
        <v>1</v>
      </c>
      <c r="Q626" s="41">
        <v>0</v>
      </c>
      <c r="S626" s="41">
        <v>3</v>
      </c>
      <c r="T626" s="22"/>
      <c r="U626" s="41">
        <v>54</v>
      </c>
      <c r="V626" s="41">
        <v>47</v>
      </c>
      <c r="W626" s="41">
        <v>7</v>
      </c>
      <c r="X626" s="41">
        <v>0</v>
      </c>
      <c r="Z626" s="41">
        <v>0</v>
      </c>
      <c r="AB626" s="41">
        <f t="shared" si="94"/>
        <v>0</v>
      </c>
      <c r="AD626" s="41">
        <v>0</v>
      </c>
      <c r="AF626" s="41">
        <v>0</v>
      </c>
      <c r="AH626" s="41">
        <v>0</v>
      </c>
      <c r="AJ626" s="41">
        <v>0</v>
      </c>
    </row>
    <row r="627" spans="1:36" outlineLevel="2" x14ac:dyDescent="0.2">
      <c r="A627" s="46">
        <v>2017</v>
      </c>
      <c r="B627" s="22" t="s">
        <v>419</v>
      </c>
      <c r="C627" s="22" t="s">
        <v>90</v>
      </c>
      <c r="D627" s="22" t="s">
        <v>430</v>
      </c>
      <c r="F627" s="41">
        <f t="shared" si="93"/>
        <v>788</v>
      </c>
      <c r="G627" s="22"/>
      <c r="H627" s="41">
        <v>109</v>
      </c>
      <c r="I627" s="41">
        <v>54</v>
      </c>
      <c r="J627" s="41">
        <v>15</v>
      </c>
      <c r="K627" s="41">
        <v>0</v>
      </c>
      <c r="L627" s="41">
        <v>0</v>
      </c>
      <c r="M627" s="41">
        <v>40</v>
      </c>
      <c r="O627" s="41">
        <v>225</v>
      </c>
      <c r="P627" s="41">
        <v>225</v>
      </c>
      <c r="Q627" s="41">
        <v>0</v>
      </c>
      <c r="S627" s="41">
        <v>158</v>
      </c>
      <c r="T627" s="22"/>
      <c r="U627" s="41">
        <v>296</v>
      </c>
      <c r="V627" s="41">
        <v>296</v>
      </c>
      <c r="W627" s="41">
        <v>0</v>
      </c>
      <c r="X627" s="41">
        <v>0</v>
      </c>
      <c r="Z627" s="41">
        <v>0</v>
      </c>
      <c r="AB627" s="41">
        <f t="shared" si="94"/>
        <v>50.462699999999998</v>
      </c>
      <c r="AD627" s="41">
        <v>6.5448000000000004</v>
      </c>
      <c r="AF627" s="41">
        <v>1.2609999999999999</v>
      </c>
      <c r="AH627" s="41">
        <v>4.5</v>
      </c>
      <c r="AJ627" s="41">
        <v>38.1569</v>
      </c>
    </row>
    <row r="628" spans="1:36" outlineLevel="2" x14ac:dyDescent="0.2">
      <c r="A628" s="46">
        <v>2017</v>
      </c>
      <c r="B628" s="22" t="s">
        <v>419</v>
      </c>
      <c r="C628" s="22" t="s">
        <v>91</v>
      </c>
      <c r="D628" s="22" t="s">
        <v>431</v>
      </c>
      <c r="F628" s="41">
        <f t="shared" si="93"/>
        <v>2234</v>
      </c>
      <c r="G628" s="22"/>
      <c r="H628" s="41">
        <v>1467</v>
      </c>
      <c r="I628" s="41">
        <v>532</v>
      </c>
      <c r="J628" s="41">
        <v>362</v>
      </c>
      <c r="K628" s="41">
        <v>100</v>
      </c>
      <c r="L628" s="41">
        <v>0</v>
      </c>
      <c r="M628" s="41">
        <v>473</v>
      </c>
      <c r="O628" s="41">
        <v>26</v>
      </c>
      <c r="P628" s="41">
        <v>26</v>
      </c>
      <c r="Q628" s="41">
        <v>0</v>
      </c>
      <c r="S628" s="41">
        <v>111</v>
      </c>
      <c r="T628" s="22"/>
      <c r="U628" s="41">
        <v>630</v>
      </c>
      <c r="V628" s="41">
        <v>602</v>
      </c>
      <c r="W628" s="41">
        <v>28</v>
      </c>
      <c r="X628" s="41">
        <v>0</v>
      </c>
      <c r="Z628" s="41">
        <v>0</v>
      </c>
      <c r="AB628" s="41">
        <f t="shared" si="94"/>
        <v>407</v>
      </c>
      <c r="AD628" s="41">
        <v>407</v>
      </c>
      <c r="AF628" s="41">
        <v>0</v>
      </c>
      <c r="AH628" s="41">
        <v>0</v>
      </c>
      <c r="AJ628" s="41">
        <v>0</v>
      </c>
    </row>
    <row r="629" spans="1:36" outlineLevel="2" x14ac:dyDescent="0.2">
      <c r="A629" s="46">
        <v>2017</v>
      </c>
      <c r="B629" s="22" t="s">
        <v>419</v>
      </c>
      <c r="C629" s="22" t="s">
        <v>92</v>
      </c>
      <c r="D629" s="22" t="s">
        <v>419</v>
      </c>
      <c r="F629" s="41">
        <f t="shared" si="93"/>
        <v>74678</v>
      </c>
      <c r="G629" s="22"/>
      <c r="H629" s="41">
        <v>44825</v>
      </c>
      <c r="I629" s="41">
        <v>30729</v>
      </c>
      <c r="J629" s="41">
        <v>3071</v>
      </c>
      <c r="K629" s="41">
        <v>3371</v>
      </c>
      <c r="L629" s="41">
        <v>1017</v>
      </c>
      <c r="M629" s="41">
        <v>6637</v>
      </c>
      <c r="O629" s="41">
        <v>11323</v>
      </c>
      <c r="P629" s="41">
        <v>8386</v>
      </c>
      <c r="Q629" s="41">
        <v>2937</v>
      </c>
      <c r="S629" s="41">
        <v>4607</v>
      </c>
      <c r="T629" s="22"/>
      <c r="U629" s="41">
        <v>13923</v>
      </c>
      <c r="V629" s="41">
        <v>13225</v>
      </c>
      <c r="W629" s="41">
        <v>698</v>
      </c>
      <c r="X629" s="41">
        <v>0</v>
      </c>
      <c r="Z629" s="41">
        <v>0</v>
      </c>
      <c r="AB629" s="41">
        <f t="shared" si="94"/>
        <v>1066.9505000000001</v>
      </c>
      <c r="AD629" s="41">
        <v>417.76440000000002</v>
      </c>
      <c r="AF629" s="41">
        <v>81.354799999999997</v>
      </c>
      <c r="AH629" s="41">
        <v>567.83130000000006</v>
      </c>
      <c r="AJ629" s="41">
        <v>0</v>
      </c>
    </row>
    <row r="630" spans="1:36" outlineLevel="2" x14ac:dyDescent="0.2">
      <c r="A630" s="46">
        <v>2017</v>
      </c>
      <c r="B630" s="22" t="s">
        <v>419</v>
      </c>
      <c r="C630" s="22" t="s">
        <v>93</v>
      </c>
      <c r="D630" s="22" t="s">
        <v>432</v>
      </c>
      <c r="F630" s="41">
        <f t="shared" si="93"/>
        <v>6585</v>
      </c>
      <c r="G630" s="22"/>
      <c r="H630" s="41">
        <v>3903</v>
      </c>
      <c r="I630" s="41">
        <v>2644</v>
      </c>
      <c r="J630" s="41">
        <v>0</v>
      </c>
      <c r="K630" s="41">
        <v>1223</v>
      </c>
      <c r="L630" s="41">
        <v>8</v>
      </c>
      <c r="M630" s="41">
        <v>28</v>
      </c>
      <c r="O630" s="41">
        <v>328</v>
      </c>
      <c r="P630" s="41">
        <v>270</v>
      </c>
      <c r="Q630" s="41">
        <v>58</v>
      </c>
      <c r="S630" s="41">
        <v>642</v>
      </c>
      <c r="T630" s="22"/>
      <c r="U630" s="41">
        <v>1712</v>
      </c>
      <c r="V630" s="41">
        <v>1677</v>
      </c>
      <c r="W630" s="41">
        <v>35</v>
      </c>
      <c r="X630" s="41">
        <v>0</v>
      </c>
      <c r="Z630" s="41">
        <v>0</v>
      </c>
      <c r="AB630" s="41">
        <f t="shared" si="94"/>
        <v>2031</v>
      </c>
      <c r="AD630" s="41">
        <v>1471</v>
      </c>
      <c r="AF630" s="41">
        <v>0</v>
      </c>
      <c r="AH630" s="41">
        <v>560</v>
      </c>
      <c r="AJ630" s="41">
        <v>0</v>
      </c>
    </row>
    <row r="631" spans="1:36" outlineLevel="2" x14ac:dyDescent="0.2">
      <c r="A631" s="46">
        <v>2017</v>
      </c>
      <c r="B631" s="22" t="s">
        <v>419</v>
      </c>
      <c r="C631" s="22" t="s">
        <v>94</v>
      </c>
      <c r="D631" s="22" t="s">
        <v>433</v>
      </c>
      <c r="F631" s="41">
        <f t="shared" si="93"/>
        <v>689</v>
      </c>
      <c r="G631" s="22"/>
      <c r="H631" s="41">
        <v>415</v>
      </c>
      <c r="I631" s="41">
        <v>0</v>
      </c>
      <c r="J631" s="41">
        <v>0</v>
      </c>
      <c r="K631" s="41">
        <v>177</v>
      </c>
      <c r="L631" s="41">
        <v>0</v>
      </c>
      <c r="M631" s="41">
        <v>238</v>
      </c>
      <c r="O631" s="41">
        <v>38</v>
      </c>
      <c r="P631" s="41">
        <v>38</v>
      </c>
      <c r="Q631" s="41">
        <v>0</v>
      </c>
      <c r="S631" s="41">
        <v>3</v>
      </c>
      <c r="T631" s="22"/>
      <c r="U631" s="41">
        <v>233</v>
      </c>
      <c r="V631" s="41">
        <v>233</v>
      </c>
      <c r="W631" s="41">
        <v>0</v>
      </c>
      <c r="X631" s="41">
        <v>0</v>
      </c>
      <c r="Z631" s="41">
        <v>0</v>
      </c>
      <c r="AB631" s="41">
        <f t="shared" si="94"/>
        <v>167</v>
      </c>
      <c r="AD631" s="41">
        <v>167</v>
      </c>
      <c r="AF631" s="41">
        <v>0</v>
      </c>
      <c r="AH631" s="41">
        <v>0</v>
      </c>
      <c r="AJ631" s="41">
        <v>0</v>
      </c>
    </row>
    <row r="632" spans="1:36" outlineLevel="2" x14ac:dyDescent="0.2">
      <c r="A632" s="46">
        <v>2017</v>
      </c>
      <c r="B632" s="22" t="s">
        <v>419</v>
      </c>
      <c r="C632" s="22" t="s">
        <v>95</v>
      </c>
      <c r="D632" s="22" t="s">
        <v>434</v>
      </c>
      <c r="F632" s="41">
        <f t="shared" si="93"/>
        <v>863</v>
      </c>
      <c r="G632" s="22"/>
      <c r="H632" s="41">
        <v>134</v>
      </c>
      <c r="I632" s="41">
        <v>49</v>
      </c>
      <c r="J632" s="41">
        <v>0</v>
      </c>
      <c r="K632" s="41">
        <v>15</v>
      </c>
      <c r="L632" s="41">
        <v>19</v>
      </c>
      <c r="M632" s="41">
        <v>51</v>
      </c>
      <c r="O632" s="41">
        <v>180</v>
      </c>
      <c r="P632" s="41">
        <v>108</v>
      </c>
      <c r="Q632" s="41">
        <v>72</v>
      </c>
      <c r="S632" s="41">
        <v>125</v>
      </c>
      <c r="T632" s="22"/>
      <c r="U632" s="41">
        <v>424</v>
      </c>
      <c r="V632" s="41">
        <v>411</v>
      </c>
      <c r="W632" s="41">
        <v>13</v>
      </c>
      <c r="X632" s="41">
        <v>0</v>
      </c>
      <c r="Z632" s="41">
        <v>0</v>
      </c>
      <c r="AB632" s="41">
        <f t="shared" si="94"/>
        <v>42</v>
      </c>
      <c r="AD632" s="41">
        <v>0</v>
      </c>
      <c r="AF632" s="41">
        <v>2</v>
      </c>
      <c r="AH632" s="41">
        <v>35</v>
      </c>
      <c r="AJ632" s="41">
        <v>5</v>
      </c>
    </row>
    <row r="633" spans="1:36" outlineLevel="2" x14ac:dyDescent="0.2">
      <c r="A633" s="46">
        <v>2017</v>
      </c>
      <c r="B633" s="22" t="s">
        <v>419</v>
      </c>
      <c r="C633" s="22" t="s">
        <v>96</v>
      </c>
      <c r="D633" s="22" t="s">
        <v>435</v>
      </c>
      <c r="F633" s="41">
        <f t="shared" si="93"/>
        <v>2990</v>
      </c>
      <c r="G633" s="22"/>
      <c r="H633" s="41">
        <v>849</v>
      </c>
      <c r="I633" s="41">
        <v>815</v>
      </c>
      <c r="J633" s="41">
        <v>21</v>
      </c>
      <c r="K633" s="41">
        <v>0</v>
      </c>
      <c r="L633" s="41">
        <v>0</v>
      </c>
      <c r="M633" s="41">
        <v>13</v>
      </c>
      <c r="O633" s="41">
        <v>343</v>
      </c>
      <c r="P633" s="41">
        <v>246</v>
      </c>
      <c r="Q633" s="41">
        <v>97</v>
      </c>
      <c r="S633" s="41">
        <v>611</v>
      </c>
      <c r="T633" s="22"/>
      <c r="U633" s="41">
        <v>1187</v>
      </c>
      <c r="V633" s="41">
        <v>1187</v>
      </c>
      <c r="W633" s="41">
        <v>0</v>
      </c>
      <c r="X633" s="41">
        <v>0</v>
      </c>
      <c r="Z633" s="41">
        <v>22</v>
      </c>
      <c r="AB633" s="41">
        <f t="shared" si="94"/>
        <v>362</v>
      </c>
      <c r="AD633" s="41">
        <v>0</v>
      </c>
      <c r="AF633" s="41">
        <v>0</v>
      </c>
      <c r="AH633" s="41">
        <v>74</v>
      </c>
      <c r="AJ633" s="41">
        <v>288</v>
      </c>
    </row>
    <row r="634" spans="1:36" outlineLevel="2" x14ac:dyDescent="0.2">
      <c r="A634" s="46">
        <v>2017</v>
      </c>
      <c r="B634" s="22" t="s">
        <v>419</v>
      </c>
      <c r="C634" s="22" t="s">
        <v>436</v>
      </c>
      <c r="D634" s="22" t="s">
        <v>437</v>
      </c>
      <c r="F634" s="41">
        <f t="shared" si="93"/>
        <v>5020</v>
      </c>
      <c r="G634" s="22"/>
      <c r="H634" s="41">
        <v>2119</v>
      </c>
      <c r="I634" s="41">
        <v>474</v>
      </c>
      <c r="J634" s="41">
        <v>0</v>
      </c>
      <c r="K634" s="41">
        <v>1045</v>
      </c>
      <c r="L634" s="41">
        <v>339</v>
      </c>
      <c r="M634" s="41">
        <v>261</v>
      </c>
      <c r="O634" s="41">
        <v>61</v>
      </c>
      <c r="P634" s="41">
        <v>61</v>
      </c>
      <c r="Q634" s="41">
        <v>0</v>
      </c>
      <c r="S634" s="41">
        <v>1295</v>
      </c>
      <c r="T634" s="22"/>
      <c r="U634" s="41">
        <v>1545</v>
      </c>
      <c r="V634" s="41">
        <v>1462</v>
      </c>
      <c r="W634" s="41">
        <v>38</v>
      </c>
      <c r="X634" s="41">
        <v>45</v>
      </c>
      <c r="Z634" s="41">
        <v>0</v>
      </c>
      <c r="AB634" s="41">
        <f t="shared" si="94"/>
        <v>533</v>
      </c>
      <c r="AD634" s="41">
        <v>25</v>
      </c>
      <c r="AF634" s="41">
        <v>18</v>
      </c>
      <c r="AH634" s="41">
        <v>490</v>
      </c>
      <c r="AJ634" s="41">
        <v>0</v>
      </c>
    </row>
    <row r="635" spans="1:36" outlineLevel="2" x14ac:dyDescent="0.2">
      <c r="A635" s="46">
        <v>2017</v>
      </c>
      <c r="B635" s="22" t="s">
        <v>419</v>
      </c>
      <c r="C635" s="22" t="s">
        <v>155</v>
      </c>
      <c r="D635" s="22" t="s">
        <v>500</v>
      </c>
      <c r="F635" s="41">
        <f t="shared" si="93"/>
        <v>245</v>
      </c>
      <c r="G635" s="22"/>
      <c r="H635" s="41">
        <v>0</v>
      </c>
      <c r="I635" s="41">
        <v>0</v>
      </c>
      <c r="J635" s="41">
        <v>0</v>
      </c>
      <c r="K635" s="41">
        <v>0</v>
      </c>
      <c r="L635" s="41">
        <v>0</v>
      </c>
      <c r="M635" s="41">
        <v>0</v>
      </c>
      <c r="O635" s="41">
        <v>12</v>
      </c>
      <c r="P635" s="41">
        <v>12</v>
      </c>
      <c r="Q635" s="41">
        <v>0</v>
      </c>
      <c r="S635" s="41">
        <v>43</v>
      </c>
      <c r="T635" s="22"/>
      <c r="U635" s="41">
        <v>190</v>
      </c>
      <c r="V635" s="41">
        <v>179</v>
      </c>
      <c r="W635" s="41">
        <v>4</v>
      </c>
      <c r="X635" s="41">
        <v>7</v>
      </c>
      <c r="Z635" s="41">
        <v>0</v>
      </c>
      <c r="AB635" s="41">
        <f t="shared" si="94"/>
        <v>64</v>
      </c>
      <c r="AD635" s="41">
        <v>0</v>
      </c>
      <c r="AF635" s="41">
        <v>7</v>
      </c>
      <c r="AH635" s="41">
        <v>0</v>
      </c>
      <c r="AJ635" s="41">
        <v>57</v>
      </c>
    </row>
    <row r="636" spans="1:36" outlineLevel="2" x14ac:dyDescent="0.2">
      <c r="A636" s="46">
        <v>2017</v>
      </c>
      <c r="B636" s="22" t="s">
        <v>419</v>
      </c>
      <c r="C636" s="22" t="s">
        <v>167</v>
      </c>
      <c r="D636" s="22" t="s">
        <v>514</v>
      </c>
      <c r="F636" s="41">
        <f t="shared" si="93"/>
        <v>2965</v>
      </c>
      <c r="G636" s="22"/>
      <c r="H636" s="41">
        <v>1231</v>
      </c>
      <c r="I636" s="41">
        <v>1074</v>
      </c>
      <c r="J636" s="41">
        <v>0</v>
      </c>
      <c r="K636" s="41">
        <v>0</v>
      </c>
      <c r="L636" s="41">
        <v>0</v>
      </c>
      <c r="M636" s="41">
        <v>157</v>
      </c>
      <c r="O636" s="41">
        <v>403</v>
      </c>
      <c r="P636" s="41">
        <v>201</v>
      </c>
      <c r="Q636" s="41">
        <v>202</v>
      </c>
      <c r="S636" s="41">
        <v>231</v>
      </c>
      <c r="T636" s="22"/>
      <c r="U636" s="41">
        <v>1100</v>
      </c>
      <c r="V636" s="41">
        <v>1066</v>
      </c>
      <c r="W636" s="41">
        <v>34</v>
      </c>
      <c r="X636" s="41">
        <v>0</v>
      </c>
      <c r="Z636" s="41">
        <v>0</v>
      </c>
      <c r="AB636" s="41">
        <f t="shared" si="94"/>
        <v>428</v>
      </c>
      <c r="AD636" s="41">
        <v>189</v>
      </c>
      <c r="AF636" s="41">
        <v>5</v>
      </c>
      <c r="AH636" s="41">
        <v>27</v>
      </c>
      <c r="AJ636" s="41">
        <v>207</v>
      </c>
    </row>
    <row r="637" spans="1:36" outlineLevel="2" x14ac:dyDescent="0.2">
      <c r="A637" s="46">
        <v>2017</v>
      </c>
      <c r="B637" s="22" t="s">
        <v>419</v>
      </c>
      <c r="C637" s="22" t="s">
        <v>181</v>
      </c>
      <c r="D637" s="22" t="s">
        <v>531</v>
      </c>
      <c r="F637" s="41">
        <f t="shared" si="93"/>
        <v>1298</v>
      </c>
      <c r="G637" s="22"/>
      <c r="H637" s="41">
        <v>243</v>
      </c>
      <c r="I637" s="41">
        <v>31</v>
      </c>
      <c r="J637" s="41">
        <v>3</v>
      </c>
      <c r="K637" s="41">
        <v>98</v>
      </c>
      <c r="L637" s="41">
        <v>0</v>
      </c>
      <c r="M637" s="41">
        <v>111</v>
      </c>
      <c r="O637" s="41">
        <v>58</v>
      </c>
      <c r="P637" s="41">
        <v>58</v>
      </c>
      <c r="Q637" s="41">
        <v>0</v>
      </c>
      <c r="S637" s="41">
        <v>302</v>
      </c>
      <c r="T637" s="22"/>
      <c r="U637" s="41">
        <v>695</v>
      </c>
      <c r="V637" s="41">
        <v>638</v>
      </c>
      <c r="W637" s="41">
        <v>40</v>
      </c>
      <c r="X637" s="41">
        <v>17</v>
      </c>
      <c r="Z637" s="41">
        <v>0</v>
      </c>
      <c r="AB637" s="41">
        <f t="shared" si="94"/>
        <v>149</v>
      </c>
      <c r="AD637" s="41">
        <v>20</v>
      </c>
      <c r="AF637" s="41">
        <v>0</v>
      </c>
      <c r="AH637" s="41">
        <v>129</v>
      </c>
      <c r="AJ637" s="41">
        <v>0</v>
      </c>
    </row>
    <row r="638" spans="1:36" outlineLevel="2" x14ac:dyDescent="0.2">
      <c r="A638" s="46">
        <v>2017</v>
      </c>
      <c r="B638" s="22" t="s">
        <v>419</v>
      </c>
      <c r="C638" s="22" t="s">
        <v>610</v>
      </c>
      <c r="D638" s="22" t="s">
        <v>611</v>
      </c>
      <c r="F638" s="41">
        <f t="shared" si="93"/>
        <v>2378</v>
      </c>
      <c r="G638" s="22"/>
      <c r="H638" s="41">
        <v>917</v>
      </c>
      <c r="I638" s="41">
        <v>150</v>
      </c>
      <c r="J638" s="41">
        <v>60</v>
      </c>
      <c r="K638" s="41">
        <v>60</v>
      </c>
      <c r="L638" s="41">
        <v>0</v>
      </c>
      <c r="M638" s="41">
        <v>647</v>
      </c>
      <c r="O638" s="41">
        <v>214</v>
      </c>
      <c r="P638" s="41">
        <v>47</v>
      </c>
      <c r="Q638" s="41">
        <v>167</v>
      </c>
      <c r="S638" s="41">
        <v>324</v>
      </c>
      <c r="T638" s="22"/>
      <c r="U638" s="41">
        <v>923</v>
      </c>
      <c r="V638" s="41">
        <v>902</v>
      </c>
      <c r="W638" s="41">
        <v>21</v>
      </c>
      <c r="X638" s="41">
        <v>0</v>
      </c>
      <c r="Z638" s="41">
        <v>0</v>
      </c>
      <c r="AB638" s="41">
        <f t="shared" si="94"/>
        <v>334</v>
      </c>
      <c r="AD638" s="41">
        <v>226</v>
      </c>
      <c r="AF638" s="41">
        <v>36</v>
      </c>
      <c r="AH638" s="41">
        <v>72</v>
      </c>
      <c r="AJ638" s="41">
        <v>0</v>
      </c>
    </row>
    <row r="639" spans="1:36" outlineLevel="2" x14ac:dyDescent="0.2">
      <c r="A639" s="46">
        <v>2017</v>
      </c>
      <c r="B639" s="22" t="s">
        <v>419</v>
      </c>
      <c r="C639" s="22" t="s">
        <v>673</v>
      </c>
      <c r="D639" s="22" t="s">
        <v>674</v>
      </c>
      <c r="F639" s="41">
        <f t="shared" si="93"/>
        <v>2078</v>
      </c>
      <c r="G639" s="22"/>
      <c r="H639" s="41">
        <v>301</v>
      </c>
      <c r="I639" s="41">
        <v>165</v>
      </c>
      <c r="J639" s="41">
        <v>34</v>
      </c>
      <c r="K639" s="41">
        <v>16</v>
      </c>
      <c r="L639" s="41">
        <v>0</v>
      </c>
      <c r="M639" s="41">
        <v>86</v>
      </c>
      <c r="O639" s="41">
        <v>507</v>
      </c>
      <c r="P639" s="41">
        <v>29</v>
      </c>
      <c r="Q639" s="41">
        <v>478</v>
      </c>
      <c r="S639" s="41">
        <v>157</v>
      </c>
      <c r="T639" s="22"/>
      <c r="U639" s="41">
        <v>1113</v>
      </c>
      <c r="V639" s="41">
        <v>1077</v>
      </c>
      <c r="W639" s="41">
        <v>36</v>
      </c>
      <c r="X639" s="41">
        <v>0</v>
      </c>
      <c r="Z639" s="41">
        <v>0</v>
      </c>
      <c r="AB639" s="41">
        <f t="shared" si="94"/>
        <v>380</v>
      </c>
      <c r="AD639" s="41">
        <v>35</v>
      </c>
      <c r="AF639" s="41">
        <v>225</v>
      </c>
      <c r="AH639" s="41">
        <v>27</v>
      </c>
      <c r="AJ639" s="41">
        <v>93</v>
      </c>
    </row>
    <row r="640" spans="1:36" outlineLevel="2" x14ac:dyDescent="0.2">
      <c r="A640" s="46">
        <v>2017</v>
      </c>
      <c r="B640" s="22" t="s">
        <v>419</v>
      </c>
      <c r="C640" s="22" t="s">
        <v>694</v>
      </c>
      <c r="D640" s="22" t="s">
        <v>695</v>
      </c>
      <c r="F640" s="41">
        <f t="shared" si="93"/>
        <v>902</v>
      </c>
      <c r="G640" s="22"/>
      <c r="H640" s="41">
        <v>185</v>
      </c>
      <c r="I640" s="41">
        <v>0</v>
      </c>
      <c r="J640" s="41">
        <v>50</v>
      </c>
      <c r="K640" s="41">
        <v>46</v>
      </c>
      <c r="L640" s="41">
        <v>13</v>
      </c>
      <c r="M640" s="41">
        <v>76</v>
      </c>
      <c r="O640" s="41">
        <v>112</v>
      </c>
      <c r="P640" s="41">
        <v>112</v>
      </c>
      <c r="Q640" s="41">
        <v>0</v>
      </c>
      <c r="S640" s="41">
        <v>172</v>
      </c>
      <c r="T640" s="22"/>
      <c r="U640" s="41">
        <v>433</v>
      </c>
      <c r="V640" s="41">
        <v>424</v>
      </c>
      <c r="W640" s="41">
        <v>9</v>
      </c>
      <c r="X640" s="41">
        <v>0</v>
      </c>
      <c r="Z640" s="41">
        <v>0</v>
      </c>
      <c r="AB640" s="41">
        <f t="shared" si="94"/>
        <v>179</v>
      </c>
      <c r="AD640" s="41">
        <v>0</v>
      </c>
      <c r="AF640" s="41">
        <v>2</v>
      </c>
      <c r="AH640" s="41">
        <v>101</v>
      </c>
      <c r="AJ640" s="41">
        <v>76</v>
      </c>
    </row>
    <row r="641" spans="1:36" outlineLevel="2" x14ac:dyDescent="0.2">
      <c r="A641" s="46">
        <v>2017</v>
      </c>
      <c r="B641" s="22" t="s">
        <v>419</v>
      </c>
      <c r="D641" s="22" t="s">
        <v>804</v>
      </c>
      <c r="F641" s="41">
        <f t="shared" si="93"/>
        <v>8640</v>
      </c>
      <c r="G641" s="22"/>
      <c r="H641" s="41">
        <v>5790</v>
      </c>
      <c r="I641" s="41">
        <v>3199</v>
      </c>
      <c r="J641" s="41">
        <v>302</v>
      </c>
      <c r="K641" s="41">
        <v>1320</v>
      </c>
      <c r="L641" s="41">
        <v>116</v>
      </c>
      <c r="M641" s="41">
        <v>853</v>
      </c>
      <c r="O641" s="41">
        <v>232</v>
      </c>
      <c r="P641" s="41">
        <v>179</v>
      </c>
      <c r="Q641" s="41">
        <v>53</v>
      </c>
      <c r="S641" s="41">
        <v>237</v>
      </c>
      <c r="T641" s="22"/>
      <c r="U641" s="41">
        <v>2381</v>
      </c>
      <c r="V641" s="41">
        <v>2145</v>
      </c>
      <c r="W641" s="41">
        <v>115</v>
      </c>
      <c r="X641" s="41">
        <v>121</v>
      </c>
      <c r="Z641" s="41">
        <v>0</v>
      </c>
      <c r="AB641" s="41">
        <f t="shared" si="94"/>
        <v>1787</v>
      </c>
      <c r="AD641" s="41">
        <v>1545</v>
      </c>
      <c r="AF641" s="41">
        <v>0</v>
      </c>
      <c r="AH641" s="41">
        <v>99</v>
      </c>
      <c r="AJ641" s="41">
        <v>143</v>
      </c>
    </row>
    <row r="642" spans="1:36" outlineLevel="1" x14ac:dyDescent="0.2">
      <c r="A642" s="46"/>
      <c r="B642" s="39" t="s">
        <v>713</v>
      </c>
      <c r="F642" s="41">
        <f>SUBTOTAL(9,F618:F641)</f>
        <v>142732</v>
      </c>
      <c r="G642" s="22"/>
      <c r="H642" s="41">
        <f t="shared" ref="H642:M642" si="95">SUBTOTAL(9,H618:H641)</f>
        <v>79239</v>
      </c>
      <c r="I642" s="41">
        <f t="shared" si="95"/>
        <v>45299</v>
      </c>
      <c r="J642" s="41">
        <f t="shared" si="95"/>
        <v>4443</v>
      </c>
      <c r="K642" s="41">
        <f t="shared" si="95"/>
        <v>12357</v>
      </c>
      <c r="L642" s="41">
        <f t="shared" si="95"/>
        <v>1512</v>
      </c>
      <c r="M642" s="41">
        <f t="shared" si="95"/>
        <v>15628</v>
      </c>
      <c r="O642" s="41">
        <f>SUBTOTAL(9,O618:O641)</f>
        <v>18565</v>
      </c>
      <c r="P642" s="41">
        <f>SUBTOTAL(9,P618:P641)</f>
        <v>13479</v>
      </c>
      <c r="Q642" s="41">
        <f>SUBTOTAL(9,Q618:Q641)</f>
        <v>5086</v>
      </c>
      <c r="S642" s="41">
        <f>SUBTOTAL(9,S618:S641)</f>
        <v>11273</v>
      </c>
      <c r="T642" s="22"/>
      <c r="U642" s="41">
        <f>SUBTOTAL(9,U618:U641)</f>
        <v>33655</v>
      </c>
      <c r="V642" s="41">
        <f>SUBTOTAL(9,V618:V641)</f>
        <v>31952</v>
      </c>
      <c r="W642" s="41">
        <f>SUBTOTAL(9,W618:W641)</f>
        <v>1320</v>
      </c>
      <c r="X642" s="41">
        <f>SUBTOTAL(9,X618:X641)</f>
        <v>383</v>
      </c>
      <c r="Z642" s="41">
        <f>SUBTOTAL(9,Z618:Z641)</f>
        <v>22</v>
      </c>
      <c r="AB642" s="41">
        <f>SUBTOTAL(9,AB618:AB641)</f>
        <v>11849.413199999999</v>
      </c>
      <c r="AD642" s="41">
        <f>SUBTOTAL(9,AD618:AD641)</f>
        <v>7560.3091999999997</v>
      </c>
      <c r="AF642" s="41">
        <f>SUBTOTAL(9,AF618:AF641)</f>
        <v>684.61580000000004</v>
      </c>
      <c r="AH642" s="41">
        <f>SUBTOTAL(9,AH618:AH641)</f>
        <v>2644.3312999999998</v>
      </c>
      <c r="AJ642" s="41">
        <f>SUBTOTAL(9,AJ618:AJ641)</f>
        <v>960.15689999999995</v>
      </c>
    </row>
    <row r="643" spans="1:36" outlineLevel="2" x14ac:dyDescent="0.2">
      <c r="A643" s="46">
        <v>2017</v>
      </c>
      <c r="B643" s="22" t="s">
        <v>519</v>
      </c>
      <c r="C643" s="22" t="s">
        <v>171</v>
      </c>
      <c r="D643" s="22" t="s">
        <v>518</v>
      </c>
      <c r="F643" s="41">
        <f t="shared" ref="F643:F654" si="96">SUM(H643,O643,S643,U643)</f>
        <v>988</v>
      </c>
      <c r="G643" s="22"/>
      <c r="H643" s="41">
        <v>261</v>
      </c>
      <c r="I643" s="41">
        <v>151</v>
      </c>
      <c r="J643" s="41">
        <v>0</v>
      </c>
      <c r="K643" s="41">
        <v>101</v>
      </c>
      <c r="L643" s="41">
        <v>0</v>
      </c>
      <c r="M643" s="41">
        <v>9</v>
      </c>
      <c r="O643" s="41">
        <v>39</v>
      </c>
      <c r="P643" s="41">
        <v>39</v>
      </c>
      <c r="Q643" s="41">
        <v>0</v>
      </c>
      <c r="S643" s="41">
        <v>0</v>
      </c>
      <c r="T643" s="22"/>
      <c r="U643" s="41">
        <v>688</v>
      </c>
      <c r="V643" s="41">
        <v>688</v>
      </c>
      <c r="W643" s="41">
        <v>0</v>
      </c>
      <c r="X643" s="41">
        <v>0</v>
      </c>
      <c r="Z643" s="41">
        <v>0</v>
      </c>
      <c r="AB643" s="41">
        <f t="shared" si="94"/>
        <v>57</v>
      </c>
      <c r="AD643" s="41">
        <v>0</v>
      </c>
      <c r="AF643" s="41">
        <v>0</v>
      </c>
      <c r="AH643" s="41">
        <v>0</v>
      </c>
      <c r="AJ643" s="41">
        <v>57</v>
      </c>
    </row>
    <row r="644" spans="1:36" outlineLevel="2" x14ac:dyDescent="0.2">
      <c r="A644" s="46">
        <v>2017</v>
      </c>
      <c r="B644" s="22" t="s">
        <v>519</v>
      </c>
      <c r="C644" s="22" t="s">
        <v>520</v>
      </c>
      <c r="D644" s="22" t="s">
        <v>521</v>
      </c>
      <c r="F644" s="41">
        <f t="shared" si="96"/>
        <v>2703</v>
      </c>
      <c r="G644" s="22"/>
      <c r="H644" s="41">
        <v>1679</v>
      </c>
      <c r="I644" s="41">
        <v>1191</v>
      </c>
      <c r="J644" s="41">
        <v>104</v>
      </c>
      <c r="K644" s="41">
        <v>332</v>
      </c>
      <c r="L644" s="41">
        <v>0</v>
      </c>
      <c r="M644" s="41">
        <v>52</v>
      </c>
      <c r="O644" s="41">
        <v>227</v>
      </c>
      <c r="P644" s="41">
        <v>227</v>
      </c>
      <c r="Q644" s="41">
        <v>0</v>
      </c>
      <c r="S644" s="41">
        <v>0</v>
      </c>
      <c r="T644" s="22"/>
      <c r="U644" s="41">
        <v>797</v>
      </c>
      <c r="V644" s="41">
        <v>797</v>
      </c>
      <c r="W644" s="41">
        <v>0</v>
      </c>
      <c r="X644" s="41">
        <v>0</v>
      </c>
      <c r="Z644" s="41">
        <v>0</v>
      </c>
      <c r="AB644" s="41">
        <f t="shared" si="94"/>
        <v>49</v>
      </c>
      <c r="AD644" s="41">
        <v>49</v>
      </c>
      <c r="AF644" s="41">
        <v>0</v>
      </c>
      <c r="AH644" s="41">
        <v>0</v>
      </c>
      <c r="AJ644" s="41">
        <v>0</v>
      </c>
    </row>
    <row r="645" spans="1:36" outlineLevel="2" x14ac:dyDescent="0.2">
      <c r="A645" s="46">
        <v>2017</v>
      </c>
      <c r="B645" s="22" t="s">
        <v>519</v>
      </c>
      <c r="C645" s="22" t="s">
        <v>173</v>
      </c>
      <c r="D645" s="22" t="s">
        <v>523</v>
      </c>
      <c r="F645" s="41">
        <f t="shared" si="96"/>
        <v>1261</v>
      </c>
      <c r="G645" s="22"/>
      <c r="H645" s="41">
        <v>285</v>
      </c>
      <c r="I645" s="41">
        <v>0</v>
      </c>
      <c r="J645" s="41">
        <v>0</v>
      </c>
      <c r="K645" s="41">
        <v>15</v>
      </c>
      <c r="L645" s="41">
        <v>0</v>
      </c>
      <c r="M645" s="41">
        <v>270</v>
      </c>
      <c r="O645" s="41">
        <v>154</v>
      </c>
      <c r="P645" s="41">
        <v>12</v>
      </c>
      <c r="Q645" s="41">
        <v>142</v>
      </c>
      <c r="S645" s="41">
        <v>5</v>
      </c>
      <c r="T645" s="22"/>
      <c r="U645" s="41">
        <v>817</v>
      </c>
      <c r="V645" s="41">
        <v>559</v>
      </c>
      <c r="W645" s="41">
        <v>18</v>
      </c>
      <c r="X645" s="41">
        <v>240</v>
      </c>
      <c r="Z645" s="41">
        <v>6</v>
      </c>
      <c r="AB645" s="41">
        <f t="shared" si="94"/>
        <v>55</v>
      </c>
      <c r="AD645" s="41">
        <v>30</v>
      </c>
      <c r="AF645" s="41">
        <v>6</v>
      </c>
      <c r="AH645" s="41">
        <v>19</v>
      </c>
      <c r="AJ645" s="41">
        <v>0</v>
      </c>
    </row>
    <row r="646" spans="1:36" outlineLevel="2" x14ac:dyDescent="0.2">
      <c r="A646" s="46">
        <v>2017</v>
      </c>
      <c r="B646" s="22" t="s">
        <v>519</v>
      </c>
      <c r="C646" s="22" t="s">
        <v>174</v>
      </c>
      <c r="D646" s="22" t="s">
        <v>524</v>
      </c>
      <c r="F646" s="41">
        <f t="shared" si="96"/>
        <v>783</v>
      </c>
      <c r="G646" s="22"/>
      <c r="H646" s="41">
        <v>161</v>
      </c>
      <c r="I646" s="41">
        <v>2</v>
      </c>
      <c r="J646" s="41">
        <v>3</v>
      </c>
      <c r="K646" s="41">
        <v>118</v>
      </c>
      <c r="L646" s="41">
        <v>0</v>
      </c>
      <c r="M646" s="41">
        <v>38</v>
      </c>
      <c r="O646" s="41">
        <v>128</v>
      </c>
      <c r="P646" s="41">
        <v>94</v>
      </c>
      <c r="Q646" s="41">
        <v>34</v>
      </c>
      <c r="S646" s="41">
        <v>95</v>
      </c>
      <c r="T646" s="22"/>
      <c r="U646" s="41">
        <v>399</v>
      </c>
      <c r="V646" s="41">
        <v>398</v>
      </c>
      <c r="W646" s="41">
        <v>1</v>
      </c>
      <c r="X646" s="41">
        <v>0</v>
      </c>
      <c r="Z646" s="41">
        <v>258</v>
      </c>
      <c r="AB646" s="41">
        <f t="shared" si="94"/>
        <v>80</v>
      </c>
      <c r="AD646" s="41">
        <v>4</v>
      </c>
      <c r="AF646" s="41">
        <v>13</v>
      </c>
      <c r="AH646" s="41">
        <v>5</v>
      </c>
      <c r="AJ646" s="41">
        <v>58</v>
      </c>
    </row>
    <row r="647" spans="1:36" outlineLevel="2" x14ac:dyDescent="0.2">
      <c r="A647" s="46">
        <v>2017</v>
      </c>
      <c r="B647" s="22" t="s">
        <v>519</v>
      </c>
      <c r="C647" s="22" t="s">
        <v>175</v>
      </c>
      <c r="D647" s="22" t="s">
        <v>525</v>
      </c>
      <c r="F647" s="41">
        <f t="shared" si="96"/>
        <v>7413</v>
      </c>
      <c r="G647" s="22"/>
      <c r="H647" s="41">
        <v>3522</v>
      </c>
      <c r="I647" s="41">
        <v>1166</v>
      </c>
      <c r="J647" s="41">
        <v>554</v>
      </c>
      <c r="K647" s="41">
        <v>653</v>
      </c>
      <c r="L647" s="41">
        <v>56</v>
      </c>
      <c r="M647" s="41">
        <v>1093</v>
      </c>
      <c r="O647" s="41">
        <v>1056</v>
      </c>
      <c r="P647" s="41">
        <v>333</v>
      </c>
      <c r="Q647" s="41">
        <v>723</v>
      </c>
      <c r="S647" s="41">
        <v>1074</v>
      </c>
      <c r="T647" s="22"/>
      <c r="U647" s="41">
        <v>1761</v>
      </c>
      <c r="V647" s="41">
        <v>1726</v>
      </c>
      <c r="W647" s="41">
        <v>30</v>
      </c>
      <c r="X647" s="41">
        <v>5</v>
      </c>
      <c r="Z647" s="41">
        <v>0</v>
      </c>
      <c r="AB647" s="41">
        <f t="shared" si="94"/>
        <v>1117</v>
      </c>
      <c r="AD647" s="41">
        <v>586</v>
      </c>
      <c r="AF647" s="41">
        <v>219</v>
      </c>
      <c r="AH647" s="41">
        <v>312</v>
      </c>
      <c r="AJ647" s="41">
        <v>0</v>
      </c>
    </row>
    <row r="648" spans="1:36" outlineLevel="2" x14ac:dyDescent="0.2">
      <c r="A648" s="46">
        <v>2017</v>
      </c>
      <c r="B648" s="22" t="s">
        <v>519</v>
      </c>
      <c r="C648" s="22" t="s">
        <v>176</v>
      </c>
      <c r="D648" s="22" t="s">
        <v>526</v>
      </c>
      <c r="F648" s="41">
        <f t="shared" si="96"/>
        <v>837</v>
      </c>
      <c r="G648" s="22"/>
      <c r="H648" s="41">
        <v>192</v>
      </c>
      <c r="I648" s="41">
        <v>126</v>
      </c>
      <c r="J648" s="41">
        <v>0</v>
      </c>
      <c r="K648" s="41">
        <v>58</v>
      </c>
      <c r="L648" s="41">
        <v>0</v>
      </c>
      <c r="M648" s="41">
        <v>8</v>
      </c>
      <c r="O648" s="41">
        <v>37</v>
      </c>
      <c r="P648" s="41">
        <v>27</v>
      </c>
      <c r="Q648" s="41">
        <v>10</v>
      </c>
      <c r="S648" s="41">
        <v>80</v>
      </c>
      <c r="T648" s="22"/>
      <c r="U648" s="41">
        <v>528</v>
      </c>
      <c r="V648" s="41">
        <v>518</v>
      </c>
      <c r="W648" s="41">
        <v>10</v>
      </c>
      <c r="X648" s="41">
        <v>0</v>
      </c>
      <c r="Z648" s="41">
        <v>0</v>
      </c>
      <c r="AB648" s="41">
        <f t="shared" si="94"/>
        <v>426</v>
      </c>
      <c r="AD648" s="41">
        <v>0</v>
      </c>
      <c r="AF648" s="41">
        <v>335</v>
      </c>
      <c r="AH648" s="41">
        <v>11</v>
      </c>
      <c r="AJ648" s="41">
        <v>80</v>
      </c>
    </row>
    <row r="649" spans="1:36" outlineLevel="2" x14ac:dyDescent="0.2">
      <c r="A649" s="46">
        <v>2017</v>
      </c>
      <c r="B649" s="22" t="s">
        <v>519</v>
      </c>
      <c r="C649" s="22" t="s">
        <v>177</v>
      </c>
      <c r="D649" s="22" t="s">
        <v>527</v>
      </c>
      <c r="F649" s="41">
        <f t="shared" si="96"/>
        <v>6370</v>
      </c>
      <c r="G649" s="22"/>
      <c r="H649" s="41">
        <v>3018</v>
      </c>
      <c r="I649" s="41">
        <v>1251</v>
      </c>
      <c r="J649" s="41">
        <v>132</v>
      </c>
      <c r="K649" s="41">
        <v>1507</v>
      </c>
      <c r="L649" s="41">
        <v>0</v>
      </c>
      <c r="M649" s="41">
        <v>128</v>
      </c>
      <c r="O649" s="41">
        <v>1453</v>
      </c>
      <c r="P649" s="41">
        <v>1453</v>
      </c>
      <c r="Q649" s="41">
        <v>0</v>
      </c>
      <c r="S649" s="41">
        <v>395</v>
      </c>
      <c r="T649" s="22"/>
      <c r="U649" s="41">
        <v>1504</v>
      </c>
      <c r="V649" s="41">
        <v>1474</v>
      </c>
      <c r="W649" s="41">
        <v>30</v>
      </c>
      <c r="X649" s="41">
        <v>0</v>
      </c>
      <c r="Z649" s="41">
        <v>0</v>
      </c>
      <c r="AB649" s="41">
        <f t="shared" si="94"/>
        <v>1445</v>
      </c>
      <c r="AD649" s="41">
        <v>796</v>
      </c>
      <c r="AF649" s="41">
        <v>555</v>
      </c>
      <c r="AH649" s="41">
        <v>32</v>
      </c>
      <c r="AJ649" s="41">
        <v>62</v>
      </c>
    </row>
    <row r="650" spans="1:36" outlineLevel="2" x14ac:dyDescent="0.2">
      <c r="A650" s="46">
        <v>2017</v>
      </c>
      <c r="B650" s="22" t="s">
        <v>519</v>
      </c>
      <c r="C650" s="22" t="s">
        <v>178</v>
      </c>
      <c r="D650" s="22" t="s">
        <v>528</v>
      </c>
      <c r="F650" s="41">
        <f t="shared" si="96"/>
        <v>1728</v>
      </c>
      <c r="G650" s="22"/>
      <c r="H650" s="41">
        <v>275</v>
      </c>
      <c r="I650" s="41">
        <v>55</v>
      </c>
      <c r="J650" s="41">
        <v>10</v>
      </c>
      <c r="K650" s="41">
        <v>178</v>
      </c>
      <c r="L650" s="41">
        <v>10</v>
      </c>
      <c r="M650" s="41">
        <v>22</v>
      </c>
      <c r="O650" s="41">
        <v>277</v>
      </c>
      <c r="P650" s="41">
        <v>149</v>
      </c>
      <c r="Q650" s="41">
        <v>128</v>
      </c>
      <c r="S650" s="41">
        <v>702</v>
      </c>
      <c r="T650" s="22"/>
      <c r="U650" s="41">
        <v>474</v>
      </c>
      <c r="V650" s="41">
        <v>474</v>
      </c>
      <c r="W650" s="41">
        <v>0</v>
      </c>
      <c r="X650" s="41">
        <v>0</v>
      </c>
      <c r="Z650" s="41">
        <v>0</v>
      </c>
      <c r="AB650" s="41">
        <f t="shared" si="94"/>
        <v>143</v>
      </c>
      <c r="AD650" s="41">
        <v>7</v>
      </c>
      <c r="AF650" s="41">
        <v>3</v>
      </c>
      <c r="AH650" s="41">
        <v>133</v>
      </c>
      <c r="AJ650" s="41">
        <v>0</v>
      </c>
    </row>
    <row r="651" spans="1:36" outlineLevel="2" x14ac:dyDescent="0.2">
      <c r="A651" s="46">
        <v>2017</v>
      </c>
      <c r="B651" s="22" t="s">
        <v>519</v>
      </c>
      <c r="C651" s="22" t="s">
        <v>179</v>
      </c>
      <c r="D651" s="22" t="s">
        <v>529</v>
      </c>
      <c r="F651" s="41">
        <f t="shared" si="96"/>
        <v>2149</v>
      </c>
      <c r="G651" s="22"/>
      <c r="H651" s="41">
        <v>751</v>
      </c>
      <c r="I651" s="41">
        <v>275</v>
      </c>
      <c r="J651" s="41">
        <v>63</v>
      </c>
      <c r="K651" s="41">
        <v>357</v>
      </c>
      <c r="L651" s="41">
        <v>0</v>
      </c>
      <c r="M651" s="41">
        <v>56</v>
      </c>
      <c r="O651" s="41">
        <v>271</v>
      </c>
      <c r="P651" s="41">
        <v>144</v>
      </c>
      <c r="Q651" s="41">
        <v>127</v>
      </c>
      <c r="S651" s="41">
        <v>846</v>
      </c>
      <c r="T651" s="22"/>
      <c r="U651" s="41">
        <v>281</v>
      </c>
      <c r="V651" s="41">
        <v>264</v>
      </c>
      <c r="W651" s="41">
        <v>17</v>
      </c>
      <c r="X651" s="41">
        <v>0</v>
      </c>
      <c r="Z651" s="41">
        <v>0</v>
      </c>
      <c r="AB651" s="41">
        <f t="shared" si="94"/>
        <v>285</v>
      </c>
      <c r="AD651" s="41">
        <v>50</v>
      </c>
      <c r="AF651" s="41">
        <v>96</v>
      </c>
      <c r="AH651" s="41">
        <v>138</v>
      </c>
      <c r="AJ651" s="41">
        <v>1</v>
      </c>
    </row>
    <row r="652" spans="1:36" outlineLevel="2" x14ac:dyDescent="0.2">
      <c r="A652" s="46">
        <v>2017</v>
      </c>
      <c r="B652" s="22" t="s">
        <v>519</v>
      </c>
      <c r="C652" s="22" t="s">
        <v>256</v>
      </c>
      <c r="D652" s="22" t="s">
        <v>624</v>
      </c>
      <c r="F652" s="41">
        <f t="shared" si="96"/>
        <v>3654</v>
      </c>
      <c r="G652" s="22"/>
      <c r="H652" s="41">
        <v>697</v>
      </c>
      <c r="I652" s="41">
        <v>252</v>
      </c>
      <c r="J652" s="41">
        <v>96</v>
      </c>
      <c r="K652" s="41">
        <v>241</v>
      </c>
      <c r="L652" s="41">
        <v>12</v>
      </c>
      <c r="M652" s="41">
        <v>96</v>
      </c>
      <c r="O652" s="41">
        <v>1741</v>
      </c>
      <c r="P652" s="41">
        <v>1344</v>
      </c>
      <c r="Q652" s="41">
        <v>397</v>
      </c>
      <c r="S652" s="41">
        <v>389</v>
      </c>
      <c r="T652" s="22"/>
      <c r="U652" s="41">
        <v>827</v>
      </c>
      <c r="V652" s="41">
        <v>800</v>
      </c>
      <c r="W652" s="41">
        <v>27</v>
      </c>
      <c r="X652" s="41">
        <v>0</v>
      </c>
      <c r="Z652" s="41">
        <v>0</v>
      </c>
      <c r="AB652" s="41">
        <f t="shared" si="94"/>
        <v>620</v>
      </c>
      <c r="AD652" s="41">
        <v>58</v>
      </c>
      <c r="AF652" s="41">
        <v>315</v>
      </c>
      <c r="AH652" s="41">
        <v>239</v>
      </c>
      <c r="AJ652" s="41">
        <v>8</v>
      </c>
    </row>
    <row r="653" spans="1:36" outlineLevel="2" x14ac:dyDescent="0.2">
      <c r="A653" s="46">
        <v>2017</v>
      </c>
      <c r="B653" s="22" t="s">
        <v>519</v>
      </c>
      <c r="C653" s="22" t="s">
        <v>270</v>
      </c>
      <c r="D653" s="22" t="s">
        <v>642</v>
      </c>
      <c r="F653" s="41">
        <f t="shared" si="96"/>
        <v>1996</v>
      </c>
      <c r="G653" s="22"/>
      <c r="H653" s="41">
        <v>547</v>
      </c>
      <c r="I653" s="41">
        <v>319</v>
      </c>
      <c r="J653" s="41">
        <v>41</v>
      </c>
      <c r="K653" s="41">
        <v>129</v>
      </c>
      <c r="L653" s="41">
        <v>58</v>
      </c>
      <c r="M653" s="41">
        <v>0</v>
      </c>
      <c r="O653" s="41">
        <v>571</v>
      </c>
      <c r="P653" s="41">
        <v>477</v>
      </c>
      <c r="Q653" s="41">
        <v>94</v>
      </c>
      <c r="S653" s="41">
        <v>392</v>
      </c>
      <c r="T653" s="22"/>
      <c r="U653" s="41">
        <v>486</v>
      </c>
      <c r="V653" s="41">
        <v>420</v>
      </c>
      <c r="W653" s="41">
        <v>51</v>
      </c>
      <c r="X653" s="41">
        <v>15</v>
      </c>
      <c r="Z653" s="41">
        <v>0</v>
      </c>
      <c r="AB653" s="41">
        <f t="shared" si="94"/>
        <v>99</v>
      </c>
      <c r="AD653" s="41">
        <v>29</v>
      </c>
      <c r="AF653" s="41">
        <v>18</v>
      </c>
      <c r="AH653" s="41">
        <v>52</v>
      </c>
      <c r="AJ653" s="41">
        <v>0</v>
      </c>
    </row>
    <row r="654" spans="1:36" outlineLevel="2" x14ac:dyDescent="0.2">
      <c r="A654" s="46">
        <v>2017</v>
      </c>
      <c r="B654" s="22" t="s">
        <v>519</v>
      </c>
      <c r="D654" s="22" t="s">
        <v>804</v>
      </c>
      <c r="F654" s="41">
        <f t="shared" si="96"/>
        <v>5708</v>
      </c>
      <c r="G654" s="22"/>
      <c r="H654" s="41">
        <v>1041</v>
      </c>
      <c r="I654" s="41">
        <v>490</v>
      </c>
      <c r="J654" s="41">
        <v>92</v>
      </c>
      <c r="K654" s="41">
        <v>257</v>
      </c>
      <c r="L654" s="41">
        <v>19</v>
      </c>
      <c r="M654" s="41">
        <v>183</v>
      </c>
      <c r="O654" s="41">
        <v>995</v>
      </c>
      <c r="P654" s="41">
        <v>752</v>
      </c>
      <c r="Q654" s="41">
        <v>243</v>
      </c>
      <c r="S654" s="41">
        <v>184</v>
      </c>
      <c r="T654" s="22"/>
      <c r="U654" s="41">
        <v>3488</v>
      </c>
      <c r="V654" s="41">
        <v>3267</v>
      </c>
      <c r="W654" s="41">
        <v>118</v>
      </c>
      <c r="X654" s="41">
        <v>103</v>
      </c>
      <c r="Z654" s="41">
        <v>0</v>
      </c>
      <c r="AB654" s="41">
        <f t="shared" si="94"/>
        <v>293</v>
      </c>
      <c r="AD654" s="41">
        <v>77</v>
      </c>
      <c r="AF654" s="41">
        <v>100</v>
      </c>
      <c r="AH654" s="41">
        <v>31</v>
      </c>
      <c r="AJ654" s="41">
        <v>85</v>
      </c>
    </row>
    <row r="655" spans="1:36" outlineLevel="1" x14ac:dyDescent="0.2">
      <c r="A655" s="46"/>
      <c r="B655" s="39" t="s">
        <v>714</v>
      </c>
      <c r="F655" s="41">
        <f>SUBTOTAL(9,F643:F654)</f>
        <v>35590</v>
      </c>
      <c r="G655" s="22"/>
      <c r="H655" s="41">
        <f t="shared" ref="H655:M655" si="97">SUBTOTAL(9,H643:H654)</f>
        <v>12429</v>
      </c>
      <c r="I655" s="41">
        <f t="shared" si="97"/>
        <v>5278</v>
      </c>
      <c r="J655" s="41">
        <f t="shared" si="97"/>
        <v>1095</v>
      </c>
      <c r="K655" s="41">
        <f t="shared" si="97"/>
        <v>3946</v>
      </c>
      <c r="L655" s="41">
        <f t="shared" si="97"/>
        <v>155</v>
      </c>
      <c r="M655" s="41">
        <f t="shared" si="97"/>
        <v>1955</v>
      </c>
      <c r="O655" s="41">
        <f>SUBTOTAL(9,O643:O654)</f>
        <v>6949</v>
      </c>
      <c r="P655" s="41">
        <f>SUBTOTAL(9,P643:P654)</f>
        <v>5051</v>
      </c>
      <c r="Q655" s="41">
        <f>SUBTOTAL(9,Q643:Q654)</f>
        <v>1898</v>
      </c>
      <c r="S655" s="41">
        <f>SUBTOTAL(9,S643:S654)</f>
        <v>4162</v>
      </c>
      <c r="T655" s="22"/>
      <c r="U655" s="41">
        <f>SUBTOTAL(9,U643:U654)</f>
        <v>12050</v>
      </c>
      <c r="V655" s="41">
        <f>SUBTOTAL(9,V643:V654)</f>
        <v>11385</v>
      </c>
      <c r="W655" s="41">
        <f>SUBTOTAL(9,W643:W654)</f>
        <v>302</v>
      </c>
      <c r="X655" s="41">
        <f>SUBTOTAL(9,X643:X654)</f>
        <v>363</v>
      </c>
      <c r="Z655" s="41">
        <f>SUBTOTAL(9,Z643:Z654)</f>
        <v>264</v>
      </c>
      <c r="AB655" s="41">
        <f>SUBTOTAL(9,AB643:AB654)</f>
        <v>4669</v>
      </c>
      <c r="AD655" s="41">
        <f>SUBTOTAL(9,AD643:AD654)</f>
        <v>1686</v>
      </c>
      <c r="AF655" s="41">
        <f>SUBTOTAL(9,AF643:AF654)</f>
        <v>1660</v>
      </c>
      <c r="AH655" s="41">
        <f>SUBTOTAL(9,AH643:AH654)</f>
        <v>972</v>
      </c>
      <c r="AJ655" s="41">
        <f>SUBTOTAL(9,AJ643:AJ654)</f>
        <v>351</v>
      </c>
    </row>
    <row r="656" spans="1:36" outlineLevel="2" x14ac:dyDescent="0.2">
      <c r="A656" s="46">
        <v>2017</v>
      </c>
      <c r="B656" s="22" t="s">
        <v>477</v>
      </c>
      <c r="C656" s="22" t="s">
        <v>132</v>
      </c>
      <c r="D656" s="22" t="s">
        <v>476</v>
      </c>
      <c r="F656" s="41">
        <f t="shared" ref="F656:F702" si="98">SUM(H656,O656,S656,U656)</f>
        <v>1421</v>
      </c>
      <c r="G656" s="22"/>
      <c r="H656" s="41">
        <v>818</v>
      </c>
      <c r="I656" s="41">
        <v>0</v>
      </c>
      <c r="J656" s="41">
        <v>0</v>
      </c>
      <c r="K656" s="41">
        <v>26</v>
      </c>
      <c r="L656" s="41">
        <v>0</v>
      </c>
      <c r="M656" s="41">
        <v>792</v>
      </c>
      <c r="O656" s="41">
        <v>0</v>
      </c>
      <c r="P656" s="41">
        <v>0</v>
      </c>
      <c r="Q656" s="41">
        <v>0</v>
      </c>
      <c r="S656" s="41">
        <v>102</v>
      </c>
      <c r="T656" s="22"/>
      <c r="U656" s="41">
        <v>501</v>
      </c>
      <c r="V656" s="41">
        <v>501</v>
      </c>
      <c r="W656" s="41">
        <v>0</v>
      </c>
      <c r="X656" s="41">
        <v>0</v>
      </c>
      <c r="Z656" s="41">
        <v>0</v>
      </c>
      <c r="AB656" s="41">
        <f t="shared" si="94"/>
        <v>276</v>
      </c>
      <c r="AD656" s="41">
        <v>276</v>
      </c>
      <c r="AF656" s="41">
        <v>0</v>
      </c>
      <c r="AH656" s="41">
        <v>0</v>
      </c>
      <c r="AJ656" s="41">
        <v>0</v>
      </c>
    </row>
    <row r="657" spans="1:36" outlineLevel="2" x14ac:dyDescent="0.2">
      <c r="A657" s="46">
        <v>2017</v>
      </c>
      <c r="B657" s="22" t="s">
        <v>477</v>
      </c>
      <c r="C657" s="22" t="s">
        <v>133</v>
      </c>
      <c r="D657" s="22" t="s">
        <v>478</v>
      </c>
      <c r="F657" s="41">
        <f t="shared" si="98"/>
        <v>4269</v>
      </c>
      <c r="G657" s="22"/>
      <c r="H657" s="41">
        <v>2205</v>
      </c>
      <c r="I657" s="41">
        <v>2068</v>
      </c>
      <c r="J657" s="41">
        <v>0</v>
      </c>
      <c r="K657" s="41">
        <v>137</v>
      </c>
      <c r="L657" s="41">
        <v>0</v>
      </c>
      <c r="M657" s="41">
        <v>0</v>
      </c>
      <c r="O657" s="41">
        <v>476</v>
      </c>
      <c r="P657" s="41">
        <v>24</v>
      </c>
      <c r="Q657" s="41">
        <v>452</v>
      </c>
      <c r="S657" s="41">
        <v>446</v>
      </c>
      <c r="T657" s="22"/>
      <c r="U657" s="41">
        <v>1142</v>
      </c>
      <c r="V657" s="41">
        <v>1010</v>
      </c>
      <c r="W657" s="41">
        <v>132</v>
      </c>
      <c r="X657" s="41">
        <v>0</v>
      </c>
      <c r="Z657" s="41">
        <v>0</v>
      </c>
      <c r="AB657" s="41">
        <f t="shared" si="94"/>
        <v>551</v>
      </c>
      <c r="AD657" s="41">
        <v>318</v>
      </c>
      <c r="AF657" s="41">
        <v>135</v>
      </c>
      <c r="AH657" s="41">
        <v>69</v>
      </c>
      <c r="AJ657" s="41">
        <v>29</v>
      </c>
    </row>
    <row r="658" spans="1:36" outlineLevel="2" x14ac:dyDescent="0.2">
      <c r="A658" s="46">
        <v>2017</v>
      </c>
      <c r="B658" s="22" t="s">
        <v>477</v>
      </c>
      <c r="C658" s="22" t="s">
        <v>134</v>
      </c>
      <c r="D658" s="22" t="s">
        <v>479</v>
      </c>
      <c r="F658" s="41">
        <f t="shared" si="98"/>
        <v>3038</v>
      </c>
      <c r="G658" s="22"/>
      <c r="H658" s="41">
        <v>2216</v>
      </c>
      <c r="I658" s="41">
        <v>444</v>
      </c>
      <c r="J658" s="41">
        <v>293</v>
      </c>
      <c r="K658" s="41">
        <v>46</v>
      </c>
      <c r="L658" s="41">
        <v>0</v>
      </c>
      <c r="M658" s="41">
        <v>1433</v>
      </c>
      <c r="O658" s="41">
        <v>0</v>
      </c>
      <c r="P658" s="41">
        <v>0</v>
      </c>
      <c r="Q658" s="41">
        <v>0</v>
      </c>
      <c r="S658" s="41">
        <v>53</v>
      </c>
      <c r="T658" s="22"/>
      <c r="U658" s="41">
        <v>769</v>
      </c>
      <c r="V658" s="41">
        <v>745</v>
      </c>
      <c r="W658" s="41">
        <v>24</v>
      </c>
      <c r="X658" s="41">
        <v>0</v>
      </c>
      <c r="Z658" s="41">
        <v>0</v>
      </c>
      <c r="AB658" s="41">
        <f t="shared" si="94"/>
        <v>421</v>
      </c>
      <c r="AD658" s="41">
        <v>308</v>
      </c>
      <c r="AF658" s="41">
        <v>0</v>
      </c>
      <c r="AH658" s="41">
        <v>0</v>
      </c>
      <c r="AJ658" s="41">
        <v>113</v>
      </c>
    </row>
    <row r="659" spans="1:36" outlineLevel="2" x14ac:dyDescent="0.2">
      <c r="A659" s="46">
        <v>2017</v>
      </c>
      <c r="B659" s="22" t="s">
        <v>477</v>
      </c>
      <c r="C659" s="22" t="s">
        <v>136</v>
      </c>
      <c r="D659" s="22" t="s">
        <v>481</v>
      </c>
      <c r="F659" s="41">
        <f t="shared" si="98"/>
        <v>2325</v>
      </c>
      <c r="G659" s="22"/>
      <c r="H659" s="41">
        <v>1012</v>
      </c>
      <c r="I659" s="41">
        <v>360</v>
      </c>
      <c r="J659" s="41">
        <v>0</v>
      </c>
      <c r="K659" s="41">
        <v>0</v>
      </c>
      <c r="L659" s="41">
        <v>0</v>
      </c>
      <c r="M659" s="41">
        <v>652</v>
      </c>
      <c r="O659" s="41">
        <v>617</v>
      </c>
      <c r="P659" s="41">
        <v>532</v>
      </c>
      <c r="Q659" s="41">
        <v>85</v>
      </c>
      <c r="S659" s="41">
        <v>325</v>
      </c>
      <c r="T659" s="22"/>
      <c r="U659" s="41">
        <v>371</v>
      </c>
      <c r="V659" s="41">
        <v>361</v>
      </c>
      <c r="W659" s="41">
        <v>10</v>
      </c>
      <c r="X659" s="41">
        <v>0</v>
      </c>
      <c r="Z659" s="41">
        <v>18</v>
      </c>
      <c r="AB659" s="41">
        <f t="shared" si="94"/>
        <v>145</v>
      </c>
      <c r="AD659" s="41">
        <v>88</v>
      </c>
      <c r="AF659" s="41">
        <v>54</v>
      </c>
      <c r="AH659" s="41">
        <v>3</v>
      </c>
      <c r="AJ659" s="41">
        <v>0</v>
      </c>
    </row>
    <row r="660" spans="1:36" outlineLevel="2" x14ac:dyDescent="0.2">
      <c r="A660" s="46">
        <v>2017</v>
      </c>
      <c r="B660" s="22" t="s">
        <v>477</v>
      </c>
      <c r="C660" s="22" t="s">
        <v>137</v>
      </c>
      <c r="D660" s="22" t="s">
        <v>482</v>
      </c>
      <c r="F660" s="41">
        <f t="shared" si="98"/>
        <v>3521</v>
      </c>
      <c r="G660" s="22"/>
      <c r="H660" s="41">
        <v>2349</v>
      </c>
      <c r="I660" s="41">
        <v>1345</v>
      </c>
      <c r="J660" s="41">
        <v>23</v>
      </c>
      <c r="K660" s="41">
        <v>440</v>
      </c>
      <c r="L660" s="41">
        <v>0</v>
      </c>
      <c r="M660" s="41">
        <v>541</v>
      </c>
      <c r="O660" s="41">
        <v>1</v>
      </c>
      <c r="P660" s="41">
        <v>1</v>
      </c>
      <c r="Q660" s="41">
        <v>0</v>
      </c>
      <c r="S660" s="41">
        <v>118</v>
      </c>
      <c r="T660" s="22"/>
      <c r="U660" s="41">
        <v>1053</v>
      </c>
      <c r="V660" s="41">
        <v>972</v>
      </c>
      <c r="W660" s="41">
        <v>41</v>
      </c>
      <c r="X660" s="41">
        <v>40</v>
      </c>
      <c r="Z660" s="41">
        <v>0</v>
      </c>
      <c r="AB660" s="41">
        <f t="shared" si="94"/>
        <v>483</v>
      </c>
      <c r="AD660" s="41">
        <v>380</v>
      </c>
      <c r="AF660" s="41">
        <v>0</v>
      </c>
      <c r="AH660" s="41">
        <v>0</v>
      </c>
      <c r="AJ660" s="41">
        <v>103</v>
      </c>
    </row>
    <row r="661" spans="1:36" outlineLevel="2" x14ac:dyDescent="0.2">
      <c r="A661" s="46">
        <v>2017</v>
      </c>
      <c r="B661" s="22" t="s">
        <v>477</v>
      </c>
      <c r="C661" s="22" t="s">
        <v>138</v>
      </c>
      <c r="D661" s="22" t="s">
        <v>483</v>
      </c>
      <c r="F661" s="41">
        <f t="shared" si="98"/>
        <v>18034</v>
      </c>
      <c r="G661" s="22"/>
      <c r="H661" s="41">
        <v>3366</v>
      </c>
      <c r="I661" s="41">
        <v>2647</v>
      </c>
      <c r="J661" s="41">
        <v>117</v>
      </c>
      <c r="K661" s="41">
        <v>540</v>
      </c>
      <c r="L661" s="41">
        <v>0</v>
      </c>
      <c r="M661" s="41">
        <v>62</v>
      </c>
      <c r="O661" s="41">
        <v>9656</v>
      </c>
      <c r="P661" s="41">
        <v>8544</v>
      </c>
      <c r="Q661" s="41">
        <v>1112</v>
      </c>
      <c r="S661" s="41">
        <v>1007</v>
      </c>
      <c r="T661" s="22"/>
      <c r="U661" s="41">
        <v>4005</v>
      </c>
      <c r="V661" s="41">
        <v>3949</v>
      </c>
      <c r="W661" s="41">
        <v>44</v>
      </c>
      <c r="X661" s="41">
        <v>12</v>
      </c>
      <c r="Z661" s="41">
        <v>0</v>
      </c>
      <c r="AB661" s="41">
        <f t="shared" si="94"/>
        <v>3081</v>
      </c>
      <c r="AD661" s="41">
        <v>3</v>
      </c>
      <c r="AF661" s="41">
        <v>3029</v>
      </c>
      <c r="AH661" s="41">
        <v>49</v>
      </c>
      <c r="AJ661" s="41">
        <v>0</v>
      </c>
    </row>
    <row r="662" spans="1:36" outlineLevel="2" x14ac:dyDescent="0.2">
      <c r="A662" s="46">
        <v>2017</v>
      </c>
      <c r="B662" s="22" t="s">
        <v>477</v>
      </c>
      <c r="C662" s="22" t="s">
        <v>140</v>
      </c>
      <c r="D662" s="22" t="s">
        <v>485</v>
      </c>
      <c r="F662" s="41">
        <f t="shared" si="98"/>
        <v>3230</v>
      </c>
      <c r="G662" s="22"/>
      <c r="H662" s="41">
        <v>1415</v>
      </c>
      <c r="I662" s="41">
        <v>193</v>
      </c>
      <c r="J662" s="41">
        <v>631</v>
      </c>
      <c r="K662" s="41">
        <v>327</v>
      </c>
      <c r="L662" s="41">
        <v>0</v>
      </c>
      <c r="M662" s="41">
        <v>264</v>
      </c>
      <c r="O662" s="41">
        <v>366</v>
      </c>
      <c r="P662" s="41">
        <v>366</v>
      </c>
      <c r="Q662" s="41">
        <v>0</v>
      </c>
      <c r="S662" s="41">
        <v>780</v>
      </c>
      <c r="T662" s="22"/>
      <c r="U662" s="41">
        <v>669</v>
      </c>
      <c r="V662" s="41">
        <v>583</v>
      </c>
      <c r="W662" s="41">
        <v>0</v>
      </c>
      <c r="X662" s="41">
        <v>86</v>
      </c>
      <c r="Z662" s="41">
        <v>0</v>
      </c>
      <c r="AB662" s="41">
        <f t="shared" si="94"/>
        <v>797</v>
      </c>
      <c r="AD662" s="41">
        <v>325</v>
      </c>
      <c r="AF662" s="41">
        <v>96</v>
      </c>
      <c r="AH662" s="41">
        <v>247</v>
      </c>
      <c r="AJ662" s="41">
        <v>129</v>
      </c>
    </row>
    <row r="663" spans="1:36" outlineLevel="2" x14ac:dyDescent="0.2">
      <c r="A663" s="46">
        <v>2017</v>
      </c>
      <c r="B663" s="22" t="s">
        <v>477</v>
      </c>
      <c r="C663" s="22" t="s">
        <v>141</v>
      </c>
      <c r="D663" s="74" t="s">
        <v>861</v>
      </c>
      <c r="F663" s="41">
        <f t="shared" si="98"/>
        <v>103977</v>
      </c>
      <c r="G663" s="22"/>
      <c r="H663" s="41">
        <v>55963</v>
      </c>
      <c r="I663" s="41">
        <v>28482</v>
      </c>
      <c r="J663" s="41">
        <v>3119</v>
      </c>
      <c r="K663" s="41">
        <v>16510</v>
      </c>
      <c r="L663" s="41">
        <v>1082</v>
      </c>
      <c r="M663" s="41">
        <v>6770</v>
      </c>
      <c r="O663" s="41">
        <v>23058</v>
      </c>
      <c r="P663" s="41">
        <v>20004</v>
      </c>
      <c r="Q663" s="41">
        <v>3054</v>
      </c>
      <c r="S663" s="41">
        <v>1089</v>
      </c>
      <c r="T663" s="22"/>
      <c r="U663" s="41">
        <v>23867</v>
      </c>
      <c r="V663" s="41">
        <v>22328</v>
      </c>
      <c r="W663" s="41">
        <v>1252</v>
      </c>
      <c r="X663" s="41">
        <v>287</v>
      </c>
      <c r="Z663" s="41">
        <v>0</v>
      </c>
      <c r="AB663" s="41">
        <f t="shared" si="94"/>
        <v>15275</v>
      </c>
      <c r="AD663" s="41">
        <v>10145</v>
      </c>
      <c r="AF663" s="41">
        <v>3129</v>
      </c>
      <c r="AH663" s="41">
        <v>0</v>
      </c>
      <c r="AJ663" s="41">
        <v>2001</v>
      </c>
    </row>
    <row r="664" spans="1:36" outlineLevel="2" x14ac:dyDescent="0.2">
      <c r="A664" s="46">
        <v>2017</v>
      </c>
      <c r="B664" s="22" t="s">
        <v>477</v>
      </c>
      <c r="C664" s="22" t="s">
        <v>143</v>
      </c>
      <c r="D664" s="22" t="s">
        <v>488</v>
      </c>
      <c r="F664" s="41">
        <f t="shared" si="98"/>
        <v>1461</v>
      </c>
      <c r="G664" s="22"/>
      <c r="H664" s="41">
        <v>933</v>
      </c>
      <c r="I664" s="41">
        <v>614</v>
      </c>
      <c r="J664" s="41">
        <v>0</v>
      </c>
      <c r="K664" s="41">
        <v>0</v>
      </c>
      <c r="L664" s="41">
        <v>0</v>
      </c>
      <c r="M664" s="41">
        <v>319</v>
      </c>
      <c r="O664" s="41">
        <v>0</v>
      </c>
      <c r="P664" s="41">
        <v>0</v>
      </c>
      <c r="Q664" s="41">
        <v>0</v>
      </c>
      <c r="S664" s="41">
        <v>5</v>
      </c>
      <c r="T664" s="22"/>
      <c r="U664" s="41">
        <v>523</v>
      </c>
      <c r="V664" s="41">
        <v>510</v>
      </c>
      <c r="W664" s="41">
        <v>13</v>
      </c>
      <c r="X664" s="41">
        <v>0</v>
      </c>
      <c r="Z664" s="41">
        <v>0</v>
      </c>
      <c r="AB664" s="41">
        <f t="shared" si="94"/>
        <v>983</v>
      </c>
      <c r="AD664" s="41">
        <v>983</v>
      </c>
      <c r="AF664" s="41">
        <v>0</v>
      </c>
      <c r="AH664" s="41">
        <v>0</v>
      </c>
      <c r="AJ664" s="41">
        <v>0</v>
      </c>
    </row>
    <row r="665" spans="1:36" outlineLevel="2" x14ac:dyDescent="0.2">
      <c r="A665" s="46">
        <v>2017</v>
      </c>
      <c r="B665" s="22" t="s">
        <v>477</v>
      </c>
      <c r="C665" s="22" t="s">
        <v>145</v>
      </c>
      <c r="D665" s="22" t="s">
        <v>490</v>
      </c>
      <c r="F665" s="41">
        <f t="shared" si="98"/>
        <v>849</v>
      </c>
      <c r="G665" s="22"/>
      <c r="H665" s="41">
        <v>394</v>
      </c>
      <c r="I665" s="41">
        <v>190</v>
      </c>
      <c r="J665" s="41">
        <v>29</v>
      </c>
      <c r="K665" s="41">
        <v>33</v>
      </c>
      <c r="L665" s="41">
        <v>0</v>
      </c>
      <c r="M665" s="41">
        <v>142</v>
      </c>
      <c r="O665" s="41">
        <v>0</v>
      </c>
      <c r="P665" s="41">
        <v>0</v>
      </c>
      <c r="Q665" s="41">
        <v>0</v>
      </c>
      <c r="S665" s="41">
        <v>19</v>
      </c>
      <c r="T665" s="22"/>
      <c r="U665" s="41">
        <v>436</v>
      </c>
      <c r="V665" s="41">
        <v>424</v>
      </c>
      <c r="W665" s="41">
        <v>12</v>
      </c>
      <c r="X665" s="41">
        <v>0</v>
      </c>
      <c r="Z665" s="41">
        <v>0</v>
      </c>
      <c r="AB665" s="41">
        <f t="shared" si="94"/>
        <v>0</v>
      </c>
      <c r="AD665" s="41">
        <v>0</v>
      </c>
      <c r="AF665" s="41">
        <v>0</v>
      </c>
      <c r="AH665" s="41">
        <v>0</v>
      </c>
      <c r="AJ665" s="41">
        <v>0</v>
      </c>
    </row>
    <row r="666" spans="1:36" outlineLevel="2" x14ac:dyDescent="0.2">
      <c r="A666" s="46">
        <v>2017</v>
      </c>
      <c r="B666" s="22" t="s">
        <v>477</v>
      </c>
      <c r="C666" s="22" t="s">
        <v>146</v>
      </c>
      <c r="D666" s="22" t="s">
        <v>491</v>
      </c>
      <c r="F666" s="41">
        <f t="shared" si="98"/>
        <v>3796</v>
      </c>
      <c r="G666" s="22"/>
      <c r="H666" s="41">
        <v>1365</v>
      </c>
      <c r="I666" s="41">
        <v>660</v>
      </c>
      <c r="J666" s="41">
        <v>0</v>
      </c>
      <c r="K666" s="41">
        <v>340</v>
      </c>
      <c r="L666" s="41">
        <v>0</v>
      </c>
      <c r="M666" s="41">
        <v>365</v>
      </c>
      <c r="O666" s="41">
        <v>327</v>
      </c>
      <c r="P666" s="41">
        <v>327</v>
      </c>
      <c r="Q666" s="41">
        <v>0</v>
      </c>
      <c r="S666" s="41">
        <v>552</v>
      </c>
      <c r="T666" s="22"/>
      <c r="U666" s="41">
        <v>1552</v>
      </c>
      <c r="V666" s="41">
        <v>1484</v>
      </c>
      <c r="W666" s="41">
        <v>63</v>
      </c>
      <c r="X666" s="41">
        <v>5</v>
      </c>
      <c r="Z666" s="41">
        <v>0</v>
      </c>
      <c r="AB666" s="41">
        <f t="shared" si="94"/>
        <v>340</v>
      </c>
      <c r="AD666" s="41">
        <v>297</v>
      </c>
      <c r="AF666" s="41">
        <v>14</v>
      </c>
      <c r="AH666" s="41">
        <v>29</v>
      </c>
      <c r="AJ666" s="41">
        <v>0</v>
      </c>
    </row>
    <row r="667" spans="1:36" outlineLevel="2" x14ac:dyDescent="0.2">
      <c r="A667" s="46">
        <v>2017</v>
      </c>
      <c r="B667" s="22" t="s">
        <v>477</v>
      </c>
      <c r="C667" s="22" t="s">
        <v>147</v>
      </c>
      <c r="D667" s="22" t="s">
        <v>492</v>
      </c>
      <c r="F667" s="41">
        <f t="shared" si="98"/>
        <v>2910</v>
      </c>
      <c r="G667" s="22"/>
      <c r="H667" s="41">
        <v>2121</v>
      </c>
      <c r="I667" s="41">
        <v>100</v>
      </c>
      <c r="J667" s="41">
        <v>4</v>
      </c>
      <c r="K667" s="41">
        <v>1667</v>
      </c>
      <c r="L667" s="41">
        <v>0</v>
      </c>
      <c r="M667" s="41">
        <v>350</v>
      </c>
      <c r="O667" s="41">
        <v>213</v>
      </c>
      <c r="P667" s="41">
        <v>213</v>
      </c>
      <c r="Q667" s="41">
        <v>0</v>
      </c>
      <c r="S667" s="41">
        <v>31</v>
      </c>
      <c r="T667" s="22"/>
      <c r="U667" s="41">
        <v>545</v>
      </c>
      <c r="V667" s="41">
        <v>517</v>
      </c>
      <c r="W667" s="41">
        <v>18</v>
      </c>
      <c r="X667" s="41">
        <v>10</v>
      </c>
      <c r="Z667" s="41">
        <v>13</v>
      </c>
      <c r="AB667" s="41">
        <f t="shared" si="94"/>
        <v>1010</v>
      </c>
      <c r="AD667" s="41">
        <v>1010</v>
      </c>
      <c r="AF667" s="41">
        <v>0</v>
      </c>
      <c r="AH667" s="41">
        <v>0</v>
      </c>
      <c r="AJ667" s="41">
        <v>0</v>
      </c>
    </row>
    <row r="668" spans="1:36" outlineLevel="2" x14ac:dyDescent="0.2">
      <c r="A668" s="46">
        <v>2017</v>
      </c>
      <c r="B668" s="22" t="s">
        <v>477</v>
      </c>
      <c r="C668" s="22" t="s">
        <v>148</v>
      </c>
      <c r="D668" s="22" t="s">
        <v>493</v>
      </c>
      <c r="F668" s="41">
        <f t="shared" si="98"/>
        <v>22483</v>
      </c>
      <c r="G668" s="22"/>
      <c r="H668" s="41">
        <v>8409</v>
      </c>
      <c r="I668" s="41">
        <v>5219</v>
      </c>
      <c r="J668" s="41">
        <v>0</v>
      </c>
      <c r="K668" s="41">
        <v>3170</v>
      </c>
      <c r="L668" s="41">
        <v>20</v>
      </c>
      <c r="M668" s="41">
        <v>0</v>
      </c>
      <c r="O668" s="41">
        <v>8270</v>
      </c>
      <c r="P668" s="41">
        <v>6028</v>
      </c>
      <c r="Q668" s="41">
        <v>2242</v>
      </c>
      <c r="S668" s="41">
        <v>2058</v>
      </c>
      <c r="T668" s="22"/>
      <c r="U668" s="41">
        <v>3746</v>
      </c>
      <c r="V668" s="41">
        <v>3669</v>
      </c>
      <c r="W668" s="41">
        <v>77</v>
      </c>
      <c r="X668" s="41">
        <v>0</v>
      </c>
      <c r="Z668" s="41">
        <v>985</v>
      </c>
      <c r="AB668" s="41">
        <f t="shared" si="94"/>
        <v>3651</v>
      </c>
      <c r="AD668" s="41">
        <v>271</v>
      </c>
      <c r="AF668" s="41">
        <v>2640</v>
      </c>
      <c r="AH668" s="41">
        <v>740</v>
      </c>
      <c r="AJ668" s="41">
        <v>0</v>
      </c>
    </row>
    <row r="669" spans="1:36" outlineLevel="2" x14ac:dyDescent="0.2">
      <c r="A669" s="46">
        <v>2017</v>
      </c>
      <c r="B669" s="22" t="s">
        <v>477</v>
      </c>
      <c r="C669" s="22" t="s">
        <v>149</v>
      </c>
      <c r="D669" s="22" t="s">
        <v>494</v>
      </c>
      <c r="F669" s="41">
        <f t="shared" si="98"/>
        <v>908</v>
      </c>
      <c r="G669" s="22"/>
      <c r="H669" s="41">
        <v>184</v>
      </c>
      <c r="I669" s="41">
        <v>34</v>
      </c>
      <c r="J669" s="41">
        <v>15</v>
      </c>
      <c r="K669" s="41">
        <v>10</v>
      </c>
      <c r="L669" s="41">
        <v>0</v>
      </c>
      <c r="M669" s="41">
        <v>125</v>
      </c>
      <c r="O669" s="41">
        <v>24</v>
      </c>
      <c r="P669" s="41">
        <v>24</v>
      </c>
      <c r="Q669" s="41">
        <v>0</v>
      </c>
      <c r="S669" s="41">
        <v>23</v>
      </c>
      <c r="T669" s="22"/>
      <c r="U669" s="41">
        <v>677</v>
      </c>
      <c r="V669" s="41">
        <v>425</v>
      </c>
      <c r="W669" s="41">
        <v>15</v>
      </c>
      <c r="X669" s="41">
        <v>237</v>
      </c>
      <c r="Z669" s="41">
        <v>0</v>
      </c>
      <c r="AB669" s="41">
        <f t="shared" si="94"/>
        <v>189</v>
      </c>
      <c r="AD669" s="41">
        <v>64</v>
      </c>
      <c r="AF669" s="41">
        <v>0</v>
      </c>
      <c r="AH669" s="41">
        <v>9</v>
      </c>
      <c r="AJ669" s="41">
        <v>116</v>
      </c>
    </row>
    <row r="670" spans="1:36" outlineLevel="2" x14ac:dyDescent="0.2">
      <c r="A670" s="46">
        <v>2017</v>
      </c>
      <c r="B670" s="22" t="s">
        <v>477</v>
      </c>
      <c r="C670" s="22" t="s">
        <v>150</v>
      </c>
      <c r="D670" s="22" t="s">
        <v>495</v>
      </c>
      <c r="F670" s="41">
        <f t="shared" si="98"/>
        <v>1603</v>
      </c>
      <c r="G670" s="22"/>
      <c r="H670" s="41">
        <v>861</v>
      </c>
      <c r="I670" s="41">
        <v>0</v>
      </c>
      <c r="J670" s="41">
        <v>0</v>
      </c>
      <c r="K670" s="41">
        <v>51</v>
      </c>
      <c r="L670" s="41">
        <v>0</v>
      </c>
      <c r="M670" s="41">
        <v>810</v>
      </c>
      <c r="O670" s="41">
        <v>31</v>
      </c>
      <c r="P670" s="41">
        <v>31</v>
      </c>
      <c r="Q670" s="41">
        <v>0</v>
      </c>
      <c r="S670" s="41">
        <v>72</v>
      </c>
      <c r="T670" s="22"/>
      <c r="U670" s="41">
        <v>639</v>
      </c>
      <c r="V670" s="41">
        <v>626</v>
      </c>
      <c r="W670" s="41">
        <v>13</v>
      </c>
      <c r="X670" s="41">
        <v>0</v>
      </c>
      <c r="Z670" s="41">
        <v>0</v>
      </c>
      <c r="AB670" s="41">
        <f t="shared" si="94"/>
        <v>147</v>
      </c>
      <c r="AD670" s="41">
        <v>-43</v>
      </c>
      <c r="AF670" s="41">
        <v>0</v>
      </c>
      <c r="AH670" s="41">
        <v>0</v>
      </c>
      <c r="AJ670" s="41">
        <v>190</v>
      </c>
    </row>
    <row r="671" spans="1:36" outlineLevel="2" x14ac:dyDescent="0.2">
      <c r="A671" s="46">
        <v>2017</v>
      </c>
      <c r="B671" s="22" t="s">
        <v>477</v>
      </c>
      <c r="C671" s="22" t="s">
        <v>151</v>
      </c>
      <c r="D671" s="22" t="s">
        <v>496</v>
      </c>
      <c r="F671" s="41">
        <f t="shared" si="98"/>
        <v>2505</v>
      </c>
      <c r="G671" s="22"/>
      <c r="H671" s="41">
        <v>1148</v>
      </c>
      <c r="I671" s="41">
        <v>869</v>
      </c>
      <c r="J671" s="41">
        <v>0</v>
      </c>
      <c r="K671" s="41">
        <v>78</v>
      </c>
      <c r="L671" s="41">
        <v>0</v>
      </c>
      <c r="M671" s="41">
        <v>201</v>
      </c>
      <c r="O671" s="41">
        <v>335</v>
      </c>
      <c r="P671" s="41">
        <v>259</v>
      </c>
      <c r="Q671" s="41">
        <v>76</v>
      </c>
      <c r="S671" s="41">
        <v>312</v>
      </c>
      <c r="T671" s="22"/>
      <c r="U671" s="41">
        <v>710</v>
      </c>
      <c r="V671" s="41">
        <v>622</v>
      </c>
      <c r="W671" s="41">
        <v>88</v>
      </c>
      <c r="X671" s="41">
        <v>0</v>
      </c>
      <c r="Z671" s="41">
        <v>10</v>
      </c>
      <c r="AB671" s="41">
        <f t="shared" si="94"/>
        <v>224</v>
      </c>
      <c r="AD671" s="41">
        <v>70</v>
      </c>
      <c r="AF671" s="41">
        <v>92</v>
      </c>
      <c r="AH671" s="41">
        <v>6</v>
      </c>
      <c r="AJ671" s="41">
        <v>56</v>
      </c>
    </row>
    <row r="672" spans="1:36" outlineLevel="2" x14ac:dyDescent="0.2">
      <c r="A672" s="46">
        <v>2017</v>
      </c>
      <c r="B672" s="22" t="s">
        <v>477</v>
      </c>
      <c r="C672" s="22" t="s">
        <v>152</v>
      </c>
      <c r="D672" s="22" t="s">
        <v>497</v>
      </c>
      <c r="F672" s="41">
        <f t="shared" si="98"/>
        <v>646</v>
      </c>
      <c r="G672" s="22"/>
      <c r="H672" s="41">
        <v>119</v>
      </c>
      <c r="I672" s="41">
        <v>60</v>
      </c>
      <c r="J672" s="41">
        <v>15</v>
      </c>
      <c r="K672" s="41">
        <v>5</v>
      </c>
      <c r="L672" s="41">
        <v>15</v>
      </c>
      <c r="M672" s="41">
        <v>24</v>
      </c>
      <c r="O672" s="41">
        <v>59</v>
      </c>
      <c r="P672" s="41">
        <v>59</v>
      </c>
      <c r="Q672" s="41">
        <v>0</v>
      </c>
      <c r="S672" s="41">
        <v>99</v>
      </c>
      <c r="T672" s="22"/>
      <c r="U672" s="41">
        <v>369</v>
      </c>
      <c r="V672" s="41">
        <v>369</v>
      </c>
      <c r="W672" s="41">
        <v>0</v>
      </c>
      <c r="X672" s="41">
        <v>0</v>
      </c>
      <c r="Z672" s="41">
        <v>0</v>
      </c>
      <c r="AB672" s="41">
        <f t="shared" si="94"/>
        <v>53</v>
      </c>
      <c r="AD672" s="41">
        <v>19</v>
      </c>
      <c r="AF672" s="41">
        <v>33</v>
      </c>
      <c r="AH672" s="41">
        <v>1</v>
      </c>
      <c r="AJ672" s="41">
        <v>0</v>
      </c>
    </row>
    <row r="673" spans="1:36" outlineLevel="2" x14ac:dyDescent="0.2">
      <c r="A673" s="46">
        <v>2017</v>
      </c>
      <c r="B673" s="22" t="s">
        <v>477</v>
      </c>
      <c r="C673" s="22" t="s">
        <v>153</v>
      </c>
      <c r="D673" s="22" t="s">
        <v>498</v>
      </c>
      <c r="F673" s="41">
        <f t="shared" si="98"/>
        <v>2176</v>
      </c>
      <c r="G673" s="22"/>
      <c r="H673" s="41">
        <v>824</v>
      </c>
      <c r="I673" s="41">
        <v>529</v>
      </c>
      <c r="J673" s="41">
        <v>17</v>
      </c>
      <c r="K673" s="41">
        <v>278</v>
      </c>
      <c r="L673" s="41">
        <v>0</v>
      </c>
      <c r="M673" s="41">
        <v>0</v>
      </c>
      <c r="O673" s="41">
        <v>91</v>
      </c>
      <c r="P673" s="41">
        <v>91</v>
      </c>
      <c r="Q673" s="41">
        <v>0</v>
      </c>
      <c r="S673" s="41">
        <v>280</v>
      </c>
      <c r="T673" s="22"/>
      <c r="U673" s="41">
        <v>981</v>
      </c>
      <c r="V673" s="41">
        <v>955</v>
      </c>
      <c r="W673" s="41">
        <v>26</v>
      </c>
      <c r="X673" s="41">
        <v>0</v>
      </c>
      <c r="Z673" s="41">
        <v>0</v>
      </c>
      <c r="AB673" s="41">
        <f t="shared" si="94"/>
        <v>169</v>
      </c>
      <c r="AD673" s="41">
        <v>0</v>
      </c>
      <c r="AF673" s="41">
        <v>0</v>
      </c>
      <c r="AH673" s="41">
        <v>2</v>
      </c>
      <c r="AJ673" s="41">
        <v>167</v>
      </c>
    </row>
    <row r="674" spans="1:36" outlineLevel="2" x14ac:dyDescent="0.2">
      <c r="A674" s="46">
        <v>2017</v>
      </c>
      <c r="B674" s="22" t="s">
        <v>477</v>
      </c>
      <c r="C674" s="22" t="s">
        <v>154</v>
      </c>
      <c r="D674" s="22" t="s">
        <v>499</v>
      </c>
      <c r="F674" s="41">
        <f t="shared" si="98"/>
        <v>787</v>
      </c>
      <c r="G674" s="22"/>
      <c r="H674" s="41">
        <v>177</v>
      </c>
      <c r="I674" s="41">
        <v>20</v>
      </c>
      <c r="J674" s="41">
        <v>1</v>
      </c>
      <c r="K674" s="41">
        <v>140</v>
      </c>
      <c r="L674" s="41">
        <v>0</v>
      </c>
      <c r="M674" s="41">
        <v>16</v>
      </c>
      <c r="O674" s="41">
        <v>0</v>
      </c>
      <c r="P674" s="41">
        <v>0</v>
      </c>
      <c r="Q674" s="41">
        <v>0</v>
      </c>
      <c r="S674" s="41">
        <v>17</v>
      </c>
      <c r="T674" s="22"/>
      <c r="U674" s="41">
        <v>593</v>
      </c>
      <c r="V674" s="41">
        <v>593</v>
      </c>
      <c r="W674" s="41">
        <v>0</v>
      </c>
      <c r="X674" s="41">
        <v>0</v>
      </c>
      <c r="Z674" s="41">
        <v>4</v>
      </c>
      <c r="AB674" s="41">
        <f t="shared" si="94"/>
        <v>9</v>
      </c>
      <c r="AD674" s="41">
        <v>0</v>
      </c>
      <c r="AF674" s="41">
        <v>0</v>
      </c>
      <c r="AH674" s="41">
        <v>9</v>
      </c>
      <c r="AJ674" s="41">
        <v>0</v>
      </c>
    </row>
    <row r="675" spans="1:36" outlineLevel="2" x14ac:dyDescent="0.2">
      <c r="A675" s="46">
        <v>2017</v>
      </c>
      <c r="B675" s="22" t="s">
        <v>477</v>
      </c>
      <c r="C675" s="22" t="s">
        <v>501</v>
      </c>
      <c r="D675" s="22" t="s">
        <v>502</v>
      </c>
      <c r="F675" s="41">
        <f t="shared" si="98"/>
        <v>2499</v>
      </c>
      <c r="G675" s="22"/>
      <c r="H675" s="41">
        <v>1853</v>
      </c>
      <c r="I675" s="41">
        <v>1348</v>
      </c>
      <c r="J675" s="41">
        <v>0</v>
      </c>
      <c r="K675" s="41">
        <v>223</v>
      </c>
      <c r="L675" s="41">
        <v>0</v>
      </c>
      <c r="M675" s="41">
        <v>282</v>
      </c>
      <c r="O675" s="41">
        <v>31</v>
      </c>
      <c r="P675" s="41">
        <v>31</v>
      </c>
      <c r="Q675" s="41">
        <v>0</v>
      </c>
      <c r="S675" s="41">
        <v>0</v>
      </c>
      <c r="T675" s="22"/>
      <c r="U675" s="41">
        <v>615</v>
      </c>
      <c r="V675" s="41">
        <v>596</v>
      </c>
      <c r="W675" s="41">
        <v>0</v>
      </c>
      <c r="X675" s="41">
        <v>19</v>
      </c>
      <c r="Z675" s="41">
        <v>0</v>
      </c>
      <c r="AB675" s="41">
        <f t="shared" si="94"/>
        <v>778</v>
      </c>
      <c r="AD675" s="41">
        <v>651</v>
      </c>
      <c r="AF675" s="41">
        <v>0</v>
      </c>
      <c r="AH675" s="41">
        <v>0</v>
      </c>
      <c r="AJ675" s="41">
        <v>127</v>
      </c>
    </row>
    <row r="676" spans="1:36" outlineLevel="2" x14ac:dyDescent="0.2">
      <c r="A676" s="46">
        <v>2017</v>
      </c>
      <c r="B676" s="22" t="s">
        <v>477</v>
      </c>
      <c r="C676" s="22" t="s">
        <v>156</v>
      </c>
      <c r="D676" s="22" t="s">
        <v>503</v>
      </c>
      <c r="F676" s="41">
        <f t="shared" si="98"/>
        <v>2421</v>
      </c>
      <c r="G676" s="22"/>
      <c r="H676" s="41">
        <v>983</v>
      </c>
      <c r="I676" s="41">
        <v>855</v>
      </c>
      <c r="J676" s="41">
        <v>30</v>
      </c>
      <c r="K676" s="41">
        <v>10</v>
      </c>
      <c r="L676" s="41">
        <v>0</v>
      </c>
      <c r="M676" s="41">
        <v>88</v>
      </c>
      <c r="O676" s="41">
        <v>18</v>
      </c>
      <c r="P676" s="41">
        <v>18</v>
      </c>
      <c r="Q676" s="41">
        <v>0</v>
      </c>
      <c r="S676" s="41">
        <v>42</v>
      </c>
      <c r="T676" s="22"/>
      <c r="U676" s="41">
        <v>1378</v>
      </c>
      <c r="V676" s="41">
        <v>1378</v>
      </c>
      <c r="W676" s="41">
        <v>0</v>
      </c>
      <c r="X676" s="41">
        <v>0</v>
      </c>
      <c r="Z676" s="41">
        <v>0</v>
      </c>
      <c r="AB676" s="41">
        <f t="shared" si="94"/>
        <v>0</v>
      </c>
      <c r="AD676" s="41">
        <v>0</v>
      </c>
      <c r="AF676" s="41">
        <v>0</v>
      </c>
      <c r="AH676" s="41">
        <v>0</v>
      </c>
      <c r="AJ676" s="41">
        <v>0</v>
      </c>
    </row>
    <row r="677" spans="1:36" outlineLevel="2" x14ac:dyDescent="0.2">
      <c r="A677" s="46">
        <v>2017</v>
      </c>
      <c r="B677" s="22" t="s">
        <v>477</v>
      </c>
      <c r="C677" s="22" t="s">
        <v>157</v>
      </c>
      <c r="D677" s="22" t="s">
        <v>504</v>
      </c>
      <c r="F677" s="41">
        <f t="shared" si="98"/>
        <v>159343</v>
      </c>
      <c r="G677" s="22"/>
      <c r="H677" s="41">
        <v>83960</v>
      </c>
      <c r="I677" s="41">
        <v>43701</v>
      </c>
      <c r="J677" s="41">
        <v>4059</v>
      </c>
      <c r="K677" s="41">
        <v>13932</v>
      </c>
      <c r="L677" s="41">
        <v>1961</v>
      </c>
      <c r="M677" s="41">
        <v>20307</v>
      </c>
      <c r="O677" s="41">
        <v>49816</v>
      </c>
      <c r="P677" s="41">
        <v>49788</v>
      </c>
      <c r="Q677" s="41">
        <v>28</v>
      </c>
      <c r="S677" s="41">
        <v>5708</v>
      </c>
      <c r="T677" s="22"/>
      <c r="U677" s="41">
        <v>19859</v>
      </c>
      <c r="V677" s="41">
        <v>18880</v>
      </c>
      <c r="W677" s="41">
        <v>892</v>
      </c>
      <c r="X677" s="41">
        <v>87</v>
      </c>
      <c r="Z677" s="41">
        <v>0</v>
      </c>
      <c r="AB677" s="41">
        <f t="shared" si="94"/>
        <v>27543.904799999997</v>
      </c>
      <c r="AD677" s="41">
        <v>10671.9</v>
      </c>
      <c r="AF677" s="41">
        <v>15587.476199999999</v>
      </c>
      <c r="AH677" s="41">
        <v>521.12419999999997</v>
      </c>
      <c r="AJ677" s="41">
        <v>763.40440000000001</v>
      </c>
    </row>
    <row r="678" spans="1:36" outlineLevel="2" x14ac:dyDescent="0.2">
      <c r="A678" s="46">
        <v>2017</v>
      </c>
      <c r="B678" s="22" t="s">
        <v>477</v>
      </c>
      <c r="C678" s="22" t="s">
        <v>158</v>
      </c>
      <c r="D678" s="22" t="s">
        <v>505</v>
      </c>
      <c r="F678" s="41">
        <f t="shared" si="98"/>
        <v>6017</v>
      </c>
      <c r="G678" s="22"/>
      <c r="H678" s="41">
        <v>2524</v>
      </c>
      <c r="I678" s="41">
        <v>2041</v>
      </c>
      <c r="J678" s="41">
        <v>77</v>
      </c>
      <c r="K678" s="41">
        <v>51</v>
      </c>
      <c r="L678" s="41">
        <v>61</v>
      </c>
      <c r="M678" s="41">
        <v>294</v>
      </c>
      <c r="O678" s="41">
        <v>849</v>
      </c>
      <c r="P678" s="41">
        <v>849</v>
      </c>
      <c r="Q678" s="41">
        <v>0</v>
      </c>
      <c r="S678" s="41">
        <v>1147</v>
      </c>
      <c r="T678" s="22"/>
      <c r="U678" s="41">
        <v>1497</v>
      </c>
      <c r="V678" s="41">
        <v>1449</v>
      </c>
      <c r="W678" s="41">
        <v>35</v>
      </c>
      <c r="X678" s="41">
        <v>13</v>
      </c>
      <c r="Z678" s="41">
        <v>0</v>
      </c>
      <c r="AB678" s="41">
        <f t="shared" si="94"/>
        <v>113</v>
      </c>
      <c r="AD678" s="41">
        <v>72</v>
      </c>
      <c r="AF678" s="41">
        <v>2</v>
      </c>
      <c r="AH678" s="41">
        <v>39</v>
      </c>
      <c r="AJ678" s="41">
        <v>0</v>
      </c>
    </row>
    <row r="679" spans="1:36" outlineLevel="2" x14ac:dyDescent="0.2">
      <c r="A679" s="46">
        <v>2017</v>
      </c>
      <c r="B679" s="22" t="s">
        <v>477</v>
      </c>
      <c r="C679" s="22" t="s">
        <v>159</v>
      </c>
      <c r="D679" s="22" t="s">
        <v>506</v>
      </c>
      <c r="F679" s="41">
        <f t="shared" si="98"/>
        <v>11765</v>
      </c>
      <c r="G679" s="22"/>
      <c r="H679" s="41">
        <v>4031</v>
      </c>
      <c r="I679" s="41">
        <v>1712</v>
      </c>
      <c r="J679" s="41">
        <v>224</v>
      </c>
      <c r="K679" s="41">
        <v>944</v>
      </c>
      <c r="L679" s="41">
        <v>94</v>
      </c>
      <c r="M679" s="41">
        <v>1057</v>
      </c>
      <c r="O679" s="41">
        <v>4335</v>
      </c>
      <c r="P679" s="41">
        <v>3099</v>
      </c>
      <c r="Q679" s="41">
        <v>1236</v>
      </c>
      <c r="S679" s="41">
        <v>741</v>
      </c>
      <c r="T679" s="22"/>
      <c r="U679" s="41">
        <v>2658</v>
      </c>
      <c r="V679" s="41">
        <v>2437</v>
      </c>
      <c r="W679" s="41">
        <v>221</v>
      </c>
      <c r="X679" s="41">
        <v>0</v>
      </c>
      <c r="Z679" s="41">
        <v>0</v>
      </c>
      <c r="AB679" s="41">
        <f t="shared" si="94"/>
        <v>38</v>
      </c>
      <c r="AD679" s="41">
        <v>13</v>
      </c>
      <c r="AF679" s="41">
        <v>25</v>
      </c>
      <c r="AH679" s="41">
        <v>0</v>
      </c>
      <c r="AJ679" s="41">
        <v>0</v>
      </c>
    </row>
    <row r="680" spans="1:36" outlineLevel="2" x14ac:dyDescent="0.2">
      <c r="A680" s="46">
        <v>2017</v>
      </c>
      <c r="B680" s="22" t="s">
        <v>477</v>
      </c>
      <c r="C680" s="22" t="s">
        <v>160</v>
      </c>
      <c r="D680" s="22" t="s">
        <v>507</v>
      </c>
      <c r="F680" s="41">
        <f t="shared" si="98"/>
        <v>823</v>
      </c>
      <c r="G680" s="22"/>
      <c r="H680" s="41">
        <v>210</v>
      </c>
      <c r="I680" s="41">
        <v>0</v>
      </c>
      <c r="J680" s="41">
        <v>123</v>
      </c>
      <c r="K680" s="41">
        <v>0</v>
      </c>
      <c r="L680" s="41">
        <v>0</v>
      </c>
      <c r="M680" s="41">
        <v>87</v>
      </c>
      <c r="O680" s="41">
        <v>25</v>
      </c>
      <c r="P680" s="41">
        <v>25</v>
      </c>
      <c r="Q680" s="41">
        <v>0</v>
      </c>
      <c r="S680" s="41">
        <v>13</v>
      </c>
      <c r="T680" s="22"/>
      <c r="U680" s="41">
        <v>575</v>
      </c>
      <c r="V680" s="41">
        <v>561</v>
      </c>
      <c r="W680" s="41">
        <v>14</v>
      </c>
      <c r="X680" s="41">
        <v>0</v>
      </c>
      <c r="Z680" s="41">
        <v>0</v>
      </c>
      <c r="AB680" s="41">
        <f t="shared" si="94"/>
        <v>288</v>
      </c>
      <c r="AD680" s="41">
        <v>48</v>
      </c>
      <c r="AF680" s="41">
        <v>0</v>
      </c>
      <c r="AH680" s="41">
        <v>0</v>
      </c>
      <c r="AJ680" s="41">
        <v>240</v>
      </c>
    </row>
    <row r="681" spans="1:36" outlineLevel="2" x14ac:dyDescent="0.2">
      <c r="A681" s="46">
        <v>2017</v>
      </c>
      <c r="B681" s="22" t="s">
        <v>477</v>
      </c>
      <c r="C681" s="22" t="s">
        <v>161</v>
      </c>
      <c r="D681" s="22" t="s">
        <v>508</v>
      </c>
      <c r="F681" s="41">
        <f t="shared" si="98"/>
        <v>455</v>
      </c>
      <c r="G681" s="22"/>
      <c r="H681" s="41">
        <v>35</v>
      </c>
      <c r="I681" s="41">
        <v>35</v>
      </c>
      <c r="J681" s="41">
        <v>0</v>
      </c>
      <c r="K681" s="41">
        <v>0</v>
      </c>
      <c r="L681" s="41">
        <v>0</v>
      </c>
      <c r="M681" s="41">
        <v>0</v>
      </c>
      <c r="O681" s="41">
        <v>28</v>
      </c>
      <c r="P681" s="41">
        <v>28</v>
      </c>
      <c r="Q681" s="41">
        <v>0</v>
      </c>
      <c r="S681" s="41">
        <v>16</v>
      </c>
      <c r="T681" s="22"/>
      <c r="U681" s="41">
        <v>376</v>
      </c>
      <c r="V681" s="41">
        <v>376</v>
      </c>
      <c r="W681" s="41">
        <v>0</v>
      </c>
      <c r="X681" s="41">
        <v>0</v>
      </c>
      <c r="Z681" s="41">
        <v>0</v>
      </c>
      <c r="AB681" s="41">
        <f t="shared" si="94"/>
        <v>12</v>
      </c>
      <c r="AD681" s="41">
        <v>0</v>
      </c>
      <c r="AF681" s="41">
        <v>0</v>
      </c>
      <c r="AH681" s="41">
        <v>0</v>
      </c>
      <c r="AJ681" s="41">
        <v>12</v>
      </c>
    </row>
    <row r="682" spans="1:36" outlineLevel="2" x14ac:dyDescent="0.2">
      <c r="A682" s="46">
        <v>2017</v>
      </c>
      <c r="B682" s="22" t="s">
        <v>477</v>
      </c>
      <c r="C682" s="22" t="s">
        <v>162</v>
      </c>
      <c r="D682" s="22" t="s">
        <v>509</v>
      </c>
      <c r="F682" s="41">
        <f t="shared" si="98"/>
        <v>1028</v>
      </c>
      <c r="G682" s="22"/>
      <c r="H682" s="41">
        <v>824</v>
      </c>
      <c r="I682" s="41">
        <v>38</v>
      </c>
      <c r="J682" s="41">
        <v>0</v>
      </c>
      <c r="K682" s="41">
        <v>0</v>
      </c>
      <c r="L682" s="41">
        <v>0</v>
      </c>
      <c r="M682" s="41">
        <v>786</v>
      </c>
      <c r="O682" s="41">
        <v>7</v>
      </c>
      <c r="P682" s="41">
        <v>7</v>
      </c>
      <c r="Q682" s="41">
        <v>0</v>
      </c>
      <c r="S682" s="41">
        <v>2</v>
      </c>
      <c r="T682" s="22"/>
      <c r="U682" s="41">
        <v>195</v>
      </c>
      <c r="V682" s="41">
        <v>180</v>
      </c>
      <c r="W682" s="41">
        <v>0</v>
      </c>
      <c r="X682" s="41">
        <v>15</v>
      </c>
      <c r="Z682" s="41">
        <v>0</v>
      </c>
      <c r="AB682" s="41">
        <f t="shared" si="94"/>
        <v>175</v>
      </c>
      <c r="AD682" s="41">
        <v>175</v>
      </c>
      <c r="AF682" s="41">
        <v>0</v>
      </c>
      <c r="AH682" s="41">
        <v>0</v>
      </c>
      <c r="AJ682" s="41">
        <v>0</v>
      </c>
    </row>
    <row r="683" spans="1:36" outlineLevel="2" x14ac:dyDescent="0.2">
      <c r="A683" s="46">
        <v>2017</v>
      </c>
      <c r="B683" s="22" t="s">
        <v>477</v>
      </c>
      <c r="C683" s="22" t="s">
        <v>163</v>
      </c>
      <c r="D683" s="22" t="s">
        <v>510</v>
      </c>
      <c r="F683" s="41">
        <f t="shared" si="98"/>
        <v>6888</v>
      </c>
      <c r="G683" s="22"/>
      <c r="H683" s="41">
        <v>2802</v>
      </c>
      <c r="I683" s="41">
        <v>1298</v>
      </c>
      <c r="J683" s="41">
        <v>0</v>
      </c>
      <c r="K683" s="41">
        <v>1039</v>
      </c>
      <c r="L683" s="41">
        <v>0</v>
      </c>
      <c r="M683" s="41">
        <v>465</v>
      </c>
      <c r="O683" s="41">
        <v>2143</v>
      </c>
      <c r="P683" s="41">
        <v>1967</v>
      </c>
      <c r="Q683" s="41">
        <v>176</v>
      </c>
      <c r="S683" s="41">
        <v>528</v>
      </c>
      <c r="T683" s="22"/>
      <c r="U683" s="41">
        <v>1415</v>
      </c>
      <c r="V683" s="41">
        <v>1370</v>
      </c>
      <c r="W683" s="41">
        <v>45</v>
      </c>
      <c r="X683" s="41">
        <v>0</v>
      </c>
      <c r="Z683" s="41">
        <v>0</v>
      </c>
      <c r="AB683" s="41">
        <f t="shared" si="94"/>
        <v>1062</v>
      </c>
      <c r="AD683" s="41">
        <v>781</v>
      </c>
      <c r="AF683" s="41">
        <v>34</v>
      </c>
      <c r="AH683" s="41">
        <v>46</v>
      </c>
      <c r="AJ683" s="41">
        <v>201</v>
      </c>
    </row>
    <row r="684" spans="1:36" outlineLevel="2" x14ac:dyDescent="0.2">
      <c r="A684" s="46">
        <v>2017</v>
      </c>
      <c r="B684" s="22" t="s">
        <v>477</v>
      </c>
      <c r="C684" s="22" t="s">
        <v>164</v>
      </c>
      <c r="D684" s="22" t="s">
        <v>511</v>
      </c>
      <c r="F684" s="41">
        <f t="shared" si="98"/>
        <v>1074</v>
      </c>
      <c r="G684" s="22"/>
      <c r="H684" s="41">
        <v>220</v>
      </c>
      <c r="I684" s="41">
        <v>41</v>
      </c>
      <c r="J684" s="41">
        <v>1</v>
      </c>
      <c r="K684" s="41">
        <v>11</v>
      </c>
      <c r="L684" s="41">
        <v>3</v>
      </c>
      <c r="M684" s="41">
        <v>164</v>
      </c>
      <c r="O684" s="41">
        <v>9</v>
      </c>
      <c r="P684" s="41">
        <v>9</v>
      </c>
      <c r="Q684" s="41">
        <v>0</v>
      </c>
      <c r="S684" s="41">
        <v>500</v>
      </c>
      <c r="T684" s="22"/>
      <c r="U684" s="41">
        <v>345</v>
      </c>
      <c r="V684" s="41">
        <v>332</v>
      </c>
      <c r="W684" s="41">
        <v>13</v>
      </c>
      <c r="X684" s="41">
        <v>0</v>
      </c>
      <c r="Z684" s="41">
        <v>0</v>
      </c>
      <c r="AB684" s="41">
        <f t="shared" si="94"/>
        <v>104</v>
      </c>
      <c r="AD684" s="41">
        <v>58</v>
      </c>
      <c r="AF684" s="41">
        <v>0</v>
      </c>
      <c r="AH684" s="41">
        <v>28</v>
      </c>
      <c r="AJ684" s="41">
        <v>18</v>
      </c>
    </row>
    <row r="685" spans="1:36" outlineLevel="2" x14ac:dyDescent="0.2">
      <c r="A685" s="46">
        <v>2017</v>
      </c>
      <c r="B685" s="22" t="s">
        <v>477</v>
      </c>
      <c r="C685" s="22" t="s">
        <v>166</v>
      </c>
      <c r="D685" s="22" t="s">
        <v>513</v>
      </c>
      <c r="F685" s="41">
        <f t="shared" si="98"/>
        <v>1310</v>
      </c>
      <c r="G685" s="22"/>
      <c r="H685" s="41">
        <v>388</v>
      </c>
      <c r="I685" s="41">
        <v>318</v>
      </c>
      <c r="J685" s="41">
        <v>43</v>
      </c>
      <c r="K685" s="41">
        <v>0</v>
      </c>
      <c r="L685" s="41">
        <v>0</v>
      </c>
      <c r="M685" s="41">
        <v>27</v>
      </c>
      <c r="O685" s="41">
        <v>6</v>
      </c>
      <c r="P685" s="41">
        <v>6</v>
      </c>
      <c r="Q685" s="41">
        <v>0</v>
      </c>
      <c r="S685" s="41">
        <v>185</v>
      </c>
      <c r="T685" s="22"/>
      <c r="U685" s="41">
        <v>731</v>
      </c>
      <c r="V685" s="41">
        <v>717</v>
      </c>
      <c r="W685" s="41">
        <v>14</v>
      </c>
      <c r="X685" s="41">
        <v>0</v>
      </c>
      <c r="Z685" s="41">
        <v>0</v>
      </c>
      <c r="AB685" s="41">
        <f t="shared" si="94"/>
        <v>292</v>
      </c>
      <c r="AD685" s="41">
        <v>35</v>
      </c>
      <c r="AF685" s="41">
        <v>0</v>
      </c>
      <c r="AH685" s="41">
        <v>54</v>
      </c>
      <c r="AJ685" s="41">
        <v>203</v>
      </c>
    </row>
    <row r="686" spans="1:36" outlineLevel="2" x14ac:dyDescent="0.2">
      <c r="A686" s="46">
        <v>2017</v>
      </c>
      <c r="B686" s="22" t="s">
        <v>477</v>
      </c>
      <c r="C686" s="22" t="s">
        <v>169</v>
      </c>
      <c r="D686" s="22" t="s">
        <v>516</v>
      </c>
      <c r="F686" s="41">
        <f t="shared" si="98"/>
        <v>295</v>
      </c>
      <c r="G686" s="22"/>
      <c r="H686" s="41">
        <v>68</v>
      </c>
      <c r="I686" s="41">
        <v>26</v>
      </c>
      <c r="J686" s="41">
        <v>3</v>
      </c>
      <c r="K686" s="41">
        <v>7</v>
      </c>
      <c r="L686" s="41">
        <v>32</v>
      </c>
      <c r="M686" s="41">
        <v>0</v>
      </c>
      <c r="O686" s="41">
        <v>19</v>
      </c>
      <c r="P686" s="41">
        <v>0</v>
      </c>
      <c r="Q686" s="41">
        <v>19</v>
      </c>
      <c r="S686" s="41">
        <v>62</v>
      </c>
      <c r="T686" s="22"/>
      <c r="U686" s="41">
        <v>146</v>
      </c>
      <c r="V686" s="41">
        <v>146</v>
      </c>
      <c r="W686" s="41">
        <v>0</v>
      </c>
      <c r="X686" s="41">
        <v>0</v>
      </c>
      <c r="Z686" s="41">
        <v>0</v>
      </c>
      <c r="AB686" s="41">
        <f t="shared" si="94"/>
        <v>31</v>
      </c>
      <c r="AD686" s="41">
        <v>15</v>
      </c>
      <c r="AF686" s="41">
        <v>0</v>
      </c>
      <c r="AH686" s="41">
        <v>0</v>
      </c>
      <c r="AJ686" s="41">
        <v>16</v>
      </c>
    </row>
    <row r="687" spans="1:36" outlineLevel="2" x14ac:dyDescent="0.2">
      <c r="A687" s="46">
        <v>2017</v>
      </c>
      <c r="B687" s="22" t="s">
        <v>477</v>
      </c>
      <c r="C687" s="22" t="s">
        <v>170</v>
      </c>
      <c r="D687" s="22" t="s">
        <v>517</v>
      </c>
      <c r="F687" s="41">
        <f t="shared" si="98"/>
        <v>1593</v>
      </c>
      <c r="G687" s="22"/>
      <c r="H687" s="41">
        <v>324</v>
      </c>
      <c r="I687" s="41">
        <v>0</v>
      </c>
      <c r="J687" s="41">
        <v>8</v>
      </c>
      <c r="K687" s="41">
        <v>176</v>
      </c>
      <c r="L687" s="41">
        <v>0</v>
      </c>
      <c r="M687" s="41">
        <v>140</v>
      </c>
      <c r="O687" s="41">
        <v>0</v>
      </c>
      <c r="P687" s="41">
        <v>0</v>
      </c>
      <c r="Q687" s="41">
        <v>0</v>
      </c>
      <c r="S687" s="41">
        <v>100</v>
      </c>
      <c r="T687" s="22"/>
      <c r="U687" s="41">
        <v>1169</v>
      </c>
      <c r="V687" s="41">
        <v>973</v>
      </c>
      <c r="W687" s="41">
        <v>0</v>
      </c>
      <c r="X687" s="41">
        <v>196</v>
      </c>
      <c r="Z687" s="41">
        <v>0</v>
      </c>
      <c r="AB687" s="41">
        <f t="shared" si="94"/>
        <v>127</v>
      </c>
      <c r="AD687" s="41">
        <v>79</v>
      </c>
      <c r="AF687" s="41">
        <v>0</v>
      </c>
      <c r="AH687" s="41">
        <v>2</v>
      </c>
      <c r="AJ687" s="41">
        <v>46</v>
      </c>
    </row>
    <row r="688" spans="1:36" outlineLevel="2" x14ac:dyDescent="0.2">
      <c r="A688" s="46">
        <v>2017</v>
      </c>
      <c r="B688" s="22" t="s">
        <v>477</v>
      </c>
      <c r="C688" s="22" t="s">
        <v>243</v>
      </c>
      <c r="D688" s="22" t="s">
        <v>609</v>
      </c>
      <c r="F688" s="41">
        <f t="shared" si="98"/>
        <v>1645</v>
      </c>
      <c r="G688" s="22"/>
      <c r="H688" s="41">
        <v>697</v>
      </c>
      <c r="I688" s="41">
        <v>212</v>
      </c>
      <c r="J688" s="41">
        <v>10</v>
      </c>
      <c r="K688" s="41">
        <v>0</v>
      </c>
      <c r="L688" s="41">
        <v>0</v>
      </c>
      <c r="M688" s="41">
        <v>475</v>
      </c>
      <c r="O688" s="41">
        <v>27</v>
      </c>
      <c r="P688" s="41">
        <v>27</v>
      </c>
      <c r="Q688" s="41">
        <v>0</v>
      </c>
      <c r="S688" s="41">
        <v>69</v>
      </c>
      <c r="T688" s="22"/>
      <c r="U688" s="41">
        <v>852</v>
      </c>
      <c r="V688" s="41">
        <v>769</v>
      </c>
      <c r="W688" s="41">
        <v>83</v>
      </c>
      <c r="X688" s="41">
        <v>0</v>
      </c>
      <c r="Z688" s="41">
        <v>0</v>
      </c>
      <c r="AB688" s="41">
        <f t="shared" si="94"/>
        <v>181</v>
      </c>
      <c r="AD688" s="41">
        <v>150</v>
      </c>
      <c r="AF688" s="41">
        <v>8</v>
      </c>
      <c r="AH688" s="41">
        <v>0</v>
      </c>
      <c r="AJ688" s="41">
        <v>23</v>
      </c>
    </row>
    <row r="689" spans="1:36" outlineLevel="2" x14ac:dyDescent="0.2">
      <c r="A689" s="46">
        <v>2017</v>
      </c>
      <c r="B689" s="22" t="s">
        <v>477</v>
      </c>
      <c r="C689" s="22" t="s">
        <v>246</v>
      </c>
      <c r="D689" s="22" t="s">
        <v>614</v>
      </c>
      <c r="F689" s="41">
        <f t="shared" si="98"/>
        <v>895</v>
      </c>
      <c r="G689" s="22"/>
      <c r="H689" s="41">
        <v>170</v>
      </c>
      <c r="I689" s="41">
        <v>65</v>
      </c>
      <c r="J689" s="41">
        <v>26</v>
      </c>
      <c r="K689" s="41">
        <v>21</v>
      </c>
      <c r="L689" s="41">
        <v>0</v>
      </c>
      <c r="M689" s="41">
        <v>58</v>
      </c>
      <c r="O689" s="41">
        <v>37</v>
      </c>
      <c r="P689" s="41">
        <v>0</v>
      </c>
      <c r="Q689" s="41">
        <v>37</v>
      </c>
      <c r="S689" s="41">
        <v>8</v>
      </c>
      <c r="T689" s="22"/>
      <c r="U689" s="41">
        <v>680</v>
      </c>
      <c r="V689" s="41">
        <v>653</v>
      </c>
      <c r="W689" s="41">
        <v>27</v>
      </c>
      <c r="X689" s="41">
        <v>0</v>
      </c>
      <c r="Z689" s="41">
        <v>0</v>
      </c>
      <c r="AB689" s="41">
        <f t="shared" si="94"/>
        <v>2</v>
      </c>
      <c r="AD689" s="41">
        <v>2</v>
      </c>
      <c r="AF689" s="41">
        <v>0</v>
      </c>
      <c r="AH689" s="41">
        <v>0</v>
      </c>
      <c r="AJ689" s="41">
        <v>0</v>
      </c>
    </row>
    <row r="690" spans="1:36" outlineLevel="2" x14ac:dyDescent="0.2">
      <c r="A690" s="46">
        <v>2017</v>
      </c>
      <c r="B690" s="22" t="s">
        <v>477</v>
      </c>
      <c r="C690" s="22" t="s">
        <v>285</v>
      </c>
      <c r="D690" s="22" t="s">
        <v>659</v>
      </c>
      <c r="F690" s="41">
        <f t="shared" si="98"/>
        <v>5987</v>
      </c>
      <c r="G690" s="22"/>
      <c r="H690" s="41">
        <v>2657</v>
      </c>
      <c r="I690" s="41">
        <v>1273</v>
      </c>
      <c r="J690" s="41">
        <v>559</v>
      </c>
      <c r="K690" s="41">
        <v>786</v>
      </c>
      <c r="L690" s="41">
        <v>0</v>
      </c>
      <c r="M690" s="41">
        <v>39</v>
      </c>
      <c r="O690" s="41">
        <v>802</v>
      </c>
      <c r="P690" s="41">
        <v>365</v>
      </c>
      <c r="Q690" s="41">
        <v>437</v>
      </c>
      <c r="S690" s="41">
        <v>354</v>
      </c>
      <c r="T690" s="22"/>
      <c r="U690" s="41">
        <v>2174</v>
      </c>
      <c r="V690" s="41">
        <v>2022</v>
      </c>
      <c r="W690" s="41">
        <v>152</v>
      </c>
      <c r="X690" s="41">
        <v>0</v>
      </c>
      <c r="Z690" s="41">
        <v>0</v>
      </c>
      <c r="AB690" s="41">
        <f t="shared" ref="AB690:AB702" si="99">SUM(AC690:AJ690)</f>
        <v>612</v>
      </c>
      <c r="AD690" s="41">
        <v>254</v>
      </c>
      <c r="AF690" s="41">
        <v>4</v>
      </c>
      <c r="AH690" s="41">
        <v>165</v>
      </c>
      <c r="AJ690" s="41">
        <v>189</v>
      </c>
    </row>
    <row r="691" spans="1:36" outlineLevel="2" x14ac:dyDescent="0.2">
      <c r="A691" s="46">
        <v>2017</v>
      </c>
      <c r="B691" s="22" t="s">
        <v>477</v>
      </c>
      <c r="C691" s="22" t="s">
        <v>286</v>
      </c>
      <c r="D691" s="22" t="s">
        <v>660</v>
      </c>
      <c r="F691" s="41">
        <f t="shared" si="98"/>
        <v>748</v>
      </c>
      <c r="G691" s="22"/>
      <c r="H691" s="41">
        <v>168</v>
      </c>
      <c r="I691" s="41">
        <v>32</v>
      </c>
      <c r="J691" s="41">
        <v>25</v>
      </c>
      <c r="K691" s="41">
        <v>39</v>
      </c>
      <c r="L691" s="41">
        <v>0</v>
      </c>
      <c r="M691" s="41">
        <v>72</v>
      </c>
      <c r="O691" s="41">
        <v>58</v>
      </c>
      <c r="P691" s="41">
        <v>58</v>
      </c>
      <c r="Q691" s="41">
        <v>0</v>
      </c>
      <c r="S691" s="41">
        <v>85</v>
      </c>
      <c r="T691" s="22"/>
      <c r="U691" s="41">
        <v>437</v>
      </c>
      <c r="V691" s="41">
        <v>437</v>
      </c>
      <c r="W691" s="41">
        <v>0</v>
      </c>
      <c r="X691" s="41">
        <v>0</v>
      </c>
      <c r="Z691" s="41">
        <v>0</v>
      </c>
      <c r="AB691" s="41">
        <f t="shared" si="99"/>
        <v>62</v>
      </c>
      <c r="AD691" s="41">
        <v>38</v>
      </c>
      <c r="AF691" s="41">
        <v>0</v>
      </c>
      <c r="AH691" s="41">
        <v>24</v>
      </c>
      <c r="AJ691" s="41">
        <v>0</v>
      </c>
    </row>
    <row r="692" spans="1:36" outlineLevel="2" x14ac:dyDescent="0.2">
      <c r="A692" s="46">
        <v>2017</v>
      </c>
      <c r="B692" s="22" t="s">
        <v>477</v>
      </c>
      <c r="C692" s="22" t="s">
        <v>290</v>
      </c>
      <c r="D692" s="22" t="s">
        <v>664</v>
      </c>
      <c r="F692" s="41">
        <f t="shared" si="98"/>
        <v>329</v>
      </c>
      <c r="G692" s="22"/>
      <c r="H692" s="41">
        <v>52</v>
      </c>
      <c r="I692" s="41">
        <v>48</v>
      </c>
      <c r="J692" s="41">
        <v>0</v>
      </c>
      <c r="K692" s="41">
        <v>0</v>
      </c>
      <c r="L692" s="41">
        <v>0</v>
      </c>
      <c r="M692" s="41">
        <v>4</v>
      </c>
      <c r="O692" s="41">
        <v>0</v>
      </c>
      <c r="P692" s="41">
        <v>0</v>
      </c>
      <c r="Q692" s="41">
        <v>0</v>
      </c>
      <c r="S692" s="41">
        <v>53</v>
      </c>
      <c r="T692" s="22"/>
      <c r="U692" s="41">
        <v>224</v>
      </c>
      <c r="V692" s="41">
        <v>211</v>
      </c>
      <c r="W692" s="41">
        <v>13</v>
      </c>
      <c r="X692" s="41">
        <v>0</v>
      </c>
      <c r="Z692" s="41">
        <v>0</v>
      </c>
      <c r="AB692" s="41">
        <f t="shared" si="99"/>
        <v>31</v>
      </c>
      <c r="AD692" s="41">
        <v>0</v>
      </c>
      <c r="AF692" s="41">
        <v>0</v>
      </c>
      <c r="AH692" s="41">
        <v>0</v>
      </c>
      <c r="AJ692" s="41">
        <v>31</v>
      </c>
    </row>
    <row r="693" spans="1:36" outlineLevel="2" x14ac:dyDescent="0.2">
      <c r="A693" s="46">
        <v>2017</v>
      </c>
      <c r="B693" s="22" t="s">
        <v>477</v>
      </c>
      <c r="C693" s="22" t="s">
        <v>292</v>
      </c>
      <c r="D693" s="22" t="s">
        <v>666</v>
      </c>
      <c r="F693" s="41">
        <f t="shared" si="98"/>
        <v>1072</v>
      </c>
      <c r="G693" s="22"/>
      <c r="H693" s="41">
        <v>296</v>
      </c>
      <c r="I693" s="41">
        <v>259</v>
      </c>
      <c r="J693" s="41">
        <v>0</v>
      </c>
      <c r="K693" s="41">
        <v>22</v>
      </c>
      <c r="L693" s="41">
        <v>0</v>
      </c>
      <c r="M693" s="41">
        <v>15</v>
      </c>
      <c r="O693" s="41">
        <v>11</v>
      </c>
      <c r="P693" s="41">
        <v>11</v>
      </c>
      <c r="Q693" s="41">
        <v>0</v>
      </c>
      <c r="S693" s="41">
        <v>183</v>
      </c>
      <c r="T693" s="22"/>
      <c r="U693" s="41">
        <v>582</v>
      </c>
      <c r="V693" s="41">
        <v>553</v>
      </c>
      <c r="W693" s="41">
        <v>26</v>
      </c>
      <c r="X693" s="41">
        <v>3</v>
      </c>
      <c r="Z693" s="41">
        <v>107</v>
      </c>
      <c r="AB693" s="41">
        <f t="shared" si="99"/>
        <v>66</v>
      </c>
      <c r="AD693" s="41">
        <v>59</v>
      </c>
      <c r="AF693" s="41">
        <v>0</v>
      </c>
      <c r="AH693" s="41">
        <v>7</v>
      </c>
      <c r="AJ693" s="41">
        <v>0</v>
      </c>
    </row>
    <row r="694" spans="1:36" outlineLevel="2" x14ac:dyDescent="0.2">
      <c r="A694" s="46">
        <v>2017</v>
      </c>
      <c r="B694" s="22" t="s">
        <v>477</v>
      </c>
      <c r="C694" s="22" t="s">
        <v>297</v>
      </c>
      <c r="D694" s="22" t="s">
        <v>671</v>
      </c>
      <c r="F694" s="41">
        <f t="shared" si="98"/>
        <v>611</v>
      </c>
      <c r="G694" s="22"/>
      <c r="H694" s="41">
        <v>38</v>
      </c>
      <c r="I694" s="41">
        <v>0</v>
      </c>
      <c r="J694" s="41">
        <v>0</v>
      </c>
      <c r="K694" s="41">
        <v>37</v>
      </c>
      <c r="L694" s="41">
        <v>0</v>
      </c>
      <c r="M694" s="41">
        <v>1</v>
      </c>
      <c r="O694" s="41">
        <v>81</v>
      </c>
      <c r="P694" s="41">
        <v>69</v>
      </c>
      <c r="Q694" s="41">
        <v>12</v>
      </c>
      <c r="S694" s="41">
        <v>76</v>
      </c>
      <c r="T694" s="22"/>
      <c r="U694" s="41">
        <v>416</v>
      </c>
      <c r="V694" s="41">
        <v>382</v>
      </c>
      <c r="W694" s="41">
        <v>17</v>
      </c>
      <c r="X694" s="41">
        <v>17</v>
      </c>
      <c r="Z694" s="41">
        <v>0</v>
      </c>
      <c r="AB694" s="41">
        <f t="shared" si="99"/>
        <v>11</v>
      </c>
      <c r="AD694" s="41">
        <v>0</v>
      </c>
      <c r="AF694" s="41">
        <v>7</v>
      </c>
      <c r="AH694" s="41">
        <v>0</v>
      </c>
      <c r="AJ694" s="41">
        <v>4</v>
      </c>
    </row>
    <row r="695" spans="1:36" outlineLevel="2" x14ac:dyDescent="0.2">
      <c r="A695" s="46">
        <v>2017</v>
      </c>
      <c r="B695" s="22" t="s">
        <v>477</v>
      </c>
      <c r="C695" s="22" t="s">
        <v>300</v>
      </c>
      <c r="D695" s="22" t="s">
        <v>676</v>
      </c>
      <c r="F695" s="41">
        <f t="shared" si="98"/>
        <v>3146</v>
      </c>
      <c r="G695" s="22"/>
      <c r="H695" s="41">
        <v>509</v>
      </c>
      <c r="I695" s="41">
        <v>277</v>
      </c>
      <c r="J695" s="41">
        <v>0</v>
      </c>
      <c r="K695" s="41">
        <v>155</v>
      </c>
      <c r="L695" s="41">
        <v>0</v>
      </c>
      <c r="M695" s="41">
        <v>77</v>
      </c>
      <c r="O695" s="41">
        <v>730</v>
      </c>
      <c r="P695" s="41">
        <v>371</v>
      </c>
      <c r="Q695" s="41">
        <v>359</v>
      </c>
      <c r="S695" s="41">
        <v>234</v>
      </c>
      <c r="T695" s="22"/>
      <c r="U695" s="41">
        <v>1673</v>
      </c>
      <c r="V695" s="41">
        <v>1586</v>
      </c>
      <c r="W695" s="41">
        <v>51</v>
      </c>
      <c r="X695" s="41">
        <v>36</v>
      </c>
      <c r="Z695" s="41">
        <v>3146</v>
      </c>
      <c r="AB695" s="41">
        <f t="shared" si="99"/>
        <v>412</v>
      </c>
      <c r="AD695" s="41">
        <v>95</v>
      </c>
      <c r="AF695" s="41">
        <v>57</v>
      </c>
      <c r="AH695" s="41">
        <v>0</v>
      </c>
      <c r="AJ695" s="41">
        <v>260</v>
      </c>
    </row>
    <row r="696" spans="1:36" outlineLevel="2" x14ac:dyDescent="0.2">
      <c r="A696" s="46">
        <v>2017</v>
      </c>
      <c r="B696" s="22" t="s">
        <v>477</v>
      </c>
      <c r="C696" s="22" t="s">
        <v>301</v>
      </c>
      <c r="D696" s="22" t="s">
        <v>677</v>
      </c>
      <c r="F696" s="41">
        <f t="shared" si="98"/>
        <v>1911</v>
      </c>
      <c r="G696" s="22"/>
      <c r="H696" s="41">
        <v>424</v>
      </c>
      <c r="I696" s="41">
        <v>201</v>
      </c>
      <c r="J696" s="41">
        <v>0</v>
      </c>
      <c r="K696" s="41">
        <v>223</v>
      </c>
      <c r="L696" s="41">
        <v>0</v>
      </c>
      <c r="M696" s="41">
        <v>0</v>
      </c>
      <c r="O696" s="41">
        <v>356</v>
      </c>
      <c r="P696" s="41">
        <v>170</v>
      </c>
      <c r="Q696" s="41">
        <v>186</v>
      </c>
      <c r="S696" s="41">
        <v>573</v>
      </c>
      <c r="T696" s="22"/>
      <c r="U696" s="41">
        <v>558</v>
      </c>
      <c r="V696" s="41">
        <v>558</v>
      </c>
      <c r="W696" s="41">
        <v>0</v>
      </c>
      <c r="X696" s="41">
        <v>0</v>
      </c>
      <c r="Z696" s="41">
        <v>0</v>
      </c>
      <c r="AB696" s="41">
        <f t="shared" si="99"/>
        <v>212</v>
      </c>
      <c r="AD696" s="41">
        <v>41</v>
      </c>
      <c r="AF696" s="41">
        <v>43</v>
      </c>
      <c r="AH696" s="41">
        <v>100</v>
      </c>
      <c r="AJ696" s="41">
        <v>28</v>
      </c>
    </row>
    <row r="697" spans="1:36" outlineLevel="2" x14ac:dyDescent="0.2">
      <c r="A697" s="46">
        <v>2017</v>
      </c>
      <c r="B697" s="22" t="s">
        <v>477</v>
      </c>
      <c r="C697" s="22" t="s">
        <v>302</v>
      </c>
      <c r="D697" s="22" t="s">
        <v>678</v>
      </c>
      <c r="F697" s="41">
        <f t="shared" si="98"/>
        <v>1851</v>
      </c>
      <c r="G697" s="22"/>
      <c r="H697" s="41">
        <v>1045</v>
      </c>
      <c r="I697" s="41">
        <v>997</v>
      </c>
      <c r="J697" s="41">
        <v>21</v>
      </c>
      <c r="K697" s="41">
        <v>26</v>
      </c>
      <c r="L697" s="41">
        <v>0</v>
      </c>
      <c r="M697" s="41">
        <v>1</v>
      </c>
      <c r="O697" s="41">
        <v>0</v>
      </c>
      <c r="P697" s="41">
        <v>0</v>
      </c>
      <c r="Q697" s="41">
        <v>0</v>
      </c>
      <c r="S697" s="41">
        <v>16</v>
      </c>
      <c r="T697" s="22"/>
      <c r="U697" s="41">
        <v>790</v>
      </c>
      <c r="V697" s="41">
        <v>765</v>
      </c>
      <c r="W697" s="41">
        <v>25</v>
      </c>
      <c r="X697" s="41">
        <v>0</v>
      </c>
      <c r="Z697" s="41">
        <v>0</v>
      </c>
      <c r="AB697" s="41">
        <f t="shared" si="99"/>
        <v>477</v>
      </c>
      <c r="AD697" s="41">
        <v>477</v>
      </c>
      <c r="AF697" s="41">
        <v>0</v>
      </c>
      <c r="AH697" s="41">
        <v>0</v>
      </c>
      <c r="AJ697" s="41">
        <v>0</v>
      </c>
    </row>
    <row r="698" spans="1:36" outlineLevel="2" x14ac:dyDescent="0.2">
      <c r="A698" s="46">
        <v>2017</v>
      </c>
      <c r="B698" s="22" t="s">
        <v>477</v>
      </c>
      <c r="C698" s="22" t="s">
        <v>303</v>
      </c>
      <c r="D698" s="22" t="s">
        <v>679</v>
      </c>
      <c r="F698" s="41">
        <f t="shared" si="98"/>
        <v>8597</v>
      </c>
      <c r="G698" s="22"/>
      <c r="H698" s="41">
        <v>6211</v>
      </c>
      <c r="I698" s="41">
        <v>3941</v>
      </c>
      <c r="J698" s="41">
        <v>29</v>
      </c>
      <c r="K698" s="41">
        <v>796</v>
      </c>
      <c r="L698" s="41">
        <v>4</v>
      </c>
      <c r="M698" s="41">
        <v>1441</v>
      </c>
      <c r="O698" s="41">
        <v>21</v>
      </c>
      <c r="P698" s="41">
        <v>21</v>
      </c>
      <c r="Q698" s="41">
        <v>0</v>
      </c>
      <c r="S698" s="41">
        <v>156</v>
      </c>
      <c r="T698" s="22"/>
      <c r="U698" s="41">
        <v>2209</v>
      </c>
      <c r="V698" s="41">
        <v>2147</v>
      </c>
      <c r="W698" s="41">
        <v>62</v>
      </c>
      <c r="X698" s="41">
        <v>0</v>
      </c>
      <c r="Z698" s="41">
        <v>0</v>
      </c>
      <c r="AB698" s="41">
        <f t="shared" si="99"/>
        <v>2092</v>
      </c>
      <c r="AD698" s="41">
        <v>2085</v>
      </c>
      <c r="AF698" s="41">
        <v>0</v>
      </c>
      <c r="AH698" s="41">
        <v>7</v>
      </c>
      <c r="AJ698" s="41">
        <v>0</v>
      </c>
    </row>
    <row r="699" spans="1:36" outlineLevel="2" x14ac:dyDescent="0.2">
      <c r="A699" s="46">
        <v>2017</v>
      </c>
      <c r="B699" s="22" t="s">
        <v>477</v>
      </c>
      <c r="C699" s="22" t="s">
        <v>304</v>
      </c>
      <c r="D699" s="22" t="s">
        <v>680</v>
      </c>
      <c r="F699" s="41">
        <f t="shared" si="98"/>
        <v>2178</v>
      </c>
      <c r="G699" s="22"/>
      <c r="H699" s="41">
        <v>565</v>
      </c>
      <c r="I699" s="41">
        <v>95</v>
      </c>
      <c r="J699" s="41">
        <v>0</v>
      </c>
      <c r="K699" s="41">
        <v>36</v>
      </c>
      <c r="L699" s="41">
        <v>0</v>
      </c>
      <c r="M699" s="41">
        <v>434</v>
      </c>
      <c r="O699" s="41">
        <v>137</v>
      </c>
      <c r="P699" s="41">
        <v>137</v>
      </c>
      <c r="Q699" s="41">
        <v>0</v>
      </c>
      <c r="S699" s="41">
        <v>294</v>
      </c>
      <c r="T699" s="22"/>
      <c r="U699" s="41">
        <v>1182</v>
      </c>
      <c r="V699" s="41">
        <v>1150</v>
      </c>
      <c r="W699" s="41">
        <v>32</v>
      </c>
      <c r="X699" s="41">
        <v>0</v>
      </c>
      <c r="Z699" s="41">
        <v>0</v>
      </c>
      <c r="AB699" s="41">
        <f t="shared" si="99"/>
        <v>145</v>
      </c>
      <c r="AD699" s="41">
        <v>24</v>
      </c>
      <c r="AF699" s="41">
        <v>0</v>
      </c>
      <c r="AH699" s="41">
        <v>21</v>
      </c>
      <c r="AJ699" s="41">
        <v>100</v>
      </c>
    </row>
    <row r="700" spans="1:36" outlineLevel="2" x14ac:dyDescent="0.2">
      <c r="A700" s="46">
        <v>2017</v>
      </c>
      <c r="B700" s="22" t="s">
        <v>477</v>
      </c>
      <c r="C700" s="22" t="s">
        <v>314</v>
      </c>
      <c r="D700" s="22" t="s">
        <v>696</v>
      </c>
      <c r="F700" s="41">
        <f t="shared" si="98"/>
        <v>2923</v>
      </c>
      <c r="G700" s="22"/>
      <c r="H700" s="41">
        <v>317</v>
      </c>
      <c r="I700" s="41">
        <v>54</v>
      </c>
      <c r="J700" s="41">
        <v>1</v>
      </c>
      <c r="K700" s="41">
        <v>31</v>
      </c>
      <c r="L700" s="41">
        <v>0</v>
      </c>
      <c r="M700" s="41">
        <v>231</v>
      </c>
      <c r="O700" s="41">
        <v>471</v>
      </c>
      <c r="P700" s="41">
        <v>471</v>
      </c>
      <c r="Q700" s="41">
        <v>0</v>
      </c>
      <c r="S700" s="41">
        <v>519</v>
      </c>
      <c r="T700" s="22"/>
      <c r="U700" s="41">
        <v>1616</v>
      </c>
      <c r="V700" s="41">
        <v>1568</v>
      </c>
      <c r="W700" s="41">
        <v>39</v>
      </c>
      <c r="X700" s="41">
        <v>9</v>
      </c>
      <c r="Z700" s="41">
        <v>4</v>
      </c>
      <c r="AB700" s="41">
        <f t="shared" si="99"/>
        <v>53</v>
      </c>
      <c r="AD700" s="41">
        <v>20</v>
      </c>
      <c r="AF700" s="41">
        <v>12</v>
      </c>
      <c r="AH700" s="41">
        <v>21</v>
      </c>
      <c r="AJ700" s="41">
        <v>0</v>
      </c>
    </row>
    <row r="701" spans="1:36" outlineLevel="2" x14ac:dyDescent="0.2">
      <c r="A701" s="46">
        <v>2017</v>
      </c>
      <c r="B701" s="22" t="s">
        <v>477</v>
      </c>
      <c r="C701" s="22" t="s">
        <v>318</v>
      </c>
      <c r="D701" s="22" t="s">
        <v>700</v>
      </c>
      <c r="F701" s="41">
        <f t="shared" si="98"/>
        <v>1729</v>
      </c>
      <c r="G701" s="22"/>
      <c r="H701" s="41">
        <v>105</v>
      </c>
      <c r="I701" s="41">
        <v>27</v>
      </c>
      <c r="J701" s="41">
        <v>0</v>
      </c>
      <c r="K701" s="41">
        <v>0</v>
      </c>
      <c r="L701" s="41">
        <v>0</v>
      </c>
      <c r="M701" s="41">
        <v>78</v>
      </c>
      <c r="O701" s="41">
        <v>48</v>
      </c>
      <c r="P701" s="41">
        <v>48</v>
      </c>
      <c r="Q701" s="41">
        <v>0</v>
      </c>
      <c r="S701" s="41">
        <v>1056</v>
      </c>
      <c r="T701" s="22"/>
      <c r="U701" s="41">
        <v>520</v>
      </c>
      <c r="V701" s="41">
        <v>520</v>
      </c>
      <c r="W701" s="41">
        <v>0</v>
      </c>
      <c r="X701" s="41">
        <v>0</v>
      </c>
      <c r="Z701" s="41">
        <v>0</v>
      </c>
      <c r="AB701" s="41">
        <f t="shared" si="99"/>
        <v>176</v>
      </c>
      <c r="AD701" s="41">
        <v>0</v>
      </c>
      <c r="AF701" s="41">
        <v>0</v>
      </c>
      <c r="AH701" s="41">
        <v>142</v>
      </c>
      <c r="AJ701" s="41">
        <v>34</v>
      </c>
    </row>
    <row r="702" spans="1:36" outlineLevel="2" x14ac:dyDescent="0.2">
      <c r="A702" s="46">
        <v>2017</v>
      </c>
      <c r="B702" s="22" t="s">
        <v>477</v>
      </c>
      <c r="D702" s="22" t="s">
        <v>804</v>
      </c>
      <c r="F702" s="41">
        <f t="shared" si="98"/>
        <v>45472</v>
      </c>
      <c r="G702" s="22"/>
      <c r="H702" s="41">
        <v>20722</v>
      </c>
      <c r="I702" s="41">
        <v>11289</v>
      </c>
      <c r="J702" s="41">
        <v>978</v>
      </c>
      <c r="K702" s="41">
        <v>5527</v>
      </c>
      <c r="L702" s="41">
        <v>180</v>
      </c>
      <c r="M702" s="41">
        <v>2748</v>
      </c>
      <c r="O702" s="41">
        <v>11948</v>
      </c>
      <c r="P702" s="41">
        <v>9126</v>
      </c>
      <c r="Q702" s="41">
        <v>2822</v>
      </c>
      <c r="S702" s="41">
        <v>964</v>
      </c>
      <c r="T702" s="22"/>
      <c r="U702" s="41">
        <v>11838</v>
      </c>
      <c r="V702" s="41">
        <v>11204</v>
      </c>
      <c r="W702" s="41">
        <v>498</v>
      </c>
      <c r="X702" s="41">
        <v>136</v>
      </c>
      <c r="Z702" s="41">
        <v>0</v>
      </c>
      <c r="AB702" s="41">
        <f t="shared" si="99"/>
        <v>5805</v>
      </c>
      <c r="AD702" s="41">
        <v>2307</v>
      </c>
      <c r="AF702" s="41">
        <v>2680</v>
      </c>
      <c r="AH702" s="41">
        <v>17</v>
      </c>
      <c r="AJ702" s="41">
        <v>801</v>
      </c>
    </row>
    <row r="703" spans="1:36" outlineLevel="1" x14ac:dyDescent="0.2">
      <c r="A703" s="46">
        <v>2017</v>
      </c>
      <c r="B703" s="39" t="s">
        <v>715</v>
      </c>
      <c r="F703" s="41">
        <f>SUBTOTAL(9,F656:F702)</f>
        <v>454544</v>
      </c>
      <c r="G703" s="22"/>
      <c r="H703" s="41">
        <f t="shared" ref="H703:M703" si="100">SUBTOTAL(9,H656:H702)</f>
        <v>218077</v>
      </c>
      <c r="I703" s="41">
        <f t="shared" si="100"/>
        <v>114017</v>
      </c>
      <c r="J703" s="41">
        <f t="shared" si="100"/>
        <v>10481</v>
      </c>
      <c r="K703" s="41">
        <f t="shared" si="100"/>
        <v>47890</v>
      </c>
      <c r="L703" s="41">
        <f t="shared" si="100"/>
        <v>3452</v>
      </c>
      <c r="M703" s="41">
        <f t="shared" si="100"/>
        <v>42237</v>
      </c>
      <c r="O703" s="41">
        <f>SUBTOTAL(9,O656:O702)</f>
        <v>115537</v>
      </c>
      <c r="P703" s="41">
        <f>SUBTOTAL(9,P656:P702)</f>
        <v>103204</v>
      </c>
      <c r="Q703" s="41">
        <f>SUBTOTAL(9,Q656:Q702)</f>
        <v>12333</v>
      </c>
      <c r="S703" s="41">
        <f>SUBTOTAL(9,S656:S702)</f>
        <v>21072</v>
      </c>
      <c r="T703" s="22"/>
      <c r="U703" s="41">
        <f>SUBTOTAL(9,U656:U702)</f>
        <v>99858</v>
      </c>
      <c r="V703" s="41">
        <f>SUBTOTAL(9,V656:V702)</f>
        <v>94563</v>
      </c>
      <c r="W703" s="41">
        <f>SUBTOTAL(9,W656:W702)</f>
        <v>4087</v>
      </c>
      <c r="X703" s="41">
        <f>SUBTOTAL(9,X656:X702)</f>
        <v>1208</v>
      </c>
      <c r="Z703" s="41">
        <f>SUBTOTAL(9,Z656:Z702)</f>
        <v>4287</v>
      </c>
      <c r="AB703" s="41">
        <f>SUBTOTAL(9,AB656:AB702)</f>
        <v>68704.904799999989</v>
      </c>
      <c r="AD703" s="41">
        <f>SUBTOTAL(9,AD656:AD702)</f>
        <v>32664.9</v>
      </c>
      <c r="AF703" s="41">
        <f>SUBTOTAL(9,AF656:AF702)</f>
        <v>27681.476199999997</v>
      </c>
      <c r="AH703" s="41">
        <f>SUBTOTAL(9,AH656:AH702)</f>
        <v>2358.1242000000002</v>
      </c>
      <c r="AJ703" s="41">
        <f>SUBTOTAL(9,AJ656:AJ702)</f>
        <v>6000.4043999999994</v>
      </c>
    </row>
    <row r="704" spans="1:36"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row>
    <row r="705" spans="1:1" x14ac:dyDescent="0.2">
      <c r="A705" s="2" t="s">
        <v>725</v>
      </c>
    </row>
  </sheetData>
  <sortState ref="A355:D676">
    <sortCondition ref="B355:B676"/>
    <sortCondition ref="C355:C676"/>
  </sortState>
  <mergeCells count="3">
    <mergeCell ref="H3:M3"/>
    <mergeCell ref="O3:Q3"/>
    <mergeCell ref="AD3:AJ3"/>
  </mergeCells>
  <pageMargins left="0.7" right="0.7" top="0.75" bottom="0.75" header="0.3" footer="0.3"/>
  <pageSetup paperSize="8" scale="27" orientation="portrait" r:id="rId1"/>
  <rowBreaks count="3" manualBreakCount="3">
    <brk id="202" max="16383" man="1"/>
    <brk id="357" max="35" man="1"/>
    <brk id="550" max="16383" man="1"/>
  </rowBreaks>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L691"/>
  <sheetViews>
    <sheetView zoomScale="80" zoomScaleNormal="80" workbookViewId="0">
      <pane xSplit="6" ySplit="15" topLeftCell="G16" activePane="bottomRight" state="frozen"/>
      <selection activeCell="B1" sqref="B1"/>
      <selection pane="topRight" activeCell="F1" sqref="F1"/>
      <selection pane="bottomLeft" activeCell="B12" sqref="B12"/>
      <selection pane="bottomRight" activeCell="B1" sqref="B1"/>
    </sheetView>
  </sheetViews>
  <sheetFormatPr defaultRowHeight="11.25" outlineLevelRow="2" x14ac:dyDescent="0.2"/>
  <cols>
    <col min="1" max="1" width="9.140625" style="22" hidden="1" customWidth="1"/>
    <col min="2" max="2" width="9.140625" style="22" customWidth="1"/>
    <col min="3" max="3" width="6.7109375" style="22" customWidth="1"/>
    <col min="4" max="4" width="7.140625" style="22" customWidth="1"/>
    <col min="5" max="5" width="23.7109375" style="22" bestFit="1" customWidth="1"/>
    <col min="6" max="6" width="2.28515625" style="22" customWidth="1"/>
    <col min="7" max="7" width="11.42578125" style="39" customWidth="1"/>
    <col min="8" max="8" width="2.140625" style="39" customWidth="1"/>
    <col min="9" max="9" width="10.42578125" style="39" customWidth="1"/>
    <col min="10" max="14" width="9.28515625" style="22" customWidth="1"/>
    <col min="15" max="15" width="2.140625" style="22" customWidth="1"/>
    <col min="16" max="16" width="9.28515625" style="39" customWidth="1"/>
    <col min="17" max="18" width="9.28515625" style="22" customWidth="1"/>
    <col min="19" max="19" width="2.140625" style="22" customWidth="1"/>
    <col min="20" max="20" width="9.28515625" style="39" customWidth="1"/>
    <col min="21" max="21" width="2.140625" style="39" customWidth="1"/>
    <col min="22" max="22" width="9.28515625" style="39" customWidth="1"/>
    <col min="23" max="25" width="9.28515625" style="22" customWidth="1"/>
    <col min="26" max="26" width="2.140625" style="22" customWidth="1"/>
    <col min="27" max="27" width="9.28515625" style="22" customWidth="1"/>
    <col min="28" max="28" width="2.28515625" style="22" customWidth="1"/>
    <col min="29" max="29" width="9.28515625" style="22" customWidth="1"/>
    <col min="30" max="30" width="2.28515625" style="22" customWidth="1"/>
    <col min="31" max="31" width="9.5703125" style="22" customWidth="1"/>
    <col min="32" max="32" width="2.140625" style="22" customWidth="1"/>
    <col min="33" max="33" width="9.5703125" style="22" customWidth="1"/>
    <col min="34" max="34" width="2.140625" style="22" customWidth="1"/>
    <col min="35" max="35" width="9.5703125" style="22" customWidth="1"/>
    <col min="36" max="36" width="2.140625" style="22" customWidth="1"/>
    <col min="37" max="37" width="9.5703125" style="22" customWidth="1"/>
    <col min="38" max="16384" width="9.140625" style="22"/>
  </cols>
  <sheetData>
    <row r="1" spans="1:38" x14ac:dyDescent="0.2">
      <c r="B1" s="1" t="s">
        <v>768</v>
      </c>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row>
    <row r="2" spans="1:38" x14ac:dyDescent="0.2">
      <c r="B2" s="25" t="s">
        <v>758</v>
      </c>
      <c r="C2" s="25"/>
      <c r="D2" s="2"/>
      <c r="E2" s="2"/>
      <c r="F2" s="2"/>
      <c r="G2" s="2"/>
      <c r="H2" s="2"/>
      <c r="I2" s="2"/>
      <c r="J2" s="2"/>
      <c r="K2" s="26">
        <v>1</v>
      </c>
      <c r="L2" s="31"/>
      <c r="M2" s="31"/>
      <c r="N2" s="31"/>
      <c r="O2" s="31"/>
      <c r="P2" s="22"/>
      <c r="R2" s="31"/>
      <c r="S2" s="31"/>
      <c r="T2" s="31"/>
      <c r="U2" s="31"/>
      <c r="V2" s="31"/>
      <c r="W2" s="31"/>
      <c r="X2" s="31"/>
      <c r="Y2" s="31"/>
      <c r="Z2" s="31"/>
      <c r="AA2" s="31"/>
      <c r="AB2" s="31"/>
      <c r="AC2" s="31"/>
      <c r="AD2" s="31"/>
      <c r="AE2" s="31"/>
      <c r="AF2" s="31"/>
      <c r="AG2" s="31"/>
      <c r="AH2" s="31"/>
      <c r="AI2" s="31"/>
    </row>
    <row r="3" spans="1:38" ht="27" customHeight="1" x14ac:dyDescent="0.2">
      <c r="C3" s="3"/>
      <c r="D3" s="27"/>
      <c r="E3" s="4"/>
      <c r="F3" s="28"/>
      <c r="G3" s="44" t="s">
        <v>959</v>
      </c>
      <c r="H3" s="36"/>
      <c r="I3" s="148" t="s">
        <v>718</v>
      </c>
      <c r="J3" s="148"/>
      <c r="K3" s="148"/>
      <c r="L3" s="148"/>
      <c r="M3" s="148"/>
      <c r="N3" s="148"/>
      <c r="O3" s="37"/>
      <c r="P3" s="148" t="s">
        <v>719</v>
      </c>
      <c r="Q3" s="148"/>
      <c r="R3" s="146"/>
      <c r="S3" s="30"/>
      <c r="T3" s="32" t="s">
        <v>720</v>
      </c>
      <c r="U3" s="33"/>
      <c r="V3" s="34" t="s">
        <v>721</v>
      </c>
      <c r="W3" s="32"/>
      <c r="X3" s="32"/>
      <c r="Y3" s="32"/>
      <c r="Z3" s="33"/>
      <c r="AA3" s="34" t="s">
        <v>739</v>
      </c>
      <c r="AB3" s="33"/>
      <c r="AC3" s="48" t="s">
        <v>802</v>
      </c>
      <c r="AE3" s="148" t="s">
        <v>961</v>
      </c>
      <c r="AF3" s="148"/>
      <c r="AG3" s="148"/>
      <c r="AH3" s="148"/>
      <c r="AI3" s="148"/>
      <c r="AJ3" s="148"/>
      <c r="AK3" s="148"/>
    </row>
    <row r="4" spans="1:38" ht="45" customHeight="1" x14ac:dyDescent="0.2">
      <c r="B4" s="31" t="s">
        <v>701</v>
      </c>
      <c r="C4" s="38" t="s">
        <v>760</v>
      </c>
      <c r="D4" s="38" t="s">
        <v>319</v>
      </c>
      <c r="E4" s="38" t="s">
        <v>320</v>
      </c>
      <c r="F4" s="5"/>
      <c r="G4" s="45" t="s">
        <v>0</v>
      </c>
      <c r="H4" s="45"/>
      <c r="I4" s="45" t="s">
        <v>748</v>
      </c>
      <c r="J4" s="45" t="s">
        <v>740</v>
      </c>
      <c r="K4" s="45" t="s">
        <v>741</v>
      </c>
      <c r="L4" s="45" t="s">
        <v>742</v>
      </c>
      <c r="M4" s="45" t="s">
        <v>743</v>
      </c>
      <c r="N4" s="45" t="s">
        <v>744</v>
      </c>
      <c r="O4" s="45"/>
      <c r="P4" s="45" t="s">
        <v>747</v>
      </c>
      <c r="Q4" s="45" t="s">
        <v>745</v>
      </c>
      <c r="R4" s="45" t="s">
        <v>746</v>
      </c>
      <c r="S4" s="45"/>
      <c r="T4" s="45" t="s">
        <v>749</v>
      </c>
      <c r="U4" s="45"/>
      <c r="V4" s="45" t="s">
        <v>750</v>
      </c>
      <c r="W4" s="32" t="s">
        <v>751</v>
      </c>
      <c r="X4" s="32" t="s">
        <v>752</v>
      </c>
      <c r="Y4" s="32" t="s">
        <v>753</v>
      </c>
      <c r="Z4" s="32"/>
      <c r="AA4" s="32" t="s">
        <v>0</v>
      </c>
      <c r="AB4" s="32"/>
      <c r="AC4" s="32" t="s">
        <v>0</v>
      </c>
      <c r="AD4" s="31"/>
      <c r="AE4" s="45" t="s">
        <v>748</v>
      </c>
      <c r="AF4" s="45"/>
      <c r="AG4" s="45" t="s">
        <v>747</v>
      </c>
      <c r="AH4" s="45"/>
      <c r="AI4" s="45" t="s">
        <v>749</v>
      </c>
      <c r="AJ4" s="45"/>
      <c r="AK4" s="45" t="s">
        <v>750</v>
      </c>
    </row>
    <row r="5" spans="1:38" x14ac:dyDescent="0.2">
      <c r="G5" s="22"/>
      <c r="H5" s="22"/>
      <c r="I5" s="22"/>
      <c r="P5" s="22"/>
      <c r="T5" s="22"/>
      <c r="U5" s="22"/>
      <c r="V5" s="22"/>
    </row>
    <row r="6" spans="1:38" x14ac:dyDescent="0.2">
      <c r="B6" s="46"/>
      <c r="E6" s="42" t="s">
        <v>754</v>
      </c>
      <c r="F6" s="31"/>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row>
    <row r="7" spans="1:38" x14ac:dyDescent="0.2">
      <c r="B7" s="46">
        <v>2019</v>
      </c>
      <c r="E7" s="22" t="s">
        <v>756</v>
      </c>
      <c r="G7" s="41">
        <f>SUM(I7,P7,T7,V7)</f>
        <v>1921112</v>
      </c>
      <c r="H7" s="41"/>
      <c r="I7" s="41">
        <f>SUM(J7:N7)</f>
        <v>1057841</v>
      </c>
      <c r="J7" s="41">
        <f>SUM(J21,J36,J51,J96,J272,,J332,J342,J349)</f>
        <v>525664.10155345686</v>
      </c>
      <c r="K7" s="41">
        <f t="shared" ref="K7:N7" si="0">SUM(K21,K36,K51,K96,K272,,K332,K342,K349)</f>
        <v>81251.130652515116</v>
      </c>
      <c r="L7" s="41">
        <f t="shared" si="0"/>
        <v>202797.08428861067</v>
      </c>
      <c r="M7" s="41">
        <f t="shared" si="0"/>
        <v>18574.391804522867</v>
      </c>
      <c r="N7" s="41">
        <f t="shared" si="0"/>
        <v>229554.29170089448</v>
      </c>
      <c r="O7" s="41"/>
      <c r="P7" s="41">
        <f>SUM(Q7:R7)</f>
        <v>312139</v>
      </c>
      <c r="Q7" s="41">
        <f t="shared" ref="Q7:R7" si="1">SUM(Q21,Q36,Q51,Q96,Q272,,Q332,Q342,Q349)</f>
        <v>237743.01636264377</v>
      </c>
      <c r="R7" s="41">
        <f t="shared" si="1"/>
        <v>74395.983637356228</v>
      </c>
      <c r="S7" s="41"/>
      <c r="T7" s="41">
        <f t="shared" ref="T7" si="2">SUM(T21,T36,T51,T96,T272,,T332,T342,T349)</f>
        <v>101929</v>
      </c>
      <c r="U7" s="41"/>
      <c r="V7" s="41">
        <f>SUM(W7:Y7)</f>
        <v>449203.00000000006</v>
      </c>
      <c r="W7" s="41">
        <f t="shared" ref="W7:X7" si="3">SUM(W21,W36,W51,W96,W272,,W332,W342,W349)</f>
        <v>422077.80920929636</v>
      </c>
      <c r="X7" s="41">
        <f t="shared" si="3"/>
        <v>19869.481896553043</v>
      </c>
      <c r="Y7" s="41">
        <f>SUM(Y21,Y36,Y51,Y96,Y272,,Y332,Y342,Y349)</f>
        <v>7255.708894150619</v>
      </c>
      <c r="Z7" s="41"/>
      <c r="AA7" s="41">
        <f t="shared" ref="AA7:AK7" si="4">SUM(AA21,AA36,AA51,AA96,AA272,,AA332,AA342,AA349)</f>
        <v>9823.1820200000002</v>
      </c>
      <c r="AB7" s="41"/>
      <c r="AC7" s="41">
        <f>SUM(AC21,AC36,AC51,AC96,AC272,,AC332,AC342,AC349)</f>
        <v>251432.82029999999</v>
      </c>
      <c r="AD7" s="35"/>
      <c r="AE7" s="41">
        <f>SUM(AE21,AE36,AE51,AE96,AE272,,AE332,AE342,AE349)</f>
        <v>170686.59349999999</v>
      </c>
      <c r="AG7" s="41">
        <f t="shared" si="4"/>
        <v>41711.320599999999</v>
      </c>
      <c r="AI7" s="41">
        <f t="shared" si="4"/>
        <v>16469.39</v>
      </c>
      <c r="AK7" s="41">
        <f t="shared" si="4"/>
        <v>22565.516200000002</v>
      </c>
    </row>
    <row r="8" spans="1:38" x14ac:dyDescent="0.2">
      <c r="A8" s="22" t="s">
        <v>702</v>
      </c>
      <c r="B8" s="46">
        <v>2019</v>
      </c>
      <c r="E8" s="22" t="s">
        <v>702</v>
      </c>
      <c r="G8" s="41">
        <f t="shared" ref="G8:G12" si="5">SUM(I8,P8,T8,V8)</f>
        <v>1765609</v>
      </c>
      <c r="H8" s="41"/>
      <c r="I8" s="41">
        <f t="shared" ref="I8:I9" si="6">SUM(J8:N8)</f>
        <v>974222</v>
      </c>
      <c r="J8" s="41">
        <f>+J7-J9</f>
        <v>484271</v>
      </c>
      <c r="K8" s="41">
        <f t="shared" ref="K8:N8" si="7">+K7-K9</f>
        <v>73830.999999999985</v>
      </c>
      <c r="L8" s="41">
        <f t="shared" si="7"/>
        <v>185216</v>
      </c>
      <c r="M8" s="41">
        <f t="shared" si="7"/>
        <v>16847</v>
      </c>
      <c r="N8" s="41">
        <f t="shared" si="7"/>
        <v>214057</v>
      </c>
      <c r="O8" s="41"/>
      <c r="P8" s="41">
        <f t="shared" ref="P8:P12" si="8">SUM(Q8:R8)</f>
        <v>289532</v>
      </c>
      <c r="Q8" s="41">
        <f t="shared" ref="Q8:R8" si="9">+Q7-Q9</f>
        <v>221783</v>
      </c>
      <c r="R8" s="41">
        <f t="shared" si="9"/>
        <v>67748.999999999985</v>
      </c>
      <c r="S8" s="41"/>
      <c r="T8" s="41">
        <f>+T7-T9</f>
        <v>89266</v>
      </c>
      <c r="U8" s="41"/>
      <c r="V8" s="41">
        <f t="shared" ref="V8:V12" si="10">SUM(W8:Y8)</f>
        <v>412589</v>
      </c>
      <c r="W8" s="41">
        <f t="shared" ref="W8:Y8" si="11">+W7-W9</f>
        <v>387756</v>
      </c>
      <c r="X8" s="41">
        <f t="shared" si="11"/>
        <v>18235</v>
      </c>
      <c r="Y8" s="41">
        <f t="shared" si="11"/>
        <v>6597.9999999999982</v>
      </c>
      <c r="Z8" s="41"/>
      <c r="AA8" s="41">
        <f>+AA7-AA9</f>
        <v>9823.1820200000002</v>
      </c>
      <c r="AB8" s="41"/>
      <c r="AC8" s="41">
        <f>SUM(AE8:AK8)</f>
        <v>232872.82030000002</v>
      </c>
      <c r="AD8" s="35"/>
      <c r="AE8" s="41">
        <f t="shared" ref="AE8" si="12">+AE7-AE9</f>
        <v>160384.59349999999</v>
      </c>
      <c r="AG8" s="41">
        <f t="shared" ref="AG8" si="13">+AG7-AG9</f>
        <v>37671.320599999999</v>
      </c>
      <c r="AI8" s="41">
        <f t="shared" ref="AI8" si="14">+AI7-AI9</f>
        <v>13582.39</v>
      </c>
      <c r="AK8" s="41">
        <f t="shared" ref="AK8" si="15">+AK7-AK9</f>
        <v>21234.516200000002</v>
      </c>
    </row>
    <row r="9" spans="1:38" x14ac:dyDescent="0.2">
      <c r="B9" s="46">
        <v>2019</v>
      </c>
      <c r="E9" s="22" t="s">
        <v>717</v>
      </c>
      <c r="G9" s="41">
        <f t="shared" si="5"/>
        <v>155503</v>
      </c>
      <c r="H9" s="41"/>
      <c r="I9" s="41">
        <f t="shared" si="6"/>
        <v>83619</v>
      </c>
      <c r="J9" s="41">
        <f>SUMIFS(J:J,$E:$E,"Bijraming detail",$B:$B,$B9)</f>
        <v>41393.101553456851</v>
      </c>
      <c r="K9" s="41">
        <f>SUMIFS(K:K,$E:$E,"Bijraming detail",$B:$B,$B9)</f>
        <v>7420.130652515134</v>
      </c>
      <c r="L9" s="41">
        <f>SUMIFS(L:L,$E:$E,"Bijraming detail",$B:$B,$B9)</f>
        <v>17581.084288610684</v>
      </c>
      <c r="M9" s="41">
        <f>SUMIFS(M:M,$E:$E,"Bijraming detail",$B:$B,$B9)</f>
        <v>1727.3918045228684</v>
      </c>
      <c r="N9" s="41">
        <f>SUMIFS(N:N,$E:$E,"Bijraming detail",$B:$B,$B9)</f>
        <v>15497.29170089447</v>
      </c>
      <c r="O9" s="41"/>
      <c r="P9" s="41">
        <f t="shared" si="8"/>
        <v>22607</v>
      </c>
      <c r="Q9" s="41">
        <f>SUMIFS(Q:Q,$E:$E,"Bijraming detail",$B:$B,$B9)</f>
        <v>15960.016362643762</v>
      </c>
      <c r="R9" s="41">
        <f>SUMIFS(R:R,$E:$E,"Bijraming detail",$B:$B,$B9)</f>
        <v>6646.9836373562375</v>
      </c>
      <c r="S9" s="41"/>
      <c r="T9" s="41">
        <f>SUMIFS(T:T,$E:$E,"Bijraming detail",$B:$B,$B9)</f>
        <v>12663</v>
      </c>
      <c r="U9" s="41"/>
      <c r="V9" s="41">
        <f t="shared" si="10"/>
        <v>36614</v>
      </c>
      <c r="W9" s="41">
        <f>SUMIFS(W:W,$E:$E,"Bijraming detail",$B:$B,$B9)</f>
        <v>34321.809209296334</v>
      </c>
      <c r="X9" s="41">
        <f>SUMIFS(X:X,$E:$E,"Bijraming detail",$B:$B,$B9)</f>
        <v>1634.4818965530437</v>
      </c>
      <c r="Y9" s="41">
        <f>SUMIFS(Y:Y,$E:$E,"Bijraming detail",$B:$B,$B9)</f>
        <v>657.70889415062061</v>
      </c>
      <c r="Z9" s="41"/>
      <c r="AA9" s="41">
        <f>SUMIFS(AA:AA,$E:$E,"Bijraming detail",$B:$B,$B9)</f>
        <v>0</v>
      </c>
      <c r="AB9" s="41"/>
      <c r="AC9" s="41">
        <f>SUM(AE9:AK9)</f>
        <v>18560</v>
      </c>
      <c r="AD9" s="35"/>
      <c r="AE9" s="41">
        <f>SUMIFS(AE:AE,$E:$E,"Bijraming detail",$B:$B,$B9)</f>
        <v>10302</v>
      </c>
      <c r="AG9" s="41">
        <f>SUMIFS(AG:AG,$E:$E,"Bijraming detail",$B:$B,$B9)</f>
        <v>4040</v>
      </c>
      <c r="AI9" s="41">
        <f>SUMIFS(AI:AI,$E:$E,"Bijraming detail",$B:$B,$B9)</f>
        <v>2887</v>
      </c>
      <c r="AK9" s="41">
        <f>SUMIFS(AK:AK,$E:$E,"Bijraming detail",$B:$B,$B9)</f>
        <v>1331</v>
      </c>
    </row>
    <row r="10" spans="1:38" x14ac:dyDescent="0.2">
      <c r="B10" s="46">
        <v>2017</v>
      </c>
      <c r="E10" s="22" t="s">
        <v>756</v>
      </c>
      <c r="G10" s="41">
        <f t="shared" si="5"/>
        <v>1844593</v>
      </c>
      <c r="H10" s="41"/>
      <c r="I10" s="41">
        <f>SUM(J10:N10)</f>
        <v>1000295</v>
      </c>
      <c r="J10" s="41">
        <f>SUM(J357,J373,J385,J438,J672,J682,J689,J610)</f>
        <v>516517</v>
      </c>
      <c r="K10" s="41">
        <f>SUM(K357,K373,K385,K438,K672,K682,K689,K610)</f>
        <v>56425</v>
      </c>
      <c r="L10" s="41">
        <f>SUM(L357,L373,L385,L438,L672,L682,L689,L610)</f>
        <v>204079</v>
      </c>
      <c r="M10" s="41">
        <f>SUM(M357,M373,M385,M438,M672,M682,M689,M610)</f>
        <v>24196</v>
      </c>
      <c r="N10" s="41">
        <f>SUM(N357,N373,N385,N438,N672,N682,N689,N610)</f>
        <v>199078</v>
      </c>
      <c r="O10" s="41"/>
      <c r="P10" s="41">
        <f t="shared" si="8"/>
        <v>306945</v>
      </c>
      <c r="Q10" s="41">
        <f>SUM(Q357,Q373,Q385,Q438,Q672,Q682,Q689,Q610)</f>
        <v>250888.99999999997</v>
      </c>
      <c r="R10" s="41">
        <f>SUM(R357,R373,R385,R438,R672,R682,R689,R610)</f>
        <v>56056</v>
      </c>
      <c r="S10" s="41"/>
      <c r="T10" s="41">
        <f>SUM(T357,T373,T385,T438,T672,T682,T689,T610)</f>
        <v>109830</v>
      </c>
      <c r="U10" s="41"/>
      <c r="V10" s="41">
        <f t="shared" si="10"/>
        <v>427523</v>
      </c>
      <c r="W10" s="41">
        <f t="shared" ref="W10:Y10" si="16">SUM(W357,W373,W385,W438,W672,W682,W689,W610)</f>
        <v>400141</v>
      </c>
      <c r="X10" s="41">
        <f t="shared" si="16"/>
        <v>18559</v>
      </c>
      <c r="Y10" s="41">
        <f t="shared" si="16"/>
        <v>8823</v>
      </c>
      <c r="Z10" s="41"/>
      <c r="AA10" s="41">
        <f>SUM(AA357,AA373,AA385,AA438,AA672,AA682,AA689,AA610)</f>
        <v>8163.7</v>
      </c>
      <c r="AB10" s="41"/>
      <c r="AC10" s="41">
        <f>SUM(AE10:AK10)</f>
        <v>239977.7372</v>
      </c>
      <c r="AD10" s="35"/>
      <c r="AE10" s="41">
        <f>SUM(AE357,AE373,AE385,AE438,AE610,AE672,AE682,AE689)</f>
        <v>139260.53030000001</v>
      </c>
      <c r="AG10" s="41">
        <f>SUM(AG357,AG373,AG385,AG438,AG610,AG672,AG682,AG689)</f>
        <v>55560.805499999995</v>
      </c>
      <c r="AI10" s="41">
        <f>SUM(AI357,AI373,AI385,AI438,AI610,AI672,AI682,AI689)</f>
        <v>20397.179999999997</v>
      </c>
      <c r="AK10" s="41">
        <f>SUM(AK357,AK373,AK385,AK438,AK610,AK672,AK682,AK689)</f>
        <v>24759.221399999999</v>
      </c>
    </row>
    <row r="11" spans="1:38" x14ac:dyDescent="0.2">
      <c r="B11" s="46">
        <v>2017</v>
      </c>
      <c r="E11" s="22" t="s">
        <v>702</v>
      </c>
      <c r="G11" s="41">
        <f t="shared" si="5"/>
        <v>1730279</v>
      </c>
      <c r="H11" s="41"/>
      <c r="I11" s="41">
        <f t="shared" ref="I11:I12" si="17">SUM(J11:N11)</f>
        <v>944608</v>
      </c>
      <c r="J11" s="41">
        <f>+J10-J12</f>
        <v>486613</v>
      </c>
      <c r="K11" s="41">
        <f>+K10-K12</f>
        <v>53267</v>
      </c>
      <c r="L11" s="41">
        <f>+L10-L12</f>
        <v>190016</v>
      </c>
      <c r="M11" s="41">
        <f>+M10-M12</f>
        <v>23504</v>
      </c>
      <c r="N11" s="41">
        <f>+N10-N12</f>
        <v>191208</v>
      </c>
      <c r="O11" s="41"/>
      <c r="P11" s="41">
        <f t="shared" si="8"/>
        <v>287371</v>
      </c>
      <c r="Q11" s="41">
        <f>+Q10-Q12</f>
        <v>235811.99999999997</v>
      </c>
      <c r="R11" s="41">
        <f>+R10-R12</f>
        <v>51559</v>
      </c>
      <c r="S11" s="41"/>
      <c r="T11" s="41">
        <f>+T10-T12</f>
        <v>104713</v>
      </c>
      <c r="U11" s="41"/>
      <c r="V11" s="41">
        <f t="shared" si="10"/>
        <v>393587</v>
      </c>
      <c r="W11" s="41">
        <f>+W10-W12</f>
        <v>368273</v>
      </c>
      <c r="X11" s="41">
        <f>+X10-X12</f>
        <v>17211</v>
      </c>
      <c r="Y11" s="41">
        <f>+Y10-Y12</f>
        <v>8103</v>
      </c>
      <c r="Z11" s="41"/>
      <c r="AA11" s="41">
        <f>+AA10-AA12</f>
        <v>8163.7</v>
      </c>
      <c r="AB11" s="41"/>
      <c r="AC11" s="41">
        <f>SUM(AE11:AK11)</f>
        <v>227154.26700000002</v>
      </c>
      <c r="AD11" s="35"/>
      <c r="AE11" s="41">
        <f>+AE10-AE12</f>
        <v>131757.16200000001</v>
      </c>
      <c r="AG11" s="41">
        <f>+AG10-AG12</f>
        <v>51977.842599999996</v>
      </c>
      <c r="AI11" s="41">
        <f>+AI10-AI12</f>
        <v>19931.040999999997</v>
      </c>
      <c r="AK11" s="41">
        <f>+AK10-AK12</f>
        <v>23488.221399999999</v>
      </c>
    </row>
    <row r="12" spans="1:38" x14ac:dyDescent="0.2">
      <c r="B12" s="46">
        <v>2017</v>
      </c>
      <c r="E12" s="22" t="s">
        <v>717</v>
      </c>
      <c r="G12" s="41">
        <f t="shared" si="5"/>
        <v>114314</v>
      </c>
      <c r="H12" s="41"/>
      <c r="I12" s="41">
        <f t="shared" si="17"/>
        <v>55687</v>
      </c>
      <c r="J12" s="41">
        <f>SUMIFS(J:J,$E:$E,"Bijraming detail",$B:$B,$B12)</f>
        <v>29904</v>
      </c>
      <c r="K12" s="41">
        <f>SUMIFS(K:K,$E:$E,"Bijraming detail",$B:$B,$B12)</f>
        <v>3158</v>
      </c>
      <c r="L12" s="41">
        <f>SUMIFS(L:L,$E:$E,"Bijraming detail",$B:$B,$B12)</f>
        <v>14063</v>
      </c>
      <c r="M12" s="41">
        <f>SUMIFS(M:M,$E:$E,"Bijraming detail",$B:$B,$B12)</f>
        <v>692</v>
      </c>
      <c r="N12" s="41">
        <f>SUMIFS(N:N,$E:$E,"Bijraming detail",$B:$B,$B12)</f>
        <v>7870</v>
      </c>
      <c r="O12" s="41"/>
      <c r="P12" s="41">
        <f t="shared" si="8"/>
        <v>19574</v>
      </c>
      <c r="Q12" s="41">
        <f>SUMIFS(Q:Q,$E:$E,"Bijraming detail",$B:$B,$B12)</f>
        <v>15077</v>
      </c>
      <c r="R12" s="41">
        <f>SUMIFS(R:R,$E:$E,"Bijraming detail",$B:$B,$B12)</f>
        <v>4497</v>
      </c>
      <c r="S12" s="41"/>
      <c r="T12" s="41">
        <f>SUMIFS(T:T,$E:$E,"Bijraming detail",$B:$B,$B12)</f>
        <v>5117</v>
      </c>
      <c r="U12" s="41"/>
      <c r="V12" s="41">
        <f t="shared" si="10"/>
        <v>33936</v>
      </c>
      <c r="W12" s="41">
        <f>SUMIFS(W:W,$E:$E,"Bijraming detail",$B:$B,$B12)</f>
        <v>31868</v>
      </c>
      <c r="X12" s="41">
        <f>SUMIFS(X:X,$E:$E,"Bijraming detail",$B:$B,$B12)</f>
        <v>1348</v>
      </c>
      <c r="Y12" s="41">
        <f>SUMIFS(Y:Y,$E:$E,"Bijraming detail",$B:$B,$B12)</f>
        <v>720</v>
      </c>
      <c r="Z12" s="41"/>
      <c r="AA12" s="41">
        <f>SUMIFS(AA:AA,$E:$E,"Bijraming detail",$B:$B,$B12)</f>
        <v>0</v>
      </c>
      <c r="AB12" s="41"/>
      <c r="AC12" s="41">
        <f>SUM(AE12:AK12)</f>
        <v>12823.4702</v>
      </c>
      <c r="AD12" s="35"/>
      <c r="AE12" s="41">
        <f>SUMIFS(AE:AE,$E:$E,"Bijraming detail",$B:$B,$B12)</f>
        <v>7503.3683000000001</v>
      </c>
      <c r="AG12" s="41">
        <f>SUMIFS(AG:AG,$E:$E,"Bijraming detail",$B:$B,$B12)</f>
        <v>3582.9629</v>
      </c>
      <c r="AI12" s="41">
        <f>SUMIFS(AI:AI,$E:$E,"Bijraming detail",$B:$B,$B12)</f>
        <v>466.13900000000001</v>
      </c>
      <c r="AK12" s="41">
        <f>SUMIFS(AK:AK,$E:$E,"Bijraming detail",$B:$B,$B12)</f>
        <v>1271</v>
      </c>
    </row>
    <row r="13" spans="1:38" x14ac:dyDescent="0.2">
      <c r="G13" s="41"/>
      <c r="H13" s="41"/>
      <c r="I13" s="41"/>
      <c r="J13" s="41"/>
      <c r="K13" s="41"/>
      <c r="L13" s="41"/>
      <c r="M13" s="41"/>
      <c r="N13" s="41"/>
      <c r="O13" s="41"/>
      <c r="P13" s="41"/>
      <c r="Q13" s="41"/>
      <c r="R13" s="41"/>
      <c r="S13" s="41"/>
      <c r="T13" s="41"/>
      <c r="U13" s="41"/>
      <c r="V13" s="41"/>
      <c r="W13" s="41"/>
      <c r="X13" s="41"/>
      <c r="Y13" s="41"/>
      <c r="Z13" s="41"/>
      <c r="AA13" s="41"/>
      <c r="AB13" s="41"/>
      <c r="AC13" s="41"/>
      <c r="AD13" s="35"/>
      <c r="AE13" s="41"/>
      <c r="AG13" s="41"/>
      <c r="AI13" s="41"/>
      <c r="AK13" s="41"/>
    </row>
    <row r="14" spans="1:38" x14ac:dyDescent="0.2">
      <c r="E14" s="31"/>
      <c r="F14" s="31"/>
      <c r="G14" s="31"/>
      <c r="H14" s="31"/>
      <c r="I14" s="31"/>
      <c r="J14" s="43"/>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row>
    <row r="15" spans="1:38" x14ac:dyDescent="0.2">
      <c r="C15" s="42" t="s">
        <v>956</v>
      </c>
      <c r="D15" s="31"/>
      <c r="E15" s="31"/>
      <c r="F15" s="31"/>
      <c r="G15" s="42"/>
      <c r="H15" s="31"/>
      <c r="I15" s="31"/>
      <c r="J15" s="31"/>
      <c r="K15" s="31"/>
      <c r="L15" s="31"/>
      <c r="M15" s="31"/>
      <c r="N15" s="31"/>
      <c r="O15" s="31"/>
      <c r="P15" s="31"/>
      <c r="Q15" s="31"/>
      <c r="R15" s="31"/>
      <c r="S15" s="31"/>
      <c r="T15" s="31"/>
      <c r="U15" s="31"/>
      <c r="V15" s="31"/>
      <c r="W15" s="31"/>
      <c r="X15" s="31"/>
      <c r="Y15" s="31"/>
      <c r="Z15" s="31"/>
      <c r="AA15" s="31"/>
      <c r="AB15" s="31"/>
      <c r="AC15" s="31"/>
      <c r="AD15" s="55"/>
      <c r="AE15" s="42"/>
      <c r="AF15" s="31"/>
      <c r="AG15" s="31"/>
      <c r="AH15" s="31"/>
      <c r="AI15" s="31"/>
      <c r="AJ15" s="31"/>
      <c r="AK15" s="31"/>
    </row>
    <row r="16" spans="1:38" outlineLevel="1" x14ac:dyDescent="0.2">
      <c r="A16" s="22">
        <v>1</v>
      </c>
      <c r="B16" s="22">
        <v>2019</v>
      </c>
      <c r="C16" s="46">
        <v>1</v>
      </c>
      <c r="D16" s="22" t="s">
        <v>92</v>
      </c>
      <c r="E16" s="22" t="s">
        <v>419</v>
      </c>
      <c r="G16" s="41">
        <f>SUM(I16,P16,T16,V16)</f>
        <v>76902</v>
      </c>
      <c r="H16" s="41"/>
      <c r="I16" s="41">
        <f>SUM(J16:N16)</f>
        <v>44191</v>
      </c>
      <c r="J16" s="41">
        <v>26472</v>
      </c>
      <c r="K16" s="41">
        <v>4274</v>
      </c>
      <c r="L16" s="41">
        <v>3914</v>
      </c>
      <c r="M16" s="41">
        <v>1016</v>
      </c>
      <c r="N16" s="41">
        <v>8515</v>
      </c>
      <c r="O16" s="41"/>
      <c r="P16" s="41">
        <f>SUM(Q16:R16)</f>
        <v>11732</v>
      </c>
      <c r="Q16" s="41">
        <v>8680</v>
      </c>
      <c r="R16" s="41">
        <v>3052</v>
      </c>
      <c r="S16" s="41"/>
      <c r="T16" s="41">
        <v>2544</v>
      </c>
      <c r="U16" s="41"/>
      <c r="V16" s="41">
        <f>SUM(W16:Y16)</f>
        <v>18435</v>
      </c>
      <c r="W16" s="41">
        <v>17687</v>
      </c>
      <c r="X16" s="41">
        <v>748</v>
      </c>
      <c r="Y16" s="41">
        <v>0</v>
      </c>
      <c r="Z16" s="41"/>
      <c r="AA16" s="41">
        <v>0</v>
      </c>
      <c r="AB16" s="41"/>
      <c r="AC16" s="41">
        <f>SUM(AD16:AK16)</f>
        <v>701.15869999999995</v>
      </c>
      <c r="AE16" s="41">
        <v>36.067</v>
      </c>
      <c r="AG16" s="41">
        <v>98.980800000000002</v>
      </c>
      <c r="AI16" s="41">
        <v>566.11090000000002</v>
      </c>
      <c r="AK16" s="41">
        <v>0</v>
      </c>
      <c r="AL16" s="57"/>
    </row>
    <row r="17" spans="1:38" outlineLevel="1" x14ac:dyDescent="0.2">
      <c r="A17" s="22">
        <v>1</v>
      </c>
      <c r="B17" s="46">
        <v>2019</v>
      </c>
      <c r="C17" s="46">
        <v>1</v>
      </c>
      <c r="D17" s="22" t="s">
        <v>101</v>
      </c>
      <c r="E17" s="22" t="s">
        <v>443</v>
      </c>
      <c r="G17" s="41">
        <f t="shared" ref="G17:G19" si="18">SUM(I17,P17,T17,V17)</f>
        <v>202581</v>
      </c>
      <c r="H17" s="41"/>
      <c r="I17" s="41">
        <f>SUM(J17:N17)</f>
        <v>124621</v>
      </c>
      <c r="J17" s="41">
        <v>52426</v>
      </c>
      <c r="K17" s="41">
        <v>3705</v>
      </c>
      <c r="L17" s="41">
        <v>13333</v>
      </c>
      <c r="M17" s="41">
        <v>958</v>
      </c>
      <c r="N17" s="41">
        <v>54199</v>
      </c>
      <c r="O17" s="41"/>
      <c r="P17" s="41">
        <f>SUM(Q17:R17)</f>
        <v>42742</v>
      </c>
      <c r="Q17" s="41">
        <v>33745</v>
      </c>
      <c r="R17" s="41">
        <v>8997</v>
      </c>
      <c r="S17" s="41"/>
      <c r="T17" s="41">
        <v>4442</v>
      </c>
      <c r="U17" s="41"/>
      <c r="V17" s="41">
        <f>SUM(W17:Y17)</f>
        <v>30776</v>
      </c>
      <c r="W17" s="41">
        <v>26805</v>
      </c>
      <c r="X17" s="41">
        <v>3971</v>
      </c>
      <c r="Y17" s="41">
        <v>0</v>
      </c>
      <c r="Z17" s="41"/>
      <c r="AA17" s="41">
        <v>0</v>
      </c>
      <c r="AB17" s="41"/>
      <c r="AC17" s="41">
        <f>SUM(AD17:AK17)</f>
        <v>31488</v>
      </c>
      <c r="AE17" s="41">
        <v>23453</v>
      </c>
      <c r="AG17" s="41">
        <v>7170</v>
      </c>
      <c r="AI17" s="41">
        <v>693</v>
      </c>
      <c r="AK17" s="41">
        <v>172</v>
      </c>
      <c r="AL17" s="57"/>
    </row>
    <row r="18" spans="1:38" outlineLevel="1" x14ac:dyDescent="0.2">
      <c r="A18" s="22">
        <v>1</v>
      </c>
      <c r="B18" s="46">
        <v>2019</v>
      </c>
      <c r="C18" s="46">
        <v>1</v>
      </c>
      <c r="D18" s="22" t="s">
        <v>141</v>
      </c>
      <c r="E18" s="22" t="s">
        <v>486</v>
      </c>
      <c r="G18" s="41">
        <f t="shared" si="18"/>
        <v>107578</v>
      </c>
      <c r="H18" s="41"/>
      <c r="I18" s="41">
        <f>SUM(J18:N18)</f>
        <v>57706</v>
      </c>
      <c r="J18" s="41">
        <v>29370</v>
      </c>
      <c r="K18" s="41">
        <v>3216</v>
      </c>
      <c r="L18" s="41">
        <v>17024</v>
      </c>
      <c r="M18" s="41">
        <v>1115</v>
      </c>
      <c r="N18" s="41">
        <v>6981</v>
      </c>
      <c r="O18" s="41"/>
      <c r="P18" s="41">
        <f>SUM(Q18:R18)</f>
        <v>23412</v>
      </c>
      <c r="Q18" s="41">
        <v>21238</v>
      </c>
      <c r="R18" s="41">
        <v>2174</v>
      </c>
      <c r="S18" s="41"/>
      <c r="T18" s="41">
        <v>2245</v>
      </c>
      <c r="U18" s="41"/>
      <c r="V18" s="41">
        <f>SUM(W18:Y18)</f>
        <v>24215</v>
      </c>
      <c r="W18" s="41">
        <v>22504</v>
      </c>
      <c r="X18" s="41">
        <v>1711</v>
      </c>
      <c r="Y18" s="41">
        <v>0</v>
      </c>
      <c r="Z18" s="41"/>
      <c r="AA18" s="41">
        <v>0</v>
      </c>
      <c r="AB18" s="41"/>
      <c r="AC18" s="41">
        <f t="shared" ref="AC18:AC20" si="19">SUM(AD18:AK18)</f>
        <v>8314</v>
      </c>
      <c r="AE18" s="41">
        <v>4442</v>
      </c>
      <c r="AG18" s="41">
        <v>1928</v>
      </c>
      <c r="AI18" s="41">
        <v>0</v>
      </c>
      <c r="AK18" s="41">
        <v>1944</v>
      </c>
      <c r="AL18" s="57"/>
    </row>
    <row r="19" spans="1:38" outlineLevel="1" x14ac:dyDescent="0.2">
      <c r="A19" s="22">
        <v>1</v>
      </c>
      <c r="B19" s="46">
        <v>2019</v>
      </c>
      <c r="C19" s="46">
        <v>1</v>
      </c>
      <c r="D19" s="22" t="s">
        <v>157</v>
      </c>
      <c r="E19" s="22" t="s">
        <v>504</v>
      </c>
      <c r="G19" s="41">
        <f t="shared" si="18"/>
        <v>158181</v>
      </c>
      <c r="H19" s="41"/>
      <c r="I19" s="41">
        <f>SUM(J19:N19)</f>
        <v>96849</v>
      </c>
      <c r="J19" s="41">
        <v>39767</v>
      </c>
      <c r="K19" s="41">
        <v>4732</v>
      </c>
      <c r="L19" s="41">
        <v>12280</v>
      </c>
      <c r="M19" s="41">
        <v>1343</v>
      </c>
      <c r="N19" s="41">
        <v>38727</v>
      </c>
      <c r="O19" s="41"/>
      <c r="P19" s="41">
        <f>SUM(Q19:R19)</f>
        <v>38533</v>
      </c>
      <c r="Q19" s="41">
        <v>38533</v>
      </c>
      <c r="R19" s="41">
        <v>0</v>
      </c>
      <c r="S19" s="41"/>
      <c r="T19" s="41">
        <v>1791</v>
      </c>
      <c r="U19" s="41"/>
      <c r="V19" s="41">
        <f>SUM(W19:Y19)</f>
        <v>21008</v>
      </c>
      <c r="W19" s="41">
        <v>20282</v>
      </c>
      <c r="X19" s="41">
        <v>594</v>
      </c>
      <c r="Y19" s="41">
        <v>132</v>
      </c>
      <c r="Z19" s="41"/>
      <c r="AA19" s="41">
        <v>1544</v>
      </c>
      <c r="AB19" s="41"/>
      <c r="AC19" s="41">
        <f>SUM(AD19:AK19)</f>
        <v>14470.356500000002</v>
      </c>
      <c r="AE19" s="41">
        <v>13616.148900000002</v>
      </c>
      <c r="AG19" s="41">
        <v>546.20489999999995</v>
      </c>
      <c r="AI19" s="41">
        <v>302.2439</v>
      </c>
      <c r="AK19" s="41">
        <v>5.7588000000000008</v>
      </c>
      <c r="AL19" s="57"/>
    </row>
    <row r="20" spans="1:38" outlineLevel="1" x14ac:dyDescent="0.2">
      <c r="B20" s="46">
        <v>2019</v>
      </c>
      <c r="C20" s="46">
        <v>1</v>
      </c>
      <c r="D20" s="22" t="s">
        <v>767</v>
      </c>
      <c r="E20" s="22" t="s">
        <v>804</v>
      </c>
      <c r="G20" s="41">
        <f>SUM(I20,P20,T20,V20,AA20)</f>
        <v>0</v>
      </c>
      <c r="H20" s="41"/>
      <c r="I20" s="41">
        <f>SUM(J20:N20)</f>
        <v>0</v>
      </c>
      <c r="J20" s="41">
        <v>0</v>
      </c>
      <c r="K20" s="41">
        <v>0</v>
      </c>
      <c r="L20" s="41">
        <v>0</v>
      </c>
      <c r="M20" s="41">
        <v>0</v>
      </c>
      <c r="N20" s="41">
        <v>0</v>
      </c>
      <c r="O20" s="41"/>
      <c r="P20" s="41">
        <f>SUM(Q20:R20)</f>
        <v>0</v>
      </c>
      <c r="Q20" s="41">
        <v>0</v>
      </c>
      <c r="R20" s="41">
        <v>0</v>
      </c>
      <c r="S20" s="41"/>
      <c r="T20" s="41">
        <v>0</v>
      </c>
      <c r="U20" s="41"/>
      <c r="V20" s="41">
        <f>SUM(W20:Y20)</f>
        <v>0</v>
      </c>
      <c r="W20" s="41">
        <v>0</v>
      </c>
      <c r="X20" s="41">
        <v>0</v>
      </c>
      <c r="Y20" s="41">
        <v>0</v>
      </c>
      <c r="Z20" s="41"/>
      <c r="AA20" s="41">
        <v>0</v>
      </c>
      <c r="AB20" s="41"/>
      <c r="AC20" s="41">
        <f t="shared" si="19"/>
        <v>0</v>
      </c>
      <c r="AE20" s="41">
        <v>0</v>
      </c>
      <c r="AF20" s="41"/>
      <c r="AG20" s="41">
        <v>0</v>
      </c>
      <c r="AH20" s="41"/>
      <c r="AI20" s="41">
        <v>0</v>
      </c>
      <c r="AJ20" s="41"/>
      <c r="AK20" s="41">
        <v>0</v>
      </c>
      <c r="AL20" s="57"/>
    </row>
    <row r="21" spans="1:38" x14ac:dyDescent="0.2">
      <c r="B21" s="46">
        <v>2019</v>
      </c>
      <c r="C21" s="46" t="s">
        <v>761</v>
      </c>
      <c r="G21" s="41">
        <f t="shared" ref="G21:G35" si="20">SUM(I21,P21,T21,V21)</f>
        <v>545242</v>
      </c>
      <c r="H21" s="41">
        <f t="shared" ref="H21:AI21" si="21">SUBTOTAL(9,H16:H20)</f>
        <v>0</v>
      </c>
      <c r="I21" s="41">
        <f t="shared" si="21"/>
        <v>323367</v>
      </c>
      <c r="J21" s="41">
        <f>SUBTOTAL(9,J16:J20)</f>
        <v>148035</v>
      </c>
      <c r="K21" s="41">
        <f t="shared" si="21"/>
        <v>15927</v>
      </c>
      <c r="L21" s="41">
        <f t="shared" si="21"/>
        <v>46551</v>
      </c>
      <c r="M21" s="41">
        <f t="shared" si="21"/>
        <v>4432</v>
      </c>
      <c r="N21" s="41">
        <f t="shared" si="21"/>
        <v>108422</v>
      </c>
      <c r="O21" s="41">
        <f t="shared" si="21"/>
        <v>0</v>
      </c>
      <c r="P21" s="41">
        <f t="shared" si="21"/>
        <v>116419</v>
      </c>
      <c r="Q21" s="41">
        <f t="shared" si="21"/>
        <v>102196</v>
      </c>
      <c r="R21" s="41">
        <f t="shared" si="21"/>
        <v>14223</v>
      </c>
      <c r="S21" s="41">
        <f t="shared" si="21"/>
        <v>0</v>
      </c>
      <c r="T21" s="41">
        <f t="shared" si="21"/>
        <v>11022</v>
      </c>
      <c r="U21" s="41">
        <f t="shared" si="21"/>
        <v>0</v>
      </c>
      <c r="V21" s="41">
        <f t="shared" si="21"/>
        <v>94434</v>
      </c>
      <c r="W21" s="41">
        <f t="shared" si="21"/>
        <v>87278</v>
      </c>
      <c r="X21" s="41">
        <f t="shared" si="21"/>
        <v>7024</v>
      </c>
      <c r="Y21" s="41">
        <f>SUBTOTAL(9,Y16:Y20)</f>
        <v>132</v>
      </c>
      <c r="Z21" s="41"/>
      <c r="AA21" s="41">
        <f>SUBTOTAL(9,AA16:AA20)</f>
        <v>1544</v>
      </c>
      <c r="AB21" s="41"/>
      <c r="AC21" s="41">
        <f>SUBTOTAL(9,AC16:AC20)</f>
        <v>54973.515200000002</v>
      </c>
      <c r="AE21" s="41">
        <f t="shared" si="21"/>
        <v>41547.215900000003</v>
      </c>
      <c r="AF21" s="41"/>
      <c r="AG21" s="41">
        <f t="shared" si="21"/>
        <v>9743.1857000000018</v>
      </c>
      <c r="AH21" s="41"/>
      <c r="AI21" s="41">
        <f t="shared" si="21"/>
        <v>1561.3548000000001</v>
      </c>
      <c r="AJ21" s="41"/>
      <c r="AK21" s="41">
        <f>SUBTOTAL(9,AK16:AK20)</f>
        <v>2121.7588000000001</v>
      </c>
      <c r="AL21" s="57"/>
    </row>
    <row r="22" spans="1:38" outlineLevel="1" x14ac:dyDescent="0.2">
      <c r="A22" s="22">
        <v>1</v>
      </c>
      <c r="B22" s="46">
        <v>2019</v>
      </c>
      <c r="C22" s="46">
        <v>2</v>
      </c>
      <c r="D22" s="22" t="s">
        <v>3</v>
      </c>
      <c r="E22" s="22" t="s">
        <v>324</v>
      </c>
      <c r="G22" s="41">
        <f t="shared" si="20"/>
        <v>46804</v>
      </c>
      <c r="H22" s="41"/>
      <c r="I22" s="41">
        <f t="shared" ref="I22:I35" si="22">SUM(J22:N22)</f>
        <v>25954</v>
      </c>
      <c r="J22" s="41">
        <v>17122</v>
      </c>
      <c r="K22" s="41">
        <v>1532</v>
      </c>
      <c r="L22" s="41">
        <v>4398</v>
      </c>
      <c r="M22" s="41">
        <v>600</v>
      </c>
      <c r="N22" s="41">
        <v>2302</v>
      </c>
      <c r="O22" s="41"/>
      <c r="P22" s="41">
        <f t="shared" ref="P22:P35" si="23">SUM(Q22:R22)</f>
        <v>19523</v>
      </c>
      <c r="Q22" s="41">
        <v>8345</v>
      </c>
      <c r="R22" s="41">
        <v>11178</v>
      </c>
      <c r="S22" s="41"/>
      <c r="T22" s="41">
        <v>1311</v>
      </c>
      <c r="U22" s="41"/>
      <c r="V22" s="41">
        <f t="shared" ref="V22:V35" si="24">SUM(W22:Y22)</f>
        <v>16</v>
      </c>
      <c r="W22" s="41">
        <v>0</v>
      </c>
      <c r="X22" s="41">
        <v>0</v>
      </c>
      <c r="Y22" s="41">
        <v>16</v>
      </c>
      <c r="Z22" s="41"/>
      <c r="AA22" s="41">
        <v>2868</v>
      </c>
      <c r="AB22" s="41"/>
      <c r="AC22" s="41">
        <f>SUM(AD22:AK22)</f>
        <v>11319</v>
      </c>
      <c r="AE22" s="41">
        <v>10064</v>
      </c>
      <c r="AG22" s="41">
        <v>1208</v>
      </c>
      <c r="AI22" s="41">
        <v>0</v>
      </c>
      <c r="AK22" s="41">
        <v>47</v>
      </c>
      <c r="AL22" s="57"/>
    </row>
    <row r="23" spans="1:38" outlineLevel="1" x14ac:dyDescent="0.2">
      <c r="A23" s="22">
        <v>1</v>
      </c>
      <c r="B23" s="46">
        <v>2019</v>
      </c>
      <c r="C23" s="46">
        <v>2</v>
      </c>
      <c r="D23" s="22" t="s">
        <v>5</v>
      </c>
      <c r="E23" s="22" t="s">
        <v>327</v>
      </c>
      <c r="G23" s="41">
        <f t="shared" si="20"/>
        <v>27004</v>
      </c>
      <c r="H23" s="41"/>
      <c r="I23" s="41">
        <f t="shared" si="22"/>
        <v>15109</v>
      </c>
      <c r="J23" s="41">
        <v>11949</v>
      </c>
      <c r="K23" s="41">
        <v>89</v>
      </c>
      <c r="L23" s="41">
        <v>1539</v>
      </c>
      <c r="M23" s="41">
        <v>11</v>
      </c>
      <c r="N23" s="41">
        <v>1521</v>
      </c>
      <c r="O23" s="41"/>
      <c r="P23" s="41">
        <f t="shared" si="23"/>
        <v>881</v>
      </c>
      <c r="Q23" s="41">
        <v>0</v>
      </c>
      <c r="R23" s="41">
        <v>881</v>
      </c>
      <c r="S23" s="41"/>
      <c r="T23" s="41">
        <v>102</v>
      </c>
      <c r="U23" s="41"/>
      <c r="V23" s="41">
        <f t="shared" si="24"/>
        <v>10912</v>
      </c>
      <c r="W23" s="41">
        <v>10815</v>
      </c>
      <c r="X23" s="41">
        <v>97</v>
      </c>
      <c r="Y23" s="41">
        <v>0</v>
      </c>
      <c r="Z23" s="41"/>
      <c r="AA23" s="41">
        <v>0</v>
      </c>
      <c r="AB23" s="41"/>
      <c r="AC23" s="41">
        <f>SUM(AD23:AK23)</f>
        <v>7685</v>
      </c>
      <c r="AE23" s="41">
        <v>4719</v>
      </c>
      <c r="AG23" s="41">
        <v>4</v>
      </c>
      <c r="AI23" s="41">
        <v>9</v>
      </c>
      <c r="AK23" s="41">
        <v>2953</v>
      </c>
      <c r="AL23" s="57"/>
    </row>
    <row r="24" spans="1:38" outlineLevel="1" x14ac:dyDescent="0.2">
      <c r="A24" s="22">
        <v>1</v>
      </c>
      <c r="B24" s="46">
        <v>2019</v>
      </c>
      <c r="C24" s="46">
        <v>2</v>
      </c>
      <c r="D24" s="22" t="s">
        <v>30</v>
      </c>
      <c r="E24" s="22" t="s">
        <v>356</v>
      </c>
      <c r="G24" s="41">
        <f t="shared" si="20"/>
        <v>22180</v>
      </c>
      <c r="H24" s="41"/>
      <c r="I24" s="41">
        <f t="shared" si="22"/>
        <v>17430</v>
      </c>
      <c r="J24" s="41">
        <v>12366</v>
      </c>
      <c r="K24" s="41">
        <v>1205</v>
      </c>
      <c r="L24" s="41">
        <v>2016</v>
      </c>
      <c r="M24" s="41">
        <v>319</v>
      </c>
      <c r="N24" s="41">
        <v>1524</v>
      </c>
      <c r="O24" s="41"/>
      <c r="P24" s="41">
        <f t="shared" si="23"/>
        <v>1976</v>
      </c>
      <c r="Q24" s="41">
        <v>1625</v>
      </c>
      <c r="R24" s="41">
        <v>351</v>
      </c>
      <c r="S24" s="41"/>
      <c r="T24" s="41">
        <v>0</v>
      </c>
      <c r="U24" s="41"/>
      <c r="V24" s="41">
        <f t="shared" si="24"/>
        <v>2774</v>
      </c>
      <c r="W24" s="41">
        <v>2774</v>
      </c>
      <c r="X24" s="41">
        <v>0</v>
      </c>
      <c r="Y24" s="41">
        <v>0</v>
      </c>
      <c r="Z24" s="41"/>
      <c r="AA24" s="41">
        <v>0</v>
      </c>
      <c r="AB24" s="41"/>
      <c r="AC24" s="41">
        <f t="shared" ref="AC24:AC35" si="25">SUM(AD24:AK24)</f>
        <v>3942</v>
      </c>
      <c r="AE24" s="41">
        <v>3940</v>
      </c>
      <c r="AG24" s="41">
        <v>2</v>
      </c>
      <c r="AI24" s="41">
        <v>0</v>
      </c>
      <c r="AK24" s="41">
        <v>0</v>
      </c>
      <c r="AL24" s="57"/>
    </row>
    <row r="25" spans="1:38" outlineLevel="1" x14ac:dyDescent="0.2">
      <c r="A25" s="22">
        <v>1</v>
      </c>
      <c r="B25" s="46">
        <v>2019</v>
      </c>
      <c r="C25" s="46">
        <v>2</v>
      </c>
      <c r="D25" s="22" t="s">
        <v>45</v>
      </c>
      <c r="E25" s="22" t="s">
        <v>376</v>
      </c>
      <c r="G25" s="41">
        <f t="shared" si="20"/>
        <v>20289</v>
      </c>
      <c r="H25" s="41"/>
      <c r="I25" s="41">
        <f t="shared" si="22"/>
        <v>11482</v>
      </c>
      <c r="J25" s="41">
        <v>6745</v>
      </c>
      <c r="K25" s="41">
        <v>1227</v>
      </c>
      <c r="L25" s="41">
        <v>1618</v>
      </c>
      <c r="M25" s="41">
        <v>448</v>
      </c>
      <c r="N25" s="41">
        <v>1444</v>
      </c>
      <c r="O25" s="41"/>
      <c r="P25" s="41">
        <f t="shared" si="23"/>
        <v>2027</v>
      </c>
      <c r="Q25" s="41">
        <v>2027</v>
      </c>
      <c r="R25" s="41">
        <v>0</v>
      </c>
      <c r="S25" s="41"/>
      <c r="T25" s="41">
        <v>1104</v>
      </c>
      <c r="U25" s="41"/>
      <c r="V25" s="41">
        <f t="shared" si="24"/>
        <v>5676</v>
      </c>
      <c r="W25" s="41">
        <v>5654</v>
      </c>
      <c r="X25" s="41">
        <v>0</v>
      </c>
      <c r="Y25" s="41">
        <v>22</v>
      </c>
      <c r="Z25" s="41"/>
      <c r="AA25" s="41">
        <v>0</v>
      </c>
      <c r="AB25" s="41"/>
      <c r="AC25" s="41">
        <f t="shared" si="25"/>
        <v>4119.3653999999997</v>
      </c>
      <c r="AE25" s="41">
        <v>2869.7181</v>
      </c>
      <c r="AG25" s="41">
        <v>1161.6703</v>
      </c>
      <c r="AI25" s="41">
        <v>87.97699999999999</v>
      </c>
      <c r="AK25" s="41">
        <v>0</v>
      </c>
      <c r="AL25" s="57"/>
    </row>
    <row r="26" spans="1:38" outlineLevel="1" x14ac:dyDescent="0.2">
      <c r="A26" s="22">
        <v>1</v>
      </c>
      <c r="B26" s="46">
        <v>2019</v>
      </c>
      <c r="C26" s="46">
        <v>2</v>
      </c>
      <c r="D26" s="22" t="s">
        <v>46</v>
      </c>
      <c r="E26" s="22" t="s">
        <v>377</v>
      </c>
      <c r="G26" s="41">
        <f t="shared" si="20"/>
        <v>32365</v>
      </c>
      <c r="H26" s="41"/>
      <c r="I26" s="41">
        <f t="shared" si="22"/>
        <v>19636</v>
      </c>
      <c r="J26" s="41">
        <v>15252</v>
      </c>
      <c r="K26" s="41">
        <v>417</v>
      </c>
      <c r="L26" s="41">
        <v>2465</v>
      </c>
      <c r="M26" s="41">
        <v>1447</v>
      </c>
      <c r="N26" s="41">
        <v>55</v>
      </c>
      <c r="O26" s="41"/>
      <c r="P26" s="41">
        <f t="shared" si="23"/>
        <v>4442</v>
      </c>
      <c r="Q26" s="41">
        <v>3055</v>
      </c>
      <c r="R26" s="41">
        <v>1387</v>
      </c>
      <c r="S26" s="41"/>
      <c r="T26" s="41">
        <v>2219</v>
      </c>
      <c r="U26" s="41"/>
      <c r="V26" s="41">
        <f t="shared" si="24"/>
        <v>6068</v>
      </c>
      <c r="W26" s="41">
        <v>5945</v>
      </c>
      <c r="X26" s="41">
        <v>123</v>
      </c>
      <c r="Y26" s="41">
        <v>0</v>
      </c>
      <c r="Z26" s="41"/>
      <c r="AA26" s="41">
        <v>0</v>
      </c>
      <c r="AB26" s="41"/>
      <c r="AC26" s="41">
        <f t="shared" si="25"/>
        <v>6412</v>
      </c>
      <c r="AE26" s="41">
        <v>5081</v>
      </c>
      <c r="AG26" s="41">
        <v>788</v>
      </c>
      <c r="AI26" s="41">
        <v>543</v>
      </c>
      <c r="AK26" s="41">
        <v>0</v>
      </c>
      <c r="AL26" s="57"/>
    </row>
    <row r="27" spans="1:38" outlineLevel="1" x14ac:dyDescent="0.2">
      <c r="A27" s="22">
        <v>1</v>
      </c>
      <c r="B27" s="46">
        <v>2019</v>
      </c>
      <c r="C27" s="46">
        <v>2</v>
      </c>
      <c r="D27" s="22" t="s">
        <v>63</v>
      </c>
      <c r="E27" s="22" t="s">
        <v>400</v>
      </c>
      <c r="G27" s="41">
        <f t="shared" si="20"/>
        <v>28605</v>
      </c>
      <c r="H27" s="41"/>
      <c r="I27" s="41">
        <f t="shared" si="22"/>
        <v>17689</v>
      </c>
      <c r="J27" s="41">
        <v>7957</v>
      </c>
      <c r="K27" s="41">
        <v>2315</v>
      </c>
      <c r="L27" s="41">
        <v>4613</v>
      </c>
      <c r="M27" s="41">
        <v>1177</v>
      </c>
      <c r="N27" s="41">
        <v>1627</v>
      </c>
      <c r="O27" s="41"/>
      <c r="P27" s="41">
        <f t="shared" si="23"/>
        <v>1989</v>
      </c>
      <c r="Q27" s="41">
        <v>509</v>
      </c>
      <c r="R27" s="41">
        <v>1480</v>
      </c>
      <c r="S27" s="41"/>
      <c r="T27" s="41">
        <v>2981</v>
      </c>
      <c r="U27" s="41"/>
      <c r="V27" s="41">
        <f t="shared" si="24"/>
        <v>5946</v>
      </c>
      <c r="W27" s="41">
        <v>5628</v>
      </c>
      <c r="X27" s="41">
        <v>318</v>
      </c>
      <c r="Y27" s="41">
        <v>0</v>
      </c>
      <c r="Z27" s="41"/>
      <c r="AA27" s="41">
        <v>83</v>
      </c>
      <c r="AB27" s="41"/>
      <c r="AC27" s="41">
        <f t="shared" si="25"/>
        <v>4859</v>
      </c>
      <c r="AE27" s="41">
        <v>3751</v>
      </c>
      <c r="AG27" s="41">
        <v>637</v>
      </c>
      <c r="AI27" s="41">
        <v>471</v>
      </c>
      <c r="AK27" s="41">
        <v>0</v>
      </c>
      <c r="AL27" s="57"/>
    </row>
    <row r="28" spans="1:38" outlineLevel="1" x14ac:dyDescent="0.2">
      <c r="A28" s="22">
        <v>1</v>
      </c>
      <c r="B28" s="46">
        <v>2019</v>
      </c>
      <c r="C28" s="46">
        <v>2</v>
      </c>
      <c r="D28" s="22" t="s">
        <v>81</v>
      </c>
      <c r="E28" s="22" t="s">
        <v>418</v>
      </c>
      <c r="G28" s="41">
        <f t="shared" si="20"/>
        <v>26682</v>
      </c>
      <c r="H28" s="41"/>
      <c r="I28" s="41">
        <f t="shared" si="22"/>
        <v>17330</v>
      </c>
      <c r="J28" s="41">
        <v>5633</v>
      </c>
      <c r="K28" s="41">
        <v>130</v>
      </c>
      <c r="L28" s="41">
        <v>3892</v>
      </c>
      <c r="M28" s="41">
        <v>0</v>
      </c>
      <c r="N28" s="41">
        <v>7675</v>
      </c>
      <c r="O28" s="41"/>
      <c r="P28" s="41">
        <f t="shared" si="23"/>
        <v>4741</v>
      </c>
      <c r="Q28" s="41">
        <v>3170</v>
      </c>
      <c r="R28" s="41">
        <v>1571</v>
      </c>
      <c r="S28" s="41"/>
      <c r="T28" s="41">
        <v>361</v>
      </c>
      <c r="U28" s="41"/>
      <c r="V28" s="41">
        <f t="shared" si="24"/>
        <v>4250</v>
      </c>
      <c r="W28" s="41">
        <v>4021</v>
      </c>
      <c r="X28" s="41">
        <v>156</v>
      </c>
      <c r="Y28" s="41">
        <v>73</v>
      </c>
      <c r="Z28" s="41"/>
      <c r="AA28" s="41">
        <v>0</v>
      </c>
      <c r="AB28" s="41"/>
      <c r="AC28" s="41">
        <f t="shared" si="25"/>
        <v>5003</v>
      </c>
      <c r="AE28" s="41">
        <v>4698</v>
      </c>
      <c r="AG28" s="41">
        <v>305</v>
      </c>
      <c r="AI28" s="41">
        <v>0</v>
      </c>
      <c r="AK28" s="41">
        <v>0</v>
      </c>
      <c r="AL28" s="57"/>
    </row>
    <row r="29" spans="1:38" outlineLevel="1" x14ac:dyDescent="0.2">
      <c r="A29" s="22">
        <v>1</v>
      </c>
      <c r="B29" s="46">
        <v>2019</v>
      </c>
      <c r="C29" s="46">
        <v>2</v>
      </c>
      <c r="D29" s="22" t="s">
        <v>110</v>
      </c>
      <c r="E29" s="22" t="s">
        <v>452</v>
      </c>
      <c r="G29" s="41">
        <f t="shared" si="20"/>
        <v>33651</v>
      </c>
      <c r="H29" s="41"/>
      <c r="I29" s="41">
        <f t="shared" si="22"/>
        <v>19842</v>
      </c>
      <c r="J29" s="41">
        <v>14917</v>
      </c>
      <c r="K29" s="41">
        <v>904</v>
      </c>
      <c r="L29" s="41">
        <v>1927</v>
      </c>
      <c r="M29" s="41">
        <v>41</v>
      </c>
      <c r="N29" s="41">
        <v>2053</v>
      </c>
      <c r="O29" s="41"/>
      <c r="P29" s="41">
        <f t="shared" si="23"/>
        <v>8148</v>
      </c>
      <c r="Q29" s="41">
        <v>4655</v>
      </c>
      <c r="R29" s="41">
        <v>3493</v>
      </c>
      <c r="S29" s="41"/>
      <c r="T29" s="41">
        <v>600</v>
      </c>
      <c r="U29" s="41"/>
      <c r="V29" s="41">
        <f t="shared" si="24"/>
        <v>5061</v>
      </c>
      <c r="W29" s="41">
        <v>4956</v>
      </c>
      <c r="X29" s="41">
        <v>105</v>
      </c>
      <c r="Y29" s="41">
        <v>0</v>
      </c>
      <c r="Z29" s="41"/>
      <c r="AA29" s="41">
        <v>0</v>
      </c>
      <c r="AB29" s="41"/>
      <c r="AC29" s="41">
        <f t="shared" si="25"/>
        <v>7653.5681000000013</v>
      </c>
      <c r="AE29" s="41">
        <v>6485.4440000000004</v>
      </c>
      <c r="AG29" s="41">
        <v>723.56709999999998</v>
      </c>
      <c r="AI29" s="41">
        <v>20.004200000000001</v>
      </c>
      <c r="AK29" s="41">
        <v>424.55279999999999</v>
      </c>
      <c r="AL29" s="57"/>
    </row>
    <row r="30" spans="1:38" outlineLevel="1" x14ac:dyDescent="0.2">
      <c r="A30" s="22">
        <v>1</v>
      </c>
      <c r="B30" s="46">
        <v>2019</v>
      </c>
      <c r="C30" s="46">
        <v>2</v>
      </c>
      <c r="D30" s="22" t="s">
        <v>111</v>
      </c>
      <c r="E30" s="22" t="s">
        <v>453</v>
      </c>
      <c r="G30" s="41">
        <f t="shared" si="20"/>
        <v>22625</v>
      </c>
      <c r="H30" s="41"/>
      <c r="I30" s="41">
        <f t="shared" si="22"/>
        <v>15353</v>
      </c>
      <c r="J30" s="41">
        <v>8260</v>
      </c>
      <c r="K30" s="41">
        <v>645</v>
      </c>
      <c r="L30" s="41">
        <v>6321</v>
      </c>
      <c r="M30" s="41">
        <v>0</v>
      </c>
      <c r="N30" s="41">
        <v>127</v>
      </c>
      <c r="O30" s="41"/>
      <c r="P30" s="41">
        <f t="shared" si="23"/>
        <v>337</v>
      </c>
      <c r="Q30" s="41">
        <v>337</v>
      </c>
      <c r="R30" s="41">
        <v>0</v>
      </c>
      <c r="S30" s="41"/>
      <c r="T30" s="41">
        <v>501</v>
      </c>
      <c r="U30" s="41"/>
      <c r="V30" s="41">
        <f t="shared" si="24"/>
        <v>6434</v>
      </c>
      <c r="W30" s="41">
        <v>6332</v>
      </c>
      <c r="X30" s="41">
        <v>102</v>
      </c>
      <c r="Y30" s="41">
        <v>0</v>
      </c>
      <c r="Z30" s="41"/>
      <c r="AA30" s="41">
        <v>0</v>
      </c>
      <c r="AB30" s="41"/>
      <c r="AC30" s="41">
        <f t="shared" si="25"/>
        <v>6488</v>
      </c>
      <c r="AE30" s="41">
        <v>6489</v>
      </c>
      <c r="AG30" s="41">
        <v>0</v>
      </c>
      <c r="AI30" s="41">
        <v>0</v>
      </c>
      <c r="AK30" s="41">
        <v>-1</v>
      </c>
      <c r="AL30" s="57"/>
    </row>
    <row r="31" spans="1:38" outlineLevel="1" x14ac:dyDescent="0.2">
      <c r="A31" s="22">
        <v>1</v>
      </c>
      <c r="B31" s="46">
        <v>2019</v>
      </c>
      <c r="C31" s="46">
        <v>2</v>
      </c>
      <c r="D31" s="22" t="s">
        <v>131</v>
      </c>
      <c r="E31" s="22" t="s">
        <v>475</v>
      </c>
      <c r="G31" s="41">
        <f t="shared" si="20"/>
        <v>10596</v>
      </c>
      <c r="H31" s="41"/>
      <c r="I31" s="41">
        <f t="shared" si="22"/>
        <v>6079</v>
      </c>
      <c r="J31" s="41">
        <v>3288</v>
      </c>
      <c r="K31" s="41">
        <v>194</v>
      </c>
      <c r="L31" s="41">
        <v>1855</v>
      </c>
      <c r="M31" s="41">
        <v>220</v>
      </c>
      <c r="N31" s="41">
        <v>522</v>
      </c>
      <c r="O31" s="41"/>
      <c r="P31" s="41">
        <f t="shared" si="23"/>
        <v>1383</v>
      </c>
      <c r="Q31" s="41">
        <v>1383</v>
      </c>
      <c r="R31" s="41">
        <v>0</v>
      </c>
      <c r="S31" s="41"/>
      <c r="T31" s="41">
        <v>0</v>
      </c>
      <c r="U31" s="41"/>
      <c r="V31" s="41">
        <f t="shared" si="24"/>
        <v>3134</v>
      </c>
      <c r="W31" s="41">
        <v>2984</v>
      </c>
      <c r="X31" s="41">
        <v>150</v>
      </c>
      <c r="Y31" s="41">
        <v>0</v>
      </c>
      <c r="Z31" s="41"/>
      <c r="AA31" s="41">
        <v>461</v>
      </c>
      <c r="AB31" s="41"/>
      <c r="AC31" s="41">
        <f t="shared" si="25"/>
        <v>1698</v>
      </c>
      <c r="AE31" s="41">
        <v>1434</v>
      </c>
      <c r="AG31" s="41">
        <v>186</v>
      </c>
      <c r="AI31" s="41">
        <v>61</v>
      </c>
      <c r="AK31" s="41">
        <v>17</v>
      </c>
      <c r="AL31" s="57"/>
    </row>
    <row r="32" spans="1:38" outlineLevel="1" x14ac:dyDescent="0.2">
      <c r="A32" s="22">
        <v>1</v>
      </c>
      <c r="B32" s="46">
        <v>2019</v>
      </c>
      <c r="C32" s="46">
        <v>2</v>
      </c>
      <c r="D32" s="22" t="s">
        <v>189</v>
      </c>
      <c r="E32" s="22" t="s">
        <v>540</v>
      </c>
      <c r="G32" s="41">
        <f t="shared" si="20"/>
        <v>28130</v>
      </c>
      <c r="H32" s="41"/>
      <c r="I32" s="41">
        <f t="shared" si="22"/>
        <v>21304</v>
      </c>
      <c r="J32" s="41">
        <v>6766</v>
      </c>
      <c r="K32" s="41">
        <v>936</v>
      </c>
      <c r="L32" s="41">
        <v>11526</v>
      </c>
      <c r="M32" s="41">
        <v>0</v>
      </c>
      <c r="N32" s="41">
        <v>2076</v>
      </c>
      <c r="O32" s="41"/>
      <c r="P32" s="41">
        <f t="shared" si="23"/>
        <v>4470</v>
      </c>
      <c r="Q32" s="41">
        <v>4323</v>
      </c>
      <c r="R32" s="41">
        <v>147</v>
      </c>
      <c r="S32" s="41"/>
      <c r="T32" s="41">
        <v>1528</v>
      </c>
      <c r="U32" s="41"/>
      <c r="V32" s="41">
        <f t="shared" si="24"/>
        <v>828</v>
      </c>
      <c r="W32" s="41">
        <v>715</v>
      </c>
      <c r="X32" s="41">
        <v>113</v>
      </c>
      <c r="Y32" s="41">
        <v>0</v>
      </c>
      <c r="Z32" s="41"/>
      <c r="AA32" s="41">
        <v>0</v>
      </c>
      <c r="AB32" s="41"/>
      <c r="AC32" s="41">
        <f t="shared" si="25"/>
        <v>2786</v>
      </c>
      <c r="AE32" s="41">
        <v>1313</v>
      </c>
      <c r="AG32" s="41">
        <v>122</v>
      </c>
      <c r="AI32" s="41">
        <v>201</v>
      </c>
      <c r="AK32" s="41">
        <v>1150</v>
      </c>
      <c r="AL32" s="57"/>
    </row>
    <row r="33" spans="1:38" outlineLevel="1" x14ac:dyDescent="0.2">
      <c r="A33" s="22">
        <v>1</v>
      </c>
      <c r="B33" s="46">
        <v>2019</v>
      </c>
      <c r="C33" s="46">
        <v>2</v>
      </c>
      <c r="D33" s="22" t="s">
        <v>193</v>
      </c>
      <c r="E33" s="22" t="s">
        <v>544</v>
      </c>
      <c r="G33" s="41">
        <f t="shared" si="20"/>
        <v>39509</v>
      </c>
      <c r="H33" s="41"/>
      <c r="I33" s="41">
        <f t="shared" si="22"/>
        <v>31665</v>
      </c>
      <c r="J33" s="41">
        <v>11141</v>
      </c>
      <c r="K33" s="41">
        <v>2402</v>
      </c>
      <c r="L33" s="41">
        <v>4742</v>
      </c>
      <c r="M33" s="41">
        <v>954</v>
      </c>
      <c r="N33" s="41">
        <v>12426</v>
      </c>
      <c r="O33" s="41"/>
      <c r="P33" s="41">
        <f t="shared" si="23"/>
        <v>6652</v>
      </c>
      <c r="Q33" s="41">
        <v>6652</v>
      </c>
      <c r="R33" s="41">
        <v>0</v>
      </c>
      <c r="S33" s="41"/>
      <c r="T33" s="41">
        <v>783</v>
      </c>
      <c r="U33" s="41"/>
      <c r="V33" s="41">
        <f t="shared" si="24"/>
        <v>409</v>
      </c>
      <c r="W33" s="41">
        <v>0</v>
      </c>
      <c r="X33" s="41">
        <v>409</v>
      </c>
      <c r="Y33" s="41">
        <v>0</v>
      </c>
      <c r="Z33" s="41"/>
      <c r="AA33" s="41">
        <v>547</v>
      </c>
      <c r="AB33" s="41"/>
      <c r="AC33" s="41">
        <f t="shared" si="25"/>
        <v>6199</v>
      </c>
      <c r="AE33" s="41">
        <v>3599</v>
      </c>
      <c r="AG33" s="41">
        <v>2203</v>
      </c>
      <c r="AI33" s="41">
        <v>397</v>
      </c>
      <c r="AK33" s="41">
        <v>0</v>
      </c>
      <c r="AL33" s="57"/>
    </row>
    <row r="34" spans="1:38" outlineLevel="1" x14ac:dyDescent="0.2">
      <c r="A34" s="22">
        <v>1</v>
      </c>
      <c r="B34" s="46">
        <v>2019</v>
      </c>
      <c r="C34" s="46">
        <v>2</v>
      </c>
      <c r="D34" s="22" t="s">
        <v>201</v>
      </c>
      <c r="E34" s="22" t="s">
        <v>552</v>
      </c>
      <c r="G34" s="41">
        <f t="shared" si="20"/>
        <v>27970</v>
      </c>
      <c r="H34" s="41"/>
      <c r="I34" s="41">
        <f t="shared" si="22"/>
        <v>15937</v>
      </c>
      <c r="J34" s="41">
        <v>7208</v>
      </c>
      <c r="K34" s="41">
        <v>3309</v>
      </c>
      <c r="L34" s="41">
        <v>2265</v>
      </c>
      <c r="M34" s="41">
        <v>0</v>
      </c>
      <c r="N34" s="41">
        <v>3155</v>
      </c>
      <c r="O34" s="41"/>
      <c r="P34" s="41">
        <f t="shared" si="23"/>
        <v>7612</v>
      </c>
      <c r="Q34" s="41">
        <v>2100</v>
      </c>
      <c r="R34" s="41">
        <v>5512</v>
      </c>
      <c r="S34" s="41"/>
      <c r="T34" s="41">
        <v>767</v>
      </c>
      <c r="U34" s="41"/>
      <c r="V34" s="41">
        <f t="shared" si="24"/>
        <v>3654</v>
      </c>
      <c r="W34" s="41">
        <v>3454</v>
      </c>
      <c r="X34" s="41">
        <v>170</v>
      </c>
      <c r="Y34" s="41">
        <v>30</v>
      </c>
      <c r="Z34" s="41"/>
      <c r="AA34" s="41">
        <v>0</v>
      </c>
      <c r="AB34" s="41"/>
      <c r="AC34" s="41">
        <f t="shared" si="25"/>
        <v>5977</v>
      </c>
      <c r="AE34" s="41">
        <v>3817</v>
      </c>
      <c r="AG34" s="41">
        <v>1376</v>
      </c>
      <c r="AI34" s="41">
        <v>784</v>
      </c>
      <c r="AK34" s="41">
        <v>0</v>
      </c>
      <c r="AL34" s="57"/>
    </row>
    <row r="35" spans="1:38" outlineLevel="1" x14ac:dyDescent="0.2">
      <c r="B35" s="46">
        <v>2019</v>
      </c>
      <c r="C35" s="46">
        <v>2</v>
      </c>
      <c r="D35" s="22" t="s">
        <v>767</v>
      </c>
      <c r="E35" s="22" t="s">
        <v>804</v>
      </c>
      <c r="G35" s="41">
        <f t="shared" si="20"/>
        <v>33858</v>
      </c>
      <c r="H35" s="41"/>
      <c r="I35" s="41">
        <f t="shared" si="22"/>
        <v>18657</v>
      </c>
      <c r="J35" s="41">
        <v>8353.0927919233909</v>
      </c>
      <c r="K35" s="41">
        <v>2333.0675525202287</v>
      </c>
      <c r="L35" s="41">
        <v>4289.5757553262565</v>
      </c>
      <c r="M35" s="41">
        <v>242.67842031029619</v>
      </c>
      <c r="N35" s="41">
        <v>3438.5854799198278</v>
      </c>
      <c r="O35" s="41"/>
      <c r="P35" s="41">
        <f t="shared" si="23"/>
        <v>7914</v>
      </c>
      <c r="Q35" s="41">
        <v>5152.2868965517237</v>
      </c>
      <c r="R35" s="41">
        <v>2761.7131034482759</v>
      </c>
      <c r="S35" s="41"/>
      <c r="T35" s="41">
        <v>411</v>
      </c>
      <c r="U35" s="41"/>
      <c r="V35" s="41">
        <f t="shared" si="24"/>
        <v>6876</v>
      </c>
      <c r="W35" s="41">
        <v>6393.6007780209093</v>
      </c>
      <c r="X35" s="41">
        <v>362.03160709944081</v>
      </c>
      <c r="Y35" s="41">
        <v>120.36761487964989</v>
      </c>
      <c r="Z35" s="41"/>
      <c r="AA35" s="41"/>
      <c r="AB35" s="41"/>
      <c r="AC35" s="41">
        <f t="shared" si="25"/>
        <v>5939</v>
      </c>
      <c r="AE35" s="41">
        <v>4713</v>
      </c>
      <c r="AF35" s="41"/>
      <c r="AG35" s="41">
        <v>866</v>
      </c>
      <c r="AH35" s="41"/>
      <c r="AI35" s="41">
        <v>297</v>
      </c>
      <c r="AJ35" s="41"/>
      <c r="AK35" s="41">
        <v>63</v>
      </c>
      <c r="AL35" s="57"/>
    </row>
    <row r="36" spans="1:38" x14ac:dyDescent="0.2">
      <c r="B36" s="46">
        <v>2019</v>
      </c>
      <c r="C36" s="46" t="s">
        <v>762</v>
      </c>
      <c r="G36" s="41">
        <f>SUBTOTAL(9,G22:G35)</f>
        <v>400268</v>
      </c>
      <c r="H36" s="41"/>
      <c r="I36" s="41">
        <f t="shared" ref="I36:N36" si="26">SUBTOTAL(9,I22:I35)</f>
        <v>253467</v>
      </c>
      <c r="J36" s="41">
        <f t="shared" si="26"/>
        <v>136957.09279192338</v>
      </c>
      <c r="K36" s="41">
        <f t="shared" si="26"/>
        <v>17638.067552520228</v>
      </c>
      <c r="L36" s="41">
        <f t="shared" si="26"/>
        <v>53466.575755326259</v>
      </c>
      <c r="M36" s="41">
        <f t="shared" si="26"/>
        <v>5459.6784203102961</v>
      </c>
      <c r="N36" s="41">
        <f t="shared" si="26"/>
        <v>39945.585479919828</v>
      </c>
      <c r="O36" s="41"/>
      <c r="P36" s="41">
        <f>SUBTOTAL(9,P22:P35)</f>
        <v>72095</v>
      </c>
      <c r="Q36" s="41">
        <f>SUBTOTAL(9,Q22:Q35)</f>
        <v>43333.286896551726</v>
      </c>
      <c r="R36" s="41">
        <f>SUBTOTAL(9,R22:R35)</f>
        <v>28761.713103448277</v>
      </c>
      <c r="S36" s="41"/>
      <c r="T36" s="41">
        <f>SUBTOTAL(9,T22:T35)</f>
        <v>12668</v>
      </c>
      <c r="U36" s="41"/>
      <c r="V36" s="41">
        <f>SUBTOTAL(9,V22:V35)</f>
        <v>62038</v>
      </c>
      <c r="W36" s="41">
        <f>SUBTOTAL(9,W22:W35)</f>
        <v>59671.600778020911</v>
      </c>
      <c r="X36" s="41">
        <f>SUBTOTAL(9,X22:X35)</f>
        <v>2105.0316070994409</v>
      </c>
      <c r="Y36" s="41">
        <f>SUBTOTAL(9,Y22:Y35)</f>
        <v>261.36761487964986</v>
      </c>
      <c r="Z36" s="41"/>
      <c r="AA36" s="41">
        <f t="shared" ref="AA36" si="27">SUBTOTAL(9,AA22:AA35)</f>
        <v>3959</v>
      </c>
      <c r="AB36" s="41"/>
      <c r="AC36" s="41">
        <f>SUBTOTAL(9,AC22:AC35)</f>
        <v>80079.933499999999</v>
      </c>
      <c r="AE36" s="41">
        <f>SUBTOTAL(9,AE22:AE35)</f>
        <v>62973.162100000001</v>
      </c>
      <c r="AF36" s="41"/>
      <c r="AG36" s="41">
        <f>SUBTOTAL(9,AG22:AG35)</f>
        <v>9582.2374</v>
      </c>
      <c r="AH36" s="41"/>
      <c r="AI36" s="41">
        <f>SUBTOTAL(9,AI22:AI35)</f>
        <v>2870.9812000000002</v>
      </c>
      <c r="AJ36" s="41"/>
      <c r="AK36" s="41">
        <f>SUBTOTAL(9,AK22:AK35)</f>
        <v>4653.5527999999995</v>
      </c>
      <c r="AL36" s="57"/>
    </row>
    <row r="37" spans="1:38" outlineLevel="1" x14ac:dyDescent="0.2">
      <c r="A37" s="22">
        <v>1</v>
      </c>
      <c r="B37" s="46">
        <v>2019</v>
      </c>
      <c r="C37" s="46">
        <v>3</v>
      </c>
      <c r="D37" s="22" t="s">
        <v>13</v>
      </c>
      <c r="E37" s="22" t="s">
        <v>337</v>
      </c>
      <c r="G37" s="41">
        <f t="shared" ref="G37:G50" si="28">SUM(I37,P37,T37,V37)</f>
        <v>11506</v>
      </c>
      <c r="H37" s="41"/>
      <c r="I37" s="41">
        <f t="shared" ref="I37:I50" si="29">SUM(J37:N37)</f>
        <v>6990</v>
      </c>
      <c r="J37" s="41">
        <v>4190</v>
      </c>
      <c r="K37" s="41">
        <v>195</v>
      </c>
      <c r="L37" s="41">
        <v>1292</v>
      </c>
      <c r="M37" s="41">
        <v>121</v>
      </c>
      <c r="N37" s="41">
        <v>1192</v>
      </c>
      <c r="O37" s="41"/>
      <c r="P37" s="41">
        <f t="shared" ref="P37:P50" si="30">SUM(Q37:R37)</f>
        <v>2036</v>
      </c>
      <c r="Q37" s="41">
        <v>1563</v>
      </c>
      <c r="R37" s="41">
        <v>473</v>
      </c>
      <c r="S37" s="41"/>
      <c r="T37" s="41">
        <v>0</v>
      </c>
      <c r="U37" s="41"/>
      <c r="V37" s="41">
        <f t="shared" ref="V37:V50" si="31">SUM(W37:Y37)</f>
        <v>2480</v>
      </c>
      <c r="W37" s="41">
        <v>2328</v>
      </c>
      <c r="X37" s="41">
        <v>136</v>
      </c>
      <c r="Y37" s="41">
        <v>16</v>
      </c>
      <c r="Z37" s="41"/>
      <c r="AA37" s="41">
        <v>0</v>
      </c>
      <c r="AB37" s="41"/>
      <c r="AC37" s="41">
        <f t="shared" ref="AC37:AC50" si="32">SUM(AD37:AK37)</f>
        <v>459</v>
      </c>
      <c r="AE37" s="41">
        <v>38</v>
      </c>
      <c r="AG37" s="41">
        <v>421</v>
      </c>
      <c r="AI37" s="41">
        <v>0</v>
      </c>
      <c r="AK37" s="41">
        <v>0</v>
      </c>
      <c r="AL37" s="57"/>
    </row>
    <row r="38" spans="1:38" outlineLevel="1" x14ac:dyDescent="0.2">
      <c r="A38" s="22">
        <v>1</v>
      </c>
      <c r="B38" s="46">
        <v>2019</v>
      </c>
      <c r="C38" s="46">
        <v>3</v>
      </c>
      <c r="D38" s="22" t="s">
        <v>23</v>
      </c>
      <c r="E38" s="22" t="s">
        <v>348</v>
      </c>
      <c r="G38" s="41">
        <f t="shared" si="28"/>
        <v>8747</v>
      </c>
      <c r="H38" s="41"/>
      <c r="I38" s="41">
        <f t="shared" si="29"/>
        <v>5776</v>
      </c>
      <c r="J38" s="41">
        <v>4330</v>
      </c>
      <c r="K38" s="41">
        <v>1195</v>
      </c>
      <c r="L38" s="41">
        <v>175</v>
      </c>
      <c r="M38" s="41">
        <v>29</v>
      </c>
      <c r="N38" s="41">
        <v>47</v>
      </c>
      <c r="O38" s="41"/>
      <c r="P38" s="41">
        <f t="shared" si="30"/>
        <v>112</v>
      </c>
      <c r="Q38" s="41">
        <v>0</v>
      </c>
      <c r="R38" s="41">
        <v>112</v>
      </c>
      <c r="S38" s="41"/>
      <c r="T38" s="41">
        <v>139</v>
      </c>
      <c r="U38" s="41"/>
      <c r="V38" s="41">
        <f t="shared" si="31"/>
        <v>2720</v>
      </c>
      <c r="W38" s="41">
        <v>2659</v>
      </c>
      <c r="X38" s="41">
        <v>54</v>
      </c>
      <c r="Y38" s="41">
        <v>7</v>
      </c>
      <c r="Z38" s="41"/>
      <c r="AA38" s="41">
        <v>26</v>
      </c>
      <c r="AB38" s="41"/>
      <c r="AC38" s="41">
        <f t="shared" si="32"/>
        <v>192</v>
      </c>
      <c r="AE38" s="41">
        <v>85</v>
      </c>
      <c r="AG38" s="41">
        <v>0</v>
      </c>
      <c r="AI38" s="41">
        <v>7</v>
      </c>
      <c r="AK38" s="41">
        <v>100</v>
      </c>
      <c r="AL38" s="57"/>
    </row>
    <row r="39" spans="1:38" outlineLevel="1" x14ac:dyDescent="0.2">
      <c r="A39" s="22">
        <v>1</v>
      </c>
      <c r="B39" s="46">
        <v>2019</v>
      </c>
      <c r="C39" s="46">
        <v>3</v>
      </c>
      <c r="D39" s="22" t="s">
        <v>43</v>
      </c>
      <c r="E39" s="22" t="s">
        <v>373</v>
      </c>
      <c r="G39" s="41">
        <f t="shared" si="28"/>
        <v>18471</v>
      </c>
      <c r="H39" s="41"/>
      <c r="I39" s="41">
        <f t="shared" si="29"/>
        <v>9813</v>
      </c>
      <c r="J39" s="41">
        <v>6696</v>
      </c>
      <c r="K39" s="41">
        <v>612</v>
      </c>
      <c r="L39" s="41">
        <v>1736</v>
      </c>
      <c r="M39" s="41">
        <v>0</v>
      </c>
      <c r="N39" s="41">
        <v>769</v>
      </c>
      <c r="O39" s="41"/>
      <c r="P39" s="41">
        <f t="shared" si="30"/>
        <v>3672</v>
      </c>
      <c r="Q39" s="41">
        <v>3441</v>
      </c>
      <c r="R39" s="41">
        <v>231</v>
      </c>
      <c r="S39" s="41"/>
      <c r="T39" s="41">
        <v>540</v>
      </c>
      <c r="U39" s="41"/>
      <c r="V39" s="41">
        <f t="shared" si="31"/>
        <v>4446</v>
      </c>
      <c r="W39" s="41">
        <v>4446</v>
      </c>
      <c r="X39" s="41">
        <v>0</v>
      </c>
      <c r="Y39" s="41">
        <v>0</v>
      </c>
      <c r="Z39" s="41"/>
      <c r="AA39" s="41">
        <v>0</v>
      </c>
      <c r="AB39" s="41"/>
      <c r="AC39" s="41">
        <f t="shared" si="32"/>
        <v>191</v>
      </c>
      <c r="AE39" s="41">
        <v>105</v>
      </c>
      <c r="AG39" s="41">
        <v>0</v>
      </c>
      <c r="AI39" s="41">
        <v>86</v>
      </c>
      <c r="AK39" s="41">
        <v>0</v>
      </c>
      <c r="AL39" s="57"/>
    </row>
    <row r="40" spans="1:38" outlineLevel="1" x14ac:dyDescent="0.2">
      <c r="A40" s="22">
        <v>1</v>
      </c>
      <c r="B40" s="46">
        <v>2019</v>
      </c>
      <c r="C40" s="46">
        <v>3</v>
      </c>
      <c r="D40" s="22" t="s">
        <v>54</v>
      </c>
      <c r="E40" s="22" t="s">
        <v>389</v>
      </c>
      <c r="G40" s="41">
        <f t="shared" si="28"/>
        <v>10474</v>
      </c>
      <c r="H40" s="41"/>
      <c r="I40" s="41">
        <f t="shared" si="29"/>
        <v>5608</v>
      </c>
      <c r="J40" s="41">
        <v>1259</v>
      </c>
      <c r="K40" s="41">
        <v>507</v>
      </c>
      <c r="L40" s="41">
        <v>1602</v>
      </c>
      <c r="M40" s="41">
        <v>0</v>
      </c>
      <c r="N40" s="41">
        <v>2240</v>
      </c>
      <c r="O40" s="41"/>
      <c r="P40" s="41">
        <f t="shared" si="30"/>
        <v>1281</v>
      </c>
      <c r="Q40" s="41">
        <v>732</v>
      </c>
      <c r="R40" s="41">
        <v>549</v>
      </c>
      <c r="S40" s="41"/>
      <c r="T40" s="41">
        <v>628</v>
      </c>
      <c r="U40" s="41"/>
      <c r="V40" s="41">
        <f t="shared" si="31"/>
        <v>2957</v>
      </c>
      <c r="W40" s="41">
        <v>2744</v>
      </c>
      <c r="X40" s="41">
        <v>213</v>
      </c>
      <c r="Y40" s="41">
        <v>0</v>
      </c>
      <c r="Z40" s="41"/>
      <c r="AA40" s="41">
        <v>245</v>
      </c>
      <c r="AB40" s="41"/>
      <c r="AC40" s="41">
        <f t="shared" si="32"/>
        <v>1385</v>
      </c>
      <c r="AE40" s="41">
        <v>1086</v>
      </c>
      <c r="AG40" s="41">
        <v>72</v>
      </c>
      <c r="AI40" s="41">
        <v>221</v>
      </c>
      <c r="AK40" s="41">
        <v>6</v>
      </c>
      <c r="AL40" s="57"/>
    </row>
    <row r="41" spans="1:38" outlineLevel="1" x14ac:dyDescent="0.2">
      <c r="A41" s="22">
        <v>1</v>
      </c>
      <c r="B41" s="46">
        <v>2019</v>
      </c>
      <c r="C41" s="46">
        <v>3</v>
      </c>
      <c r="D41" s="22" t="s">
        <v>99</v>
      </c>
      <c r="E41" s="22" t="s">
        <v>441</v>
      </c>
      <c r="G41" s="41">
        <f t="shared" si="28"/>
        <v>17365</v>
      </c>
      <c r="H41" s="41"/>
      <c r="I41" s="41">
        <f t="shared" si="29"/>
        <v>8996</v>
      </c>
      <c r="J41" s="41">
        <v>1418</v>
      </c>
      <c r="K41" s="41">
        <v>247</v>
      </c>
      <c r="L41" s="41">
        <v>1348</v>
      </c>
      <c r="M41" s="41">
        <v>144</v>
      </c>
      <c r="N41" s="41">
        <v>5839</v>
      </c>
      <c r="O41" s="41"/>
      <c r="P41" s="41">
        <f t="shared" si="30"/>
        <v>5461</v>
      </c>
      <c r="Q41" s="41">
        <v>3039</v>
      </c>
      <c r="R41" s="41">
        <v>2422</v>
      </c>
      <c r="S41" s="41"/>
      <c r="T41" s="41">
        <v>0</v>
      </c>
      <c r="U41" s="41"/>
      <c r="V41" s="41">
        <f t="shared" si="31"/>
        <v>2908</v>
      </c>
      <c r="W41" s="41">
        <v>2908</v>
      </c>
      <c r="X41" s="41">
        <v>0</v>
      </c>
      <c r="Y41" s="41">
        <v>0</v>
      </c>
      <c r="Z41" s="41"/>
      <c r="AA41" s="41">
        <v>0</v>
      </c>
      <c r="AB41" s="41"/>
      <c r="AC41" s="41">
        <f t="shared" si="32"/>
        <v>198.57649999999998</v>
      </c>
      <c r="AE41" s="41">
        <v>70.581099999999992</v>
      </c>
      <c r="AG41" s="41">
        <v>127.99539999999999</v>
      </c>
      <c r="AI41" s="41">
        <v>0</v>
      </c>
      <c r="AK41" s="41">
        <v>0</v>
      </c>
      <c r="AL41" s="57"/>
    </row>
    <row r="42" spans="1:38" outlineLevel="1" x14ac:dyDescent="0.2">
      <c r="A42" s="22">
        <v>1</v>
      </c>
      <c r="B42" s="46">
        <v>2019</v>
      </c>
      <c r="C42" s="46">
        <v>3</v>
      </c>
      <c r="D42" s="22" t="s">
        <v>133</v>
      </c>
      <c r="E42" s="22" t="s">
        <v>478</v>
      </c>
      <c r="G42" s="41">
        <f t="shared" si="28"/>
        <v>5421</v>
      </c>
      <c r="H42" s="41"/>
      <c r="I42" s="41">
        <f t="shared" si="29"/>
        <v>3367</v>
      </c>
      <c r="J42" s="41">
        <v>1494</v>
      </c>
      <c r="K42" s="41">
        <v>0</v>
      </c>
      <c r="L42" s="41">
        <v>533</v>
      </c>
      <c r="M42" s="41">
        <v>0</v>
      </c>
      <c r="N42" s="41">
        <v>1340</v>
      </c>
      <c r="O42" s="41"/>
      <c r="P42" s="41">
        <f t="shared" si="30"/>
        <v>470</v>
      </c>
      <c r="Q42" s="41">
        <v>19</v>
      </c>
      <c r="R42" s="41">
        <v>451</v>
      </c>
      <c r="S42" s="41"/>
      <c r="T42" s="41">
        <v>533</v>
      </c>
      <c r="U42" s="41"/>
      <c r="V42" s="41">
        <f t="shared" si="31"/>
        <v>1051</v>
      </c>
      <c r="W42" s="41">
        <v>868</v>
      </c>
      <c r="X42" s="41">
        <v>133</v>
      </c>
      <c r="Y42" s="41">
        <v>50</v>
      </c>
      <c r="Z42" s="41"/>
      <c r="AA42" s="41">
        <v>0</v>
      </c>
      <c r="AB42" s="41"/>
      <c r="AC42" s="41">
        <f t="shared" si="32"/>
        <v>476</v>
      </c>
      <c r="AE42" s="41">
        <v>372</v>
      </c>
      <c r="AG42" s="41">
        <v>7</v>
      </c>
      <c r="AI42" s="41">
        <v>61</v>
      </c>
      <c r="AK42" s="41">
        <v>36</v>
      </c>
      <c r="AL42" s="57"/>
    </row>
    <row r="43" spans="1:38" outlineLevel="1" x14ac:dyDescent="0.2">
      <c r="A43" s="22">
        <v>1</v>
      </c>
      <c r="B43" s="46">
        <v>2019</v>
      </c>
      <c r="C43" s="46">
        <v>3</v>
      </c>
      <c r="D43" s="22" t="s">
        <v>138</v>
      </c>
      <c r="E43" s="22" t="s">
        <v>483</v>
      </c>
      <c r="G43" s="41">
        <f t="shared" si="28"/>
        <v>17478</v>
      </c>
      <c r="H43" s="41"/>
      <c r="I43" s="41">
        <f t="shared" si="29"/>
        <v>3091</v>
      </c>
      <c r="J43" s="41">
        <v>1756</v>
      </c>
      <c r="K43" s="41">
        <v>262</v>
      </c>
      <c r="L43" s="41">
        <v>485</v>
      </c>
      <c r="M43" s="41">
        <v>0</v>
      </c>
      <c r="N43" s="41">
        <v>588</v>
      </c>
      <c r="O43" s="41"/>
      <c r="P43" s="41">
        <f t="shared" si="30"/>
        <v>9586</v>
      </c>
      <c r="Q43" s="41">
        <v>6911</v>
      </c>
      <c r="R43" s="41">
        <v>2675</v>
      </c>
      <c r="S43" s="41"/>
      <c r="T43" s="41">
        <v>543</v>
      </c>
      <c r="U43" s="41"/>
      <c r="V43" s="41">
        <f t="shared" si="31"/>
        <v>4258</v>
      </c>
      <c r="W43" s="41">
        <v>4214</v>
      </c>
      <c r="X43" s="41">
        <v>44</v>
      </c>
      <c r="Y43" s="41">
        <v>0</v>
      </c>
      <c r="Z43" s="41"/>
      <c r="AA43" s="41">
        <v>0</v>
      </c>
      <c r="AB43" s="41"/>
      <c r="AC43" s="41">
        <f t="shared" si="32"/>
        <v>2520</v>
      </c>
      <c r="AE43" s="41">
        <v>41</v>
      </c>
      <c r="AG43" s="41">
        <v>2429</v>
      </c>
      <c r="AI43" s="41">
        <v>50</v>
      </c>
      <c r="AK43" s="41">
        <v>0</v>
      </c>
      <c r="AL43" s="57"/>
    </row>
    <row r="44" spans="1:38" outlineLevel="1" x14ac:dyDescent="0.2">
      <c r="A44" s="22">
        <v>1</v>
      </c>
      <c r="B44" s="46">
        <v>2019</v>
      </c>
      <c r="C44" s="46">
        <v>3</v>
      </c>
      <c r="D44" s="22" t="s">
        <v>139</v>
      </c>
      <c r="E44" s="22" t="s">
        <v>484</v>
      </c>
      <c r="G44" s="41">
        <f t="shared" si="28"/>
        <v>20059</v>
      </c>
      <c r="H44" s="41"/>
      <c r="I44" s="41">
        <f t="shared" si="29"/>
        <v>16141</v>
      </c>
      <c r="J44" s="41">
        <v>3388</v>
      </c>
      <c r="K44" s="41">
        <v>10225</v>
      </c>
      <c r="L44" s="41">
        <v>2057</v>
      </c>
      <c r="M44" s="41">
        <v>0</v>
      </c>
      <c r="N44" s="41">
        <v>471</v>
      </c>
      <c r="O44" s="41"/>
      <c r="P44" s="41">
        <f t="shared" si="30"/>
        <v>339</v>
      </c>
      <c r="Q44" s="41">
        <v>339</v>
      </c>
      <c r="R44" s="41">
        <v>0</v>
      </c>
      <c r="S44" s="41"/>
      <c r="T44" s="41">
        <v>566</v>
      </c>
      <c r="U44" s="41"/>
      <c r="V44" s="41">
        <f t="shared" si="31"/>
        <v>3013</v>
      </c>
      <c r="W44" s="41">
        <v>2712</v>
      </c>
      <c r="X44" s="41">
        <v>301</v>
      </c>
      <c r="Y44" s="41">
        <v>0</v>
      </c>
      <c r="Z44" s="41"/>
      <c r="AA44" s="41">
        <v>16.8</v>
      </c>
      <c r="AB44" s="41"/>
      <c r="AC44" s="41">
        <f t="shared" si="32"/>
        <v>2442</v>
      </c>
      <c r="AE44" s="41">
        <v>532</v>
      </c>
      <c r="AG44" s="41">
        <v>1887</v>
      </c>
      <c r="AI44" s="41">
        <v>5</v>
      </c>
      <c r="AK44" s="41">
        <v>18</v>
      </c>
      <c r="AL44" s="57"/>
    </row>
    <row r="45" spans="1:38" outlineLevel="1" x14ac:dyDescent="0.2">
      <c r="A45" s="22">
        <v>1</v>
      </c>
      <c r="B45" s="46">
        <v>2019</v>
      </c>
      <c r="C45" s="46">
        <v>3</v>
      </c>
      <c r="D45" s="22" t="s">
        <v>148</v>
      </c>
      <c r="E45" s="22" t="s">
        <v>493</v>
      </c>
      <c r="G45" s="41">
        <f t="shared" si="28"/>
        <v>24759</v>
      </c>
      <c r="H45" s="41"/>
      <c r="I45" s="41">
        <f t="shared" si="29"/>
        <v>7828</v>
      </c>
      <c r="J45" s="41">
        <v>3467</v>
      </c>
      <c r="K45" s="41">
        <v>500</v>
      </c>
      <c r="L45" s="41">
        <v>2953</v>
      </c>
      <c r="M45" s="41">
        <v>29</v>
      </c>
      <c r="N45" s="41">
        <v>879</v>
      </c>
      <c r="O45" s="41"/>
      <c r="P45" s="41">
        <f t="shared" si="30"/>
        <v>10712</v>
      </c>
      <c r="Q45" s="41">
        <v>7852</v>
      </c>
      <c r="R45" s="41">
        <v>2860</v>
      </c>
      <c r="S45" s="41"/>
      <c r="T45" s="41">
        <v>2109</v>
      </c>
      <c r="U45" s="41"/>
      <c r="V45" s="41">
        <f t="shared" si="31"/>
        <v>4110</v>
      </c>
      <c r="W45" s="41">
        <v>3727</v>
      </c>
      <c r="X45" s="41">
        <v>383</v>
      </c>
      <c r="Y45" s="41">
        <v>0</v>
      </c>
      <c r="Z45" s="41"/>
      <c r="AA45" s="41">
        <v>0</v>
      </c>
      <c r="AB45" s="41"/>
      <c r="AC45" s="41">
        <f t="shared" si="32"/>
        <v>4705</v>
      </c>
      <c r="AE45" s="41">
        <v>54</v>
      </c>
      <c r="AG45" s="41">
        <v>3943</v>
      </c>
      <c r="AI45" s="41">
        <v>708</v>
      </c>
      <c r="AK45" s="41">
        <v>0</v>
      </c>
      <c r="AL45" s="57"/>
    </row>
    <row r="46" spans="1:38" outlineLevel="1" x14ac:dyDescent="0.2">
      <c r="A46" s="22">
        <v>1</v>
      </c>
      <c r="B46" s="46">
        <v>2019</v>
      </c>
      <c r="C46" s="46">
        <v>3</v>
      </c>
      <c r="D46" s="22" t="s">
        <v>168</v>
      </c>
      <c r="E46" s="22" t="s">
        <v>515</v>
      </c>
      <c r="G46" s="41">
        <f t="shared" si="28"/>
        <v>12327</v>
      </c>
      <c r="H46" s="41"/>
      <c r="I46" s="41">
        <f t="shared" si="29"/>
        <v>6683</v>
      </c>
      <c r="J46" s="41">
        <v>2706</v>
      </c>
      <c r="K46" s="41">
        <v>1161</v>
      </c>
      <c r="L46" s="41">
        <v>2495</v>
      </c>
      <c r="M46" s="41">
        <v>0</v>
      </c>
      <c r="N46" s="41">
        <v>321</v>
      </c>
      <c r="O46" s="41"/>
      <c r="P46" s="41">
        <f t="shared" si="30"/>
        <v>924</v>
      </c>
      <c r="Q46" s="41">
        <v>924</v>
      </c>
      <c r="R46" s="41">
        <v>0</v>
      </c>
      <c r="S46" s="41"/>
      <c r="T46" s="41">
        <v>271</v>
      </c>
      <c r="U46" s="41"/>
      <c r="V46" s="41">
        <f t="shared" si="31"/>
        <v>4449</v>
      </c>
      <c r="W46" s="41">
        <v>4379</v>
      </c>
      <c r="X46" s="41">
        <v>70</v>
      </c>
      <c r="Y46" s="41">
        <v>0</v>
      </c>
      <c r="Z46" s="41"/>
      <c r="AA46" s="41">
        <v>0</v>
      </c>
      <c r="AB46" s="41"/>
      <c r="AC46" s="41">
        <f t="shared" si="32"/>
        <v>2766</v>
      </c>
      <c r="AE46" s="41">
        <v>1560</v>
      </c>
      <c r="AG46" s="41">
        <v>135</v>
      </c>
      <c r="AI46" s="41">
        <v>0</v>
      </c>
      <c r="AK46" s="41">
        <v>1071</v>
      </c>
      <c r="AL46" s="57"/>
    </row>
    <row r="47" spans="1:38" outlineLevel="1" x14ac:dyDescent="0.2">
      <c r="A47" s="22">
        <v>1</v>
      </c>
      <c r="B47" s="46">
        <v>2019</v>
      </c>
      <c r="C47" s="46">
        <v>3</v>
      </c>
      <c r="D47" s="22" t="s">
        <v>228</v>
      </c>
      <c r="E47" s="22" t="s">
        <v>592</v>
      </c>
      <c r="G47" s="41">
        <f t="shared" si="28"/>
        <v>25290</v>
      </c>
      <c r="H47" s="41"/>
      <c r="I47" s="41">
        <f t="shared" si="29"/>
        <v>17275</v>
      </c>
      <c r="J47" s="41">
        <v>10159</v>
      </c>
      <c r="K47" s="41">
        <v>666</v>
      </c>
      <c r="L47" s="41">
        <v>3915</v>
      </c>
      <c r="M47" s="41">
        <v>1474</v>
      </c>
      <c r="N47" s="41">
        <v>1061</v>
      </c>
      <c r="O47" s="41"/>
      <c r="P47" s="41">
        <f t="shared" si="30"/>
        <v>466</v>
      </c>
      <c r="Q47" s="41">
        <v>466</v>
      </c>
      <c r="R47" s="41">
        <v>0</v>
      </c>
      <c r="S47" s="41"/>
      <c r="T47" s="41">
        <v>978</v>
      </c>
      <c r="U47" s="41"/>
      <c r="V47" s="41">
        <f t="shared" si="31"/>
        <v>6571</v>
      </c>
      <c r="W47" s="41">
        <v>6178</v>
      </c>
      <c r="X47" s="41">
        <v>393</v>
      </c>
      <c r="Y47" s="41">
        <v>0</v>
      </c>
      <c r="Z47" s="41"/>
      <c r="AA47" s="41">
        <v>0</v>
      </c>
      <c r="AB47" s="41"/>
      <c r="AC47" s="41">
        <f t="shared" si="32"/>
        <v>6596</v>
      </c>
      <c r="AE47" s="41">
        <v>5608</v>
      </c>
      <c r="AG47" s="41">
        <v>173</v>
      </c>
      <c r="AI47" s="41">
        <v>46</v>
      </c>
      <c r="AK47" s="41">
        <v>769</v>
      </c>
      <c r="AL47" s="57"/>
    </row>
    <row r="48" spans="1:38" outlineLevel="1" x14ac:dyDescent="0.2">
      <c r="A48" s="22">
        <v>1</v>
      </c>
      <c r="B48" s="46">
        <v>2019</v>
      </c>
      <c r="C48" s="46">
        <v>3</v>
      </c>
      <c r="D48" s="22" t="s">
        <v>236</v>
      </c>
      <c r="E48" s="22" t="s">
        <v>600</v>
      </c>
      <c r="G48" s="41">
        <f t="shared" si="28"/>
        <v>11650</v>
      </c>
      <c r="H48" s="41"/>
      <c r="I48" s="41">
        <f t="shared" si="29"/>
        <v>7333</v>
      </c>
      <c r="J48" s="41">
        <v>4847</v>
      </c>
      <c r="K48" s="41">
        <v>0</v>
      </c>
      <c r="L48" s="41">
        <v>1364</v>
      </c>
      <c r="M48" s="41">
        <v>75</v>
      </c>
      <c r="N48" s="41">
        <v>1047</v>
      </c>
      <c r="O48" s="41"/>
      <c r="P48" s="41">
        <f t="shared" si="30"/>
        <v>1951</v>
      </c>
      <c r="Q48" s="41">
        <v>1063</v>
      </c>
      <c r="R48" s="41">
        <v>888</v>
      </c>
      <c r="S48" s="41"/>
      <c r="T48" s="41">
        <v>532</v>
      </c>
      <c r="U48" s="41"/>
      <c r="V48" s="41">
        <f t="shared" si="31"/>
        <v>1834</v>
      </c>
      <c r="W48" s="41">
        <v>1562</v>
      </c>
      <c r="X48" s="41">
        <v>272</v>
      </c>
      <c r="Y48" s="41">
        <v>0</v>
      </c>
      <c r="Z48" s="41"/>
      <c r="AA48" s="41">
        <v>8</v>
      </c>
      <c r="AB48" s="41"/>
      <c r="AC48" s="41">
        <f t="shared" si="32"/>
        <v>433</v>
      </c>
      <c r="AE48" s="41">
        <v>204</v>
      </c>
      <c r="AG48" s="41">
        <v>149</v>
      </c>
      <c r="AI48" s="41">
        <v>80</v>
      </c>
      <c r="AK48" s="41">
        <v>0</v>
      </c>
      <c r="AL48" s="57"/>
    </row>
    <row r="49" spans="1:38" outlineLevel="1" x14ac:dyDescent="0.2">
      <c r="A49" s="22">
        <v>1</v>
      </c>
      <c r="B49" s="46">
        <v>2019</v>
      </c>
      <c r="C49" s="46">
        <v>3</v>
      </c>
      <c r="D49" s="22" t="s">
        <v>285</v>
      </c>
      <c r="E49" s="22" t="s">
        <v>659</v>
      </c>
      <c r="G49" s="41">
        <f t="shared" si="28"/>
        <v>6172</v>
      </c>
      <c r="H49" s="41"/>
      <c r="I49" s="41">
        <f t="shared" si="29"/>
        <v>2812</v>
      </c>
      <c r="J49" s="41">
        <v>0</v>
      </c>
      <c r="K49" s="41">
        <v>1976</v>
      </c>
      <c r="L49" s="41">
        <v>58</v>
      </c>
      <c r="M49" s="41">
        <v>0</v>
      </c>
      <c r="N49" s="41">
        <v>778</v>
      </c>
      <c r="O49" s="41"/>
      <c r="P49" s="41">
        <f t="shared" si="30"/>
        <v>713</v>
      </c>
      <c r="Q49" s="41">
        <v>249</v>
      </c>
      <c r="R49" s="41">
        <v>464</v>
      </c>
      <c r="S49" s="41"/>
      <c r="T49" s="41">
        <v>377</v>
      </c>
      <c r="U49" s="41"/>
      <c r="V49" s="41">
        <f t="shared" si="31"/>
        <v>2270</v>
      </c>
      <c r="W49" s="41">
        <v>2096</v>
      </c>
      <c r="X49" s="41">
        <v>174</v>
      </c>
      <c r="Y49" s="41">
        <v>0</v>
      </c>
      <c r="Z49" s="41"/>
      <c r="AA49" s="41">
        <v>0</v>
      </c>
      <c r="AB49" s="41"/>
      <c r="AC49" s="41">
        <f t="shared" si="32"/>
        <v>369</v>
      </c>
      <c r="AE49" s="41">
        <v>298</v>
      </c>
      <c r="AG49" s="41">
        <v>2</v>
      </c>
      <c r="AI49" s="41">
        <v>5</v>
      </c>
      <c r="AK49" s="41">
        <v>64</v>
      </c>
      <c r="AL49" s="57"/>
    </row>
    <row r="50" spans="1:38" outlineLevel="1" x14ac:dyDescent="0.2">
      <c r="B50" s="46">
        <v>2019</v>
      </c>
      <c r="C50" s="46">
        <v>3</v>
      </c>
      <c r="D50" s="22" t="s">
        <v>767</v>
      </c>
      <c r="E50" s="22" t="s">
        <v>804</v>
      </c>
      <c r="G50" s="41">
        <f t="shared" si="28"/>
        <v>0</v>
      </c>
      <c r="H50" s="41"/>
      <c r="I50" s="41">
        <f t="shared" si="29"/>
        <v>0</v>
      </c>
      <c r="J50" s="41">
        <v>0</v>
      </c>
      <c r="K50" s="41">
        <v>0</v>
      </c>
      <c r="L50" s="41">
        <v>0</v>
      </c>
      <c r="M50" s="41">
        <v>0</v>
      </c>
      <c r="N50" s="41">
        <v>0</v>
      </c>
      <c r="O50" s="41"/>
      <c r="P50" s="41">
        <f t="shared" si="30"/>
        <v>0</v>
      </c>
      <c r="Q50" s="41">
        <v>0</v>
      </c>
      <c r="R50" s="41">
        <v>0</v>
      </c>
      <c r="S50" s="41"/>
      <c r="T50" s="41">
        <v>0</v>
      </c>
      <c r="U50" s="41"/>
      <c r="V50" s="41">
        <f t="shared" si="31"/>
        <v>0</v>
      </c>
      <c r="W50" s="41">
        <v>0</v>
      </c>
      <c r="X50" s="41">
        <v>0</v>
      </c>
      <c r="Y50" s="41">
        <v>0</v>
      </c>
      <c r="Z50" s="41"/>
      <c r="AA50" s="41"/>
      <c r="AB50" s="41"/>
      <c r="AC50" s="41">
        <f t="shared" si="32"/>
        <v>0</v>
      </c>
      <c r="AE50" s="41">
        <v>0</v>
      </c>
      <c r="AF50" s="41"/>
      <c r="AG50" s="41">
        <v>0</v>
      </c>
      <c r="AH50" s="41"/>
      <c r="AI50" s="41">
        <v>0</v>
      </c>
      <c r="AJ50" s="41"/>
      <c r="AK50" s="41">
        <v>0</v>
      </c>
      <c r="AL50" s="57"/>
    </row>
    <row r="51" spans="1:38" x14ac:dyDescent="0.2">
      <c r="B51" s="46">
        <v>2019</v>
      </c>
      <c r="C51" s="46" t="s">
        <v>763</v>
      </c>
      <c r="G51" s="41">
        <f>SUBTOTAL(9,G37:G50)</f>
        <v>189719</v>
      </c>
      <c r="H51" s="41"/>
      <c r="I51" s="41">
        <f t="shared" ref="I51:N51" si="33">SUBTOTAL(9,I37:I50)</f>
        <v>101713</v>
      </c>
      <c r="J51" s="41">
        <f t="shared" si="33"/>
        <v>45710</v>
      </c>
      <c r="K51" s="41">
        <f t="shared" si="33"/>
        <v>17546</v>
      </c>
      <c r="L51" s="41">
        <f t="shared" si="33"/>
        <v>20013</v>
      </c>
      <c r="M51" s="41">
        <f t="shared" si="33"/>
        <v>1872</v>
      </c>
      <c r="N51" s="41">
        <f t="shared" si="33"/>
        <v>16572</v>
      </c>
      <c r="O51" s="41"/>
      <c r="P51" s="41">
        <f>SUBTOTAL(9,P37:P50)</f>
        <v>37723</v>
      </c>
      <c r="Q51" s="41">
        <f>SUBTOTAL(9,Q37:Q50)</f>
        <v>26598</v>
      </c>
      <c r="R51" s="41">
        <f>SUBTOTAL(9,R37:R50)</f>
        <v>11125</v>
      </c>
      <c r="S51" s="41"/>
      <c r="T51" s="41">
        <f>SUBTOTAL(9,T37:T50)</f>
        <v>7216</v>
      </c>
      <c r="U51" s="41"/>
      <c r="V51" s="41">
        <f>SUBTOTAL(9,V37:V50)</f>
        <v>43067</v>
      </c>
      <c r="W51" s="41">
        <f>SUBTOTAL(9,W37:W50)</f>
        <v>40821</v>
      </c>
      <c r="X51" s="41">
        <f>SUBTOTAL(9,X37:X50)</f>
        <v>2173</v>
      </c>
      <c r="Y51" s="41">
        <f>SUBTOTAL(9,Y37:Y50)</f>
        <v>73</v>
      </c>
      <c r="Z51" s="41"/>
      <c r="AA51" s="41">
        <f>SUBTOTAL(9,AA37:AA50)</f>
        <v>295.8</v>
      </c>
      <c r="AB51" s="41"/>
      <c r="AC51" s="41">
        <f>SUBTOTAL(9,AC37:AC50)</f>
        <v>22732.576499999999</v>
      </c>
      <c r="AE51" s="41">
        <f>SUBTOTAL(9,AE37:AE50)</f>
        <v>10053.581099999999</v>
      </c>
      <c r="AF51" s="41"/>
      <c r="AG51" s="41">
        <f>SUBTOTAL(9,AG37:AG50)</f>
        <v>9345.9953999999998</v>
      </c>
      <c r="AH51" s="41"/>
      <c r="AI51" s="41">
        <f>SUBTOTAL(9,AI37:AI50)</f>
        <v>1269</v>
      </c>
      <c r="AJ51" s="41"/>
      <c r="AK51" s="41">
        <f>SUBTOTAL(9,AK37:AK50)</f>
        <v>2064</v>
      </c>
      <c r="AL51" s="57"/>
    </row>
    <row r="52" spans="1:38" outlineLevel="1" x14ac:dyDescent="0.2">
      <c r="A52" s="22">
        <v>1</v>
      </c>
      <c r="B52" s="46">
        <v>2019</v>
      </c>
      <c r="C52" s="46">
        <v>4</v>
      </c>
      <c r="D52" s="22" t="s">
        <v>12</v>
      </c>
      <c r="E52" s="22" t="s">
        <v>336</v>
      </c>
      <c r="G52" s="41">
        <f t="shared" ref="G52:G95" si="34">SUM(I52,P52,T52,V52)</f>
        <v>4297</v>
      </c>
      <c r="H52" s="41"/>
      <c r="I52" s="41">
        <f t="shared" ref="I52:I95" si="35">SUM(J52:N52)</f>
        <v>2721</v>
      </c>
      <c r="J52" s="41">
        <v>2721</v>
      </c>
      <c r="K52" s="41">
        <v>0</v>
      </c>
      <c r="L52" s="41">
        <v>0</v>
      </c>
      <c r="M52" s="41">
        <v>0</v>
      </c>
      <c r="N52" s="41">
        <v>0</v>
      </c>
      <c r="O52" s="41"/>
      <c r="P52" s="41">
        <f t="shared" ref="P52:P95" si="36">SUM(Q52:R52)</f>
        <v>463</v>
      </c>
      <c r="Q52" s="41">
        <v>463</v>
      </c>
      <c r="R52" s="41">
        <v>0</v>
      </c>
      <c r="S52" s="41"/>
      <c r="T52" s="41">
        <v>72</v>
      </c>
      <c r="U52" s="41"/>
      <c r="V52" s="41">
        <f t="shared" ref="V52:V95" si="37">SUM(W52:Y52)</f>
        <v>1041</v>
      </c>
      <c r="W52" s="41">
        <v>1041</v>
      </c>
      <c r="X52" s="41">
        <v>0</v>
      </c>
      <c r="Y52" s="41">
        <v>0</v>
      </c>
      <c r="Z52" s="41"/>
      <c r="AA52" s="41">
        <v>30</v>
      </c>
      <c r="AB52" s="41"/>
      <c r="AC52" s="41">
        <f t="shared" ref="AC52" si="38">SUM(AD52:AK52)</f>
        <v>720</v>
      </c>
      <c r="AD52" s="41"/>
      <c r="AE52" s="41">
        <v>720</v>
      </c>
      <c r="AG52" s="41">
        <v>0</v>
      </c>
      <c r="AI52" s="41">
        <v>0</v>
      </c>
      <c r="AK52" s="41">
        <v>0</v>
      </c>
      <c r="AL52" s="57"/>
    </row>
    <row r="53" spans="1:38" outlineLevel="1" x14ac:dyDescent="0.2">
      <c r="A53" s="22">
        <v>1</v>
      </c>
      <c r="B53" s="46">
        <v>2019</v>
      </c>
      <c r="C53" s="46">
        <v>4</v>
      </c>
      <c r="D53" s="22" t="s">
        <v>17</v>
      </c>
      <c r="E53" s="22" t="s">
        <v>341</v>
      </c>
      <c r="G53" s="41">
        <f t="shared" si="34"/>
        <v>5865</v>
      </c>
      <c r="H53" s="41"/>
      <c r="I53" s="41">
        <f t="shared" si="35"/>
        <v>3728</v>
      </c>
      <c r="J53" s="41">
        <v>3092</v>
      </c>
      <c r="K53" s="41">
        <v>58</v>
      </c>
      <c r="L53" s="41">
        <v>544</v>
      </c>
      <c r="M53" s="41">
        <v>34</v>
      </c>
      <c r="N53" s="41">
        <v>0</v>
      </c>
      <c r="O53" s="41"/>
      <c r="P53" s="41">
        <f t="shared" si="36"/>
        <v>561</v>
      </c>
      <c r="Q53" s="41">
        <v>561</v>
      </c>
      <c r="R53" s="41">
        <v>0</v>
      </c>
      <c r="S53" s="41"/>
      <c r="T53" s="41">
        <v>171</v>
      </c>
      <c r="U53" s="41"/>
      <c r="V53" s="41">
        <f t="shared" si="37"/>
        <v>1405</v>
      </c>
      <c r="W53" s="41">
        <v>1359</v>
      </c>
      <c r="X53" s="41">
        <v>46</v>
      </c>
      <c r="Y53" s="41">
        <v>0</v>
      </c>
      <c r="Z53" s="41"/>
      <c r="AA53" s="41">
        <v>0</v>
      </c>
      <c r="AB53" s="41"/>
      <c r="AC53" s="41">
        <f t="shared" ref="AC53" si="39">SUM(AD53:AK53)</f>
        <v>0</v>
      </c>
      <c r="AD53" s="41"/>
      <c r="AE53" s="41">
        <v>0</v>
      </c>
      <c r="AG53" s="41">
        <v>0</v>
      </c>
      <c r="AI53" s="41">
        <v>0</v>
      </c>
      <c r="AK53" s="41">
        <v>0</v>
      </c>
      <c r="AL53" s="57"/>
    </row>
    <row r="54" spans="1:38" outlineLevel="1" x14ac:dyDescent="0.2">
      <c r="A54" s="22">
        <v>1</v>
      </c>
      <c r="B54" s="46">
        <v>2019</v>
      </c>
      <c r="C54" s="46">
        <v>4</v>
      </c>
      <c r="D54" s="22" t="s">
        <v>21</v>
      </c>
      <c r="E54" s="22" t="s">
        <v>345</v>
      </c>
      <c r="G54" s="41">
        <f t="shared" si="34"/>
        <v>14583</v>
      </c>
      <c r="H54" s="41"/>
      <c r="I54" s="41">
        <f t="shared" si="35"/>
        <v>10690</v>
      </c>
      <c r="J54" s="41">
        <v>6182</v>
      </c>
      <c r="K54" s="41">
        <v>933</v>
      </c>
      <c r="L54" s="41">
        <v>2299</v>
      </c>
      <c r="M54" s="41">
        <v>1278</v>
      </c>
      <c r="N54" s="41">
        <v>-2</v>
      </c>
      <c r="O54" s="41"/>
      <c r="P54" s="41">
        <f t="shared" si="36"/>
        <v>342</v>
      </c>
      <c r="Q54" s="41">
        <v>246</v>
      </c>
      <c r="R54" s="41">
        <v>96</v>
      </c>
      <c r="S54" s="41"/>
      <c r="T54" s="41">
        <v>14</v>
      </c>
      <c r="U54" s="41"/>
      <c r="V54" s="41">
        <f t="shared" si="37"/>
        <v>3537</v>
      </c>
      <c r="W54" s="41">
        <v>3498</v>
      </c>
      <c r="X54" s="41">
        <v>39</v>
      </c>
      <c r="Y54" s="41">
        <v>0</v>
      </c>
      <c r="Z54" s="41"/>
      <c r="AA54" s="41">
        <v>0</v>
      </c>
      <c r="AB54" s="41"/>
      <c r="AC54" s="41">
        <f t="shared" ref="AC54" si="40">SUM(AD54:AK54)</f>
        <v>5050.1451000000006</v>
      </c>
      <c r="AD54" s="41"/>
      <c r="AE54" s="41">
        <v>3905.7822000000006</v>
      </c>
      <c r="AG54" s="41">
        <v>317.98180000000002</v>
      </c>
      <c r="AI54" s="41">
        <v>0</v>
      </c>
      <c r="AK54" s="41">
        <v>826.38109999999995</v>
      </c>
      <c r="AL54" s="57"/>
    </row>
    <row r="55" spans="1:38" outlineLevel="1" x14ac:dyDescent="0.2">
      <c r="A55" s="22">
        <v>1</v>
      </c>
      <c r="B55" s="46">
        <v>2019</v>
      </c>
      <c r="C55" s="46">
        <v>4</v>
      </c>
      <c r="D55" s="22" t="s">
        <v>24</v>
      </c>
      <c r="E55" s="22" t="s">
        <v>349</v>
      </c>
      <c r="G55" s="41">
        <f t="shared" si="34"/>
        <v>4575</v>
      </c>
      <c r="H55" s="41"/>
      <c r="I55" s="41">
        <f t="shared" si="35"/>
        <v>2725</v>
      </c>
      <c r="J55" s="41">
        <v>2168</v>
      </c>
      <c r="K55" s="41">
        <v>9</v>
      </c>
      <c r="L55" s="41">
        <v>548</v>
      </c>
      <c r="M55" s="41">
        <v>0</v>
      </c>
      <c r="N55" s="41">
        <v>0</v>
      </c>
      <c r="O55" s="41"/>
      <c r="P55" s="41">
        <f t="shared" si="36"/>
        <v>76</v>
      </c>
      <c r="Q55" s="41">
        <v>76</v>
      </c>
      <c r="R55" s="41">
        <v>0</v>
      </c>
      <c r="S55" s="41"/>
      <c r="T55" s="41">
        <v>62</v>
      </c>
      <c r="U55" s="41"/>
      <c r="V55" s="41">
        <f t="shared" si="37"/>
        <v>1712</v>
      </c>
      <c r="W55" s="41">
        <v>1678</v>
      </c>
      <c r="X55" s="41">
        <v>34</v>
      </c>
      <c r="Y55" s="41">
        <v>0</v>
      </c>
      <c r="Z55" s="41"/>
      <c r="AA55" s="41">
        <v>0</v>
      </c>
      <c r="AB55" s="41"/>
      <c r="AC55" s="41">
        <f t="shared" ref="AC55" si="41">SUM(AD55:AK55)</f>
        <v>242</v>
      </c>
      <c r="AD55" s="41"/>
      <c r="AE55" s="41">
        <v>137</v>
      </c>
      <c r="AG55" s="41">
        <v>0</v>
      </c>
      <c r="AI55" s="41">
        <v>5</v>
      </c>
      <c r="AK55" s="41">
        <v>100</v>
      </c>
      <c r="AL55" s="57"/>
    </row>
    <row r="56" spans="1:38" outlineLevel="1" x14ac:dyDescent="0.2">
      <c r="A56" s="22">
        <v>1</v>
      </c>
      <c r="B56" s="46">
        <v>2019</v>
      </c>
      <c r="C56" s="46">
        <v>4</v>
      </c>
      <c r="D56" s="22" t="s">
        <v>26</v>
      </c>
      <c r="E56" s="22" t="s">
        <v>351</v>
      </c>
      <c r="G56" s="41">
        <f t="shared" si="34"/>
        <v>5675</v>
      </c>
      <c r="H56" s="41"/>
      <c r="I56" s="41">
        <f t="shared" si="35"/>
        <v>3363</v>
      </c>
      <c r="J56" s="41">
        <v>2959</v>
      </c>
      <c r="K56" s="41">
        <v>19</v>
      </c>
      <c r="L56" s="41">
        <v>385</v>
      </c>
      <c r="M56" s="41">
        <v>0</v>
      </c>
      <c r="N56" s="41">
        <v>0</v>
      </c>
      <c r="O56" s="41"/>
      <c r="P56" s="41">
        <f t="shared" si="36"/>
        <v>108</v>
      </c>
      <c r="Q56" s="41">
        <v>108</v>
      </c>
      <c r="R56" s="41">
        <v>0</v>
      </c>
      <c r="S56" s="41"/>
      <c r="T56" s="41">
        <v>57</v>
      </c>
      <c r="U56" s="41"/>
      <c r="V56" s="41">
        <f t="shared" si="37"/>
        <v>2147</v>
      </c>
      <c r="W56" s="41">
        <v>2106</v>
      </c>
      <c r="X56" s="41">
        <v>41</v>
      </c>
      <c r="Y56" s="41">
        <v>0</v>
      </c>
      <c r="Z56" s="41"/>
      <c r="AA56" s="41">
        <v>0</v>
      </c>
      <c r="AB56" s="41"/>
      <c r="AC56" s="41">
        <f t="shared" ref="AC56" si="42">SUM(AD56:AK56)</f>
        <v>39</v>
      </c>
      <c r="AD56" s="41"/>
      <c r="AE56" s="41">
        <v>39</v>
      </c>
      <c r="AG56" s="41">
        <v>0</v>
      </c>
      <c r="AI56" s="41">
        <v>0</v>
      </c>
      <c r="AK56" s="41">
        <v>0</v>
      </c>
      <c r="AL56" s="57"/>
    </row>
    <row r="57" spans="1:38" outlineLevel="1" x14ac:dyDescent="0.2">
      <c r="A57" s="22">
        <v>1</v>
      </c>
      <c r="B57" s="46">
        <v>2019</v>
      </c>
      <c r="C57" s="46">
        <v>4</v>
      </c>
      <c r="D57" s="22" t="s">
        <v>29</v>
      </c>
      <c r="E57" s="22" t="s">
        <v>355</v>
      </c>
      <c r="G57" s="41">
        <f t="shared" si="34"/>
        <v>16809</v>
      </c>
      <c r="H57" s="41"/>
      <c r="I57" s="41">
        <f t="shared" si="35"/>
        <v>5605</v>
      </c>
      <c r="J57" s="41">
        <v>2786</v>
      </c>
      <c r="K57" s="41">
        <v>514</v>
      </c>
      <c r="L57" s="41">
        <v>1437</v>
      </c>
      <c r="M57" s="41">
        <v>98</v>
      </c>
      <c r="N57" s="41">
        <v>770</v>
      </c>
      <c r="O57" s="41"/>
      <c r="P57" s="41">
        <f t="shared" si="36"/>
        <v>1501</v>
      </c>
      <c r="Q57" s="41">
        <v>1501</v>
      </c>
      <c r="R57" s="41">
        <v>0</v>
      </c>
      <c r="S57" s="41"/>
      <c r="T57" s="41">
        <v>2823</v>
      </c>
      <c r="U57" s="41"/>
      <c r="V57" s="41">
        <f t="shared" si="37"/>
        <v>6880</v>
      </c>
      <c r="W57" s="41">
        <v>5154</v>
      </c>
      <c r="X57" s="41">
        <v>105</v>
      </c>
      <c r="Y57" s="41">
        <v>1621</v>
      </c>
      <c r="Z57" s="41"/>
      <c r="AA57" s="41">
        <v>0</v>
      </c>
      <c r="AB57" s="41"/>
      <c r="AC57" s="41">
        <f t="shared" ref="AC57" si="43">SUM(AD57:AK57)</f>
        <v>499</v>
      </c>
      <c r="AD57" s="41"/>
      <c r="AE57" s="41">
        <v>60</v>
      </c>
      <c r="AG57" s="41">
        <v>107</v>
      </c>
      <c r="AI57" s="41">
        <v>331</v>
      </c>
      <c r="AK57" s="41">
        <v>1</v>
      </c>
      <c r="AL57" s="57"/>
    </row>
    <row r="58" spans="1:38" outlineLevel="1" x14ac:dyDescent="0.2">
      <c r="A58" s="22">
        <v>1</v>
      </c>
      <c r="B58" s="46">
        <v>2019</v>
      </c>
      <c r="C58" s="46">
        <v>4</v>
      </c>
      <c r="D58" s="22" t="s">
        <v>32</v>
      </c>
      <c r="E58" s="22" t="s">
        <v>358</v>
      </c>
      <c r="G58" s="41">
        <f t="shared" si="34"/>
        <v>4540</v>
      </c>
      <c r="H58" s="41"/>
      <c r="I58" s="41">
        <f t="shared" si="35"/>
        <v>2763</v>
      </c>
      <c r="J58" s="41">
        <v>1942</v>
      </c>
      <c r="K58" s="41">
        <v>234</v>
      </c>
      <c r="L58" s="41">
        <v>587</v>
      </c>
      <c r="M58" s="41">
        <v>0</v>
      </c>
      <c r="N58" s="41">
        <v>0</v>
      </c>
      <c r="O58" s="41"/>
      <c r="P58" s="41">
        <f t="shared" si="36"/>
        <v>72</v>
      </c>
      <c r="Q58" s="41">
        <v>67</v>
      </c>
      <c r="R58" s="41">
        <v>5</v>
      </c>
      <c r="S58" s="41"/>
      <c r="T58" s="41">
        <v>219</v>
      </c>
      <c r="U58" s="41"/>
      <c r="V58" s="41">
        <f t="shared" si="37"/>
        <v>1486</v>
      </c>
      <c r="W58" s="41">
        <v>1445</v>
      </c>
      <c r="X58" s="41">
        <v>41</v>
      </c>
      <c r="Y58" s="41">
        <v>0</v>
      </c>
      <c r="Z58" s="41"/>
      <c r="AA58" s="41">
        <v>23</v>
      </c>
      <c r="AB58" s="41"/>
      <c r="AC58" s="41">
        <f t="shared" ref="AC58" si="44">SUM(AD58:AK58)</f>
        <v>1003</v>
      </c>
      <c r="AD58" s="41"/>
      <c r="AE58" s="41">
        <v>970</v>
      </c>
      <c r="AG58" s="41">
        <v>26</v>
      </c>
      <c r="AI58" s="41">
        <v>7</v>
      </c>
      <c r="AK58" s="41">
        <v>0</v>
      </c>
      <c r="AL58" s="57"/>
    </row>
    <row r="59" spans="1:38" outlineLevel="1" x14ac:dyDescent="0.2">
      <c r="A59" s="22">
        <v>1</v>
      </c>
      <c r="B59" s="46">
        <v>2019</v>
      </c>
      <c r="C59" s="46">
        <v>4</v>
      </c>
      <c r="D59" s="22" t="s">
        <v>34</v>
      </c>
      <c r="E59" s="22" t="s">
        <v>360</v>
      </c>
      <c r="G59" s="41">
        <f t="shared" si="34"/>
        <v>10136</v>
      </c>
      <c r="H59" s="41"/>
      <c r="I59" s="41">
        <f t="shared" si="35"/>
        <v>5550</v>
      </c>
      <c r="J59" s="41">
        <v>3200</v>
      </c>
      <c r="K59" s="41">
        <v>110</v>
      </c>
      <c r="L59" s="41">
        <v>1904</v>
      </c>
      <c r="M59" s="41">
        <v>0</v>
      </c>
      <c r="N59" s="41">
        <v>336</v>
      </c>
      <c r="O59" s="41"/>
      <c r="P59" s="41">
        <f t="shared" si="36"/>
        <v>1726</v>
      </c>
      <c r="Q59" s="41">
        <v>1684</v>
      </c>
      <c r="R59" s="41">
        <v>42</v>
      </c>
      <c r="S59" s="41"/>
      <c r="T59" s="41">
        <v>315</v>
      </c>
      <c r="U59" s="41"/>
      <c r="V59" s="41">
        <f t="shared" si="37"/>
        <v>2545</v>
      </c>
      <c r="W59" s="41">
        <v>2447</v>
      </c>
      <c r="X59" s="41">
        <v>98</v>
      </c>
      <c r="Y59" s="41">
        <v>0</v>
      </c>
      <c r="Z59" s="41"/>
      <c r="AA59" s="41">
        <v>58</v>
      </c>
      <c r="AB59" s="41"/>
      <c r="AC59" s="41">
        <f t="shared" ref="AC59" si="45">SUM(AD59:AK59)</f>
        <v>877</v>
      </c>
      <c r="AD59" s="41"/>
      <c r="AE59" s="41">
        <v>795</v>
      </c>
      <c r="AG59" s="41">
        <v>13</v>
      </c>
      <c r="AI59" s="41">
        <v>15</v>
      </c>
      <c r="AK59" s="41">
        <v>54</v>
      </c>
      <c r="AL59" s="57"/>
    </row>
    <row r="60" spans="1:38" outlineLevel="1" x14ac:dyDescent="0.2">
      <c r="A60" s="22">
        <v>1</v>
      </c>
      <c r="B60" s="46">
        <v>2019</v>
      </c>
      <c r="C60" s="46">
        <v>4</v>
      </c>
      <c r="D60" s="22" t="s">
        <v>35</v>
      </c>
      <c r="E60" s="22" t="s">
        <v>361</v>
      </c>
      <c r="G60" s="41">
        <f t="shared" si="34"/>
        <v>10421</v>
      </c>
      <c r="H60" s="41"/>
      <c r="I60" s="41">
        <f t="shared" si="35"/>
        <v>4875</v>
      </c>
      <c r="J60" s="41">
        <v>1373</v>
      </c>
      <c r="K60" s="41">
        <v>41</v>
      </c>
      <c r="L60" s="41">
        <v>2879</v>
      </c>
      <c r="M60" s="41">
        <v>0</v>
      </c>
      <c r="N60" s="41">
        <v>582</v>
      </c>
      <c r="O60" s="41"/>
      <c r="P60" s="41">
        <f t="shared" si="36"/>
        <v>2080</v>
      </c>
      <c r="Q60" s="41">
        <v>1340</v>
      </c>
      <c r="R60" s="41">
        <v>740</v>
      </c>
      <c r="S60" s="41"/>
      <c r="T60" s="41">
        <v>1767</v>
      </c>
      <c r="U60" s="41"/>
      <c r="V60" s="41">
        <f t="shared" si="37"/>
        <v>1699</v>
      </c>
      <c r="W60" s="41">
        <v>1592</v>
      </c>
      <c r="X60" s="41">
        <v>65</v>
      </c>
      <c r="Y60" s="41">
        <v>42</v>
      </c>
      <c r="Z60" s="41"/>
      <c r="AA60" s="41">
        <v>0</v>
      </c>
      <c r="AB60" s="41"/>
      <c r="AC60" s="41">
        <f t="shared" ref="AC60" si="46">SUM(AD60:AK60)</f>
        <v>1103</v>
      </c>
      <c r="AD60" s="41"/>
      <c r="AE60" s="41">
        <v>609</v>
      </c>
      <c r="AG60" s="41">
        <v>192</v>
      </c>
      <c r="AI60" s="41">
        <v>63</v>
      </c>
      <c r="AK60" s="41">
        <v>239</v>
      </c>
      <c r="AL60" s="57"/>
    </row>
    <row r="61" spans="1:38" outlineLevel="1" x14ac:dyDescent="0.2">
      <c r="A61" s="22">
        <v>1</v>
      </c>
      <c r="B61" s="46">
        <v>2019</v>
      </c>
      <c r="C61" s="46">
        <v>4</v>
      </c>
      <c r="D61" s="22" t="s">
        <v>93</v>
      </c>
      <c r="E61" s="22" t="s">
        <v>432</v>
      </c>
      <c r="G61" s="41">
        <f t="shared" si="34"/>
        <v>6609</v>
      </c>
      <c r="H61" s="41"/>
      <c r="I61" s="41">
        <f t="shared" si="35"/>
        <v>3474</v>
      </c>
      <c r="J61" s="41">
        <v>1411</v>
      </c>
      <c r="K61" s="41">
        <v>0</v>
      </c>
      <c r="L61" s="41">
        <v>1595</v>
      </c>
      <c r="M61" s="41">
        <v>0</v>
      </c>
      <c r="N61" s="41">
        <v>468</v>
      </c>
      <c r="O61" s="41"/>
      <c r="P61" s="41">
        <f t="shared" si="36"/>
        <v>441</v>
      </c>
      <c r="Q61" s="41">
        <v>441</v>
      </c>
      <c r="R61" s="41">
        <v>0</v>
      </c>
      <c r="S61" s="41"/>
      <c r="T61" s="41">
        <v>177</v>
      </c>
      <c r="U61" s="41"/>
      <c r="V61" s="41">
        <f t="shared" si="37"/>
        <v>2517</v>
      </c>
      <c r="W61" s="41">
        <v>2482</v>
      </c>
      <c r="X61" s="41">
        <v>35</v>
      </c>
      <c r="Y61" s="41">
        <v>0</v>
      </c>
      <c r="Z61" s="41"/>
      <c r="AA61" s="41">
        <v>27</v>
      </c>
      <c r="AB61" s="41"/>
      <c r="AC61" s="41">
        <f t="shared" ref="AC61" si="47">SUM(AD61:AK61)</f>
        <v>1440</v>
      </c>
      <c r="AD61" s="41"/>
      <c r="AE61" s="41">
        <v>1434</v>
      </c>
      <c r="AG61" s="41">
        <v>0</v>
      </c>
      <c r="AI61" s="41">
        <v>6</v>
      </c>
      <c r="AK61" s="41">
        <v>0</v>
      </c>
      <c r="AL61" s="57"/>
    </row>
    <row r="62" spans="1:38" outlineLevel="1" x14ac:dyDescent="0.2">
      <c r="A62" s="22">
        <v>1</v>
      </c>
      <c r="B62" s="46">
        <v>2019</v>
      </c>
      <c r="C62" s="46">
        <v>4</v>
      </c>
      <c r="D62" s="22" t="s">
        <v>97</v>
      </c>
      <c r="E62" s="22" t="s">
        <v>438</v>
      </c>
      <c r="G62" s="41">
        <f t="shared" si="34"/>
        <v>7077</v>
      </c>
      <c r="H62" s="41"/>
      <c r="I62" s="41">
        <f t="shared" si="35"/>
        <v>4796</v>
      </c>
      <c r="J62" s="41">
        <v>2997</v>
      </c>
      <c r="K62" s="41">
        <v>0</v>
      </c>
      <c r="L62" s="41">
        <v>121</v>
      </c>
      <c r="M62" s="41">
        <v>57</v>
      </c>
      <c r="N62" s="41">
        <v>1621</v>
      </c>
      <c r="O62" s="41"/>
      <c r="P62" s="41">
        <f t="shared" si="36"/>
        <v>169</v>
      </c>
      <c r="Q62" s="41">
        <v>169</v>
      </c>
      <c r="R62" s="41">
        <v>0</v>
      </c>
      <c r="S62" s="41"/>
      <c r="T62" s="41">
        <v>212</v>
      </c>
      <c r="U62" s="41"/>
      <c r="V62" s="41">
        <f t="shared" si="37"/>
        <v>1900</v>
      </c>
      <c r="W62" s="41">
        <v>1900</v>
      </c>
      <c r="X62" s="41">
        <v>0</v>
      </c>
      <c r="Y62" s="41">
        <v>0</v>
      </c>
      <c r="Z62" s="41"/>
      <c r="AA62" s="41">
        <v>167</v>
      </c>
      <c r="AB62" s="41"/>
      <c r="AC62" s="41">
        <f t="shared" ref="AC62" si="48">SUM(AD62:AK62)</f>
        <v>1609</v>
      </c>
      <c r="AD62" s="41"/>
      <c r="AE62" s="41">
        <v>1520</v>
      </c>
      <c r="AG62" s="41">
        <v>0</v>
      </c>
      <c r="AI62" s="41">
        <v>89</v>
      </c>
      <c r="AK62" s="41">
        <v>0</v>
      </c>
      <c r="AL62" s="57"/>
    </row>
    <row r="63" spans="1:38" outlineLevel="1" x14ac:dyDescent="0.2">
      <c r="A63" s="22">
        <v>1</v>
      </c>
      <c r="B63" s="46">
        <v>2019</v>
      </c>
      <c r="C63" s="46">
        <v>4</v>
      </c>
      <c r="D63" s="22" t="s">
        <v>100</v>
      </c>
      <c r="E63" s="22" t="s">
        <v>442</v>
      </c>
      <c r="G63" s="41">
        <f t="shared" si="34"/>
        <v>7807</v>
      </c>
      <c r="H63" s="41"/>
      <c r="I63" s="41">
        <f t="shared" si="35"/>
        <v>4076</v>
      </c>
      <c r="J63" s="41">
        <v>2341</v>
      </c>
      <c r="K63" s="41">
        <v>223</v>
      </c>
      <c r="L63" s="41">
        <v>1160</v>
      </c>
      <c r="M63" s="41">
        <v>11</v>
      </c>
      <c r="N63" s="41">
        <v>341</v>
      </c>
      <c r="O63" s="41"/>
      <c r="P63" s="41">
        <f t="shared" si="36"/>
        <v>1398</v>
      </c>
      <c r="Q63" s="41">
        <v>1398</v>
      </c>
      <c r="R63" s="41">
        <v>0</v>
      </c>
      <c r="S63" s="41"/>
      <c r="T63" s="41">
        <v>250</v>
      </c>
      <c r="U63" s="41"/>
      <c r="V63" s="41">
        <f t="shared" si="37"/>
        <v>2083</v>
      </c>
      <c r="W63" s="41">
        <v>1956</v>
      </c>
      <c r="X63" s="41">
        <v>146</v>
      </c>
      <c r="Y63" s="41">
        <v>-19</v>
      </c>
      <c r="Z63" s="41"/>
      <c r="AA63" s="41">
        <v>0</v>
      </c>
      <c r="AB63" s="41"/>
      <c r="AC63" s="41">
        <f t="shared" ref="AC63" si="49">SUM(AD63:AK63)</f>
        <v>0</v>
      </c>
      <c r="AD63" s="41"/>
      <c r="AE63" s="41">
        <v>0</v>
      </c>
      <c r="AG63" s="41">
        <v>0</v>
      </c>
      <c r="AI63" s="41">
        <v>0</v>
      </c>
      <c r="AK63" s="41">
        <v>0</v>
      </c>
      <c r="AL63" s="57"/>
    </row>
    <row r="64" spans="1:38" outlineLevel="1" x14ac:dyDescent="0.2">
      <c r="A64" s="22">
        <v>1</v>
      </c>
      <c r="B64" s="46">
        <v>2019</v>
      </c>
      <c r="C64" s="46">
        <v>4</v>
      </c>
      <c r="D64" s="22" t="s">
        <v>114</v>
      </c>
      <c r="E64" s="22" t="s">
        <v>456</v>
      </c>
      <c r="G64" s="41">
        <f t="shared" si="34"/>
        <v>5243</v>
      </c>
      <c r="H64" s="41"/>
      <c r="I64" s="41">
        <f t="shared" si="35"/>
        <v>2864</v>
      </c>
      <c r="J64" s="41">
        <v>0</v>
      </c>
      <c r="K64" s="41">
        <v>340</v>
      </c>
      <c r="L64" s="41">
        <v>0</v>
      </c>
      <c r="M64" s="41">
        <v>0</v>
      </c>
      <c r="N64" s="41">
        <v>2524</v>
      </c>
      <c r="O64" s="41"/>
      <c r="P64" s="41">
        <f t="shared" si="36"/>
        <v>239</v>
      </c>
      <c r="Q64" s="41">
        <v>239</v>
      </c>
      <c r="R64" s="41">
        <v>0</v>
      </c>
      <c r="S64" s="41"/>
      <c r="T64" s="41">
        <v>29</v>
      </c>
      <c r="U64" s="41"/>
      <c r="V64" s="41">
        <f t="shared" si="37"/>
        <v>2111</v>
      </c>
      <c r="W64" s="41">
        <v>2079</v>
      </c>
      <c r="X64" s="41">
        <v>0</v>
      </c>
      <c r="Y64" s="41">
        <v>32</v>
      </c>
      <c r="Z64" s="41"/>
      <c r="AA64" s="41">
        <v>0</v>
      </c>
      <c r="AB64" s="41"/>
      <c r="AC64" s="41">
        <f t="shared" ref="AC64" si="50">SUM(AD64:AK64)</f>
        <v>729</v>
      </c>
      <c r="AD64" s="41"/>
      <c r="AE64" s="41">
        <v>420</v>
      </c>
      <c r="AG64" s="41">
        <v>0</v>
      </c>
      <c r="AI64" s="41">
        <v>0</v>
      </c>
      <c r="AK64" s="41">
        <v>309</v>
      </c>
      <c r="AL64" s="57"/>
    </row>
    <row r="65" spans="1:38" outlineLevel="1" x14ac:dyDescent="0.2">
      <c r="A65" s="22">
        <v>1</v>
      </c>
      <c r="B65" s="46">
        <v>2019</v>
      </c>
      <c r="C65" s="46">
        <v>4</v>
      </c>
      <c r="D65" s="22" t="s">
        <v>116</v>
      </c>
      <c r="E65" s="22" t="s">
        <v>458</v>
      </c>
      <c r="G65" s="41">
        <f t="shared" si="34"/>
        <v>6437</v>
      </c>
      <c r="H65" s="41"/>
      <c r="I65" s="41">
        <f t="shared" si="35"/>
        <v>3640</v>
      </c>
      <c r="J65" s="41">
        <v>2001</v>
      </c>
      <c r="K65" s="41">
        <v>76</v>
      </c>
      <c r="L65" s="41">
        <v>1114</v>
      </c>
      <c r="M65" s="41">
        <v>0</v>
      </c>
      <c r="N65" s="41">
        <v>449</v>
      </c>
      <c r="O65" s="41"/>
      <c r="P65" s="41">
        <f t="shared" si="36"/>
        <v>174</v>
      </c>
      <c r="Q65" s="41">
        <v>174</v>
      </c>
      <c r="R65" s="41">
        <v>0</v>
      </c>
      <c r="S65" s="41"/>
      <c r="T65" s="41">
        <v>832</v>
      </c>
      <c r="U65" s="41"/>
      <c r="V65" s="41">
        <f t="shared" si="37"/>
        <v>1791</v>
      </c>
      <c r="W65" s="41">
        <v>1678</v>
      </c>
      <c r="X65" s="41">
        <v>113</v>
      </c>
      <c r="Y65" s="41">
        <v>0</v>
      </c>
      <c r="Z65" s="41"/>
      <c r="AA65" s="41">
        <v>0</v>
      </c>
      <c r="AB65" s="41"/>
      <c r="AC65" s="41">
        <f t="shared" ref="AC65" si="51">SUM(AD65:AK65)</f>
        <v>42</v>
      </c>
      <c r="AD65" s="41"/>
      <c r="AE65" s="41">
        <v>34</v>
      </c>
      <c r="AG65" s="41">
        <v>0</v>
      </c>
      <c r="AI65" s="41">
        <v>8</v>
      </c>
      <c r="AK65" s="41">
        <v>0</v>
      </c>
      <c r="AL65" s="57"/>
    </row>
    <row r="66" spans="1:38" outlineLevel="1" x14ac:dyDescent="0.2">
      <c r="A66" s="22">
        <v>1</v>
      </c>
      <c r="B66" s="46">
        <v>2019</v>
      </c>
      <c r="C66" s="46">
        <v>4</v>
      </c>
      <c r="D66" s="22" t="s">
        <v>117</v>
      </c>
      <c r="E66" s="22" t="s">
        <v>461</v>
      </c>
      <c r="G66" s="41">
        <f t="shared" si="34"/>
        <v>12289</v>
      </c>
      <c r="H66" s="41"/>
      <c r="I66" s="41">
        <f t="shared" si="35"/>
        <v>4742</v>
      </c>
      <c r="J66" s="41">
        <v>2796</v>
      </c>
      <c r="K66" s="41">
        <v>169</v>
      </c>
      <c r="L66" s="41">
        <v>934</v>
      </c>
      <c r="M66" s="41">
        <v>0</v>
      </c>
      <c r="N66" s="41">
        <v>843</v>
      </c>
      <c r="O66" s="41"/>
      <c r="P66" s="41">
        <f t="shared" si="36"/>
        <v>5376</v>
      </c>
      <c r="Q66" s="41">
        <v>3712</v>
      </c>
      <c r="R66" s="41">
        <v>1664</v>
      </c>
      <c r="S66" s="41"/>
      <c r="T66" s="41">
        <v>465</v>
      </c>
      <c r="U66" s="41"/>
      <c r="V66" s="41">
        <f t="shared" si="37"/>
        <v>1706</v>
      </c>
      <c r="W66" s="41">
        <v>1626</v>
      </c>
      <c r="X66" s="41">
        <v>80</v>
      </c>
      <c r="Y66" s="41">
        <v>0</v>
      </c>
      <c r="Z66" s="41"/>
      <c r="AA66" s="41">
        <v>0</v>
      </c>
      <c r="AB66" s="41"/>
      <c r="AC66" s="41">
        <f t="shared" ref="AC66" si="52">SUM(AD66:AK66)</f>
        <v>4022</v>
      </c>
      <c r="AD66" s="41"/>
      <c r="AE66" s="41">
        <v>1321</v>
      </c>
      <c r="AG66" s="41">
        <v>2683</v>
      </c>
      <c r="AI66" s="41">
        <v>0</v>
      </c>
      <c r="AK66" s="41">
        <v>18</v>
      </c>
      <c r="AL66" s="57"/>
    </row>
    <row r="67" spans="1:38" outlineLevel="1" x14ac:dyDescent="0.2">
      <c r="A67" s="22">
        <v>1</v>
      </c>
      <c r="B67" s="46">
        <v>2019</v>
      </c>
      <c r="C67" s="46">
        <v>4</v>
      </c>
      <c r="D67" s="22" t="s">
        <v>125</v>
      </c>
      <c r="E67" s="22" t="s">
        <v>469</v>
      </c>
      <c r="G67" s="41">
        <f t="shared" si="34"/>
        <v>8992</v>
      </c>
      <c r="H67" s="41"/>
      <c r="I67" s="41">
        <f t="shared" si="35"/>
        <v>5722</v>
      </c>
      <c r="J67" s="41">
        <v>4057</v>
      </c>
      <c r="K67" s="41">
        <v>679</v>
      </c>
      <c r="L67" s="41">
        <v>699</v>
      </c>
      <c r="M67" s="41">
        <v>21</v>
      </c>
      <c r="N67" s="41">
        <v>266</v>
      </c>
      <c r="O67" s="41"/>
      <c r="P67" s="41">
        <f t="shared" si="36"/>
        <v>1051</v>
      </c>
      <c r="Q67" s="41">
        <v>1051</v>
      </c>
      <c r="R67" s="41">
        <v>0</v>
      </c>
      <c r="S67" s="41"/>
      <c r="T67" s="41">
        <v>73</v>
      </c>
      <c r="U67" s="41"/>
      <c r="V67" s="41">
        <f t="shared" si="37"/>
        <v>2146</v>
      </c>
      <c r="W67" s="41">
        <v>2020</v>
      </c>
      <c r="X67" s="41">
        <v>126</v>
      </c>
      <c r="Y67" s="41">
        <v>0</v>
      </c>
      <c r="Z67" s="41"/>
      <c r="AA67" s="41">
        <v>0</v>
      </c>
      <c r="AB67" s="41"/>
      <c r="AC67" s="41">
        <f t="shared" ref="AC67" si="53">SUM(AD67:AK67)</f>
        <v>1591</v>
      </c>
      <c r="AD67" s="41"/>
      <c r="AE67" s="41">
        <v>1591</v>
      </c>
      <c r="AG67" s="41">
        <v>0</v>
      </c>
      <c r="AI67" s="41">
        <v>0</v>
      </c>
      <c r="AK67" s="41">
        <v>0</v>
      </c>
      <c r="AL67" s="57"/>
    </row>
    <row r="68" spans="1:38" outlineLevel="1" x14ac:dyDescent="0.2">
      <c r="A68" s="22">
        <v>1</v>
      </c>
      <c r="B68" s="46">
        <v>2019</v>
      </c>
      <c r="C68" s="46">
        <v>4</v>
      </c>
      <c r="D68" s="22" t="s">
        <v>128</v>
      </c>
      <c r="E68" s="22" t="s">
        <v>472</v>
      </c>
      <c r="G68" s="41">
        <f t="shared" si="34"/>
        <v>4938</v>
      </c>
      <c r="H68" s="41"/>
      <c r="I68" s="41">
        <f t="shared" si="35"/>
        <v>1904</v>
      </c>
      <c r="J68" s="41">
        <v>965</v>
      </c>
      <c r="K68" s="41">
        <v>28</v>
      </c>
      <c r="L68" s="41">
        <v>911</v>
      </c>
      <c r="M68" s="41">
        <v>0</v>
      </c>
      <c r="N68" s="41">
        <v>0</v>
      </c>
      <c r="O68" s="41"/>
      <c r="P68" s="41">
        <f t="shared" si="36"/>
        <v>453</v>
      </c>
      <c r="Q68" s="41">
        <v>453</v>
      </c>
      <c r="R68" s="41">
        <v>0</v>
      </c>
      <c r="S68" s="41"/>
      <c r="T68" s="41">
        <v>211</v>
      </c>
      <c r="U68" s="41"/>
      <c r="V68" s="41">
        <f t="shared" si="37"/>
        <v>2370</v>
      </c>
      <c r="W68" s="41">
        <v>2053</v>
      </c>
      <c r="X68" s="41">
        <v>0</v>
      </c>
      <c r="Y68" s="41">
        <v>317</v>
      </c>
      <c r="Z68" s="41"/>
      <c r="AA68" s="41">
        <v>0</v>
      </c>
      <c r="AB68" s="41"/>
      <c r="AC68" s="41">
        <f t="shared" ref="AC68" si="54">SUM(AD68:AK68)</f>
        <v>37</v>
      </c>
      <c r="AD68" s="41"/>
      <c r="AE68" s="41">
        <v>12</v>
      </c>
      <c r="AG68" s="41">
        <v>0</v>
      </c>
      <c r="AI68" s="41">
        <v>25</v>
      </c>
      <c r="AK68" s="41">
        <v>0</v>
      </c>
      <c r="AL68" s="57"/>
    </row>
    <row r="69" spans="1:38" outlineLevel="1" x14ac:dyDescent="0.2">
      <c r="A69" s="22">
        <v>1</v>
      </c>
      <c r="B69" s="46">
        <v>2019</v>
      </c>
      <c r="C69" s="46">
        <v>4</v>
      </c>
      <c r="D69" s="22" t="s">
        <v>137</v>
      </c>
      <c r="E69" s="22" t="s">
        <v>482</v>
      </c>
      <c r="G69" s="41">
        <f t="shared" si="34"/>
        <v>3601</v>
      </c>
      <c r="H69" s="41"/>
      <c r="I69" s="41">
        <f t="shared" si="35"/>
        <v>2299</v>
      </c>
      <c r="J69" s="41">
        <v>1171</v>
      </c>
      <c r="K69" s="41">
        <v>12</v>
      </c>
      <c r="L69" s="41">
        <v>456</v>
      </c>
      <c r="M69" s="41">
        <v>0</v>
      </c>
      <c r="N69" s="41">
        <v>660</v>
      </c>
      <c r="O69" s="41"/>
      <c r="P69" s="41">
        <f t="shared" si="36"/>
        <v>5</v>
      </c>
      <c r="Q69" s="41">
        <v>5</v>
      </c>
      <c r="R69" s="41">
        <v>0</v>
      </c>
      <c r="S69" s="41"/>
      <c r="T69" s="41">
        <v>133</v>
      </c>
      <c r="U69" s="41"/>
      <c r="V69" s="41">
        <f t="shared" si="37"/>
        <v>1164</v>
      </c>
      <c r="W69" s="41">
        <v>1112</v>
      </c>
      <c r="X69" s="41">
        <v>52</v>
      </c>
      <c r="Y69" s="41">
        <v>0</v>
      </c>
      <c r="Z69" s="41"/>
      <c r="AA69" s="41">
        <v>0</v>
      </c>
      <c r="AB69" s="41"/>
      <c r="AC69" s="41">
        <f t="shared" ref="AC69" si="55">SUM(AD69:AK69)</f>
        <v>607</v>
      </c>
      <c r="AD69" s="41"/>
      <c r="AE69" s="41">
        <v>419</v>
      </c>
      <c r="AG69" s="41">
        <v>0</v>
      </c>
      <c r="AI69" s="41">
        <v>0</v>
      </c>
      <c r="AK69" s="41">
        <v>188</v>
      </c>
      <c r="AL69" s="57"/>
    </row>
    <row r="70" spans="1:38" outlineLevel="1" x14ac:dyDescent="0.2">
      <c r="A70" s="22">
        <v>1</v>
      </c>
      <c r="B70" s="46">
        <v>2019</v>
      </c>
      <c r="C70" s="46">
        <v>4</v>
      </c>
      <c r="D70" s="22" t="s">
        <v>146</v>
      </c>
      <c r="E70" s="22" t="s">
        <v>491</v>
      </c>
      <c r="G70" s="41">
        <f t="shared" si="34"/>
        <v>3823</v>
      </c>
      <c r="H70" s="41"/>
      <c r="I70" s="41">
        <f t="shared" si="35"/>
        <v>1487</v>
      </c>
      <c r="J70" s="41">
        <v>785</v>
      </c>
      <c r="K70" s="41">
        <v>0</v>
      </c>
      <c r="L70" s="41">
        <v>530</v>
      </c>
      <c r="M70" s="41">
        <v>0</v>
      </c>
      <c r="N70" s="41">
        <v>172</v>
      </c>
      <c r="O70" s="41"/>
      <c r="P70" s="41">
        <f t="shared" si="36"/>
        <v>342</v>
      </c>
      <c r="Q70" s="41">
        <v>342</v>
      </c>
      <c r="R70" s="41">
        <v>0</v>
      </c>
      <c r="S70" s="41"/>
      <c r="T70" s="41">
        <v>405</v>
      </c>
      <c r="U70" s="41"/>
      <c r="V70" s="41">
        <f t="shared" si="37"/>
        <v>1589</v>
      </c>
      <c r="W70" s="41">
        <v>1475</v>
      </c>
      <c r="X70" s="41">
        <v>114</v>
      </c>
      <c r="Y70" s="41">
        <v>0</v>
      </c>
      <c r="Z70" s="41"/>
      <c r="AA70" s="41">
        <v>0</v>
      </c>
      <c r="AB70" s="41"/>
      <c r="AC70" s="41">
        <f t="shared" ref="AC70" si="56">SUM(AD70:AK70)</f>
        <v>326</v>
      </c>
      <c r="AD70" s="41"/>
      <c r="AE70" s="41">
        <v>244</v>
      </c>
      <c r="AG70" s="41">
        <v>12</v>
      </c>
      <c r="AI70" s="41">
        <v>33</v>
      </c>
      <c r="AK70" s="41">
        <v>37</v>
      </c>
      <c r="AL70" s="57"/>
    </row>
    <row r="71" spans="1:38" outlineLevel="1" x14ac:dyDescent="0.2">
      <c r="A71" s="22">
        <v>1</v>
      </c>
      <c r="B71" s="46">
        <v>2019</v>
      </c>
      <c r="C71" s="46">
        <v>4</v>
      </c>
      <c r="D71" s="22" t="s">
        <v>158</v>
      </c>
      <c r="E71" s="22" t="s">
        <v>505</v>
      </c>
      <c r="G71" s="41">
        <f t="shared" si="34"/>
        <v>5756</v>
      </c>
      <c r="H71" s="41"/>
      <c r="I71" s="41">
        <f t="shared" si="35"/>
        <v>2467</v>
      </c>
      <c r="J71" s="41">
        <v>1202</v>
      </c>
      <c r="K71" s="41">
        <v>828</v>
      </c>
      <c r="L71" s="41">
        <v>23</v>
      </c>
      <c r="M71" s="41">
        <v>0</v>
      </c>
      <c r="N71" s="41">
        <v>414</v>
      </c>
      <c r="O71" s="41"/>
      <c r="P71" s="41">
        <f t="shared" si="36"/>
        <v>913</v>
      </c>
      <c r="Q71" s="41">
        <v>459</v>
      </c>
      <c r="R71" s="41">
        <v>454</v>
      </c>
      <c r="S71" s="41"/>
      <c r="T71" s="41">
        <v>880</v>
      </c>
      <c r="U71" s="41"/>
      <c r="V71" s="41">
        <f t="shared" si="37"/>
        <v>1496</v>
      </c>
      <c r="W71" s="41">
        <v>1444</v>
      </c>
      <c r="X71" s="41">
        <v>35</v>
      </c>
      <c r="Y71" s="41">
        <v>17</v>
      </c>
      <c r="Z71" s="41"/>
      <c r="AA71" s="41">
        <v>0</v>
      </c>
      <c r="AB71" s="41"/>
      <c r="AC71" s="41">
        <f t="shared" ref="AC71" si="57">SUM(AD71:AK71)</f>
        <v>120</v>
      </c>
      <c r="AD71" s="41"/>
      <c r="AE71" s="41">
        <v>11</v>
      </c>
      <c r="AG71" s="41">
        <v>109</v>
      </c>
      <c r="AI71" s="41">
        <v>0</v>
      </c>
      <c r="AK71" s="41">
        <v>0</v>
      </c>
      <c r="AL71" s="57"/>
    </row>
    <row r="72" spans="1:38" outlineLevel="1" x14ac:dyDescent="0.2">
      <c r="A72" s="22">
        <v>1</v>
      </c>
      <c r="B72" s="46">
        <v>2019</v>
      </c>
      <c r="C72" s="46">
        <v>4</v>
      </c>
      <c r="D72" s="22" t="s">
        <v>159</v>
      </c>
      <c r="E72" s="22" t="s">
        <v>506</v>
      </c>
      <c r="G72" s="41">
        <f t="shared" si="34"/>
        <v>13028</v>
      </c>
      <c r="H72" s="41"/>
      <c r="I72" s="41">
        <f t="shared" si="35"/>
        <v>4771</v>
      </c>
      <c r="J72" s="41">
        <v>2258</v>
      </c>
      <c r="K72" s="41">
        <v>1784</v>
      </c>
      <c r="L72" s="41">
        <v>292</v>
      </c>
      <c r="M72" s="41">
        <v>97</v>
      </c>
      <c r="N72" s="41">
        <v>340</v>
      </c>
      <c r="O72" s="41"/>
      <c r="P72" s="41">
        <f t="shared" si="36"/>
        <v>4686</v>
      </c>
      <c r="Q72" s="41">
        <v>3334</v>
      </c>
      <c r="R72" s="41">
        <v>1352</v>
      </c>
      <c r="S72" s="41"/>
      <c r="T72" s="41">
        <v>751</v>
      </c>
      <c r="U72" s="41"/>
      <c r="V72" s="41">
        <f t="shared" si="37"/>
        <v>2820</v>
      </c>
      <c r="W72" s="41">
        <v>2500</v>
      </c>
      <c r="X72" s="41">
        <v>175</v>
      </c>
      <c r="Y72" s="41">
        <v>145</v>
      </c>
      <c r="Z72" s="41"/>
      <c r="AA72" s="41">
        <v>20</v>
      </c>
      <c r="AB72" s="41"/>
      <c r="AC72" s="41">
        <f t="shared" ref="AC72" si="58">SUM(AD72:AK72)</f>
        <v>45</v>
      </c>
      <c r="AD72" s="41"/>
      <c r="AE72" s="41">
        <v>34</v>
      </c>
      <c r="AG72" s="41">
        <v>11</v>
      </c>
      <c r="AI72" s="41">
        <v>0</v>
      </c>
      <c r="AK72" s="41">
        <v>0</v>
      </c>
      <c r="AL72" s="57"/>
    </row>
    <row r="73" spans="1:38" outlineLevel="1" x14ac:dyDescent="0.2">
      <c r="A73" s="22">
        <v>1</v>
      </c>
      <c r="B73" s="46">
        <v>2019</v>
      </c>
      <c r="C73" s="46">
        <v>4</v>
      </c>
      <c r="D73" s="22" t="s">
        <v>163</v>
      </c>
      <c r="E73" s="22" t="s">
        <v>510</v>
      </c>
      <c r="G73" s="41">
        <f t="shared" si="34"/>
        <v>7757</v>
      </c>
      <c r="H73" s="41"/>
      <c r="I73" s="41">
        <f t="shared" si="35"/>
        <v>3712</v>
      </c>
      <c r="J73" s="41">
        <v>1848</v>
      </c>
      <c r="K73" s="41">
        <v>0</v>
      </c>
      <c r="L73" s="41">
        <v>1032</v>
      </c>
      <c r="M73" s="41">
        <v>0</v>
      </c>
      <c r="N73" s="41">
        <v>832</v>
      </c>
      <c r="O73" s="41"/>
      <c r="P73" s="41">
        <f t="shared" si="36"/>
        <v>1605</v>
      </c>
      <c r="Q73" s="41">
        <v>1448</v>
      </c>
      <c r="R73" s="41">
        <v>157</v>
      </c>
      <c r="S73" s="41"/>
      <c r="T73" s="41">
        <v>245</v>
      </c>
      <c r="U73" s="41"/>
      <c r="V73" s="41">
        <f t="shared" si="37"/>
        <v>2195</v>
      </c>
      <c r="W73" s="41">
        <v>2150</v>
      </c>
      <c r="X73" s="41">
        <v>45</v>
      </c>
      <c r="Y73" s="41">
        <v>0</v>
      </c>
      <c r="Z73" s="41"/>
      <c r="AA73" s="41">
        <v>0</v>
      </c>
      <c r="AB73" s="41"/>
      <c r="AC73" s="41">
        <f t="shared" ref="AC73" si="59">SUM(AD73:AK73)</f>
        <v>671</v>
      </c>
      <c r="AD73" s="41"/>
      <c r="AE73" s="41">
        <v>391</v>
      </c>
      <c r="AG73" s="41">
        <v>58</v>
      </c>
      <c r="AI73" s="41">
        <v>3</v>
      </c>
      <c r="AK73" s="41">
        <v>219</v>
      </c>
      <c r="AL73" s="57"/>
    </row>
    <row r="74" spans="1:38" outlineLevel="1" x14ac:dyDescent="0.2">
      <c r="A74" s="22">
        <v>1</v>
      </c>
      <c r="B74" s="46">
        <v>2019</v>
      </c>
      <c r="C74" s="46">
        <v>4</v>
      </c>
      <c r="D74" s="22" t="s">
        <v>167</v>
      </c>
      <c r="E74" s="22" t="s">
        <v>514</v>
      </c>
      <c r="G74" s="41">
        <f t="shared" si="34"/>
        <v>3243</v>
      </c>
      <c r="H74" s="41"/>
      <c r="I74" s="41">
        <f t="shared" si="35"/>
        <v>1269</v>
      </c>
      <c r="J74" s="41">
        <v>1161</v>
      </c>
      <c r="K74" s="41">
        <v>0</v>
      </c>
      <c r="L74" s="41">
        <v>0</v>
      </c>
      <c r="M74" s="41">
        <v>0</v>
      </c>
      <c r="N74" s="41">
        <v>108</v>
      </c>
      <c r="O74" s="41"/>
      <c r="P74" s="41">
        <f t="shared" si="36"/>
        <v>539</v>
      </c>
      <c r="Q74" s="41">
        <v>269</v>
      </c>
      <c r="R74" s="41">
        <v>270</v>
      </c>
      <c r="S74" s="41"/>
      <c r="T74" s="41">
        <v>330</v>
      </c>
      <c r="U74" s="41"/>
      <c r="V74" s="41">
        <f t="shared" si="37"/>
        <v>1105</v>
      </c>
      <c r="W74" s="41">
        <v>1076</v>
      </c>
      <c r="X74" s="41">
        <v>29</v>
      </c>
      <c r="Y74" s="41">
        <v>0</v>
      </c>
      <c r="Z74" s="41"/>
      <c r="AA74" s="41">
        <v>97</v>
      </c>
      <c r="AB74" s="41"/>
      <c r="AC74" s="41">
        <f t="shared" ref="AC74" si="60">SUM(AD74:AK74)</f>
        <v>489</v>
      </c>
      <c r="AD74" s="41"/>
      <c r="AE74" s="41">
        <v>212</v>
      </c>
      <c r="AG74" s="41">
        <v>34</v>
      </c>
      <c r="AI74" s="41">
        <v>28</v>
      </c>
      <c r="AK74" s="41">
        <v>215</v>
      </c>
      <c r="AL74" s="57"/>
    </row>
    <row r="75" spans="1:38" outlineLevel="1" x14ac:dyDescent="0.2">
      <c r="A75" s="22">
        <v>1</v>
      </c>
      <c r="B75" s="46">
        <v>2019</v>
      </c>
      <c r="C75" s="46">
        <v>4</v>
      </c>
      <c r="D75" s="22" t="s">
        <v>177</v>
      </c>
      <c r="E75" s="22" t="s">
        <v>527</v>
      </c>
      <c r="G75" s="41">
        <f t="shared" si="34"/>
        <v>6299</v>
      </c>
      <c r="H75" s="41"/>
      <c r="I75" s="41">
        <f t="shared" si="35"/>
        <v>2974</v>
      </c>
      <c r="J75" s="41">
        <v>1285</v>
      </c>
      <c r="K75" s="41">
        <v>159</v>
      </c>
      <c r="L75" s="41">
        <v>1281</v>
      </c>
      <c r="M75" s="41">
        <v>0</v>
      </c>
      <c r="N75" s="41">
        <v>249</v>
      </c>
      <c r="O75" s="41"/>
      <c r="P75" s="41">
        <f t="shared" si="36"/>
        <v>1451</v>
      </c>
      <c r="Q75" s="41">
        <v>1451</v>
      </c>
      <c r="R75" s="41">
        <v>0</v>
      </c>
      <c r="S75" s="41"/>
      <c r="T75" s="41">
        <v>367</v>
      </c>
      <c r="U75" s="41"/>
      <c r="V75" s="41">
        <f t="shared" si="37"/>
        <v>1507</v>
      </c>
      <c r="W75" s="41">
        <v>1471</v>
      </c>
      <c r="X75" s="41">
        <v>36</v>
      </c>
      <c r="Y75" s="41">
        <v>0</v>
      </c>
      <c r="Z75" s="41"/>
      <c r="AA75" s="41">
        <v>0</v>
      </c>
      <c r="AB75" s="41"/>
      <c r="AC75" s="41">
        <f t="shared" ref="AC75" si="61">SUM(AD75:AK75)</f>
        <v>1504</v>
      </c>
      <c r="AD75" s="41"/>
      <c r="AE75" s="41">
        <v>811</v>
      </c>
      <c r="AG75" s="41">
        <v>584</v>
      </c>
      <c r="AI75" s="41">
        <v>38</v>
      </c>
      <c r="AK75" s="41">
        <v>71</v>
      </c>
      <c r="AL75" s="57"/>
    </row>
    <row r="76" spans="1:38" outlineLevel="1" x14ac:dyDescent="0.2">
      <c r="A76" s="22">
        <v>1</v>
      </c>
      <c r="B76" s="46">
        <v>2019</v>
      </c>
      <c r="C76" s="46">
        <v>4</v>
      </c>
      <c r="D76" s="22" t="s">
        <v>200</v>
      </c>
      <c r="E76" s="22" t="s">
        <v>551</v>
      </c>
      <c r="G76" s="41">
        <f t="shared" si="34"/>
        <v>12133</v>
      </c>
      <c r="H76" s="41"/>
      <c r="I76" s="41">
        <f t="shared" si="35"/>
        <v>8697</v>
      </c>
      <c r="J76" s="41">
        <v>3488</v>
      </c>
      <c r="K76" s="41">
        <v>3807</v>
      </c>
      <c r="L76" s="41">
        <v>327</v>
      </c>
      <c r="M76" s="41">
        <v>10</v>
      </c>
      <c r="N76" s="41">
        <v>1065</v>
      </c>
      <c r="O76" s="41"/>
      <c r="P76" s="41">
        <f t="shared" si="36"/>
        <v>110</v>
      </c>
      <c r="Q76" s="41">
        <v>0</v>
      </c>
      <c r="R76" s="41">
        <v>110</v>
      </c>
      <c r="S76" s="41"/>
      <c r="T76" s="41">
        <v>301</v>
      </c>
      <c r="U76" s="41"/>
      <c r="V76" s="41">
        <f t="shared" si="37"/>
        <v>3025</v>
      </c>
      <c r="W76" s="41">
        <v>2708</v>
      </c>
      <c r="X76" s="41">
        <v>148</v>
      </c>
      <c r="Y76" s="41">
        <v>169</v>
      </c>
      <c r="Z76" s="41"/>
      <c r="AA76" s="41">
        <v>0</v>
      </c>
      <c r="AB76" s="41"/>
      <c r="AC76" s="41">
        <f t="shared" ref="AC76" si="62">SUM(AD76:AK76)</f>
        <v>3078</v>
      </c>
      <c r="AD76" s="41"/>
      <c r="AE76" s="41">
        <v>2047</v>
      </c>
      <c r="AG76" s="41">
        <v>463</v>
      </c>
      <c r="AI76" s="41">
        <v>3</v>
      </c>
      <c r="AK76" s="41">
        <v>565</v>
      </c>
      <c r="AL76" s="57"/>
    </row>
    <row r="77" spans="1:38" outlineLevel="1" x14ac:dyDescent="0.2">
      <c r="A77" s="22">
        <v>1</v>
      </c>
      <c r="B77" s="46">
        <v>2019</v>
      </c>
      <c r="C77" s="46">
        <v>4</v>
      </c>
      <c r="D77" s="22" t="s">
        <v>207</v>
      </c>
      <c r="E77" s="22" t="s">
        <v>560</v>
      </c>
      <c r="G77" s="41">
        <f t="shared" si="34"/>
        <v>6016</v>
      </c>
      <c r="H77" s="41"/>
      <c r="I77" s="41">
        <f t="shared" si="35"/>
        <v>3709</v>
      </c>
      <c r="J77" s="41">
        <v>3030</v>
      </c>
      <c r="K77" s="41">
        <v>109</v>
      </c>
      <c r="L77" s="41">
        <v>570</v>
      </c>
      <c r="M77" s="41">
        <v>0</v>
      </c>
      <c r="N77" s="41">
        <v>0</v>
      </c>
      <c r="O77" s="41"/>
      <c r="P77" s="41">
        <f t="shared" si="36"/>
        <v>163</v>
      </c>
      <c r="Q77" s="41">
        <v>163</v>
      </c>
      <c r="R77" s="41">
        <v>0</v>
      </c>
      <c r="S77" s="41"/>
      <c r="T77" s="41">
        <v>162</v>
      </c>
      <c r="U77" s="41"/>
      <c r="V77" s="41">
        <f t="shared" si="37"/>
        <v>1982</v>
      </c>
      <c r="W77" s="41">
        <v>1653</v>
      </c>
      <c r="X77" s="41">
        <v>89</v>
      </c>
      <c r="Y77" s="41">
        <v>240</v>
      </c>
      <c r="Z77" s="41"/>
      <c r="AA77" s="41">
        <v>0</v>
      </c>
      <c r="AB77" s="41"/>
      <c r="AC77" s="41">
        <f t="shared" ref="AC77" si="63">SUM(AD77:AK77)</f>
        <v>1362</v>
      </c>
      <c r="AD77" s="41"/>
      <c r="AE77" s="41">
        <v>972</v>
      </c>
      <c r="AG77" s="41">
        <v>0</v>
      </c>
      <c r="AI77" s="41">
        <v>125</v>
      </c>
      <c r="AK77" s="41">
        <v>265</v>
      </c>
      <c r="AL77" s="57"/>
    </row>
    <row r="78" spans="1:38" outlineLevel="1" x14ac:dyDescent="0.2">
      <c r="A78" s="22">
        <v>1</v>
      </c>
      <c r="B78" s="46">
        <v>2019</v>
      </c>
      <c r="C78" s="46">
        <v>4</v>
      </c>
      <c r="D78" s="22" t="s">
        <v>232</v>
      </c>
      <c r="E78" s="22" t="s">
        <v>596</v>
      </c>
      <c r="G78" s="41">
        <f t="shared" si="34"/>
        <v>6421</v>
      </c>
      <c r="H78" s="41"/>
      <c r="I78" s="41">
        <f t="shared" si="35"/>
        <v>3197</v>
      </c>
      <c r="J78" s="41">
        <v>2738</v>
      </c>
      <c r="K78" s="41">
        <v>153</v>
      </c>
      <c r="L78" s="41">
        <v>167</v>
      </c>
      <c r="M78" s="41">
        <v>0</v>
      </c>
      <c r="N78" s="41">
        <v>139</v>
      </c>
      <c r="O78" s="41"/>
      <c r="P78" s="41">
        <f t="shared" si="36"/>
        <v>1132</v>
      </c>
      <c r="Q78" s="41">
        <v>626</v>
      </c>
      <c r="R78" s="41">
        <v>506</v>
      </c>
      <c r="S78" s="41"/>
      <c r="T78" s="41">
        <v>291</v>
      </c>
      <c r="U78" s="41"/>
      <c r="V78" s="41">
        <f t="shared" si="37"/>
        <v>1801</v>
      </c>
      <c r="W78" s="41">
        <v>1761</v>
      </c>
      <c r="X78" s="41">
        <v>40</v>
      </c>
      <c r="Y78" s="41">
        <v>0</v>
      </c>
      <c r="Z78" s="41"/>
      <c r="AA78" s="41">
        <v>0</v>
      </c>
      <c r="AB78" s="41"/>
      <c r="AC78" s="41">
        <f t="shared" ref="AC78" si="64">SUM(AD78:AK78)</f>
        <v>556</v>
      </c>
      <c r="AD78" s="41"/>
      <c r="AE78" s="41">
        <v>158</v>
      </c>
      <c r="AG78" s="41">
        <v>146</v>
      </c>
      <c r="AI78" s="41">
        <v>0</v>
      </c>
      <c r="AK78" s="41">
        <v>252</v>
      </c>
      <c r="AL78" s="57"/>
    </row>
    <row r="79" spans="1:38" outlineLevel="1" x14ac:dyDescent="0.2">
      <c r="A79" s="22">
        <v>1</v>
      </c>
      <c r="B79" s="46">
        <v>2019</v>
      </c>
      <c r="C79" s="46">
        <v>4</v>
      </c>
      <c r="D79" s="22" t="s">
        <v>240</v>
      </c>
      <c r="E79" s="22" t="s">
        <v>606</v>
      </c>
      <c r="G79" s="41">
        <f t="shared" si="34"/>
        <v>7025</v>
      </c>
      <c r="H79" s="41"/>
      <c r="I79" s="41">
        <f t="shared" si="35"/>
        <v>4643</v>
      </c>
      <c r="J79" s="41">
        <v>1467</v>
      </c>
      <c r="K79" s="41">
        <v>123</v>
      </c>
      <c r="L79" s="41">
        <v>1411</v>
      </c>
      <c r="M79" s="41">
        <v>0</v>
      </c>
      <c r="N79" s="41">
        <v>1642</v>
      </c>
      <c r="O79" s="41"/>
      <c r="P79" s="41">
        <f t="shared" si="36"/>
        <v>0</v>
      </c>
      <c r="Q79" s="41">
        <v>0</v>
      </c>
      <c r="R79" s="41">
        <v>0</v>
      </c>
      <c r="S79" s="41"/>
      <c r="T79" s="41">
        <v>0</v>
      </c>
      <c r="U79" s="41"/>
      <c r="V79" s="41">
        <f t="shared" si="37"/>
        <v>2382</v>
      </c>
      <c r="W79" s="41">
        <v>2367</v>
      </c>
      <c r="X79" s="41">
        <v>15</v>
      </c>
      <c r="Y79" s="41">
        <v>0</v>
      </c>
      <c r="Z79" s="41"/>
      <c r="AA79" s="41">
        <v>0</v>
      </c>
      <c r="AB79" s="41"/>
      <c r="AC79" s="41">
        <f t="shared" ref="AC79" si="65">SUM(AD79:AK79)</f>
        <v>457</v>
      </c>
      <c r="AD79" s="41"/>
      <c r="AE79" s="41">
        <v>457</v>
      </c>
      <c r="AG79" s="41">
        <v>0</v>
      </c>
      <c r="AI79" s="41">
        <v>0</v>
      </c>
      <c r="AK79" s="41">
        <v>0</v>
      </c>
      <c r="AL79" s="57"/>
    </row>
    <row r="80" spans="1:38" outlineLevel="1" x14ac:dyDescent="0.2">
      <c r="A80" s="22">
        <v>1</v>
      </c>
      <c r="B80" s="46">
        <v>2019</v>
      </c>
      <c r="C80" s="46">
        <v>4</v>
      </c>
      <c r="D80" s="22" t="s">
        <v>246</v>
      </c>
      <c r="E80" s="22" t="s">
        <v>614</v>
      </c>
      <c r="G80" s="41">
        <f t="shared" si="34"/>
        <v>1369</v>
      </c>
      <c r="H80" s="41"/>
      <c r="I80" s="41">
        <f t="shared" si="35"/>
        <v>434</v>
      </c>
      <c r="J80" s="41">
        <v>50</v>
      </c>
      <c r="K80" s="41">
        <v>50</v>
      </c>
      <c r="L80" s="41">
        <v>126</v>
      </c>
      <c r="M80" s="41">
        <v>0</v>
      </c>
      <c r="N80" s="41">
        <v>208</v>
      </c>
      <c r="O80" s="41"/>
      <c r="P80" s="41">
        <f t="shared" si="36"/>
        <v>16</v>
      </c>
      <c r="Q80" s="41">
        <v>16</v>
      </c>
      <c r="R80" s="41">
        <v>0</v>
      </c>
      <c r="S80" s="41"/>
      <c r="T80" s="41">
        <v>67</v>
      </c>
      <c r="U80" s="41"/>
      <c r="V80" s="41">
        <f t="shared" si="37"/>
        <v>852</v>
      </c>
      <c r="W80" s="41">
        <v>820</v>
      </c>
      <c r="X80" s="41">
        <v>32</v>
      </c>
      <c r="Y80" s="41">
        <v>0</v>
      </c>
      <c r="Z80" s="41"/>
      <c r="AA80" s="41">
        <v>0</v>
      </c>
      <c r="AB80" s="41"/>
      <c r="AC80" s="41">
        <f t="shared" ref="AC80" si="66">SUM(AD80:AK80)</f>
        <v>0</v>
      </c>
      <c r="AD80" s="41"/>
      <c r="AE80" s="41">
        <v>0</v>
      </c>
      <c r="AG80" s="41">
        <v>0</v>
      </c>
      <c r="AI80" s="41">
        <v>0</v>
      </c>
      <c r="AK80" s="41">
        <v>0</v>
      </c>
      <c r="AL80" s="57"/>
    </row>
    <row r="81" spans="1:38" outlineLevel="1" x14ac:dyDescent="0.2">
      <c r="A81" s="22">
        <v>1</v>
      </c>
      <c r="B81" s="46">
        <v>2019</v>
      </c>
      <c r="C81" s="46">
        <v>4</v>
      </c>
      <c r="D81" s="22" t="s">
        <v>255</v>
      </c>
      <c r="E81" s="22" t="s">
        <v>623</v>
      </c>
      <c r="G81" s="41">
        <f t="shared" si="34"/>
        <v>6215</v>
      </c>
      <c r="H81" s="41"/>
      <c r="I81" s="41">
        <f t="shared" si="35"/>
        <v>3023</v>
      </c>
      <c r="J81" s="41">
        <v>1972</v>
      </c>
      <c r="K81" s="41">
        <v>858</v>
      </c>
      <c r="L81" s="41">
        <v>0</v>
      </c>
      <c r="M81" s="41">
        <v>0</v>
      </c>
      <c r="N81" s="41">
        <v>193</v>
      </c>
      <c r="O81" s="41"/>
      <c r="P81" s="41">
        <f t="shared" si="36"/>
        <v>1334</v>
      </c>
      <c r="Q81" s="41">
        <v>742</v>
      </c>
      <c r="R81" s="41">
        <v>592</v>
      </c>
      <c r="S81" s="41"/>
      <c r="T81" s="41">
        <v>408</v>
      </c>
      <c r="U81" s="41"/>
      <c r="V81" s="41">
        <f t="shared" si="37"/>
        <v>1450</v>
      </c>
      <c r="W81" s="41">
        <v>1402</v>
      </c>
      <c r="X81" s="41">
        <v>48</v>
      </c>
      <c r="Y81" s="41">
        <v>0</v>
      </c>
      <c r="Z81" s="41"/>
      <c r="AA81" s="41">
        <v>0</v>
      </c>
      <c r="AB81" s="41"/>
      <c r="AC81" s="41">
        <f t="shared" ref="AC81" si="67">SUM(AD81:AK81)</f>
        <v>356</v>
      </c>
      <c r="AD81" s="41"/>
      <c r="AE81" s="41">
        <v>156</v>
      </c>
      <c r="AG81" s="41">
        <v>60</v>
      </c>
      <c r="AI81" s="41">
        <v>140</v>
      </c>
      <c r="AK81" s="41">
        <v>0</v>
      </c>
      <c r="AL81" s="57"/>
    </row>
    <row r="82" spans="1:38" outlineLevel="1" x14ac:dyDescent="0.2">
      <c r="A82" s="22">
        <v>1</v>
      </c>
      <c r="B82" s="46">
        <v>2019</v>
      </c>
      <c r="C82" s="46">
        <v>4</v>
      </c>
      <c r="D82" s="22" t="s">
        <v>289</v>
      </c>
      <c r="E82" s="22" t="s">
        <v>663</v>
      </c>
      <c r="G82" s="41">
        <f t="shared" si="34"/>
        <v>16798</v>
      </c>
      <c r="H82" s="41"/>
      <c r="I82" s="41">
        <f t="shared" si="35"/>
        <v>15047</v>
      </c>
      <c r="J82" s="41">
        <v>8600</v>
      </c>
      <c r="K82" s="41">
        <v>3</v>
      </c>
      <c r="L82" s="41">
        <v>1930</v>
      </c>
      <c r="M82" s="41">
        <v>338</v>
      </c>
      <c r="N82" s="41">
        <v>4176</v>
      </c>
      <c r="O82" s="41"/>
      <c r="P82" s="41">
        <f t="shared" si="36"/>
        <v>446</v>
      </c>
      <c r="Q82" s="41">
        <v>271</v>
      </c>
      <c r="R82" s="41">
        <v>175</v>
      </c>
      <c r="S82" s="41"/>
      <c r="T82" s="41">
        <v>711</v>
      </c>
      <c r="U82" s="41"/>
      <c r="V82" s="41">
        <f t="shared" si="37"/>
        <v>594</v>
      </c>
      <c r="W82" s="41">
        <v>529</v>
      </c>
      <c r="X82" s="41">
        <v>65</v>
      </c>
      <c r="Y82" s="41">
        <v>0</v>
      </c>
      <c r="Z82" s="41"/>
      <c r="AA82" s="41">
        <v>0</v>
      </c>
      <c r="AB82" s="41"/>
      <c r="AC82" s="41">
        <f>SUM(AD82:AK82)</f>
        <v>3246</v>
      </c>
      <c r="AD82" s="41"/>
      <c r="AE82" s="41">
        <v>2737</v>
      </c>
      <c r="AG82" s="41">
        <v>215</v>
      </c>
      <c r="AI82" s="41">
        <v>241</v>
      </c>
      <c r="AK82" s="41">
        <v>53</v>
      </c>
      <c r="AL82" s="57"/>
    </row>
    <row r="83" spans="1:38" outlineLevel="1" x14ac:dyDescent="0.2">
      <c r="A83" s="22">
        <v>1</v>
      </c>
      <c r="B83" s="46">
        <v>2019</v>
      </c>
      <c r="C83" s="46">
        <v>4</v>
      </c>
      <c r="D83" s="22" t="s">
        <v>296</v>
      </c>
      <c r="E83" s="22" t="s">
        <v>670</v>
      </c>
      <c r="G83" s="41">
        <f t="shared" si="34"/>
        <v>10303</v>
      </c>
      <c r="H83" s="41"/>
      <c r="I83" s="41">
        <f t="shared" si="35"/>
        <v>6152</v>
      </c>
      <c r="J83" s="41">
        <v>4782</v>
      </c>
      <c r="K83" s="41">
        <v>43</v>
      </c>
      <c r="L83" s="41">
        <v>20</v>
      </c>
      <c r="M83" s="41">
        <v>3</v>
      </c>
      <c r="N83" s="41">
        <v>1304</v>
      </c>
      <c r="O83" s="41"/>
      <c r="P83" s="41">
        <f t="shared" si="36"/>
        <v>709</v>
      </c>
      <c r="Q83" s="41">
        <v>709</v>
      </c>
      <c r="R83" s="41">
        <v>0</v>
      </c>
      <c r="S83" s="41"/>
      <c r="T83" s="41">
        <v>1116</v>
      </c>
      <c r="U83" s="41"/>
      <c r="V83" s="41">
        <f t="shared" si="37"/>
        <v>2326</v>
      </c>
      <c r="W83" s="41">
        <v>2269</v>
      </c>
      <c r="X83" s="41">
        <v>57</v>
      </c>
      <c r="Y83" s="41">
        <v>0</v>
      </c>
      <c r="Z83" s="41"/>
      <c r="AA83" s="41">
        <v>0</v>
      </c>
      <c r="AB83" s="41"/>
      <c r="AC83" s="41">
        <f t="shared" ref="AC83" si="68">SUM(AD83:AK83)</f>
        <v>413</v>
      </c>
      <c r="AD83" s="41"/>
      <c r="AE83" s="41">
        <v>337</v>
      </c>
      <c r="AG83" s="41">
        <v>9</v>
      </c>
      <c r="AI83" s="41">
        <v>57</v>
      </c>
      <c r="AK83" s="41">
        <v>10</v>
      </c>
      <c r="AL83" s="57"/>
    </row>
    <row r="84" spans="1:38" outlineLevel="1" x14ac:dyDescent="0.2">
      <c r="A84" s="22">
        <v>1</v>
      </c>
      <c r="B84" s="46">
        <v>2019</v>
      </c>
      <c r="C84" s="46">
        <v>4</v>
      </c>
      <c r="D84" s="22" t="s">
        <v>300</v>
      </c>
      <c r="E84" s="22" t="s">
        <v>676</v>
      </c>
      <c r="G84" s="41">
        <f t="shared" si="34"/>
        <v>3723</v>
      </c>
      <c r="H84" s="41"/>
      <c r="I84" s="41">
        <f t="shared" si="35"/>
        <v>618</v>
      </c>
      <c r="J84" s="41">
        <v>340</v>
      </c>
      <c r="K84" s="41">
        <v>0</v>
      </c>
      <c r="L84" s="41">
        <v>152</v>
      </c>
      <c r="M84" s="41">
        <v>0</v>
      </c>
      <c r="N84" s="41">
        <v>126</v>
      </c>
      <c r="O84" s="41"/>
      <c r="P84" s="41">
        <f t="shared" si="36"/>
        <v>673</v>
      </c>
      <c r="Q84" s="41">
        <v>399</v>
      </c>
      <c r="R84" s="41">
        <v>274</v>
      </c>
      <c r="S84" s="41"/>
      <c r="T84" s="41">
        <v>417</v>
      </c>
      <c r="U84" s="41"/>
      <c r="V84" s="41">
        <f t="shared" si="37"/>
        <v>2015</v>
      </c>
      <c r="W84" s="41">
        <v>1952</v>
      </c>
      <c r="X84" s="41">
        <v>46</v>
      </c>
      <c r="Y84" s="41">
        <v>17</v>
      </c>
      <c r="Z84" s="41"/>
      <c r="AA84" s="41">
        <v>61</v>
      </c>
      <c r="AB84" s="41"/>
      <c r="AC84" s="41">
        <f t="shared" ref="AC84" si="69">SUM(AD84:AK84)</f>
        <v>427</v>
      </c>
      <c r="AD84" s="41"/>
      <c r="AE84" s="41">
        <v>109</v>
      </c>
      <c r="AG84" s="41">
        <v>57</v>
      </c>
      <c r="AI84" s="41">
        <v>0</v>
      </c>
      <c r="AK84" s="41">
        <v>261</v>
      </c>
      <c r="AL84" s="57"/>
    </row>
    <row r="85" spans="1:38" outlineLevel="1" x14ac:dyDescent="0.2">
      <c r="A85" s="22">
        <v>1</v>
      </c>
      <c r="B85" s="46">
        <v>2019</v>
      </c>
      <c r="C85" s="46">
        <v>4</v>
      </c>
      <c r="D85" s="22" t="s">
        <v>302</v>
      </c>
      <c r="E85" s="22" t="s">
        <v>678</v>
      </c>
      <c r="G85" s="41">
        <f t="shared" si="34"/>
        <v>1684</v>
      </c>
      <c r="H85" s="41"/>
      <c r="I85" s="41">
        <f t="shared" si="35"/>
        <v>784</v>
      </c>
      <c r="J85" s="41">
        <v>641</v>
      </c>
      <c r="K85" s="41">
        <v>21</v>
      </c>
      <c r="L85" s="41">
        <v>30</v>
      </c>
      <c r="M85" s="41">
        <v>0</v>
      </c>
      <c r="N85" s="41">
        <v>92</v>
      </c>
      <c r="O85" s="41"/>
      <c r="P85" s="41">
        <f t="shared" si="36"/>
        <v>0</v>
      </c>
      <c r="Q85" s="41">
        <v>0</v>
      </c>
      <c r="R85" s="41">
        <v>0</v>
      </c>
      <c r="S85" s="41"/>
      <c r="T85" s="41">
        <v>14</v>
      </c>
      <c r="U85" s="41"/>
      <c r="V85" s="41">
        <f t="shared" si="37"/>
        <v>886</v>
      </c>
      <c r="W85" s="41">
        <v>860</v>
      </c>
      <c r="X85" s="41">
        <v>26</v>
      </c>
      <c r="Y85" s="41">
        <v>0</v>
      </c>
      <c r="Z85" s="41"/>
      <c r="AA85" s="41">
        <v>0</v>
      </c>
      <c r="AB85" s="41"/>
      <c r="AC85" s="41">
        <f t="shared" ref="AC85" si="70">SUM(AD85:AK85)</f>
        <v>72</v>
      </c>
      <c r="AD85" s="41"/>
      <c r="AE85" s="41">
        <v>72</v>
      </c>
      <c r="AG85" s="41">
        <v>0</v>
      </c>
      <c r="AI85" s="41">
        <v>0</v>
      </c>
      <c r="AK85" s="41">
        <v>0</v>
      </c>
      <c r="AL85" s="57"/>
    </row>
    <row r="86" spans="1:38" outlineLevel="1" x14ac:dyDescent="0.2">
      <c r="A86" s="22">
        <v>1</v>
      </c>
      <c r="B86" s="46">
        <v>2019</v>
      </c>
      <c r="C86" s="46">
        <v>4</v>
      </c>
      <c r="D86" s="22" t="s">
        <v>303</v>
      </c>
      <c r="E86" s="22" t="s">
        <v>679</v>
      </c>
      <c r="G86" s="41">
        <f t="shared" si="34"/>
        <v>11420</v>
      </c>
      <c r="H86" s="41"/>
      <c r="I86" s="41">
        <f t="shared" si="35"/>
        <v>6142</v>
      </c>
      <c r="J86" s="41">
        <v>3304</v>
      </c>
      <c r="K86" s="41">
        <v>74</v>
      </c>
      <c r="L86" s="41">
        <v>283</v>
      </c>
      <c r="M86" s="41">
        <v>0</v>
      </c>
      <c r="N86" s="41">
        <v>2481</v>
      </c>
      <c r="O86" s="41"/>
      <c r="P86" s="41">
        <f t="shared" si="36"/>
        <v>119</v>
      </c>
      <c r="Q86" s="41">
        <v>55</v>
      </c>
      <c r="R86" s="41">
        <v>64</v>
      </c>
      <c r="S86" s="41"/>
      <c r="T86" s="41">
        <v>280</v>
      </c>
      <c r="U86" s="41"/>
      <c r="V86" s="41">
        <f t="shared" si="37"/>
        <v>4879</v>
      </c>
      <c r="W86" s="41">
        <v>4827</v>
      </c>
      <c r="X86" s="41">
        <v>52</v>
      </c>
      <c r="Y86" s="41">
        <v>0</v>
      </c>
      <c r="Z86" s="41"/>
      <c r="AA86" s="41">
        <v>0</v>
      </c>
      <c r="AB86" s="41"/>
      <c r="AC86" s="41">
        <f t="shared" ref="AC86" si="71">SUM(AD86:AK86)</f>
        <v>2645</v>
      </c>
      <c r="AD86" s="41"/>
      <c r="AE86" s="41">
        <v>2173</v>
      </c>
      <c r="AG86" s="41">
        <v>0</v>
      </c>
      <c r="AI86" s="41">
        <v>17</v>
      </c>
      <c r="AK86" s="41">
        <v>455</v>
      </c>
      <c r="AL86" s="57"/>
    </row>
    <row r="87" spans="1:38" outlineLevel="1" x14ac:dyDescent="0.2">
      <c r="A87" s="22">
        <v>1</v>
      </c>
      <c r="B87" s="46">
        <v>2019</v>
      </c>
      <c r="C87" s="46">
        <v>4</v>
      </c>
      <c r="D87" s="22" t="s">
        <v>304</v>
      </c>
      <c r="E87" s="22" t="s">
        <v>680</v>
      </c>
      <c r="G87" s="41">
        <f t="shared" si="34"/>
        <v>2731</v>
      </c>
      <c r="H87" s="41"/>
      <c r="I87" s="41">
        <f t="shared" si="35"/>
        <v>363</v>
      </c>
      <c r="J87" s="41">
        <v>182</v>
      </c>
      <c r="K87" s="41">
        <v>52</v>
      </c>
      <c r="L87" s="41">
        <v>15</v>
      </c>
      <c r="M87" s="41">
        <v>0</v>
      </c>
      <c r="N87" s="41">
        <v>114</v>
      </c>
      <c r="O87" s="41"/>
      <c r="P87" s="41">
        <f t="shared" si="36"/>
        <v>763</v>
      </c>
      <c r="Q87" s="41">
        <v>440</v>
      </c>
      <c r="R87" s="41">
        <v>323</v>
      </c>
      <c r="S87" s="41"/>
      <c r="T87" s="41">
        <v>409</v>
      </c>
      <c r="U87" s="41"/>
      <c r="V87" s="41">
        <f t="shared" si="37"/>
        <v>1196</v>
      </c>
      <c r="W87" s="41">
        <v>1163</v>
      </c>
      <c r="X87" s="41">
        <v>33</v>
      </c>
      <c r="Y87" s="41">
        <v>0</v>
      </c>
      <c r="Z87" s="41"/>
      <c r="AA87" s="41">
        <v>290</v>
      </c>
      <c r="AB87" s="41"/>
      <c r="AC87" s="41">
        <f t="shared" ref="AC87" si="72">SUM(AD87:AK87)</f>
        <v>236</v>
      </c>
      <c r="AD87" s="41"/>
      <c r="AE87" s="41">
        <v>44</v>
      </c>
      <c r="AG87" s="41">
        <v>0</v>
      </c>
      <c r="AI87" s="41">
        <v>46</v>
      </c>
      <c r="AK87" s="41">
        <v>146</v>
      </c>
      <c r="AL87" s="57"/>
    </row>
    <row r="88" spans="1:38" outlineLevel="1" x14ac:dyDescent="0.2">
      <c r="A88" s="22">
        <v>1</v>
      </c>
      <c r="B88" s="46">
        <v>2019</v>
      </c>
      <c r="C88" s="46">
        <v>4</v>
      </c>
      <c r="D88" s="22" t="s">
        <v>305</v>
      </c>
      <c r="E88" s="22" t="s">
        <v>681</v>
      </c>
      <c r="G88" s="41">
        <f t="shared" si="34"/>
        <v>2687</v>
      </c>
      <c r="H88" s="41"/>
      <c r="I88" s="41">
        <f t="shared" si="35"/>
        <v>718</v>
      </c>
      <c r="J88" s="41">
        <v>82</v>
      </c>
      <c r="K88" s="41">
        <v>2</v>
      </c>
      <c r="L88" s="41">
        <v>550</v>
      </c>
      <c r="M88" s="41">
        <v>0</v>
      </c>
      <c r="N88" s="41">
        <v>84</v>
      </c>
      <c r="O88" s="41"/>
      <c r="P88" s="41">
        <f t="shared" si="36"/>
        <v>665</v>
      </c>
      <c r="Q88" s="41">
        <v>665</v>
      </c>
      <c r="R88" s="41">
        <v>0</v>
      </c>
      <c r="S88" s="41"/>
      <c r="T88" s="41">
        <v>250</v>
      </c>
      <c r="U88" s="41"/>
      <c r="V88" s="41">
        <f t="shared" si="37"/>
        <v>1054</v>
      </c>
      <c r="W88" s="41">
        <v>1029</v>
      </c>
      <c r="X88" s="41">
        <v>25</v>
      </c>
      <c r="Y88" s="41">
        <v>0</v>
      </c>
      <c r="Z88" s="41"/>
      <c r="AA88" s="41">
        <v>0</v>
      </c>
      <c r="AB88" s="41"/>
      <c r="AC88" s="41">
        <f t="shared" ref="AC88" si="73">SUM(AD88:AK88)</f>
        <v>239</v>
      </c>
      <c r="AD88" s="41"/>
      <c r="AE88" s="41">
        <v>70</v>
      </c>
      <c r="AG88" s="41">
        <v>0</v>
      </c>
      <c r="AI88" s="41">
        <v>51</v>
      </c>
      <c r="AK88" s="41">
        <v>118</v>
      </c>
      <c r="AL88" s="57"/>
    </row>
    <row r="89" spans="1:38" outlineLevel="1" x14ac:dyDescent="0.2">
      <c r="A89" s="22">
        <v>1</v>
      </c>
      <c r="B89" s="46">
        <v>2019</v>
      </c>
      <c r="C89" s="46">
        <v>4</v>
      </c>
      <c r="D89" s="22" t="s">
        <v>306</v>
      </c>
      <c r="E89" s="22" t="s">
        <v>682</v>
      </c>
      <c r="G89" s="41">
        <f t="shared" si="34"/>
        <v>3137</v>
      </c>
      <c r="H89" s="41"/>
      <c r="I89" s="41">
        <f t="shared" si="35"/>
        <v>1157</v>
      </c>
      <c r="J89" s="41">
        <v>591</v>
      </c>
      <c r="K89" s="41">
        <v>319</v>
      </c>
      <c r="L89" s="41">
        <v>160</v>
      </c>
      <c r="M89" s="41">
        <v>42</v>
      </c>
      <c r="N89" s="41">
        <v>45</v>
      </c>
      <c r="O89" s="41"/>
      <c r="P89" s="41">
        <f t="shared" si="36"/>
        <v>144</v>
      </c>
      <c r="Q89" s="41">
        <v>144</v>
      </c>
      <c r="R89" s="41">
        <v>0</v>
      </c>
      <c r="S89" s="41"/>
      <c r="T89" s="41">
        <v>385</v>
      </c>
      <c r="U89" s="41"/>
      <c r="V89" s="41">
        <f t="shared" si="37"/>
        <v>1451</v>
      </c>
      <c r="W89" s="41">
        <v>1416</v>
      </c>
      <c r="X89" s="41">
        <v>35</v>
      </c>
      <c r="Y89" s="41">
        <v>0</v>
      </c>
      <c r="Z89" s="41"/>
      <c r="AA89" s="41">
        <v>0</v>
      </c>
      <c r="AB89" s="41"/>
      <c r="AC89" s="41">
        <f t="shared" ref="AC89" si="74">SUM(AD89:AK89)</f>
        <v>113</v>
      </c>
      <c r="AD89" s="41"/>
      <c r="AE89" s="41">
        <v>14</v>
      </c>
      <c r="AG89" s="41">
        <v>0</v>
      </c>
      <c r="AI89" s="41">
        <v>99</v>
      </c>
      <c r="AK89" s="41">
        <v>0</v>
      </c>
      <c r="AL89" s="57"/>
    </row>
    <row r="90" spans="1:38" outlineLevel="1" x14ac:dyDescent="0.2">
      <c r="A90" s="22">
        <v>1</v>
      </c>
      <c r="B90" s="46">
        <v>2019</v>
      </c>
      <c r="C90" s="46">
        <v>4</v>
      </c>
      <c r="D90" s="22" t="s">
        <v>308</v>
      </c>
      <c r="E90" s="22" t="s">
        <v>684</v>
      </c>
      <c r="G90" s="41">
        <f t="shared" si="34"/>
        <v>8284</v>
      </c>
      <c r="H90" s="41"/>
      <c r="I90" s="41">
        <f t="shared" si="35"/>
        <v>5135</v>
      </c>
      <c r="J90" s="41">
        <v>4264</v>
      </c>
      <c r="K90" s="41">
        <v>0</v>
      </c>
      <c r="L90" s="41">
        <v>482</v>
      </c>
      <c r="M90" s="41">
        <v>142</v>
      </c>
      <c r="N90" s="41">
        <v>247</v>
      </c>
      <c r="O90" s="41"/>
      <c r="P90" s="41">
        <f t="shared" si="36"/>
        <v>200</v>
      </c>
      <c r="Q90" s="41">
        <v>200</v>
      </c>
      <c r="R90" s="41">
        <v>0</v>
      </c>
      <c r="S90" s="41"/>
      <c r="T90" s="41">
        <v>848</v>
      </c>
      <c r="U90" s="41"/>
      <c r="V90" s="41">
        <f t="shared" si="37"/>
        <v>2101</v>
      </c>
      <c r="W90" s="41">
        <v>2032</v>
      </c>
      <c r="X90" s="41">
        <v>69</v>
      </c>
      <c r="Y90" s="41">
        <v>0</v>
      </c>
      <c r="Z90" s="41"/>
      <c r="AA90" s="41">
        <v>0</v>
      </c>
      <c r="AB90" s="41"/>
      <c r="AC90" s="41">
        <f t="shared" ref="AC90" si="75">SUM(AD90:AK90)</f>
        <v>660</v>
      </c>
      <c r="AD90" s="41"/>
      <c r="AE90" s="41">
        <v>448</v>
      </c>
      <c r="AG90" s="41">
        <v>5</v>
      </c>
      <c r="AI90" s="41">
        <v>39</v>
      </c>
      <c r="AK90" s="41">
        <v>168</v>
      </c>
      <c r="AL90" s="57"/>
    </row>
    <row r="91" spans="1:38" outlineLevel="1" x14ac:dyDescent="0.2">
      <c r="A91" s="22">
        <v>1</v>
      </c>
      <c r="B91" s="46">
        <v>2019</v>
      </c>
      <c r="C91" s="46">
        <v>4</v>
      </c>
      <c r="D91" s="22" t="s">
        <v>312</v>
      </c>
      <c r="E91" s="22" t="s">
        <v>692</v>
      </c>
      <c r="G91" s="41">
        <f t="shared" si="34"/>
        <v>2089</v>
      </c>
      <c r="H91" s="41"/>
      <c r="I91" s="41">
        <f t="shared" si="35"/>
        <v>340</v>
      </c>
      <c r="J91" s="41">
        <v>115</v>
      </c>
      <c r="K91" s="41">
        <v>0</v>
      </c>
      <c r="L91" s="41">
        <v>208</v>
      </c>
      <c r="M91" s="41">
        <v>4</v>
      </c>
      <c r="N91" s="41">
        <v>13</v>
      </c>
      <c r="O91" s="41"/>
      <c r="P91" s="41">
        <f t="shared" si="36"/>
        <v>492</v>
      </c>
      <c r="Q91" s="41">
        <v>92</v>
      </c>
      <c r="R91" s="41">
        <v>400</v>
      </c>
      <c r="S91" s="41"/>
      <c r="T91" s="41">
        <v>256</v>
      </c>
      <c r="U91" s="41"/>
      <c r="V91" s="41">
        <f t="shared" si="37"/>
        <v>1001</v>
      </c>
      <c r="W91" s="41">
        <v>958</v>
      </c>
      <c r="X91" s="41">
        <v>28</v>
      </c>
      <c r="Y91" s="41">
        <v>15</v>
      </c>
      <c r="Z91" s="41"/>
      <c r="AA91" s="41">
        <v>0</v>
      </c>
      <c r="AB91" s="41"/>
      <c r="AC91" s="41">
        <f t="shared" ref="AC91" si="76">SUM(AD91:AK91)</f>
        <v>115</v>
      </c>
      <c r="AD91" s="41"/>
      <c r="AE91" s="41">
        <v>27</v>
      </c>
      <c r="AG91" s="41">
        <v>0</v>
      </c>
      <c r="AI91" s="41">
        <v>37</v>
      </c>
      <c r="AK91" s="41">
        <v>51</v>
      </c>
      <c r="AL91" s="57"/>
    </row>
    <row r="92" spans="1:38" outlineLevel="1" x14ac:dyDescent="0.2">
      <c r="A92" s="22">
        <v>1</v>
      </c>
      <c r="B92" s="46">
        <v>2019</v>
      </c>
      <c r="C92" s="46">
        <v>4</v>
      </c>
      <c r="D92" s="22" t="s">
        <v>313</v>
      </c>
      <c r="E92" s="22" t="s">
        <v>693</v>
      </c>
      <c r="G92" s="41">
        <f t="shared" si="34"/>
        <v>2245</v>
      </c>
      <c r="H92" s="41"/>
      <c r="I92" s="41">
        <f t="shared" si="35"/>
        <v>386</v>
      </c>
      <c r="J92" s="41">
        <v>127</v>
      </c>
      <c r="K92" s="41">
        <v>0</v>
      </c>
      <c r="L92" s="41">
        <v>88</v>
      </c>
      <c r="M92" s="41">
        <v>0</v>
      </c>
      <c r="N92" s="41">
        <v>171</v>
      </c>
      <c r="O92" s="41"/>
      <c r="P92" s="41">
        <f t="shared" si="36"/>
        <v>523</v>
      </c>
      <c r="Q92" s="41">
        <v>523</v>
      </c>
      <c r="R92" s="41">
        <v>0</v>
      </c>
      <c r="S92" s="41"/>
      <c r="T92" s="41">
        <v>364</v>
      </c>
      <c r="U92" s="41"/>
      <c r="V92" s="41">
        <f t="shared" si="37"/>
        <v>972</v>
      </c>
      <c r="W92" s="41">
        <v>938</v>
      </c>
      <c r="X92" s="41">
        <v>25</v>
      </c>
      <c r="Y92" s="41">
        <v>9</v>
      </c>
      <c r="Z92" s="41"/>
      <c r="AA92" s="41">
        <v>0</v>
      </c>
      <c r="AB92" s="41"/>
      <c r="AC92" s="41">
        <f t="shared" ref="AC92" si="77">SUM(AD92:AK92)</f>
        <v>175</v>
      </c>
      <c r="AD92" s="41"/>
      <c r="AE92" s="41">
        <v>0</v>
      </c>
      <c r="AG92" s="41">
        <v>5</v>
      </c>
      <c r="AI92" s="41">
        <v>170</v>
      </c>
      <c r="AK92" s="41">
        <v>0</v>
      </c>
      <c r="AL92" s="57"/>
    </row>
    <row r="93" spans="1:38" outlineLevel="1" x14ac:dyDescent="0.2">
      <c r="A93" s="22">
        <v>1</v>
      </c>
      <c r="B93" s="46">
        <v>2019</v>
      </c>
      <c r="C93" s="46">
        <v>4</v>
      </c>
      <c r="D93" s="22" t="s">
        <v>314</v>
      </c>
      <c r="E93" s="22" t="s">
        <v>696</v>
      </c>
      <c r="G93" s="41">
        <f t="shared" si="34"/>
        <v>2766</v>
      </c>
      <c r="H93" s="41"/>
      <c r="I93" s="41">
        <f t="shared" si="35"/>
        <v>302</v>
      </c>
      <c r="J93" s="41">
        <v>120</v>
      </c>
      <c r="K93" s="41">
        <v>1</v>
      </c>
      <c r="L93" s="41">
        <v>121</v>
      </c>
      <c r="M93" s="41">
        <v>0</v>
      </c>
      <c r="N93" s="41">
        <v>60</v>
      </c>
      <c r="O93" s="41"/>
      <c r="P93" s="41">
        <f t="shared" si="36"/>
        <v>260</v>
      </c>
      <c r="Q93" s="41">
        <v>258</v>
      </c>
      <c r="R93" s="41">
        <v>2</v>
      </c>
      <c r="S93" s="41"/>
      <c r="T93" s="41">
        <v>371</v>
      </c>
      <c r="U93" s="41"/>
      <c r="V93" s="41">
        <f t="shared" si="37"/>
        <v>1833</v>
      </c>
      <c r="W93" s="41">
        <v>1782</v>
      </c>
      <c r="X93" s="41">
        <v>50</v>
      </c>
      <c r="Y93" s="41">
        <v>1</v>
      </c>
      <c r="Z93" s="41"/>
      <c r="AA93" s="41">
        <v>20</v>
      </c>
      <c r="AB93" s="41"/>
      <c r="AC93" s="41">
        <f t="shared" ref="AC93" si="78">SUM(AD93:AK93)</f>
        <v>4</v>
      </c>
      <c r="AD93" s="41"/>
      <c r="AE93" s="41">
        <v>0</v>
      </c>
      <c r="AG93" s="41">
        <v>0</v>
      </c>
      <c r="AI93" s="41">
        <v>4</v>
      </c>
      <c r="AK93" s="41">
        <v>0</v>
      </c>
      <c r="AL93" s="57"/>
    </row>
    <row r="94" spans="1:38" outlineLevel="1" x14ac:dyDescent="0.2">
      <c r="A94" s="22">
        <v>1</v>
      </c>
      <c r="B94" s="46">
        <v>2019</v>
      </c>
      <c r="C94" s="46">
        <v>4</v>
      </c>
      <c r="D94" s="22" t="s">
        <v>316</v>
      </c>
      <c r="E94" s="22" t="s">
        <v>698</v>
      </c>
      <c r="G94" s="41">
        <f t="shared" si="34"/>
        <v>2703</v>
      </c>
      <c r="H94" s="41"/>
      <c r="I94" s="41">
        <f t="shared" si="35"/>
        <v>862</v>
      </c>
      <c r="J94" s="41">
        <v>9</v>
      </c>
      <c r="K94" s="41">
        <v>0</v>
      </c>
      <c r="L94" s="41">
        <v>753</v>
      </c>
      <c r="M94" s="41">
        <v>0</v>
      </c>
      <c r="N94" s="41">
        <v>100</v>
      </c>
      <c r="O94" s="41"/>
      <c r="P94" s="41">
        <f t="shared" si="36"/>
        <v>244</v>
      </c>
      <c r="Q94" s="41">
        <v>244</v>
      </c>
      <c r="R94" s="41">
        <v>0</v>
      </c>
      <c r="S94" s="41"/>
      <c r="T94" s="41">
        <v>289</v>
      </c>
      <c r="U94" s="41"/>
      <c r="V94" s="41">
        <f t="shared" si="37"/>
        <v>1308</v>
      </c>
      <c r="W94" s="41">
        <v>1205</v>
      </c>
      <c r="X94" s="41">
        <v>24</v>
      </c>
      <c r="Y94" s="41">
        <v>79</v>
      </c>
      <c r="Z94" s="41"/>
      <c r="AA94" s="41">
        <v>0</v>
      </c>
      <c r="AB94" s="41"/>
      <c r="AC94" s="41">
        <f>SUM(AD94:AK94)</f>
        <v>354</v>
      </c>
      <c r="AD94" s="41"/>
      <c r="AE94" s="41">
        <v>187</v>
      </c>
      <c r="AG94" s="41">
        <v>57</v>
      </c>
      <c r="AI94" s="41">
        <v>63</v>
      </c>
      <c r="AK94" s="41">
        <v>47</v>
      </c>
      <c r="AL94" s="57"/>
    </row>
    <row r="95" spans="1:38" outlineLevel="1" x14ac:dyDescent="0.2">
      <c r="B95" s="46">
        <v>2019</v>
      </c>
      <c r="C95" s="46">
        <v>4</v>
      </c>
      <c r="D95" s="22" t="s">
        <v>767</v>
      </c>
      <c r="E95" s="22" t="s">
        <v>804</v>
      </c>
      <c r="G95" s="41">
        <f t="shared" si="34"/>
        <v>80387</v>
      </c>
      <c r="H95" s="41"/>
      <c r="I95" s="41">
        <f t="shared" si="35"/>
        <v>44583</v>
      </c>
      <c r="J95" s="41">
        <v>22596.214323190427</v>
      </c>
      <c r="K95" s="41">
        <v>3410.9548095452269</v>
      </c>
      <c r="L95" s="41">
        <v>8824.4299841327356</v>
      </c>
      <c r="M95" s="41">
        <v>1077.3696482072476</v>
      </c>
      <c r="N95" s="41">
        <v>8674.031234924365</v>
      </c>
      <c r="O95" s="41"/>
      <c r="P95" s="41">
        <f t="shared" si="36"/>
        <v>11022</v>
      </c>
      <c r="Q95" s="41">
        <v>7938.9550663529526</v>
      </c>
      <c r="R95" s="41">
        <v>3083.0449336470474</v>
      </c>
      <c r="S95" s="41"/>
      <c r="T95" s="41">
        <v>9626</v>
      </c>
      <c r="U95" s="41"/>
      <c r="V95" s="41">
        <f t="shared" si="37"/>
        <v>15156</v>
      </c>
      <c r="W95" s="41">
        <v>14242.553834900209</v>
      </c>
      <c r="X95" s="41">
        <v>694.69463052904177</v>
      </c>
      <c r="Y95" s="41">
        <v>218.75153457074907</v>
      </c>
      <c r="Z95" s="41"/>
      <c r="AA95" s="41"/>
      <c r="AB95" s="41"/>
      <c r="AC95" s="41">
        <f>SUM(AD95:AK95)</f>
        <v>8583</v>
      </c>
      <c r="AD95" s="41"/>
      <c r="AE95" s="41">
        <v>3561</v>
      </c>
      <c r="AF95" s="41"/>
      <c r="AG95" s="41">
        <v>2585</v>
      </c>
      <c r="AH95" s="41"/>
      <c r="AI95" s="41">
        <v>1802</v>
      </c>
      <c r="AJ95" s="41"/>
      <c r="AK95" s="41">
        <v>635</v>
      </c>
      <c r="AL95" s="57"/>
    </row>
    <row r="96" spans="1:38" x14ac:dyDescent="0.2">
      <c r="B96" s="46">
        <v>2019</v>
      </c>
      <c r="C96" s="46" t="s">
        <v>764</v>
      </c>
      <c r="G96" s="41">
        <f>SUBTOTAL(9,G52:G95)</f>
        <v>369936</v>
      </c>
      <c r="H96" s="41"/>
      <c r="I96" s="41">
        <f t="shared" ref="I96:N96" si="79">SUBTOTAL(9,I52:I95)</f>
        <v>198509</v>
      </c>
      <c r="J96" s="41">
        <f t="shared" si="79"/>
        <v>111199.21432319042</v>
      </c>
      <c r="K96" s="41">
        <f t="shared" si="79"/>
        <v>15241.954809545226</v>
      </c>
      <c r="L96" s="41">
        <f t="shared" si="79"/>
        <v>36948.429984132737</v>
      </c>
      <c r="M96" s="41">
        <f t="shared" si="79"/>
        <v>3212.3696482072473</v>
      </c>
      <c r="N96" s="41">
        <f t="shared" si="79"/>
        <v>31907.031234924365</v>
      </c>
      <c r="O96" s="41"/>
      <c r="P96" s="41">
        <f>SUBTOTAL(9,P52:P95)</f>
        <v>44786</v>
      </c>
      <c r="Q96" s="41">
        <f>SUBTOTAL(9,Q52:Q95)</f>
        <v>34476.955066352952</v>
      </c>
      <c r="R96" s="41">
        <f>SUBTOTAL(9,R52:R95)</f>
        <v>10309.044933647048</v>
      </c>
      <c r="S96" s="41"/>
      <c r="T96" s="41">
        <f>SUBTOTAL(9,T52:T95)</f>
        <v>27425</v>
      </c>
      <c r="U96" s="41"/>
      <c r="V96" s="41">
        <f>SUBTOTAL(9,V52:V95)</f>
        <v>99216</v>
      </c>
      <c r="W96" s="41">
        <f>SUBTOTAL(9,W52:W95)</f>
        <v>93255.553834900202</v>
      </c>
      <c r="X96" s="41">
        <f>SUBTOTAL(9,X52:X95)</f>
        <v>3056.6946305290417</v>
      </c>
      <c r="Y96" s="41">
        <f>SUBTOTAL(9,Y52:Y95)</f>
        <v>2903.7515345707488</v>
      </c>
      <c r="Z96" s="41"/>
      <c r="AA96" s="41">
        <f>SUBTOTAL(9,AA52:AA95)</f>
        <v>793</v>
      </c>
      <c r="AB96" s="41"/>
      <c r="AC96" s="41">
        <f>SUBTOTAL(9,AC52:AC95)</f>
        <v>45856.145100000002</v>
      </c>
      <c r="AE96" s="41">
        <f>SUBTOTAL(9,AE52:AE95)</f>
        <v>29258.782200000001</v>
      </c>
      <c r="AF96" s="41"/>
      <c r="AG96" s="41">
        <f>SUBTOTAL(9,AG52:AG95)</f>
        <v>7748.9817999999996</v>
      </c>
      <c r="AH96" s="41"/>
      <c r="AI96" s="41">
        <f>SUBTOTAL(9,AI52:AI95)</f>
        <v>3545</v>
      </c>
      <c r="AJ96" s="41"/>
      <c r="AK96" s="41">
        <f>SUBTOTAL(9,AK52:AK95)</f>
        <v>5303.3811000000005</v>
      </c>
      <c r="AL96" s="57"/>
    </row>
    <row r="97" spans="1:38" outlineLevel="1" x14ac:dyDescent="0.2">
      <c r="A97" s="22">
        <v>1</v>
      </c>
      <c r="B97" s="46">
        <v>2019</v>
      </c>
      <c r="C97" s="46">
        <v>5</v>
      </c>
      <c r="D97" s="22" t="s">
        <v>2</v>
      </c>
      <c r="E97" s="22" t="s">
        <v>325</v>
      </c>
      <c r="G97" s="41">
        <f t="shared" ref="G97:G160" si="80">SUM(I97,P97,T97,V97)</f>
        <v>1797</v>
      </c>
      <c r="H97" s="41"/>
      <c r="I97" s="41">
        <f t="shared" ref="I97:I128" si="81">SUM(J97:N97)</f>
        <v>1107</v>
      </c>
      <c r="J97" s="41">
        <v>637</v>
      </c>
      <c r="K97" s="41">
        <v>0</v>
      </c>
      <c r="L97" s="41">
        <v>360</v>
      </c>
      <c r="M97" s="41">
        <v>0</v>
      </c>
      <c r="N97" s="41">
        <v>110</v>
      </c>
      <c r="O97" s="41"/>
      <c r="P97" s="41">
        <f t="shared" ref="P97:P128" si="82">SUM(Q97:R97)</f>
        <v>190</v>
      </c>
      <c r="Q97" s="41">
        <v>185</v>
      </c>
      <c r="R97" s="41">
        <v>5</v>
      </c>
      <c r="S97" s="41"/>
      <c r="T97" s="41">
        <v>80</v>
      </c>
      <c r="U97" s="41"/>
      <c r="V97" s="41">
        <f t="shared" ref="V97:V128" si="83">SUM(W97:Y97)</f>
        <v>420</v>
      </c>
      <c r="W97" s="41">
        <v>408</v>
      </c>
      <c r="X97" s="41">
        <v>12</v>
      </c>
      <c r="Y97" s="41">
        <v>0</v>
      </c>
      <c r="Z97" s="41"/>
      <c r="AA97" s="41">
        <v>0</v>
      </c>
      <c r="AB97" s="41"/>
      <c r="AC97" s="41">
        <f t="shared" ref="AC97:AC160" si="84">SUM(AD97:AK97)</f>
        <v>142</v>
      </c>
      <c r="AE97" s="41">
        <v>5</v>
      </c>
      <c r="AG97" s="41">
        <v>61</v>
      </c>
      <c r="AI97" s="41">
        <v>9</v>
      </c>
      <c r="AK97" s="41">
        <v>67</v>
      </c>
      <c r="AL97" s="57"/>
    </row>
    <row r="98" spans="1:38" outlineLevel="1" x14ac:dyDescent="0.2">
      <c r="A98" s="22">
        <v>1</v>
      </c>
      <c r="B98" s="46">
        <v>2019</v>
      </c>
      <c r="C98" s="46">
        <v>5</v>
      </c>
      <c r="D98" s="22" t="s">
        <v>6</v>
      </c>
      <c r="E98" s="22" t="s">
        <v>329</v>
      </c>
      <c r="G98" s="41">
        <f t="shared" si="80"/>
        <v>3371</v>
      </c>
      <c r="H98" s="41"/>
      <c r="I98" s="41">
        <f t="shared" si="81"/>
        <v>2390</v>
      </c>
      <c r="J98" s="41">
        <v>1957</v>
      </c>
      <c r="K98" s="41">
        <v>43</v>
      </c>
      <c r="L98" s="41">
        <v>366</v>
      </c>
      <c r="M98" s="41">
        <v>0</v>
      </c>
      <c r="N98" s="41">
        <v>24</v>
      </c>
      <c r="O98" s="41"/>
      <c r="P98" s="41">
        <f t="shared" si="82"/>
        <v>134</v>
      </c>
      <c r="Q98" s="41">
        <v>134</v>
      </c>
      <c r="R98" s="41">
        <v>0</v>
      </c>
      <c r="S98" s="41"/>
      <c r="T98" s="41">
        <v>20</v>
      </c>
      <c r="U98" s="41"/>
      <c r="V98" s="41">
        <f t="shared" si="83"/>
        <v>827</v>
      </c>
      <c r="W98" s="41">
        <v>801</v>
      </c>
      <c r="X98" s="41">
        <v>26</v>
      </c>
      <c r="Y98" s="41">
        <v>0</v>
      </c>
      <c r="Z98" s="41"/>
      <c r="AA98" s="41">
        <v>0</v>
      </c>
      <c r="AB98" s="41"/>
      <c r="AC98" s="41">
        <f t="shared" si="84"/>
        <v>1116</v>
      </c>
      <c r="AE98" s="41">
        <v>1106</v>
      </c>
      <c r="AG98" s="41">
        <v>6</v>
      </c>
      <c r="AI98" s="41">
        <v>0</v>
      </c>
      <c r="AK98" s="41">
        <v>4</v>
      </c>
      <c r="AL98" s="57"/>
    </row>
    <row r="99" spans="1:38" outlineLevel="1" x14ac:dyDescent="0.2">
      <c r="A99" s="22">
        <v>1</v>
      </c>
      <c r="B99" s="46">
        <v>2019</v>
      </c>
      <c r="C99" s="46">
        <v>5</v>
      </c>
      <c r="D99" s="22" t="s">
        <v>7</v>
      </c>
      <c r="E99" s="22" t="s">
        <v>330</v>
      </c>
      <c r="G99" s="41">
        <f t="shared" si="80"/>
        <v>4295</v>
      </c>
      <c r="H99" s="41"/>
      <c r="I99" s="41">
        <f t="shared" si="81"/>
        <v>3355</v>
      </c>
      <c r="J99" s="41">
        <v>3195</v>
      </c>
      <c r="K99" s="41">
        <v>0</v>
      </c>
      <c r="L99" s="41">
        <v>0</v>
      </c>
      <c r="M99" s="41">
        <v>38</v>
      </c>
      <c r="N99" s="41">
        <v>122</v>
      </c>
      <c r="O99" s="41"/>
      <c r="P99" s="41">
        <f t="shared" si="82"/>
        <v>317</v>
      </c>
      <c r="Q99" s="41">
        <v>317</v>
      </c>
      <c r="R99" s="41">
        <v>0</v>
      </c>
      <c r="S99" s="41"/>
      <c r="T99" s="41">
        <v>0</v>
      </c>
      <c r="U99" s="41"/>
      <c r="V99" s="41">
        <f t="shared" si="83"/>
        <v>623</v>
      </c>
      <c r="W99" s="41">
        <v>605</v>
      </c>
      <c r="X99" s="41">
        <v>18</v>
      </c>
      <c r="Y99" s="41">
        <v>0</v>
      </c>
      <c r="Z99" s="41"/>
      <c r="AA99" s="41">
        <v>0</v>
      </c>
      <c r="AB99" s="41"/>
      <c r="AC99" s="41">
        <f t="shared" si="84"/>
        <v>732</v>
      </c>
      <c r="AE99" s="41">
        <v>675</v>
      </c>
      <c r="AG99" s="41">
        <v>57</v>
      </c>
      <c r="AI99" s="41">
        <v>0</v>
      </c>
      <c r="AK99" s="41">
        <v>0</v>
      </c>
      <c r="AL99" s="57"/>
    </row>
    <row r="100" spans="1:38" outlineLevel="1" x14ac:dyDescent="0.2">
      <c r="A100" s="22">
        <v>1</v>
      </c>
      <c r="B100" s="46">
        <v>2019</v>
      </c>
      <c r="C100" s="46">
        <v>5</v>
      </c>
      <c r="D100" s="22" t="s">
        <v>8</v>
      </c>
      <c r="E100" s="22" t="s">
        <v>331</v>
      </c>
      <c r="G100" s="41">
        <f t="shared" si="80"/>
        <v>810</v>
      </c>
      <c r="H100" s="41"/>
      <c r="I100" s="41">
        <f t="shared" si="81"/>
        <v>163</v>
      </c>
      <c r="J100" s="41">
        <v>9</v>
      </c>
      <c r="K100" s="41">
        <v>57</v>
      </c>
      <c r="L100" s="41">
        <v>97</v>
      </c>
      <c r="M100" s="41">
        <v>0</v>
      </c>
      <c r="N100" s="41">
        <v>0</v>
      </c>
      <c r="O100" s="41"/>
      <c r="P100" s="41">
        <f t="shared" si="82"/>
        <v>50</v>
      </c>
      <c r="Q100" s="41">
        <v>0</v>
      </c>
      <c r="R100" s="41">
        <v>50</v>
      </c>
      <c r="S100" s="41"/>
      <c r="T100" s="41">
        <v>28</v>
      </c>
      <c r="U100" s="41"/>
      <c r="V100" s="41">
        <f t="shared" si="83"/>
        <v>569</v>
      </c>
      <c r="W100" s="41">
        <v>558</v>
      </c>
      <c r="X100" s="41">
        <v>11</v>
      </c>
      <c r="Y100" s="41">
        <v>0</v>
      </c>
      <c r="Z100" s="41"/>
      <c r="AA100" s="41">
        <v>72</v>
      </c>
      <c r="AB100" s="41"/>
      <c r="AC100" s="41">
        <f t="shared" si="84"/>
        <v>0</v>
      </c>
      <c r="AE100" s="41">
        <v>0</v>
      </c>
      <c r="AG100" s="41">
        <v>0</v>
      </c>
      <c r="AI100" s="41">
        <v>0</v>
      </c>
      <c r="AK100" s="41">
        <v>0</v>
      </c>
      <c r="AL100" s="57"/>
    </row>
    <row r="101" spans="1:38" outlineLevel="1" x14ac:dyDescent="0.2">
      <c r="A101" s="22">
        <v>1</v>
      </c>
      <c r="B101" s="46">
        <v>2019</v>
      </c>
      <c r="C101" s="46">
        <v>5</v>
      </c>
      <c r="D101" s="22" t="s">
        <v>9</v>
      </c>
      <c r="E101" s="22" t="s">
        <v>332</v>
      </c>
      <c r="G101" s="41">
        <f t="shared" si="80"/>
        <v>1641</v>
      </c>
      <c r="H101" s="41"/>
      <c r="I101" s="41">
        <f t="shared" si="81"/>
        <v>391</v>
      </c>
      <c r="J101" s="41">
        <v>44</v>
      </c>
      <c r="K101" s="41">
        <v>2</v>
      </c>
      <c r="L101" s="41">
        <v>299</v>
      </c>
      <c r="M101" s="41">
        <v>0</v>
      </c>
      <c r="N101" s="41">
        <v>46</v>
      </c>
      <c r="O101" s="41"/>
      <c r="P101" s="41">
        <f t="shared" si="82"/>
        <v>620</v>
      </c>
      <c r="Q101" s="41">
        <v>620</v>
      </c>
      <c r="R101" s="41">
        <v>0</v>
      </c>
      <c r="S101" s="41"/>
      <c r="T101" s="41">
        <v>19</v>
      </c>
      <c r="U101" s="41"/>
      <c r="V101" s="41">
        <f t="shared" si="83"/>
        <v>611</v>
      </c>
      <c r="W101" s="41">
        <v>599</v>
      </c>
      <c r="X101" s="41">
        <v>12</v>
      </c>
      <c r="Y101" s="41">
        <v>0</v>
      </c>
      <c r="Z101" s="41"/>
      <c r="AA101" s="41">
        <v>0</v>
      </c>
      <c r="AB101" s="41"/>
      <c r="AC101" s="41">
        <f t="shared" si="84"/>
        <v>324</v>
      </c>
      <c r="AE101" s="41">
        <v>41</v>
      </c>
      <c r="AG101" s="41">
        <v>269</v>
      </c>
      <c r="AI101" s="41">
        <v>0</v>
      </c>
      <c r="AK101" s="41">
        <v>14</v>
      </c>
      <c r="AL101" s="57"/>
    </row>
    <row r="102" spans="1:38" outlineLevel="1" x14ac:dyDescent="0.2">
      <c r="A102" s="22">
        <v>1</v>
      </c>
      <c r="B102" s="46">
        <v>2019</v>
      </c>
      <c r="C102" s="46">
        <v>5</v>
      </c>
      <c r="D102" s="22" t="s">
        <v>14</v>
      </c>
      <c r="E102" s="22" t="s">
        <v>338</v>
      </c>
      <c r="G102" s="41">
        <f t="shared" si="80"/>
        <v>1128</v>
      </c>
      <c r="H102" s="41"/>
      <c r="I102" s="41">
        <f t="shared" si="81"/>
        <v>409</v>
      </c>
      <c r="J102" s="41">
        <v>29</v>
      </c>
      <c r="K102" s="41">
        <v>39</v>
      </c>
      <c r="L102" s="41">
        <v>296</v>
      </c>
      <c r="M102" s="41">
        <v>0</v>
      </c>
      <c r="N102" s="41">
        <v>45</v>
      </c>
      <c r="O102" s="41"/>
      <c r="P102" s="41">
        <f t="shared" si="82"/>
        <v>0</v>
      </c>
      <c r="Q102" s="41">
        <v>0</v>
      </c>
      <c r="R102" s="41">
        <v>0</v>
      </c>
      <c r="S102" s="41"/>
      <c r="T102" s="41">
        <v>145</v>
      </c>
      <c r="U102" s="41"/>
      <c r="V102" s="41">
        <f t="shared" si="83"/>
        <v>574</v>
      </c>
      <c r="W102" s="41">
        <v>563</v>
      </c>
      <c r="X102" s="41">
        <v>11</v>
      </c>
      <c r="Y102" s="41">
        <v>0</v>
      </c>
      <c r="Z102" s="41"/>
      <c r="AA102" s="41">
        <v>0</v>
      </c>
      <c r="AB102" s="41"/>
      <c r="AC102" s="41">
        <f t="shared" si="84"/>
        <v>13</v>
      </c>
      <c r="AE102" s="41">
        <v>-15</v>
      </c>
      <c r="AG102" s="41">
        <v>0</v>
      </c>
      <c r="AI102" s="41">
        <v>8</v>
      </c>
      <c r="AK102" s="41">
        <v>20</v>
      </c>
      <c r="AL102" s="57"/>
    </row>
    <row r="103" spans="1:38" outlineLevel="1" x14ac:dyDescent="0.2">
      <c r="A103" s="22">
        <v>1</v>
      </c>
      <c r="B103" s="46">
        <v>2019</v>
      </c>
      <c r="C103" s="46">
        <v>5</v>
      </c>
      <c r="D103" s="22" t="s">
        <v>15</v>
      </c>
      <c r="E103" s="22" t="s">
        <v>339</v>
      </c>
      <c r="G103" s="41">
        <f t="shared" si="80"/>
        <v>1099</v>
      </c>
      <c r="H103" s="41"/>
      <c r="I103" s="41">
        <f t="shared" si="81"/>
        <v>423</v>
      </c>
      <c r="J103" s="41">
        <v>55</v>
      </c>
      <c r="K103" s="41">
        <v>0</v>
      </c>
      <c r="L103" s="41">
        <v>290</v>
      </c>
      <c r="M103" s="41">
        <v>0</v>
      </c>
      <c r="N103" s="41">
        <v>78</v>
      </c>
      <c r="O103" s="41"/>
      <c r="P103" s="41">
        <f t="shared" si="82"/>
        <v>61</v>
      </c>
      <c r="Q103" s="41">
        <v>61</v>
      </c>
      <c r="R103" s="41">
        <v>0</v>
      </c>
      <c r="S103" s="41"/>
      <c r="T103" s="41">
        <v>4</v>
      </c>
      <c r="U103" s="41"/>
      <c r="V103" s="41">
        <f t="shared" si="83"/>
        <v>611</v>
      </c>
      <c r="W103" s="41">
        <v>611</v>
      </c>
      <c r="X103" s="41">
        <v>0</v>
      </c>
      <c r="Y103" s="41">
        <v>0</v>
      </c>
      <c r="Z103" s="41"/>
      <c r="AA103" s="41">
        <v>0</v>
      </c>
      <c r="AB103" s="41"/>
      <c r="AC103" s="41">
        <f t="shared" si="84"/>
        <v>28</v>
      </c>
      <c r="AE103" s="41">
        <v>0</v>
      </c>
      <c r="AG103" s="41">
        <v>11</v>
      </c>
      <c r="AI103" s="41">
        <v>17</v>
      </c>
      <c r="AK103" s="41">
        <v>0</v>
      </c>
      <c r="AL103" s="57"/>
    </row>
    <row r="104" spans="1:38" outlineLevel="1" x14ac:dyDescent="0.2">
      <c r="A104" s="22">
        <v>1</v>
      </c>
      <c r="B104" s="46">
        <v>2019</v>
      </c>
      <c r="C104" s="46">
        <v>5</v>
      </c>
      <c r="D104" s="22" t="s">
        <v>20</v>
      </c>
      <c r="E104" s="22" t="s">
        <v>344</v>
      </c>
      <c r="G104" s="41">
        <f t="shared" si="80"/>
        <v>912</v>
      </c>
      <c r="H104" s="41"/>
      <c r="I104" s="41">
        <f t="shared" si="81"/>
        <v>279</v>
      </c>
      <c r="J104" s="41">
        <v>0</v>
      </c>
      <c r="K104" s="41">
        <v>0</v>
      </c>
      <c r="L104" s="41">
        <v>266</v>
      </c>
      <c r="M104" s="41">
        <v>0</v>
      </c>
      <c r="N104" s="41">
        <v>13</v>
      </c>
      <c r="O104" s="41"/>
      <c r="P104" s="41">
        <f t="shared" si="82"/>
        <v>82</v>
      </c>
      <c r="Q104" s="41">
        <v>82</v>
      </c>
      <c r="R104" s="41">
        <v>0</v>
      </c>
      <c r="S104" s="41"/>
      <c r="T104" s="41">
        <v>104</v>
      </c>
      <c r="U104" s="41"/>
      <c r="V104" s="41">
        <f t="shared" si="83"/>
        <v>447</v>
      </c>
      <c r="W104" s="41">
        <v>430</v>
      </c>
      <c r="X104" s="41">
        <v>15</v>
      </c>
      <c r="Y104" s="41">
        <v>2</v>
      </c>
      <c r="Z104" s="41"/>
      <c r="AA104" s="41">
        <v>0</v>
      </c>
      <c r="AB104" s="41"/>
      <c r="AC104" s="41">
        <f t="shared" si="84"/>
        <v>5</v>
      </c>
      <c r="AE104" s="41">
        <v>0</v>
      </c>
      <c r="AG104" s="41">
        <v>0</v>
      </c>
      <c r="AI104" s="41">
        <v>5</v>
      </c>
      <c r="AK104" s="41">
        <v>0</v>
      </c>
      <c r="AL104" s="57"/>
    </row>
    <row r="105" spans="1:38" outlineLevel="1" x14ac:dyDescent="0.2">
      <c r="A105" s="22">
        <v>1</v>
      </c>
      <c r="B105" s="46">
        <v>2019</v>
      </c>
      <c r="C105" s="46">
        <v>5</v>
      </c>
      <c r="D105" s="22" t="s">
        <v>22</v>
      </c>
      <c r="E105" s="22" t="s">
        <v>347</v>
      </c>
      <c r="G105" s="41">
        <f t="shared" si="80"/>
        <v>1230</v>
      </c>
      <c r="H105" s="41"/>
      <c r="I105" s="41">
        <f t="shared" si="81"/>
        <v>115</v>
      </c>
      <c r="J105" s="41">
        <v>0</v>
      </c>
      <c r="K105" s="41">
        <v>0</v>
      </c>
      <c r="L105" s="41">
        <v>15</v>
      </c>
      <c r="M105" s="41">
        <v>0</v>
      </c>
      <c r="N105" s="41">
        <v>100</v>
      </c>
      <c r="O105" s="41"/>
      <c r="P105" s="41">
        <f t="shared" si="82"/>
        <v>285</v>
      </c>
      <c r="Q105" s="41">
        <v>285</v>
      </c>
      <c r="R105" s="41">
        <v>0</v>
      </c>
      <c r="S105" s="41"/>
      <c r="T105" s="41">
        <v>0</v>
      </c>
      <c r="U105" s="41"/>
      <c r="V105" s="41">
        <f t="shared" si="83"/>
        <v>830</v>
      </c>
      <c r="W105" s="41">
        <v>687</v>
      </c>
      <c r="X105" s="41">
        <v>18</v>
      </c>
      <c r="Y105" s="41">
        <v>125</v>
      </c>
      <c r="Z105" s="41"/>
      <c r="AA105" s="41">
        <v>0</v>
      </c>
      <c r="AB105" s="41"/>
      <c r="AC105" s="41">
        <f t="shared" si="84"/>
        <v>199</v>
      </c>
      <c r="AE105" s="41">
        <v>45</v>
      </c>
      <c r="AG105" s="41">
        <v>45</v>
      </c>
      <c r="AI105" s="41">
        <v>0</v>
      </c>
      <c r="AK105" s="41">
        <v>109</v>
      </c>
      <c r="AL105" s="57"/>
    </row>
    <row r="106" spans="1:38" outlineLevel="1" x14ac:dyDescent="0.2">
      <c r="A106" s="22">
        <v>1</v>
      </c>
      <c r="B106" s="46">
        <v>2019</v>
      </c>
      <c r="C106" s="46">
        <v>5</v>
      </c>
      <c r="D106" s="22" t="s">
        <v>25</v>
      </c>
      <c r="E106" s="22" t="s">
        <v>350</v>
      </c>
      <c r="G106" s="41">
        <f t="shared" si="80"/>
        <v>3298</v>
      </c>
      <c r="H106" s="41"/>
      <c r="I106" s="41">
        <f t="shared" si="81"/>
        <v>2498</v>
      </c>
      <c r="J106" s="41">
        <v>1822</v>
      </c>
      <c r="K106" s="41">
        <v>1</v>
      </c>
      <c r="L106" s="41">
        <v>566</v>
      </c>
      <c r="M106" s="41">
        <v>0</v>
      </c>
      <c r="N106" s="41">
        <v>109</v>
      </c>
      <c r="O106" s="41"/>
      <c r="P106" s="41">
        <f t="shared" si="82"/>
        <v>55</v>
      </c>
      <c r="Q106" s="41">
        <v>55</v>
      </c>
      <c r="R106" s="41">
        <v>0</v>
      </c>
      <c r="S106" s="41"/>
      <c r="T106" s="41">
        <v>104</v>
      </c>
      <c r="U106" s="41"/>
      <c r="V106" s="41">
        <f t="shared" si="83"/>
        <v>641</v>
      </c>
      <c r="W106" s="41">
        <v>593</v>
      </c>
      <c r="X106" s="41">
        <v>27</v>
      </c>
      <c r="Y106" s="41">
        <v>21</v>
      </c>
      <c r="Z106" s="41"/>
      <c r="AA106" s="41">
        <v>0</v>
      </c>
      <c r="AB106" s="41"/>
      <c r="AC106" s="41">
        <f t="shared" si="84"/>
        <v>1075</v>
      </c>
      <c r="AE106" s="41">
        <v>936</v>
      </c>
      <c r="AG106" s="41">
        <v>0</v>
      </c>
      <c r="AI106" s="41">
        <v>39</v>
      </c>
      <c r="AK106" s="41">
        <v>100</v>
      </c>
      <c r="AL106" s="57"/>
    </row>
    <row r="107" spans="1:38" outlineLevel="1" x14ac:dyDescent="0.2">
      <c r="A107" s="22">
        <v>1</v>
      </c>
      <c r="B107" s="46">
        <v>2019</v>
      </c>
      <c r="C107" s="46">
        <v>5</v>
      </c>
      <c r="D107" s="22" t="s">
        <v>27</v>
      </c>
      <c r="E107" s="22" t="s">
        <v>353</v>
      </c>
      <c r="G107" s="41">
        <f t="shared" si="80"/>
        <v>1120</v>
      </c>
      <c r="H107" s="41"/>
      <c r="I107" s="41">
        <f t="shared" si="81"/>
        <v>588</v>
      </c>
      <c r="J107" s="41">
        <v>0</v>
      </c>
      <c r="K107" s="41">
        <v>294</v>
      </c>
      <c r="L107" s="41">
        <v>286</v>
      </c>
      <c r="M107" s="41">
        <v>0</v>
      </c>
      <c r="N107" s="41">
        <v>8</v>
      </c>
      <c r="O107" s="41"/>
      <c r="P107" s="41">
        <f t="shared" si="82"/>
        <v>52</v>
      </c>
      <c r="Q107" s="41">
        <v>52</v>
      </c>
      <c r="R107" s="41">
        <v>0</v>
      </c>
      <c r="S107" s="41"/>
      <c r="T107" s="41">
        <v>47</v>
      </c>
      <c r="U107" s="41"/>
      <c r="V107" s="41">
        <f t="shared" si="83"/>
        <v>433</v>
      </c>
      <c r="W107" s="41">
        <v>418</v>
      </c>
      <c r="X107" s="41">
        <v>15</v>
      </c>
      <c r="Y107" s="41">
        <v>0</v>
      </c>
      <c r="Z107" s="41"/>
      <c r="AA107" s="41">
        <v>0</v>
      </c>
      <c r="AB107" s="41"/>
      <c r="AC107" s="41">
        <f t="shared" si="84"/>
        <v>7</v>
      </c>
      <c r="AE107" s="41">
        <v>6</v>
      </c>
      <c r="AG107" s="41">
        <v>0</v>
      </c>
      <c r="AI107" s="41">
        <v>1</v>
      </c>
      <c r="AK107" s="41">
        <v>0</v>
      </c>
      <c r="AL107" s="57"/>
    </row>
    <row r="108" spans="1:38" outlineLevel="1" x14ac:dyDescent="0.2">
      <c r="A108" s="22">
        <v>1</v>
      </c>
      <c r="B108" s="46">
        <v>2019</v>
      </c>
      <c r="C108" s="46">
        <v>5</v>
      </c>
      <c r="D108" s="22" t="s">
        <v>28</v>
      </c>
      <c r="E108" s="22" t="s">
        <v>354</v>
      </c>
      <c r="G108" s="41">
        <f t="shared" si="80"/>
        <v>1310</v>
      </c>
      <c r="H108" s="41"/>
      <c r="I108" s="41">
        <f t="shared" si="81"/>
        <v>422</v>
      </c>
      <c r="J108" s="41">
        <v>0</v>
      </c>
      <c r="K108" s="41">
        <v>0</v>
      </c>
      <c r="L108" s="41">
        <v>236</v>
      </c>
      <c r="M108" s="41">
        <v>0</v>
      </c>
      <c r="N108" s="41">
        <v>186</v>
      </c>
      <c r="O108" s="41"/>
      <c r="P108" s="41">
        <f t="shared" si="82"/>
        <v>0</v>
      </c>
      <c r="Q108" s="41">
        <v>0</v>
      </c>
      <c r="R108" s="41">
        <v>0</v>
      </c>
      <c r="S108" s="41"/>
      <c r="T108" s="41">
        <v>143</v>
      </c>
      <c r="U108" s="41"/>
      <c r="V108" s="41">
        <f t="shared" si="83"/>
        <v>745</v>
      </c>
      <c r="W108" s="41">
        <v>730</v>
      </c>
      <c r="X108" s="41">
        <v>15</v>
      </c>
      <c r="Y108" s="41">
        <v>0</v>
      </c>
      <c r="Z108" s="41"/>
      <c r="AA108" s="41">
        <v>10</v>
      </c>
      <c r="AB108" s="41"/>
      <c r="AC108" s="41">
        <f t="shared" si="84"/>
        <v>161</v>
      </c>
      <c r="AE108" s="41">
        <v>134</v>
      </c>
      <c r="AG108" s="41">
        <v>11</v>
      </c>
      <c r="AI108" s="41">
        <v>16</v>
      </c>
      <c r="AK108" s="41">
        <v>0</v>
      </c>
      <c r="AL108" s="57"/>
    </row>
    <row r="109" spans="1:38" outlineLevel="1" x14ac:dyDescent="0.2">
      <c r="A109" s="22">
        <v>1</v>
      </c>
      <c r="B109" s="46">
        <v>2019</v>
      </c>
      <c r="C109" s="46">
        <v>5</v>
      </c>
      <c r="D109" s="22" t="s">
        <v>31</v>
      </c>
      <c r="E109" s="22" t="s">
        <v>357</v>
      </c>
      <c r="G109" s="41">
        <f t="shared" si="80"/>
        <v>1622</v>
      </c>
      <c r="H109" s="41"/>
      <c r="I109" s="41">
        <f t="shared" si="81"/>
        <v>1324</v>
      </c>
      <c r="J109" s="41">
        <v>1109</v>
      </c>
      <c r="K109" s="41">
        <v>44</v>
      </c>
      <c r="L109" s="41">
        <v>102</v>
      </c>
      <c r="M109" s="41">
        <v>0</v>
      </c>
      <c r="N109" s="41">
        <v>69</v>
      </c>
      <c r="O109" s="41"/>
      <c r="P109" s="41">
        <f t="shared" si="82"/>
        <v>0</v>
      </c>
      <c r="Q109" s="41">
        <v>0</v>
      </c>
      <c r="R109" s="41">
        <v>0</v>
      </c>
      <c r="S109" s="41"/>
      <c r="T109" s="41">
        <v>57</v>
      </c>
      <c r="U109" s="41"/>
      <c r="V109" s="41">
        <f t="shared" si="83"/>
        <v>241</v>
      </c>
      <c r="W109" s="41">
        <v>228</v>
      </c>
      <c r="X109" s="41">
        <v>13</v>
      </c>
      <c r="Y109" s="41">
        <v>0</v>
      </c>
      <c r="Z109" s="41"/>
      <c r="AA109" s="41">
        <v>0</v>
      </c>
      <c r="AB109" s="41"/>
      <c r="AC109" s="41">
        <f t="shared" si="84"/>
        <v>209</v>
      </c>
      <c r="AE109" s="41">
        <v>196</v>
      </c>
      <c r="AG109" s="41">
        <v>0</v>
      </c>
      <c r="AI109" s="41">
        <v>13</v>
      </c>
      <c r="AK109" s="41">
        <v>0</v>
      </c>
      <c r="AL109" s="57"/>
    </row>
    <row r="110" spans="1:38" outlineLevel="1" x14ac:dyDescent="0.2">
      <c r="A110" s="22">
        <v>1</v>
      </c>
      <c r="B110" s="46">
        <v>2019</v>
      </c>
      <c r="C110" s="46">
        <v>5</v>
      </c>
      <c r="D110" s="22" t="s">
        <v>33</v>
      </c>
      <c r="E110" s="22" t="s">
        <v>359</v>
      </c>
      <c r="G110" s="41">
        <f t="shared" si="80"/>
        <v>3243</v>
      </c>
      <c r="H110" s="41"/>
      <c r="I110" s="41">
        <f t="shared" si="81"/>
        <v>1636</v>
      </c>
      <c r="J110" s="41">
        <v>1394</v>
      </c>
      <c r="K110" s="41">
        <v>0</v>
      </c>
      <c r="L110" s="41">
        <v>89</v>
      </c>
      <c r="M110" s="41">
        <v>0</v>
      </c>
      <c r="N110" s="41">
        <v>153</v>
      </c>
      <c r="O110" s="41"/>
      <c r="P110" s="41">
        <f t="shared" si="82"/>
        <v>32</v>
      </c>
      <c r="Q110" s="41">
        <v>32</v>
      </c>
      <c r="R110" s="41">
        <v>0</v>
      </c>
      <c r="S110" s="41"/>
      <c r="T110" s="41">
        <v>46</v>
      </c>
      <c r="U110" s="41"/>
      <c r="V110" s="41">
        <f t="shared" si="83"/>
        <v>1529</v>
      </c>
      <c r="W110" s="41">
        <v>1501</v>
      </c>
      <c r="X110" s="41">
        <v>28</v>
      </c>
      <c r="Y110" s="41">
        <v>0</v>
      </c>
      <c r="Z110" s="41"/>
      <c r="AA110" s="41">
        <v>0</v>
      </c>
      <c r="AB110" s="41"/>
      <c r="AC110" s="41">
        <f t="shared" si="84"/>
        <v>1162</v>
      </c>
      <c r="AE110" s="41">
        <v>671</v>
      </c>
      <c r="AG110" s="41">
        <v>4</v>
      </c>
      <c r="AI110" s="41">
        <v>13</v>
      </c>
      <c r="AK110" s="41">
        <v>474</v>
      </c>
      <c r="AL110" s="57"/>
    </row>
    <row r="111" spans="1:38" outlineLevel="1" x14ac:dyDescent="0.2">
      <c r="A111" s="22">
        <v>1</v>
      </c>
      <c r="B111" s="46">
        <v>2019</v>
      </c>
      <c r="C111" s="46">
        <v>5</v>
      </c>
      <c r="D111" s="22" t="s">
        <v>36</v>
      </c>
      <c r="E111" s="22" t="s">
        <v>364</v>
      </c>
      <c r="G111" s="41">
        <f t="shared" si="80"/>
        <v>4075</v>
      </c>
      <c r="H111" s="41"/>
      <c r="I111" s="41">
        <f t="shared" si="81"/>
        <v>2378</v>
      </c>
      <c r="J111" s="41">
        <v>697</v>
      </c>
      <c r="K111" s="41">
        <v>44</v>
      </c>
      <c r="L111" s="41">
        <v>1601</v>
      </c>
      <c r="M111" s="41">
        <v>0</v>
      </c>
      <c r="N111" s="41">
        <v>36</v>
      </c>
      <c r="O111" s="41"/>
      <c r="P111" s="41">
        <f t="shared" si="82"/>
        <v>295</v>
      </c>
      <c r="Q111" s="41">
        <v>294</v>
      </c>
      <c r="R111" s="41">
        <v>1</v>
      </c>
      <c r="S111" s="41"/>
      <c r="T111" s="41">
        <v>304</v>
      </c>
      <c r="U111" s="41"/>
      <c r="V111" s="41">
        <f t="shared" si="83"/>
        <v>1098</v>
      </c>
      <c r="W111" s="41">
        <v>1065</v>
      </c>
      <c r="X111" s="41">
        <v>33</v>
      </c>
      <c r="Y111" s="41">
        <v>0</v>
      </c>
      <c r="Z111" s="41"/>
      <c r="AA111" s="41">
        <v>0</v>
      </c>
      <c r="AB111" s="41"/>
      <c r="AC111" s="41">
        <f t="shared" si="84"/>
        <v>128</v>
      </c>
      <c r="AE111" s="41">
        <v>51</v>
      </c>
      <c r="AG111" s="41">
        <v>33</v>
      </c>
      <c r="AI111" s="41">
        <v>44</v>
      </c>
      <c r="AK111" s="41">
        <v>0</v>
      </c>
      <c r="AL111" s="57"/>
    </row>
    <row r="112" spans="1:38" outlineLevel="1" x14ac:dyDescent="0.2">
      <c r="A112" s="22">
        <v>1</v>
      </c>
      <c r="B112" s="46">
        <v>2019</v>
      </c>
      <c r="C112" s="46">
        <v>5</v>
      </c>
      <c r="D112" s="22" t="s">
        <v>37</v>
      </c>
      <c r="E112" s="22" t="s">
        <v>365</v>
      </c>
      <c r="G112" s="41">
        <f t="shared" si="80"/>
        <v>2634</v>
      </c>
      <c r="H112" s="41"/>
      <c r="I112" s="41">
        <f t="shared" si="81"/>
        <v>1248</v>
      </c>
      <c r="J112" s="41">
        <v>748</v>
      </c>
      <c r="K112" s="41">
        <v>29</v>
      </c>
      <c r="L112" s="41">
        <v>405</v>
      </c>
      <c r="M112" s="41">
        <v>0</v>
      </c>
      <c r="N112" s="41">
        <v>66</v>
      </c>
      <c r="O112" s="41"/>
      <c r="P112" s="41">
        <f t="shared" si="82"/>
        <v>14</v>
      </c>
      <c r="Q112" s="41">
        <v>14</v>
      </c>
      <c r="R112" s="41">
        <v>0</v>
      </c>
      <c r="S112" s="41"/>
      <c r="T112" s="41">
        <v>317</v>
      </c>
      <c r="U112" s="41"/>
      <c r="V112" s="41">
        <f t="shared" si="83"/>
        <v>1055</v>
      </c>
      <c r="W112" s="41">
        <v>995</v>
      </c>
      <c r="X112" s="41">
        <v>20</v>
      </c>
      <c r="Y112" s="41">
        <v>40</v>
      </c>
      <c r="Z112" s="41"/>
      <c r="AA112" s="41">
        <v>0</v>
      </c>
      <c r="AB112" s="41"/>
      <c r="AC112" s="41">
        <f t="shared" si="84"/>
        <v>327</v>
      </c>
      <c r="AE112" s="41">
        <v>246</v>
      </c>
      <c r="AG112" s="41">
        <v>0</v>
      </c>
      <c r="AI112" s="41">
        <v>0</v>
      </c>
      <c r="AK112" s="41">
        <v>81</v>
      </c>
      <c r="AL112" s="57"/>
    </row>
    <row r="113" spans="1:38" outlineLevel="1" x14ac:dyDescent="0.2">
      <c r="A113" s="22">
        <v>1</v>
      </c>
      <c r="B113" s="46">
        <v>2019</v>
      </c>
      <c r="C113" s="46">
        <v>5</v>
      </c>
      <c r="D113" s="22" t="s">
        <v>38</v>
      </c>
      <c r="E113" s="22" t="s">
        <v>368</v>
      </c>
      <c r="G113" s="41">
        <f t="shared" si="80"/>
        <v>1609</v>
      </c>
      <c r="H113" s="41"/>
      <c r="I113" s="41">
        <f t="shared" si="81"/>
        <v>749</v>
      </c>
      <c r="J113" s="41">
        <v>427</v>
      </c>
      <c r="K113" s="41">
        <v>5</v>
      </c>
      <c r="L113" s="41">
        <v>317</v>
      </c>
      <c r="M113" s="41">
        <v>0</v>
      </c>
      <c r="N113" s="41">
        <v>0</v>
      </c>
      <c r="O113" s="41"/>
      <c r="P113" s="41">
        <f t="shared" si="82"/>
        <v>17</v>
      </c>
      <c r="Q113" s="41">
        <v>17</v>
      </c>
      <c r="R113" s="41">
        <v>0</v>
      </c>
      <c r="S113" s="41"/>
      <c r="T113" s="41">
        <v>0</v>
      </c>
      <c r="U113" s="41"/>
      <c r="V113" s="41">
        <f t="shared" si="83"/>
        <v>843</v>
      </c>
      <c r="W113" s="41">
        <v>822</v>
      </c>
      <c r="X113" s="41">
        <v>21</v>
      </c>
      <c r="Y113" s="41">
        <v>0</v>
      </c>
      <c r="Z113" s="41"/>
      <c r="AA113" s="41">
        <v>0</v>
      </c>
      <c r="AB113" s="41"/>
      <c r="AC113" s="41">
        <f t="shared" si="84"/>
        <v>155</v>
      </c>
      <c r="AE113" s="41">
        <v>155</v>
      </c>
      <c r="AG113" s="41">
        <v>0</v>
      </c>
      <c r="AI113" s="41">
        <v>0</v>
      </c>
      <c r="AK113" s="41">
        <v>0</v>
      </c>
      <c r="AL113" s="57"/>
    </row>
    <row r="114" spans="1:38" outlineLevel="1" x14ac:dyDescent="0.2">
      <c r="A114" s="22">
        <v>1</v>
      </c>
      <c r="B114" s="46">
        <v>2019</v>
      </c>
      <c r="C114" s="46">
        <v>5</v>
      </c>
      <c r="D114" s="22" t="s">
        <v>40</v>
      </c>
      <c r="E114" s="22" t="s">
        <v>370</v>
      </c>
      <c r="G114" s="41">
        <f t="shared" si="80"/>
        <v>648</v>
      </c>
      <c r="H114" s="41"/>
      <c r="I114" s="41">
        <f t="shared" si="81"/>
        <v>174</v>
      </c>
      <c r="J114" s="41">
        <v>0</v>
      </c>
      <c r="K114" s="41">
        <v>0</v>
      </c>
      <c r="L114" s="41">
        <v>174</v>
      </c>
      <c r="M114" s="41">
        <v>0</v>
      </c>
      <c r="N114" s="41">
        <v>0</v>
      </c>
      <c r="O114" s="41"/>
      <c r="P114" s="41">
        <f t="shared" si="82"/>
        <v>19</v>
      </c>
      <c r="Q114" s="41">
        <v>19</v>
      </c>
      <c r="R114" s="41">
        <v>0</v>
      </c>
      <c r="S114" s="41"/>
      <c r="T114" s="41">
        <v>45</v>
      </c>
      <c r="U114" s="41"/>
      <c r="V114" s="41">
        <f t="shared" si="83"/>
        <v>410</v>
      </c>
      <c r="W114" s="41">
        <v>399</v>
      </c>
      <c r="X114" s="41">
        <v>11</v>
      </c>
      <c r="Y114" s="41">
        <v>0</v>
      </c>
      <c r="Z114" s="41"/>
      <c r="AA114" s="41">
        <v>0</v>
      </c>
      <c r="AB114" s="41"/>
      <c r="AC114" s="41">
        <f t="shared" si="84"/>
        <v>22</v>
      </c>
      <c r="AE114" s="41">
        <v>22</v>
      </c>
      <c r="AG114" s="41">
        <v>0</v>
      </c>
      <c r="AI114" s="41">
        <v>0</v>
      </c>
      <c r="AK114" s="41">
        <v>0</v>
      </c>
      <c r="AL114" s="57"/>
    </row>
    <row r="115" spans="1:38" outlineLevel="1" x14ac:dyDescent="0.2">
      <c r="A115" s="22">
        <v>1</v>
      </c>
      <c r="B115" s="46">
        <v>2019</v>
      </c>
      <c r="C115" s="46">
        <v>5</v>
      </c>
      <c r="D115" s="22" t="s">
        <v>41</v>
      </c>
      <c r="E115" s="22" t="s">
        <v>371</v>
      </c>
      <c r="G115" s="41">
        <f t="shared" si="80"/>
        <v>1057</v>
      </c>
      <c r="H115" s="41"/>
      <c r="I115" s="41">
        <f t="shared" si="81"/>
        <v>146</v>
      </c>
      <c r="J115" s="41">
        <v>39</v>
      </c>
      <c r="K115" s="41">
        <v>5</v>
      </c>
      <c r="L115" s="41">
        <v>63</v>
      </c>
      <c r="M115" s="41">
        <v>0</v>
      </c>
      <c r="N115" s="41">
        <v>39</v>
      </c>
      <c r="O115" s="41"/>
      <c r="P115" s="41">
        <f t="shared" si="82"/>
        <v>187</v>
      </c>
      <c r="Q115" s="41">
        <v>187</v>
      </c>
      <c r="R115" s="41">
        <v>0</v>
      </c>
      <c r="S115" s="41"/>
      <c r="T115" s="41">
        <v>177</v>
      </c>
      <c r="U115" s="41"/>
      <c r="V115" s="41">
        <f t="shared" si="83"/>
        <v>547</v>
      </c>
      <c r="W115" s="41">
        <v>536</v>
      </c>
      <c r="X115" s="41">
        <v>11</v>
      </c>
      <c r="Y115" s="41">
        <v>0</v>
      </c>
      <c r="Z115" s="41"/>
      <c r="AA115" s="41">
        <v>118</v>
      </c>
      <c r="AB115" s="41"/>
      <c r="AC115" s="41">
        <f t="shared" si="84"/>
        <v>365</v>
      </c>
      <c r="AE115" s="41">
        <v>99</v>
      </c>
      <c r="AG115" s="41">
        <v>55</v>
      </c>
      <c r="AI115" s="41">
        <v>121</v>
      </c>
      <c r="AK115" s="41">
        <v>90</v>
      </c>
      <c r="AL115" s="57"/>
    </row>
    <row r="116" spans="1:38" outlineLevel="1" x14ac:dyDescent="0.2">
      <c r="A116" s="22">
        <v>1</v>
      </c>
      <c r="B116" s="46">
        <v>2019</v>
      </c>
      <c r="C116" s="46">
        <v>5</v>
      </c>
      <c r="D116" s="22" t="s">
        <v>42</v>
      </c>
      <c r="E116" s="22" t="s">
        <v>372</v>
      </c>
      <c r="G116" s="41">
        <f t="shared" si="80"/>
        <v>1071</v>
      </c>
      <c r="H116" s="41"/>
      <c r="I116" s="41">
        <f t="shared" si="81"/>
        <v>506</v>
      </c>
      <c r="J116" s="41">
        <v>11</v>
      </c>
      <c r="K116" s="41">
        <v>415</v>
      </c>
      <c r="L116" s="41">
        <v>59</v>
      </c>
      <c r="M116" s="41">
        <v>0</v>
      </c>
      <c r="N116" s="41">
        <v>21</v>
      </c>
      <c r="O116" s="41"/>
      <c r="P116" s="41">
        <f t="shared" si="82"/>
        <v>24</v>
      </c>
      <c r="Q116" s="41">
        <v>24</v>
      </c>
      <c r="R116" s="41">
        <v>0</v>
      </c>
      <c r="S116" s="41"/>
      <c r="T116" s="41">
        <v>20</v>
      </c>
      <c r="U116" s="41"/>
      <c r="V116" s="41">
        <f t="shared" si="83"/>
        <v>521</v>
      </c>
      <c r="W116" s="41">
        <v>510</v>
      </c>
      <c r="X116" s="41">
        <v>11</v>
      </c>
      <c r="Y116" s="41">
        <v>0</v>
      </c>
      <c r="Z116" s="41"/>
      <c r="AA116" s="41">
        <v>0</v>
      </c>
      <c r="AB116" s="41"/>
      <c r="AC116" s="41">
        <f t="shared" si="84"/>
        <v>28</v>
      </c>
      <c r="AE116" s="41">
        <v>28</v>
      </c>
      <c r="AG116" s="41">
        <v>0</v>
      </c>
      <c r="AI116" s="41">
        <v>0</v>
      </c>
      <c r="AK116" s="41">
        <v>0</v>
      </c>
      <c r="AL116" s="57"/>
    </row>
    <row r="117" spans="1:38" outlineLevel="1" x14ac:dyDescent="0.2">
      <c r="A117" s="22">
        <v>1</v>
      </c>
      <c r="B117" s="46">
        <v>2019</v>
      </c>
      <c r="C117" s="46">
        <v>5</v>
      </c>
      <c r="D117" s="22" t="s">
        <v>44</v>
      </c>
      <c r="E117" s="22" t="s">
        <v>374</v>
      </c>
      <c r="G117" s="41">
        <f t="shared" si="80"/>
        <v>1189</v>
      </c>
      <c r="H117" s="41"/>
      <c r="I117" s="41">
        <f t="shared" si="81"/>
        <v>280</v>
      </c>
      <c r="J117" s="41">
        <v>184</v>
      </c>
      <c r="K117" s="41">
        <v>67</v>
      </c>
      <c r="L117" s="41">
        <v>0</v>
      </c>
      <c r="M117" s="41">
        <v>0</v>
      </c>
      <c r="N117" s="41">
        <v>29</v>
      </c>
      <c r="O117" s="41"/>
      <c r="P117" s="41">
        <f t="shared" si="82"/>
        <v>305</v>
      </c>
      <c r="Q117" s="41">
        <v>166</v>
      </c>
      <c r="R117" s="41">
        <v>139</v>
      </c>
      <c r="S117" s="41"/>
      <c r="T117" s="41">
        <v>114</v>
      </c>
      <c r="U117" s="41"/>
      <c r="V117" s="41">
        <f t="shared" si="83"/>
        <v>490</v>
      </c>
      <c r="W117" s="41">
        <v>473</v>
      </c>
      <c r="X117" s="41">
        <v>15</v>
      </c>
      <c r="Y117" s="41">
        <v>2</v>
      </c>
      <c r="Z117" s="41"/>
      <c r="AA117" s="41">
        <v>0</v>
      </c>
      <c r="AB117" s="41"/>
      <c r="AC117" s="41">
        <f t="shared" si="84"/>
        <v>57</v>
      </c>
      <c r="AE117" s="41">
        <v>0</v>
      </c>
      <c r="AG117" s="41">
        <v>14</v>
      </c>
      <c r="AI117" s="41">
        <v>43</v>
      </c>
      <c r="AK117" s="41">
        <v>0</v>
      </c>
      <c r="AL117" s="57"/>
    </row>
    <row r="118" spans="1:38" outlineLevel="1" x14ac:dyDescent="0.2">
      <c r="A118" s="22">
        <v>1</v>
      </c>
      <c r="B118" s="46">
        <v>2019</v>
      </c>
      <c r="C118" s="46">
        <v>5</v>
      </c>
      <c r="D118" s="22" t="s">
        <v>47</v>
      </c>
      <c r="E118" s="22" t="s">
        <v>380</v>
      </c>
      <c r="G118" s="41">
        <f t="shared" si="80"/>
        <v>828</v>
      </c>
      <c r="H118" s="41"/>
      <c r="I118" s="41">
        <f t="shared" si="81"/>
        <v>644</v>
      </c>
      <c r="J118" s="41">
        <v>0</v>
      </c>
      <c r="K118" s="41">
        <v>524</v>
      </c>
      <c r="L118" s="41">
        <v>44</v>
      </c>
      <c r="M118" s="41">
        <v>0</v>
      </c>
      <c r="N118" s="41">
        <v>76</v>
      </c>
      <c r="O118" s="41"/>
      <c r="P118" s="41">
        <f t="shared" si="82"/>
        <v>0</v>
      </c>
      <c r="Q118" s="41">
        <v>0</v>
      </c>
      <c r="R118" s="41">
        <v>0</v>
      </c>
      <c r="S118" s="41"/>
      <c r="T118" s="41">
        <v>168</v>
      </c>
      <c r="U118" s="41"/>
      <c r="V118" s="41">
        <f t="shared" si="83"/>
        <v>16</v>
      </c>
      <c r="W118" s="41">
        <v>0</v>
      </c>
      <c r="X118" s="41">
        <v>16</v>
      </c>
      <c r="Y118" s="41">
        <v>0</v>
      </c>
      <c r="Z118" s="41"/>
      <c r="AA118" s="41">
        <v>0</v>
      </c>
      <c r="AB118" s="41"/>
      <c r="AC118" s="41">
        <f t="shared" si="84"/>
        <v>24</v>
      </c>
      <c r="AE118" s="41">
        <v>0</v>
      </c>
      <c r="AG118" s="41">
        <v>0</v>
      </c>
      <c r="AI118" s="41">
        <v>24</v>
      </c>
      <c r="AK118" s="41">
        <v>0</v>
      </c>
      <c r="AL118" s="57"/>
    </row>
    <row r="119" spans="1:38" outlineLevel="1" x14ac:dyDescent="0.2">
      <c r="A119" s="22">
        <v>1</v>
      </c>
      <c r="B119" s="46">
        <v>2019</v>
      </c>
      <c r="C119" s="46">
        <v>5</v>
      </c>
      <c r="D119" s="22" t="s">
        <v>48</v>
      </c>
      <c r="E119" s="22" t="s">
        <v>381</v>
      </c>
      <c r="G119" s="41">
        <f t="shared" si="80"/>
        <v>590</v>
      </c>
      <c r="H119" s="41"/>
      <c r="I119" s="41">
        <f t="shared" si="81"/>
        <v>85</v>
      </c>
      <c r="J119" s="41">
        <v>32</v>
      </c>
      <c r="K119" s="41">
        <v>0</v>
      </c>
      <c r="L119" s="41">
        <v>29</v>
      </c>
      <c r="M119" s="41">
        <v>24</v>
      </c>
      <c r="N119" s="41">
        <v>0</v>
      </c>
      <c r="O119" s="41"/>
      <c r="P119" s="41">
        <f t="shared" si="82"/>
        <v>53</v>
      </c>
      <c r="Q119" s="41">
        <v>0</v>
      </c>
      <c r="R119" s="41">
        <v>53</v>
      </c>
      <c r="S119" s="41"/>
      <c r="T119" s="41">
        <v>55</v>
      </c>
      <c r="U119" s="41"/>
      <c r="V119" s="41">
        <f t="shared" si="83"/>
        <v>397</v>
      </c>
      <c r="W119" s="41">
        <v>385</v>
      </c>
      <c r="X119" s="41">
        <v>12</v>
      </c>
      <c r="Y119" s="41">
        <v>0</v>
      </c>
      <c r="Z119" s="41"/>
      <c r="AA119" s="41">
        <v>0</v>
      </c>
      <c r="AB119" s="41"/>
      <c r="AC119" s="41">
        <f t="shared" si="84"/>
        <v>0</v>
      </c>
      <c r="AE119" s="41">
        <v>0</v>
      </c>
      <c r="AG119" s="41">
        <v>0</v>
      </c>
      <c r="AI119" s="41">
        <v>0</v>
      </c>
      <c r="AK119" s="41">
        <v>0</v>
      </c>
      <c r="AL119" s="57"/>
    </row>
    <row r="120" spans="1:38" outlineLevel="1" x14ac:dyDescent="0.2">
      <c r="A120" s="22">
        <v>1</v>
      </c>
      <c r="B120" s="46">
        <v>2019</v>
      </c>
      <c r="C120" s="46">
        <v>5</v>
      </c>
      <c r="D120" s="22" t="s">
        <v>49</v>
      </c>
      <c r="E120" s="22" t="s">
        <v>382</v>
      </c>
      <c r="G120" s="41">
        <f t="shared" si="80"/>
        <v>375</v>
      </c>
      <c r="H120" s="41"/>
      <c r="I120" s="41">
        <f t="shared" si="81"/>
        <v>12</v>
      </c>
      <c r="J120" s="41">
        <v>0</v>
      </c>
      <c r="K120" s="41">
        <v>0</v>
      </c>
      <c r="L120" s="41">
        <v>4</v>
      </c>
      <c r="M120" s="41">
        <v>3</v>
      </c>
      <c r="N120" s="41">
        <v>5</v>
      </c>
      <c r="O120" s="41"/>
      <c r="P120" s="41">
        <f t="shared" si="82"/>
        <v>11</v>
      </c>
      <c r="Q120" s="41">
        <v>11</v>
      </c>
      <c r="R120" s="41">
        <v>0</v>
      </c>
      <c r="S120" s="41"/>
      <c r="T120" s="41">
        <v>199</v>
      </c>
      <c r="U120" s="41"/>
      <c r="V120" s="41">
        <f t="shared" si="83"/>
        <v>153</v>
      </c>
      <c r="W120" s="41">
        <v>136</v>
      </c>
      <c r="X120" s="41">
        <v>8</v>
      </c>
      <c r="Y120" s="41">
        <v>9</v>
      </c>
      <c r="Z120" s="41"/>
      <c r="AA120" s="41">
        <v>0</v>
      </c>
      <c r="AB120" s="41"/>
      <c r="AC120" s="41">
        <f t="shared" si="84"/>
        <v>75</v>
      </c>
      <c r="AE120" s="41">
        <v>0</v>
      </c>
      <c r="AG120" s="41">
        <v>1</v>
      </c>
      <c r="AI120" s="41">
        <v>74</v>
      </c>
      <c r="AK120" s="41">
        <v>0</v>
      </c>
      <c r="AL120" s="57"/>
    </row>
    <row r="121" spans="1:38" outlineLevel="1" x14ac:dyDescent="0.2">
      <c r="A121" s="22">
        <v>1</v>
      </c>
      <c r="B121" s="46">
        <v>2019</v>
      </c>
      <c r="C121" s="46">
        <v>5</v>
      </c>
      <c r="D121" s="22" t="s">
        <v>50</v>
      </c>
      <c r="E121" s="22" t="s">
        <v>383</v>
      </c>
      <c r="G121" s="41">
        <f t="shared" si="80"/>
        <v>2342</v>
      </c>
      <c r="H121" s="41"/>
      <c r="I121" s="41">
        <f t="shared" si="81"/>
        <v>484</v>
      </c>
      <c r="J121" s="41">
        <v>0</v>
      </c>
      <c r="K121" s="41">
        <v>0</v>
      </c>
      <c r="L121" s="41">
        <v>266</v>
      </c>
      <c r="M121" s="41">
        <v>0</v>
      </c>
      <c r="N121" s="41">
        <v>218</v>
      </c>
      <c r="O121" s="41"/>
      <c r="P121" s="41">
        <f t="shared" si="82"/>
        <v>474</v>
      </c>
      <c r="Q121" s="41">
        <v>474</v>
      </c>
      <c r="R121" s="41">
        <v>0</v>
      </c>
      <c r="S121" s="41"/>
      <c r="T121" s="41">
        <v>785</v>
      </c>
      <c r="U121" s="41"/>
      <c r="V121" s="41">
        <f t="shared" si="83"/>
        <v>599</v>
      </c>
      <c r="W121" s="41">
        <v>577</v>
      </c>
      <c r="X121" s="41">
        <v>22</v>
      </c>
      <c r="Y121" s="41">
        <v>0</v>
      </c>
      <c r="Z121" s="41"/>
      <c r="AA121" s="41">
        <v>0</v>
      </c>
      <c r="AB121" s="41"/>
      <c r="AC121" s="41">
        <f t="shared" si="84"/>
        <v>68</v>
      </c>
      <c r="AE121" s="41">
        <v>0</v>
      </c>
      <c r="AG121" s="41">
        <v>0</v>
      </c>
      <c r="AI121" s="41">
        <v>68</v>
      </c>
      <c r="AK121" s="41">
        <v>0</v>
      </c>
      <c r="AL121" s="57"/>
    </row>
    <row r="122" spans="1:38" outlineLevel="1" x14ac:dyDescent="0.2">
      <c r="A122" s="22">
        <v>1</v>
      </c>
      <c r="B122" s="46">
        <v>2019</v>
      </c>
      <c r="C122" s="46">
        <v>5</v>
      </c>
      <c r="D122" s="22" t="s">
        <v>53</v>
      </c>
      <c r="E122" s="22" t="s">
        <v>388</v>
      </c>
      <c r="G122" s="41">
        <f t="shared" si="80"/>
        <v>808</v>
      </c>
      <c r="H122" s="41"/>
      <c r="I122" s="41">
        <f t="shared" si="81"/>
        <v>330</v>
      </c>
      <c r="J122" s="41">
        <v>0</v>
      </c>
      <c r="K122" s="41">
        <v>20</v>
      </c>
      <c r="L122" s="41">
        <v>15</v>
      </c>
      <c r="M122" s="41">
        <v>0</v>
      </c>
      <c r="N122" s="41">
        <v>295</v>
      </c>
      <c r="O122" s="41"/>
      <c r="P122" s="41">
        <f t="shared" si="82"/>
        <v>111</v>
      </c>
      <c r="Q122" s="41">
        <v>39</v>
      </c>
      <c r="R122" s="41">
        <v>72</v>
      </c>
      <c r="S122" s="41"/>
      <c r="T122" s="41">
        <v>53</v>
      </c>
      <c r="U122" s="41"/>
      <c r="V122" s="41">
        <f t="shared" si="83"/>
        <v>314</v>
      </c>
      <c r="W122" s="41">
        <v>299</v>
      </c>
      <c r="X122" s="41">
        <v>15</v>
      </c>
      <c r="Y122" s="41">
        <v>0</v>
      </c>
      <c r="Z122" s="41"/>
      <c r="AA122" s="41">
        <v>0</v>
      </c>
      <c r="AB122" s="41"/>
      <c r="AC122" s="41">
        <f t="shared" si="84"/>
        <v>3</v>
      </c>
      <c r="AE122" s="41">
        <v>3</v>
      </c>
      <c r="AG122" s="41">
        <v>0</v>
      </c>
      <c r="AI122" s="41">
        <v>0</v>
      </c>
      <c r="AK122" s="41">
        <v>0</v>
      </c>
      <c r="AL122" s="57"/>
    </row>
    <row r="123" spans="1:38" outlineLevel="1" x14ac:dyDescent="0.2">
      <c r="A123" s="22">
        <v>1</v>
      </c>
      <c r="B123" s="46">
        <v>2019</v>
      </c>
      <c r="C123" s="46">
        <v>5</v>
      </c>
      <c r="D123" s="22" t="s">
        <v>55</v>
      </c>
      <c r="E123" s="22" t="s">
        <v>390</v>
      </c>
      <c r="G123" s="41">
        <f t="shared" si="80"/>
        <v>1583</v>
      </c>
      <c r="H123" s="41"/>
      <c r="I123" s="41">
        <f t="shared" si="81"/>
        <v>231</v>
      </c>
      <c r="J123" s="41">
        <v>0</v>
      </c>
      <c r="K123" s="41">
        <v>0</v>
      </c>
      <c r="L123" s="41">
        <v>230</v>
      </c>
      <c r="M123" s="41">
        <v>0</v>
      </c>
      <c r="N123" s="41">
        <v>1</v>
      </c>
      <c r="O123" s="41"/>
      <c r="P123" s="41">
        <f t="shared" si="82"/>
        <v>534</v>
      </c>
      <c r="Q123" s="41">
        <v>118</v>
      </c>
      <c r="R123" s="41">
        <v>416</v>
      </c>
      <c r="S123" s="41"/>
      <c r="T123" s="41">
        <v>415</v>
      </c>
      <c r="U123" s="41"/>
      <c r="V123" s="41">
        <f t="shared" si="83"/>
        <v>403</v>
      </c>
      <c r="W123" s="41">
        <v>384</v>
      </c>
      <c r="X123" s="41">
        <v>19</v>
      </c>
      <c r="Y123" s="41">
        <v>0</v>
      </c>
      <c r="Z123" s="41"/>
      <c r="AA123" s="41">
        <v>0</v>
      </c>
      <c r="AB123" s="41"/>
      <c r="AC123" s="41">
        <f t="shared" si="84"/>
        <v>158</v>
      </c>
      <c r="AE123" s="41">
        <v>29</v>
      </c>
      <c r="AG123" s="41">
        <v>1</v>
      </c>
      <c r="AI123" s="41">
        <v>128</v>
      </c>
      <c r="AK123" s="41">
        <v>0</v>
      </c>
      <c r="AL123" s="57"/>
    </row>
    <row r="124" spans="1:38" outlineLevel="1" x14ac:dyDescent="0.2">
      <c r="A124" s="22">
        <v>1</v>
      </c>
      <c r="B124" s="46">
        <v>2019</v>
      </c>
      <c r="C124" s="46">
        <v>5</v>
      </c>
      <c r="D124" s="22" t="s">
        <v>56</v>
      </c>
      <c r="E124" s="22" t="s">
        <v>391</v>
      </c>
      <c r="G124" s="41">
        <f t="shared" si="80"/>
        <v>1233</v>
      </c>
      <c r="H124" s="41"/>
      <c r="I124" s="41">
        <f t="shared" si="81"/>
        <v>423</v>
      </c>
      <c r="J124" s="41">
        <v>385</v>
      </c>
      <c r="K124" s="41">
        <v>0</v>
      </c>
      <c r="L124" s="41">
        <v>0</v>
      </c>
      <c r="M124" s="41">
        <v>0</v>
      </c>
      <c r="N124" s="41">
        <v>38</v>
      </c>
      <c r="O124" s="41"/>
      <c r="P124" s="41">
        <f t="shared" si="82"/>
        <v>145</v>
      </c>
      <c r="Q124" s="41">
        <v>44</v>
      </c>
      <c r="R124" s="41">
        <v>101</v>
      </c>
      <c r="S124" s="41"/>
      <c r="T124" s="41">
        <v>84</v>
      </c>
      <c r="U124" s="41"/>
      <c r="V124" s="41">
        <f t="shared" si="83"/>
        <v>581</v>
      </c>
      <c r="W124" s="41">
        <v>581</v>
      </c>
      <c r="X124" s="41">
        <v>0</v>
      </c>
      <c r="Y124" s="41">
        <v>0</v>
      </c>
      <c r="Z124" s="41"/>
      <c r="AA124" s="41">
        <v>14.382020000000001</v>
      </c>
      <c r="AB124" s="41"/>
      <c r="AC124" s="41">
        <f t="shared" si="84"/>
        <v>189</v>
      </c>
      <c r="AE124" s="41">
        <v>1</v>
      </c>
      <c r="AG124" s="41">
        <v>93</v>
      </c>
      <c r="AI124" s="41">
        <v>21</v>
      </c>
      <c r="AK124" s="41">
        <v>74</v>
      </c>
      <c r="AL124" s="57"/>
    </row>
    <row r="125" spans="1:38" outlineLevel="1" x14ac:dyDescent="0.2">
      <c r="A125" s="22">
        <v>1</v>
      </c>
      <c r="B125" s="46">
        <v>2019</v>
      </c>
      <c r="C125" s="46">
        <v>5</v>
      </c>
      <c r="D125" s="22" t="s">
        <v>57</v>
      </c>
      <c r="E125" s="22" t="s">
        <v>392</v>
      </c>
      <c r="G125" s="41">
        <f t="shared" si="80"/>
        <v>1110</v>
      </c>
      <c r="H125" s="41"/>
      <c r="I125" s="41">
        <f t="shared" si="81"/>
        <v>345</v>
      </c>
      <c r="J125" s="41">
        <v>19</v>
      </c>
      <c r="K125" s="41">
        <v>13</v>
      </c>
      <c r="L125" s="41">
        <v>160</v>
      </c>
      <c r="M125" s="41">
        <v>5</v>
      </c>
      <c r="N125" s="41">
        <v>148</v>
      </c>
      <c r="O125" s="41"/>
      <c r="P125" s="41">
        <f t="shared" si="82"/>
        <v>250</v>
      </c>
      <c r="Q125" s="41">
        <v>236</v>
      </c>
      <c r="R125" s="41">
        <v>14</v>
      </c>
      <c r="S125" s="41"/>
      <c r="T125" s="41">
        <v>38</v>
      </c>
      <c r="U125" s="41"/>
      <c r="V125" s="41">
        <f t="shared" si="83"/>
        <v>477</v>
      </c>
      <c r="W125" s="41">
        <v>462</v>
      </c>
      <c r="X125" s="41">
        <v>15</v>
      </c>
      <c r="Y125" s="41">
        <v>0</v>
      </c>
      <c r="Z125" s="41"/>
      <c r="AA125" s="41">
        <v>11</v>
      </c>
      <c r="AB125" s="41"/>
      <c r="AC125" s="41">
        <f t="shared" si="84"/>
        <v>75</v>
      </c>
      <c r="AE125" s="41">
        <v>0</v>
      </c>
      <c r="AG125" s="41">
        <v>62</v>
      </c>
      <c r="AI125" s="41">
        <v>13</v>
      </c>
      <c r="AK125" s="41">
        <v>0</v>
      </c>
      <c r="AL125" s="57"/>
    </row>
    <row r="126" spans="1:38" outlineLevel="1" x14ac:dyDescent="0.2">
      <c r="A126" s="22">
        <v>1</v>
      </c>
      <c r="B126" s="46">
        <v>2019</v>
      </c>
      <c r="C126" s="46">
        <v>5</v>
      </c>
      <c r="D126" s="22" t="s">
        <v>60</v>
      </c>
      <c r="E126" s="22" t="s">
        <v>397</v>
      </c>
      <c r="G126" s="41">
        <f t="shared" si="80"/>
        <v>1644</v>
      </c>
      <c r="H126" s="41"/>
      <c r="I126" s="41">
        <f t="shared" si="81"/>
        <v>695</v>
      </c>
      <c r="J126" s="41">
        <v>384</v>
      </c>
      <c r="K126" s="41">
        <v>0</v>
      </c>
      <c r="L126" s="41">
        <v>186</v>
      </c>
      <c r="M126" s="41">
        <v>0</v>
      </c>
      <c r="N126" s="41">
        <v>125</v>
      </c>
      <c r="O126" s="41"/>
      <c r="P126" s="41">
        <f t="shared" si="82"/>
        <v>109</v>
      </c>
      <c r="Q126" s="41">
        <v>0</v>
      </c>
      <c r="R126" s="41">
        <v>109</v>
      </c>
      <c r="S126" s="41"/>
      <c r="T126" s="41">
        <v>137</v>
      </c>
      <c r="U126" s="41"/>
      <c r="V126" s="41">
        <f t="shared" si="83"/>
        <v>703</v>
      </c>
      <c r="W126" s="41">
        <v>679</v>
      </c>
      <c r="X126" s="41">
        <v>24</v>
      </c>
      <c r="Y126" s="41">
        <v>0</v>
      </c>
      <c r="Z126" s="41"/>
      <c r="AA126" s="41">
        <v>0</v>
      </c>
      <c r="AB126" s="41"/>
      <c r="AC126" s="41">
        <f t="shared" si="84"/>
        <v>94</v>
      </c>
      <c r="AE126" s="41">
        <v>0</v>
      </c>
      <c r="AG126" s="41">
        <v>0</v>
      </c>
      <c r="AI126" s="41">
        <v>21</v>
      </c>
      <c r="AK126" s="41">
        <v>73</v>
      </c>
      <c r="AL126" s="57"/>
    </row>
    <row r="127" spans="1:38" outlineLevel="1" x14ac:dyDescent="0.2">
      <c r="A127" s="22">
        <v>1</v>
      </c>
      <c r="B127" s="46">
        <v>2019</v>
      </c>
      <c r="C127" s="46">
        <v>5</v>
      </c>
      <c r="D127" s="22" t="s">
        <v>61</v>
      </c>
      <c r="E127" s="22" t="s">
        <v>398</v>
      </c>
      <c r="G127" s="41">
        <f t="shared" si="80"/>
        <v>628</v>
      </c>
      <c r="H127" s="41"/>
      <c r="I127" s="41">
        <f t="shared" si="81"/>
        <v>131</v>
      </c>
      <c r="J127" s="41">
        <v>74</v>
      </c>
      <c r="K127" s="41">
        <v>14</v>
      </c>
      <c r="L127" s="41">
        <v>0</v>
      </c>
      <c r="M127" s="41">
        <v>1</v>
      </c>
      <c r="N127" s="41">
        <v>42</v>
      </c>
      <c r="O127" s="41"/>
      <c r="P127" s="41">
        <f t="shared" si="82"/>
        <v>6</v>
      </c>
      <c r="Q127" s="41">
        <v>0</v>
      </c>
      <c r="R127" s="41">
        <v>6</v>
      </c>
      <c r="S127" s="41"/>
      <c r="T127" s="41">
        <v>48</v>
      </c>
      <c r="U127" s="41"/>
      <c r="V127" s="41">
        <f t="shared" si="83"/>
        <v>443</v>
      </c>
      <c r="W127" s="41">
        <v>443</v>
      </c>
      <c r="X127" s="41">
        <v>0</v>
      </c>
      <c r="Y127" s="41">
        <v>0</v>
      </c>
      <c r="Z127" s="41"/>
      <c r="AA127" s="41">
        <v>0</v>
      </c>
      <c r="AB127" s="41"/>
      <c r="AC127" s="41">
        <f t="shared" si="84"/>
        <v>8</v>
      </c>
      <c r="AE127" s="41">
        <v>0</v>
      </c>
      <c r="AG127" s="41">
        <v>0</v>
      </c>
      <c r="AI127" s="41">
        <v>8</v>
      </c>
      <c r="AK127" s="41">
        <v>0</v>
      </c>
      <c r="AL127" s="57"/>
    </row>
    <row r="128" spans="1:38" outlineLevel="1" x14ac:dyDescent="0.2">
      <c r="A128" s="22">
        <v>1</v>
      </c>
      <c r="B128" s="46">
        <v>2019</v>
      </c>
      <c r="C128" s="46">
        <v>5</v>
      </c>
      <c r="D128" s="22" t="s">
        <v>62</v>
      </c>
      <c r="E128" s="22" t="s">
        <v>399</v>
      </c>
      <c r="G128" s="41">
        <f t="shared" si="80"/>
        <v>1287</v>
      </c>
      <c r="H128" s="41"/>
      <c r="I128" s="41">
        <f t="shared" si="81"/>
        <v>216</v>
      </c>
      <c r="J128" s="41">
        <v>55</v>
      </c>
      <c r="K128" s="41">
        <v>5</v>
      </c>
      <c r="L128" s="41">
        <v>120</v>
      </c>
      <c r="M128" s="41">
        <v>0</v>
      </c>
      <c r="N128" s="41">
        <v>36</v>
      </c>
      <c r="O128" s="41"/>
      <c r="P128" s="41">
        <f t="shared" si="82"/>
        <v>48</v>
      </c>
      <c r="Q128" s="41">
        <v>40</v>
      </c>
      <c r="R128" s="41">
        <v>8</v>
      </c>
      <c r="S128" s="41"/>
      <c r="T128" s="41">
        <v>150</v>
      </c>
      <c r="U128" s="41"/>
      <c r="V128" s="41">
        <f t="shared" si="83"/>
        <v>873</v>
      </c>
      <c r="W128" s="41">
        <v>873</v>
      </c>
      <c r="X128" s="41">
        <v>0</v>
      </c>
      <c r="Y128" s="41">
        <v>0</v>
      </c>
      <c r="Z128" s="41"/>
      <c r="AA128" s="41">
        <v>277</v>
      </c>
      <c r="AB128" s="41"/>
      <c r="AC128" s="41">
        <f t="shared" si="84"/>
        <v>13</v>
      </c>
      <c r="AE128" s="41">
        <v>5</v>
      </c>
      <c r="AG128" s="41">
        <v>5</v>
      </c>
      <c r="AI128" s="41">
        <v>0</v>
      </c>
      <c r="AK128" s="41">
        <v>3</v>
      </c>
      <c r="AL128" s="57"/>
    </row>
    <row r="129" spans="1:38" outlineLevel="1" x14ac:dyDescent="0.2">
      <c r="A129" s="22">
        <v>1</v>
      </c>
      <c r="B129" s="46">
        <v>2019</v>
      </c>
      <c r="C129" s="46">
        <v>5</v>
      </c>
      <c r="D129" s="22" t="s">
        <v>64</v>
      </c>
      <c r="E129" s="22" t="s">
        <v>401</v>
      </c>
      <c r="G129" s="41">
        <f t="shared" si="80"/>
        <v>580</v>
      </c>
      <c r="H129" s="41"/>
      <c r="I129" s="41">
        <f t="shared" ref="I129:I160" si="85">SUM(J129:N129)</f>
        <v>74</v>
      </c>
      <c r="J129" s="41">
        <v>0</v>
      </c>
      <c r="K129" s="41">
        <v>0</v>
      </c>
      <c r="L129" s="41">
        <v>22</v>
      </c>
      <c r="M129" s="41">
        <v>3</v>
      </c>
      <c r="N129" s="41">
        <v>49</v>
      </c>
      <c r="O129" s="41"/>
      <c r="P129" s="41">
        <f t="shared" ref="P129:P160" si="86">SUM(Q129:R129)</f>
        <v>19</v>
      </c>
      <c r="Q129" s="41">
        <v>19</v>
      </c>
      <c r="R129" s="41">
        <v>0</v>
      </c>
      <c r="S129" s="41"/>
      <c r="T129" s="41">
        <v>124</v>
      </c>
      <c r="U129" s="41"/>
      <c r="V129" s="41">
        <f t="shared" ref="V129:V160" si="87">SUM(W129:Y129)</f>
        <v>363</v>
      </c>
      <c r="W129" s="41">
        <v>363</v>
      </c>
      <c r="X129" s="41">
        <v>0</v>
      </c>
      <c r="Y129" s="41">
        <v>0</v>
      </c>
      <c r="Z129" s="41"/>
      <c r="AA129" s="41">
        <v>0</v>
      </c>
      <c r="AB129" s="41"/>
      <c r="AC129" s="41">
        <f t="shared" si="84"/>
        <v>7</v>
      </c>
      <c r="AE129" s="41">
        <v>0</v>
      </c>
      <c r="AG129" s="41">
        <v>0</v>
      </c>
      <c r="AI129" s="41">
        <v>7</v>
      </c>
      <c r="AK129" s="41">
        <v>0</v>
      </c>
      <c r="AL129" s="57"/>
    </row>
    <row r="130" spans="1:38" outlineLevel="1" x14ac:dyDescent="0.2">
      <c r="A130" s="22">
        <v>1</v>
      </c>
      <c r="B130" s="46">
        <v>2019</v>
      </c>
      <c r="C130" s="46">
        <v>5</v>
      </c>
      <c r="D130" s="22" t="s">
        <v>65</v>
      </c>
      <c r="E130" s="22" t="s">
        <v>402</v>
      </c>
      <c r="G130" s="41">
        <f t="shared" si="80"/>
        <v>870</v>
      </c>
      <c r="H130" s="41"/>
      <c r="I130" s="41">
        <f t="shared" si="85"/>
        <v>380</v>
      </c>
      <c r="J130" s="41">
        <v>165</v>
      </c>
      <c r="K130" s="41">
        <v>0</v>
      </c>
      <c r="L130" s="41">
        <v>0</v>
      </c>
      <c r="M130" s="41">
        <v>0</v>
      </c>
      <c r="N130" s="41">
        <v>215</v>
      </c>
      <c r="O130" s="41"/>
      <c r="P130" s="41">
        <f t="shared" si="86"/>
        <v>0</v>
      </c>
      <c r="Q130" s="41">
        <v>0</v>
      </c>
      <c r="R130" s="41">
        <v>0</v>
      </c>
      <c r="S130" s="41"/>
      <c r="T130" s="41">
        <v>56</v>
      </c>
      <c r="U130" s="41"/>
      <c r="V130" s="41">
        <f t="shared" si="87"/>
        <v>434</v>
      </c>
      <c r="W130" s="41">
        <v>407</v>
      </c>
      <c r="X130" s="41">
        <v>12</v>
      </c>
      <c r="Y130" s="41">
        <v>15</v>
      </c>
      <c r="Z130" s="41"/>
      <c r="AA130" s="41">
        <v>0</v>
      </c>
      <c r="AB130" s="41"/>
      <c r="AC130" s="41">
        <f t="shared" si="84"/>
        <v>14</v>
      </c>
      <c r="AE130" s="41">
        <v>13</v>
      </c>
      <c r="AG130" s="41">
        <v>0</v>
      </c>
      <c r="AI130" s="41">
        <v>1</v>
      </c>
      <c r="AK130" s="41">
        <v>0</v>
      </c>
      <c r="AL130" s="57"/>
    </row>
    <row r="131" spans="1:38" outlineLevel="1" x14ac:dyDescent="0.2">
      <c r="A131" s="22">
        <v>1</v>
      </c>
      <c r="B131" s="46">
        <v>2019</v>
      </c>
      <c r="C131" s="46">
        <v>5</v>
      </c>
      <c r="D131" s="22" t="s">
        <v>66</v>
      </c>
      <c r="E131" s="22" t="s">
        <v>403</v>
      </c>
      <c r="G131" s="41">
        <f t="shared" si="80"/>
        <v>1535</v>
      </c>
      <c r="H131" s="41"/>
      <c r="I131" s="41">
        <f t="shared" si="85"/>
        <v>656</v>
      </c>
      <c r="J131" s="41">
        <v>10</v>
      </c>
      <c r="K131" s="41">
        <v>0</v>
      </c>
      <c r="L131" s="41">
        <v>475</v>
      </c>
      <c r="M131" s="41">
        <v>0</v>
      </c>
      <c r="N131" s="41">
        <v>171</v>
      </c>
      <c r="O131" s="41"/>
      <c r="P131" s="41">
        <f t="shared" si="86"/>
        <v>144</v>
      </c>
      <c r="Q131" s="41">
        <v>144</v>
      </c>
      <c r="R131" s="41">
        <v>0</v>
      </c>
      <c r="S131" s="41"/>
      <c r="T131" s="41">
        <v>13</v>
      </c>
      <c r="U131" s="41"/>
      <c r="V131" s="41">
        <f t="shared" si="87"/>
        <v>722</v>
      </c>
      <c r="W131" s="41">
        <v>702</v>
      </c>
      <c r="X131" s="41">
        <v>20</v>
      </c>
      <c r="Y131" s="41">
        <v>0</v>
      </c>
      <c r="Z131" s="41"/>
      <c r="AA131" s="41">
        <v>129</v>
      </c>
      <c r="AB131" s="41"/>
      <c r="AC131" s="41">
        <f t="shared" si="84"/>
        <v>132</v>
      </c>
      <c r="AE131" s="41">
        <v>132</v>
      </c>
      <c r="AG131" s="41">
        <v>0</v>
      </c>
      <c r="AI131" s="41">
        <v>0</v>
      </c>
      <c r="AK131" s="41">
        <v>0</v>
      </c>
      <c r="AL131" s="57"/>
    </row>
    <row r="132" spans="1:38" outlineLevel="1" x14ac:dyDescent="0.2">
      <c r="A132" s="22">
        <v>1</v>
      </c>
      <c r="B132" s="46">
        <v>2019</v>
      </c>
      <c r="C132" s="46">
        <v>5</v>
      </c>
      <c r="D132" s="22" t="s">
        <v>67</v>
      </c>
      <c r="E132" s="22" t="s">
        <v>404</v>
      </c>
      <c r="G132" s="41">
        <f t="shared" si="80"/>
        <v>1616</v>
      </c>
      <c r="H132" s="41"/>
      <c r="I132" s="41">
        <f t="shared" si="85"/>
        <v>560</v>
      </c>
      <c r="J132" s="41">
        <v>70</v>
      </c>
      <c r="K132" s="41">
        <v>0</v>
      </c>
      <c r="L132" s="41">
        <v>465</v>
      </c>
      <c r="M132" s="41">
        <v>0</v>
      </c>
      <c r="N132" s="41">
        <v>25</v>
      </c>
      <c r="O132" s="41"/>
      <c r="P132" s="41">
        <f t="shared" si="86"/>
        <v>0</v>
      </c>
      <c r="Q132" s="41">
        <v>0</v>
      </c>
      <c r="R132" s="41">
        <v>0</v>
      </c>
      <c r="S132" s="41"/>
      <c r="T132" s="41">
        <v>0</v>
      </c>
      <c r="U132" s="41"/>
      <c r="V132" s="41">
        <f t="shared" si="87"/>
        <v>1056</v>
      </c>
      <c r="W132" s="41">
        <v>1028</v>
      </c>
      <c r="X132" s="41">
        <v>28</v>
      </c>
      <c r="Y132" s="41">
        <v>0</v>
      </c>
      <c r="Z132" s="41"/>
      <c r="AA132" s="41">
        <v>0</v>
      </c>
      <c r="AB132" s="41"/>
      <c r="AC132" s="41">
        <f t="shared" si="84"/>
        <v>0</v>
      </c>
      <c r="AE132" s="41">
        <v>0</v>
      </c>
      <c r="AG132" s="41">
        <v>0</v>
      </c>
      <c r="AI132" s="41">
        <v>0</v>
      </c>
      <c r="AK132" s="41">
        <v>0</v>
      </c>
      <c r="AL132" s="57"/>
    </row>
    <row r="133" spans="1:38" outlineLevel="1" x14ac:dyDescent="0.2">
      <c r="A133" s="22">
        <v>1</v>
      </c>
      <c r="B133" s="46">
        <v>2019</v>
      </c>
      <c r="C133" s="46">
        <v>5</v>
      </c>
      <c r="D133" s="22" t="s">
        <v>70</v>
      </c>
      <c r="E133" s="22" t="s">
        <v>407</v>
      </c>
      <c r="G133" s="41">
        <f t="shared" si="80"/>
        <v>8785</v>
      </c>
      <c r="H133" s="41"/>
      <c r="I133" s="41">
        <f t="shared" si="85"/>
        <v>7161</v>
      </c>
      <c r="J133" s="41">
        <v>3918</v>
      </c>
      <c r="K133" s="41">
        <v>65</v>
      </c>
      <c r="L133" s="41">
        <v>2833</v>
      </c>
      <c r="M133" s="41">
        <v>0</v>
      </c>
      <c r="N133" s="41">
        <v>345</v>
      </c>
      <c r="O133" s="41"/>
      <c r="P133" s="41">
        <f t="shared" si="86"/>
        <v>772</v>
      </c>
      <c r="Q133" s="41">
        <v>772</v>
      </c>
      <c r="R133" s="41">
        <v>0</v>
      </c>
      <c r="S133" s="41"/>
      <c r="T133" s="41">
        <v>163</v>
      </c>
      <c r="U133" s="41"/>
      <c r="V133" s="41">
        <f t="shared" si="87"/>
        <v>689</v>
      </c>
      <c r="W133" s="41">
        <v>655</v>
      </c>
      <c r="X133" s="41">
        <v>25</v>
      </c>
      <c r="Y133" s="41">
        <v>9</v>
      </c>
      <c r="Z133" s="41"/>
      <c r="AA133" s="41">
        <v>0</v>
      </c>
      <c r="AB133" s="41"/>
      <c r="AC133" s="41">
        <f t="shared" si="84"/>
        <v>3015</v>
      </c>
      <c r="AE133" s="41">
        <v>2947</v>
      </c>
      <c r="AG133" s="41">
        <v>68</v>
      </c>
      <c r="AI133" s="41">
        <v>0</v>
      </c>
      <c r="AK133" s="41">
        <v>0</v>
      </c>
      <c r="AL133" s="57"/>
    </row>
    <row r="134" spans="1:38" outlineLevel="1" x14ac:dyDescent="0.2">
      <c r="A134" s="22">
        <v>1</v>
      </c>
      <c r="B134" s="46">
        <v>2019</v>
      </c>
      <c r="C134" s="46">
        <v>5</v>
      </c>
      <c r="D134" s="22" t="s">
        <v>71</v>
      </c>
      <c r="E134" s="22" t="s">
        <v>408</v>
      </c>
      <c r="G134" s="41">
        <f t="shared" si="80"/>
        <v>830</v>
      </c>
      <c r="H134" s="41"/>
      <c r="I134" s="41">
        <f t="shared" si="85"/>
        <v>36</v>
      </c>
      <c r="J134" s="41">
        <v>0</v>
      </c>
      <c r="K134" s="41">
        <v>0</v>
      </c>
      <c r="L134" s="41">
        <v>32</v>
      </c>
      <c r="M134" s="41">
        <v>0</v>
      </c>
      <c r="N134" s="41">
        <v>4</v>
      </c>
      <c r="O134" s="41"/>
      <c r="P134" s="41">
        <f t="shared" si="86"/>
        <v>0</v>
      </c>
      <c r="Q134" s="41">
        <v>0</v>
      </c>
      <c r="R134" s="41">
        <v>0</v>
      </c>
      <c r="S134" s="41"/>
      <c r="T134" s="41">
        <v>384</v>
      </c>
      <c r="U134" s="41"/>
      <c r="V134" s="41">
        <f t="shared" si="87"/>
        <v>410</v>
      </c>
      <c r="W134" s="41">
        <v>396</v>
      </c>
      <c r="X134" s="41">
        <v>14</v>
      </c>
      <c r="Y134" s="41">
        <v>0</v>
      </c>
      <c r="Z134" s="41"/>
      <c r="AA134" s="41">
        <v>0</v>
      </c>
      <c r="AB134" s="41"/>
      <c r="AC134" s="41">
        <f t="shared" si="84"/>
        <v>49</v>
      </c>
      <c r="AE134" s="41">
        <v>3</v>
      </c>
      <c r="AG134" s="41">
        <v>0</v>
      </c>
      <c r="AI134" s="41">
        <v>46</v>
      </c>
      <c r="AK134" s="41">
        <v>0</v>
      </c>
      <c r="AL134" s="57"/>
    </row>
    <row r="135" spans="1:38" outlineLevel="1" x14ac:dyDescent="0.2">
      <c r="A135" s="22">
        <v>1</v>
      </c>
      <c r="B135" s="46">
        <v>2019</v>
      </c>
      <c r="C135" s="46">
        <v>5</v>
      </c>
      <c r="D135" s="22" t="s">
        <v>72</v>
      </c>
      <c r="E135" s="22" t="s">
        <v>409</v>
      </c>
      <c r="G135" s="41">
        <f t="shared" si="80"/>
        <v>3961</v>
      </c>
      <c r="H135" s="41"/>
      <c r="I135" s="41">
        <f t="shared" si="85"/>
        <v>2408</v>
      </c>
      <c r="J135" s="41">
        <v>1804</v>
      </c>
      <c r="K135" s="41">
        <v>46</v>
      </c>
      <c r="L135" s="41">
        <v>78</v>
      </c>
      <c r="M135" s="41">
        <v>443</v>
      </c>
      <c r="N135" s="41">
        <v>37</v>
      </c>
      <c r="O135" s="41"/>
      <c r="P135" s="41">
        <f t="shared" si="86"/>
        <v>387</v>
      </c>
      <c r="Q135" s="41">
        <v>42</v>
      </c>
      <c r="R135" s="41">
        <v>345</v>
      </c>
      <c r="S135" s="41"/>
      <c r="T135" s="41">
        <v>39</v>
      </c>
      <c r="U135" s="41"/>
      <c r="V135" s="41">
        <f t="shared" si="87"/>
        <v>1127</v>
      </c>
      <c r="W135" s="41">
        <v>1101</v>
      </c>
      <c r="X135" s="41">
        <v>26</v>
      </c>
      <c r="Y135" s="41">
        <v>0</v>
      </c>
      <c r="Z135" s="41"/>
      <c r="AA135" s="41">
        <v>0</v>
      </c>
      <c r="AB135" s="41"/>
      <c r="AC135" s="41">
        <f t="shared" si="84"/>
        <v>537</v>
      </c>
      <c r="AE135" s="41">
        <v>477</v>
      </c>
      <c r="AG135" s="41">
        <v>7</v>
      </c>
      <c r="AI135" s="41">
        <v>5</v>
      </c>
      <c r="AK135" s="41">
        <v>48</v>
      </c>
      <c r="AL135" s="57"/>
    </row>
    <row r="136" spans="1:38" outlineLevel="1" x14ac:dyDescent="0.2">
      <c r="A136" s="22">
        <v>1</v>
      </c>
      <c r="B136" s="46">
        <v>2019</v>
      </c>
      <c r="C136" s="46">
        <v>5</v>
      </c>
      <c r="D136" s="22" t="s">
        <v>74</v>
      </c>
      <c r="E136" s="22" t="s">
        <v>411</v>
      </c>
      <c r="G136" s="41">
        <f t="shared" si="80"/>
        <v>2645</v>
      </c>
      <c r="H136" s="41"/>
      <c r="I136" s="41">
        <f t="shared" si="85"/>
        <v>1652</v>
      </c>
      <c r="J136" s="41">
        <v>798</v>
      </c>
      <c r="K136" s="41">
        <v>0</v>
      </c>
      <c r="L136" s="41">
        <v>829</v>
      </c>
      <c r="M136" s="41">
        <v>0</v>
      </c>
      <c r="N136" s="41">
        <v>25</v>
      </c>
      <c r="O136" s="41"/>
      <c r="P136" s="41">
        <f t="shared" si="86"/>
        <v>227</v>
      </c>
      <c r="Q136" s="41">
        <v>227</v>
      </c>
      <c r="R136" s="41">
        <v>0</v>
      </c>
      <c r="S136" s="41"/>
      <c r="T136" s="41">
        <v>363</v>
      </c>
      <c r="U136" s="41"/>
      <c r="V136" s="41">
        <f t="shared" si="87"/>
        <v>403</v>
      </c>
      <c r="W136" s="41">
        <v>387</v>
      </c>
      <c r="X136" s="41">
        <v>16</v>
      </c>
      <c r="Y136" s="41">
        <v>0</v>
      </c>
      <c r="Z136" s="41"/>
      <c r="AA136" s="41">
        <v>0</v>
      </c>
      <c r="AB136" s="41"/>
      <c r="AC136" s="41">
        <f t="shared" si="84"/>
        <v>105</v>
      </c>
      <c r="AE136" s="41">
        <v>0</v>
      </c>
      <c r="AG136" s="41">
        <v>0</v>
      </c>
      <c r="AI136" s="41">
        <v>105</v>
      </c>
      <c r="AK136" s="41">
        <v>0</v>
      </c>
      <c r="AL136" s="57"/>
    </row>
    <row r="137" spans="1:38" outlineLevel="1" x14ac:dyDescent="0.2">
      <c r="A137" s="22">
        <v>1</v>
      </c>
      <c r="B137" s="46">
        <v>2019</v>
      </c>
      <c r="C137" s="46">
        <v>5</v>
      </c>
      <c r="D137" s="22" t="s">
        <v>75</v>
      </c>
      <c r="E137" s="22" t="s">
        <v>412</v>
      </c>
      <c r="G137" s="41">
        <f t="shared" si="80"/>
        <v>1656</v>
      </c>
      <c r="H137" s="41"/>
      <c r="I137" s="41">
        <f t="shared" si="85"/>
        <v>472</v>
      </c>
      <c r="J137" s="41">
        <v>373</v>
      </c>
      <c r="K137" s="41">
        <v>14</v>
      </c>
      <c r="L137" s="41">
        <v>85</v>
      </c>
      <c r="M137" s="41">
        <v>0</v>
      </c>
      <c r="N137" s="41">
        <v>0</v>
      </c>
      <c r="O137" s="41"/>
      <c r="P137" s="41">
        <f t="shared" si="86"/>
        <v>284</v>
      </c>
      <c r="Q137" s="41">
        <v>252</v>
      </c>
      <c r="R137" s="41">
        <v>32</v>
      </c>
      <c r="S137" s="41"/>
      <c r="T137" s="41">
        <v>142</v>
      </c>
      <c r="U137" s="41"/>
      <c r="V137" s="41">
        <f t="shared" si="87"/>
        <v>758</v>
      </c>
      <c r="W137" s="41">
        <v>717</v>
      </c>
      <c r="X137" s="41">
        <v>41</v>
      </c>
      <c r="Y137" s="41">
        <v>0</v>
      </c>
      <c r="Z137" s="41"/>
      <c r="AA137" s="41">
        <v>0</v>
      </c>
      <c r="AB137" s="41"/>
      <c r="AC137" s="41">
        <f t="shared" si="84"/>
        <v>29</v>
      </c>
      <c r="AE137" s="41">
        <v>0</v>
      </c>
      <c r="AG137" s="41">
        <v>2</v>
      </c>
      <c r="AI137" s="41">
        <v>27</v>
      </c>
      <c r="AK137" s="41">
        <v>0</v>
      </c>
      <c r="AL137" s="57"/>
    </row>
    <row r="138" spans="1:38" outlineLevel="1" x14ac:dyDescent="0.2">
      <c r="A138" s="22">
        <v>1</v>
      </c>
      <c r="B138" s="46">
        <v>2019</v>
      </c>
      <c r="C138" s="46">
        <v>5</v>
      </c>
      <c r="D138" s="22" t="s">
        <v>76</v>
      </c>
      <c r="E138" s="22" t="s">
        <v>413</v>
      </c>
      <c r="G138" s="41">
        <f t="shared" si="80"/>
        <v>1549</v>
      </c>
      <c r="H138" s="41"/>
      <c r="I138" s="41">
        <f t="shared" si="85"/>
        <v>431</v>
      </c>
      <c r="J138" s="41">
        <v>431</v>
      </c>
      <c r="K138" s="41">
        <v>0</v>
      </c>
      <c r="L138" s="41">
        <v>0</v>
      </c>
      <c r="M138" s="41">
        <v>0</v>
      </c>
      <c r="N138" s="41">
        <v>0</v>
      </c>
      <c r="O138" s="41"/>
      <c r="P138" s="41">
        <f t="shared" si="86"/>
        <v>375</v>
      </c>
      <c r="Q138" s="41">
        <v>85</v>
      </c>
      <c r="R138" s="41">
        <v>290</v>
      </c>
      <c r="S138" s="41"/>
      <c r="T138" s="41">
        <v>308</v>
      </c>
      <c r="U138" s="41"/>
      <c r="V138" s="41">
        <f t="shared" si="87"/>
        <v>435</v>
      </c>
      <c r="W138" s="41">
        <v>435</v>
      </c>
      <c r="X138" s="41">
        <v>0</v>
      </c>
      <c r="Y138" s="41">
        <v>0</v>
      </c>
      <c r="Z138" s="41"/>
      <c r="AA138" s="41">
        <v>0</v>
      </c>
      <c r="AB138" s="41"/>
      <c r="AC138" s="41">
        <f t="shared" si="84"/>
        <v>78</v>
      </c>
      <c r="AE138" s="41">
        <v>33</v>
      </c>
      <c r="AG138" s="41">
        <v>0</v>
      </c>
      <c r="AI138" s="41">
        <v>29</v>
      </c>
      <c r="AK138" s="41">
        <v>16</v>
      </c>
      <c r="AL138" s="57"/>
    </row>
    <row r="139" spans="1:38" outlineLevel="1" x14ac:dyDescent="0.2">
      <c r="A139" s="22">
        <v>1</v>
      </c>
      <c r="B139" s="46">
        <v>2019</v>
      </c>
      <c r="C139" s="46">
        <v>5</v>
      </c>
      <c r="D139" s="22" t="s">
        <v>77</v>
      </c>
      <c r="E139" s="22" t="s">
        <v>414</v>
      </c>
      <c r="G139" s="41">
        <f t="shared" si="80"/>
        <v>2124</v>
      </c>
      <c r="H139" s="41"/>
      <c r="I139" s="41">
        <f t="shared" si="85"/>
        <v>1173</v>
      </c>
      <c r="J139" s="41">
        <v>344</v>
      </c>
      <c r="K139" s="41">
        <v>82</v>
      </c>
      <c r="L139" s="41">
        <v>367</v>
      </c>
      <c r="M139" s="41">
        <v>298</v>
      </c>
      <c r="N139" s="41">
        <v>82</v>
      </c>
      <c r="O139" s="41"/>
      <c r="P139" s="41">
        <f t="shared" si="86"/>
        <v>240</v>
      </c>
      <c r="Q139" s="41">
        <v>105</v>
      </c>
      <c r="R139" s="41">
        <v>135</v>
      </c>
      <c r="S139" s="41"/>
      <c r="T139" s="41">
        <v>115</v>
      </c>
      <c r="U139" s="41"/>
      <c r="V139" s="41">
        <f t="shared" si="87"/>
        <v>596</v>
      </c>
      <c r="W139" s="41">
        <v>553</v>
      </c>
      <c r="X139" s="41">
        <v>43</v>
      </c>
      <c r="Y139" s="41">
        <v>0</v>
      </c>
      <c r="Z139" s="41"/>
      <c r="AA139" s="41">
        <v>24</v>
      </c>
      <c r="AB139" s="41"/>
      <c r="AC139" s="41">
        <f t="shared" si="84"/>
        <v>222</v>
      </c>
      <c r="AE139" s="41">
        <v>161</v>
      </c>
      <c r="AG139" s="41">
        <v>36</v>
      </c>
      <c r="AI139" s="41">
        <v>25</v>
      </c>
      <c r="AK139" s="41">
        <v>0</v>
      </c>
      <c r="AL139" s="57"/>
    </row>
    <row r="140" spans="1:38" outlineLevel="1" x14ac:dyDescent="0.2">
      <c r="A140" s="22">
        <v>1</v>
      </c>
      <c r="B140" s="46">
        <v>2019</v>
      </c>
      <c r="C140" s="46">
        <v>5</v>
      </c>
      <c r="D140" s="22" t="s">
        <v>78</v>
      </c>
      <c r="E140" s="22" t="s">
        <v>415</v>
      </c>
      <c r="G140" s="41">
        <f t="shared" si="80"/>
        <v>6800</v>
      </c>
      <c r="H140" s="41"/>
      <c r="I140" s="41">
        <f t="shared" si="85"/>
        <v>2378</v>
      </c>
      <c r="J140" s="41">
        <v>1724</v>
      </c>
      <c r="K140" s="41">
        <v>199</v>
      </c>
      <c r="L140" s="41">
        <v>374</v>
      </c>
      <c r="M140" s="41">
        <v>52</v>
      </c>
      <c r="N140" s="41">
        <v>29</v>
      </c>
      <c r="O140" s="41"/>
      <c r="P140" s="41">
        <f t="shared" si="86"/>
        <v>1383</v>
      </c>
      <c r="Q140" s="41">
        <v>1244</v>
      </c>
      <c r="R140" s="41">
        <v>139</v>
      </c>
      <c r="S140" s="41"/>
      <c r="T140" s="41">
        <v>1945</v>
      </c>
      <c r="U140" s="41"/>
      <c r="V140" s="41">
        <f t="shared" si="87"/>
        <v>1094</v>
      </c>
      <c r="W140" s="41">
        <v>1069</v>
      </c>
      <c r="X140" s="41">
        <v>25</v>
      </c>
      <c r="Y140" s="41">
        <v>0</v>
      </c>
      <c r="Z140" s="41"/>
      <c r="AA140" s="41">
        <v>20</v>
      </c>
      <c r="AB140" s="41"/>
      <c r="AC140" s="41">
        <f t="shared" si="84"/>
        <v>704</v>
      </c>
      <c r="AE140" s="41">
        <v>34</v>
      </c>
      <c r="AG140" s="41">
        <v>460</v>
      </c>
      <c r="AI140" s="41">
        <v>74</v>
      </c>
      <c r="AK140" s="41">
        <v>136</v>
      </c>
      <c r="AL140" s="57"/>
    </row>
    <row r="141" spans="1:38" outlineLevel="1" x14ac:dyDescent="0.2">
      <c r="A141" s="22">
        <v>1</v>
      </c>
      <c r="B141" s="46">
        <v>2019</v>
      </c>
      <c r="C141" s="46">
        <v>5</v>
      </c>
      <c r="D141" s="22" t="s">
        <v>79</v>
      </c>
      <c r="E141" s="22" t="s">
        <v>416</v>
      </c>
      <c r="G141" s="41">
        <f t="shared" si="80"/>
        <v>1149</v>
      </c>
      <c r="H141" s="41"/>
      <c r="I141" s="41">
        <f t="shared" si="85"/>
        <v>321</v>
      </c>
      <c r="J141" s="41">
        <v>21</v>
      </c>
      <c r="K141" s="41">
        <v>21</v>
      </c>
      <c r="L141" s="41">
        <v>196</v>
      </c>
      <c r="M141" s="41">
        <v>0</v>
      </c>
      <c r="N141" s="41">
        <v>83</v>
      </c>
      <c r="O141" s="41"/>
      <c r="P141" s="41">
        <f t="shared" si="86"/>
        <v>40</v>
      </c>
      <c r="Q141" s="41">
        <v>40</v>
      </c>
      <c r="R141" s="41">
        <v>0</v>
      </c>
      <c r="S141" s="41"/>
      <c r="T141" s="41">
        <v>102</v>
      </c>
      <c r="U141" s="41"/>
      <c r="V141" s="41">
        <f t="shared" si="87"/>
        <v>686</v>
      </c>
      <c r="W141" s="41">
        <v>686</v>
      </c>
      <c r="X141" s="41">
        <v>0</v>
      </c>
      <c r="Y141" s="41">
        <v>0</v>
      </c>
      <c r="Z141" s="41"/>
      <c r="AA141" s="41">
        <v>0</v>
      </c>
      <c r="AB141" s="41"/>
      <c r="AC141" s="41">
        <f t="shared" si="84"/>
        <v>27</v>
      </c>
      <c r="AE141" s="41">
        <v>3</v>
      </c>
      <c r="AG141" s="41">
        <v>0</v>
      </c>
      <c r="AI141" s="41">
        <v>24</v>
      </c>
      <c r="AK141" s="41">
        <v>0</v>
      </c>
      <c r="AL141" s="57"/>
    </row>
    <row r="142" spans="1:38" outlineLevel="1" x14ac:dyDescent="0.2">
      <c r="A142" s="22">
        <v>1</v>
      </c>
      <c r="B142" s="46">
        <v>2019</v>
      </c>
      <c r="C142" s="46">
        <v>5</v>
      </c>
      <c r="D142" s="22" t="s">
        <v>80</v>
      </c>
      <c r="E142" s="22" t="s">
        <v>417</v>
      </c>
      <c r="G142" s="41">
        <f t="shared" si="80"/>
        <v>1860</v>
      </c>
      <c r="H142" s="41"/>
      <c r="I142" s="41">
        <f t="shared" si="85"/>
        <v>254</v>
      </c>
      <c r="J142" s="41">
        <v>27</v>
      </c>
      <c r="K142" s="41">
        <v>4</v>
      </c>
      <c r="L142" s="41">
        <v>0</v>
      </c>
      <c r="M142" s="41">
        <v>0</v>
      </c>
      <c r="N142" s="41">
        <v>223</v>
      </c>
      <c r="O142" s="41"/>
      <c r="P142" s="41">
        <f t="shared" si="86"/>
        <v>0</v>
      </c>
      <c r="Q142" s="41">
        <v>0</v>
      </c>
      <c r="R142" s="41">
        <v>0</v>
      </c>
      <c r="S142" s="41"/>
      <c r="T142" s="41">
        <v>8</v>
      </c>
      <c r="U142" s="41"/>
      <c r="V142" s="41">
        <f t="shared" si="87"/>
        <v>1598</v>
      </c>
      <c r="W142" s="41">
        <v>1598</v>
      </c>
      <c r="X142" s="41">
        <v>0</v>
      </c>
      <c r="Y142" s="41">
        <v>0</v>
      </c>
      <c r="Z142" s="41"/>
      <c r="AA142" s="41">
        <v>0</v>
      </c>
      <c r="AB142" s="41"/>
      <c r="AC142" s="41">
        <f t="shared" si="84"/>
        <v>38</v>
      </c>
      <c r="AE142" s="41">
        <v>0</v>
      </c>
      <c r="AG142" s="41">
        <v>0</v>
      </c>
      <c r="AI142" s="41">
        <v>0</v>
      </c>
      <c r="AK142" s="41">
        <v>38</v>
      </c>
      <c r="AL142" s="57"/>
    </row>
    <row r="143" spans="1:38" outlineLevel="1" x14ac:dyDescent="0.2">
      <c r="A143" s="22">
        <v>1</v>
      </c>
      <c r="B143" s="46">
        <v>2019</v>
      </c>
      <c r="C143" s="46">
        <v>5</v>
      </c>
      <c r="D143" s="22" t="s">
        <v>82</v>
      </c>
      <c r="E143" s="22" t="s">
        <v>420</v>
      </c>
      <c r="G143" s="41">
        <f t="shared" si="80"/>
        <v>1278</v>
      </c>
      <c r="H143" s="41"/>
      <c r="I143" s="41">
        <f t="shared" si="85"/>
        <v>764</v>
      </c>
      <c r="J143" s="41">
        <v>0</v>
      </c>
      <c r="K143" s="41">
        <v>0</v>
      </c>
      <c r="L143" s="41">
        <v>764</v>
      </c>
      <c r="M143" s="41">
        <v>0</v>
      </c>
      <c r="N143" s="41">
        <v>0</v>
      </c>
      <c r="O143" s="41"/>
      <c r="P143" s="41">
        <f t="shared" si="86"/>
        <v>62</v>
      </c>
      <c r="Q143" s="41">
        <v>62</v>
      </c>
      <c r="R143" s="41">
        <v>0</v>
      </c>
      <c r="S143" s="41"/>
      <c r="T143" s="41">
        <v>18</v>
      </c>
      <c r="U143" s="41"/>
      <c r="V143" s="41">
        <f t="shared" si="87"/>
        <v>434</v>
      </c>
      <c r="W143" s="41">
        <v>0</v>
      </c>
      <c r="X143" s="41">
        <v>434</v>
      </c>
      <c r="Y143" s="41">
        <v>0</v>
      </c>
      <c r="Z143" s="41"/>
      <c r="AA143" s="41">
        <v>0</v>
      </c>
      <c r="AB143" s="41"/>
      <c r="AC143" s="41">
        <f t="shared" si="84"/>
        <v>171</v>
      </c>
      <c r="AE143" s="41">
        <v>83</v>
      </c>
      <c r="AG143" s="41">
        <v>0</v>
      </c>
      <c r="AI143" s="41">
        <v>2</v>
      </c>
      <c r="AK143" s="41">
        <v>86</v>
      </c>
      <c r="AL143" s="57"/>
    </row>
    <row r="144" spans="1:38" outlineLevel="1" x14ac:dyDescent="0.2">
      <c r="A144" s="22">
        <v>1</v>
      </c>
      <c r="B144" s="46">
        <v>2019</v>
      </c>
      <c r="C144" s="46">
        <v>5</v>
      </c>
      <c r="D144" s="22" t="s">
        <v>83</v>
      </c>
      <c r="E144" s="22" t="s">
        <v>421</v>
      </c>
      <c r="G144" s="41">
        <f t="shared" si="80"/>
        <v>2419</v>
      </c>
      <c r="H144" s="41"/>
      <c r="I144" s="41">
        <f t="shared" si="85"/>
        <v>1070</v>
      </c>
      <c r="J144" s="41">
        <v>836</v>
      </c>
      <c r="K144" s="41">
        <v>185</v>
      </c>
      <c r="L144" s="41">
        <v>18</v>
      </c>
      <c r="M144" s="41">
        <v>11</v>
      </c>
      <c r="N144" s="41">
        <v>20</v>
      </c>
      <c r="O144" s="41"/>
      <c r="P144" s="41">
        <f t="shared" si="86"/>
        <v>261</v>
      </c>
      <c r="Q144" s="41">
        <v>10</v>
      </c>
      <c r="R144" s="41">
        <v>251</v>
      </c>
      <c r="S144" s="41"/>
      <c r="T144" s="41">
        <v>66</v>
      </c>
      <c r="U144" s="41"/>
      <c r="V144" s="41">
        <f t="shared" si="87"/>
        <v>1022</v>
      </c>
      <c r="W144" s="41">
        <v>994</v>
      </c>
      <c r="X144" s="41">
        <v>28</v>
      </c>
      <c r="Y144" s="41">
        <v>0</v>
      </c>
      <c r="Z144" s="41"/>
      <c r="AA144" s="41">
        <v>0</v>
      </c>
      <c r="AB144" s="41"/>
      <c r="AC144" s="41">
        <f t="shared" si="84"/>
        <v>14</v>
      </c>
      <c r="AE144" s="41">
        <v>13</v>
      </c>
      <c r="AG144" s="41">
        <v>0</v>
      </c>
      <c r="AI144" s="41">
        <v>1</v>
      </c>
      <c r="AK144" s="41">
        <v>0</v>
      </c>
      <c r="AL144" s="57"/>
    </row>
    <row r="145" spans="1:38" outlineLevel="1" x14ac:dyDescent="0.2">
      <c r="A145" s="22">
        <v>1</v>
      </c>
      <c r="B145" s="46">
        <v>2019</v>
      </c>
      <c r="C145" s="46">
        <v>5</v>
      </c>
      <c r="D145" s="22" t="s">
        <v>85</v>
      </c>
      <c r="E145" s="22" t="s">
        <v>423</v>
      </c>
      <c r="G145" s="41">
        <f t="shared" si="80"/>
        <v>1087</v>
      </c>
      <c r="H145" s="41"/>
      <c r="I145" s="41">
        <f t="shared" si="85"/>
        <v>111</v>
      </c>
      <c r="J145" s="41">
        <v>0</v>
      </c>
      <c r="K145" s="41">
        <v>0</v>
      </c>
      <c r="L145" s="41">
        <v>39</v>
      </c>
      <c r="M145" s="41">
        <v>0</v>
      </c>
      <c r="N145" s="41">
        <v>72</v>
      </c>
      <c r="O145" s="41"/>
      <c r="P145" s="41">
        <f t="shared" si="86"/>
        <v>237</v>
      </c>
      <c r="Q145" s="41">
        <v>237</v>
      </c>
      <c r="R145" s="41">
        <v>0</v>
      </c>
      <c r="S145" s="41"/>
      <c r="T145" s="41">
        <v>346</v>
      </c>
      <c r="U145" s="41"/>
      <c r="V145" s="41">
        <f t="shared" si="87"/>
        <v>393</v>
      </c>
      <c r="W145" s="41">
        <v>376</v>
      </c>
      <c r="X145" s="41">
        <v>17</v>
      </c>
      <c r="Y145" s="41">
        <v>0</v>
      </c>
      <c r="Z145" s="41"/>
      <c r="AA145" s="41">
        <v>0</v>
      </c>
      <c r="AB145" s="41"/>
      <c r="AC145" s="41">
        <f t="shared" si="84"/>
        <v>73</v>
      </c>
      <c r="AE145" s="41">
        <v>2</v>
      </c>
      <c r="AG145" s="41">
        <v>61</v>
      </c>
      <c r="AI145" s="41">
        <v>10</v>
      </c>
      <c r="AK145" s="41">
        <v>0</v>
      </c>
      <c r="AL145" s="57"/>
    </row>
    <row r="146" spans="1:38" outlineLevel="1" x14ac:dyDescent="0.2">
      <c r="A146" s="22">
        <v>1</v>
      </c>
      <c r="B146" s="46">
        <v>2019</v>
      </c>
      <c r="C146" s="46">
        <v>5</v>
      </c>
      <c r="D146" s="22" t="s">
        <v>87</v>
      </c>
      <c r="E146" s="22" t="s">
        <v>425</v>
      </c>
      <c r="G146" s="41">
        <f t="shared" si="80"/>
        <v>3629</v>
      </c>
      <c r="H146" s="41"/>
      <c r="I146" s="41">
        <f t="shared" si="85"/>
        <v>1899</v>
      </c>
      <c r="J146" s="41">
        <v>1560</v>
      </c>
      <c r="K146" s="41">
        <v>0</v>
      </c>
      <c r="L146" s="41">
        <v>175</v>
      </c>
      <c r="M146" s="41">
        <v>4</v>
      </c>
      <c r="N146" s="41">
        <v>160</v>
      </c>
      <c r="O146" s="41"/>
      <c r="P146" s="41">
        <f t="shared" si="86"/>
        <v>0</v>
      </c>
      <c r="Q146" s="41">
        <v>0</v>
      </c>
      <c r="R146" s="41">
        <v>0</v>
      </c>
      <c r="S146" s="41"/>
      <c r="T146" s="41">
        <v>1025</v>
      </c>
      <c r="U146" s="41"/>
      <c r="V146" s="41">
        <f t="shared" si="87"/>
        <v>705</v>
      </c>
      <c r="W146" s="41">
        <v>647</v>
      </c>
      <c r="X146" s="41">
        <v>29</v>
      </c>
      <c r="Y146" s="41">
        <v>29</v>
      </c>
      <c r="Z146" s="41"/>
      <c r="AA146" s="41">
        <v>0</v>
      </c>
      <c r="AB146" s="41"/>
      <c r="AC146" s="41">
        <f t="shared" si="84"/>
        <v>770</v>
      </c>
      <c r="AE146" s="41">
        <v>241</v>
      </c>
      <c r="AG146" s="41">
        <v>0</v>
      </c>
      <c r="AI146" s="41">
        <v>529</v>
      </c>
      <c r="AK146" s="41">
        <v>0</v>
      </c>
      <c r="AL146" s="57"/>
    </row>
    <row r="147" spans="1:38" outlineLevel="1" x14ac:dyDescent="0.2">
      <c r="A147" s="22">
        <v>1</v>
      </c>
      <c r="B147" s="46">
        <v>2019</v>
      </c>
      <c r="C147" s="46">
        <v>5</v>
      </c>
      <c r="D147" s="22" t="s">
        <v>88</v>
      </c>
      <c r="E147" s="22" t="s">
        <v>426</v>
      </c>
      <c r="G147" s="41">
        <f t="shared" si="80"/>
        <v>931</v>
      </c>
      <c r="H147" s="41"/>
      <c r="I147" s="41">
        <f t="shared" si="85"/>
        <v>335</v>
      </c>
      <c r="J147" s="41">
        <v>138</v>
      </c>
      <c r="K147" s="41">
        <v>0</v>
      </c>
      <c r="L147" s="41">
        <v>158</v>
      </c>
      <c r="M147" s="41">
        <v>0</v>
      </c>
      <c r="N147" s="41">
        <v>39</v>
      </c>
      <c r="O147" s="41"/>
      <c r="P147" s="41">
        <f t="shared" si="86"/>
        <v>28</v>
      </c>
      <c r="Q147" s="41">
        <v>28</v>
      </c>
      <c r="R147" s="41">
        <v>0</v>
      </c>
      <c r="S147" s="41"/>
      <c r="T147" s="41">
        <v>112</v>
      </c>
      <c r="U147" s="41"/>
      <c r="V147" s="41">
        <f t="shared" si="87"/>
        <v>456</v>
      </c>
      <c r="W147" s="41">
        <v>411</v>
      </c>
      <c r="X147" s="41">
        <v>16</v>
      </c>
      <c r="Y147" s="41">
        <v>29</v>
      </c>
      <c r="Z147" s="41"/>
      <c r="AA147" s="41">
        <v>0</v>
      </c>
      <c r="AB147" s="41"/>
      <c r="AC147" s="41">
        <f t="shared" si="84"/>
        <v>43</v>
      </c>
      <c r="AE147" s="41">
        <v>30</v>
      </c>
      <c r="AG147" s="41">
        <v>13</v>
      </c>
      <c r="AI147" s="41">
        <v>0</v>
      </c>
      <c r="AK147" s="41">
        <v>0</v>
      </c>
      <c r="AL147" s="57"/>
    </row>
    <row r="148" spans="1:38" outlineLevel="1" x14ac:dyDescent="0.2">
      <c r="A148" s="22">
        <v>1</v>
      </c>
      <c r="B148" s="46">
        <v>2019</v>
      </c>
      <c r="C148" s="46">
        <v>5</v>
      </c>
      <c r="D148" s="22" t="s">
        <v>90</v>
      </c>
      <c r="E148" s="22" t="s">
        <v>430</v>
      </c>
      <c r="G148" s="41">
        <f t="shared" si="80"/>
        <v>1085</v>
      </c>
      <c r="H148" s="41"/>
      <c r="I148" s="41">
        <f t="shared" si="85"/>
        <v>147</v>
      </c>
      <c r="J148" s="41">
        <v>79</v>
      </c>
      <c r="K148" s="41">
        <v>0</v>
      </c>
      <c r="L148" s="41">
        <v>49</v>
      </c>
      <c r="M148" s="41">
        <v>0</v>
      </c>
      <c r="N148" s="41">
        <v>19</v>
      </c>
      <c r="O148" s="41"/>
      <c r="P148" s="41">
        <f t="shared" si="86"/>
        <v>393</v>
      </c>
      <c r="Q148" s="41">
        <v>393</v>
      </c>
      <c r="R148" s="41">
        <v>0</v>
      </c>
      <c r="S148" s="41"/>
      <c r="T148" s="41">
        <v>245</v>
      </c>
      <c r="U148" s="41"/>
      <c r="V148" s="41">
        <f t="shared" si="87"/>
        <v>300</v>
      </c>
      <c r="W148" s="41">
        <v>300</v>
      </c>
      <c r="X148" s="41">
        <v>0</v>
      </c>
      <c r="Y148" s="41">
        <v>0</v>
      </c>
      <c r="Z148" s="41"/>
      <c r="AA148" s="41">
        <v>0</v>
      </c>
      <c r="AB148" s="41"/>
      <c r="AC148" s="41">
        <f t="shared" si="84"/>
        <v>300.99270000000001</v>
      </c>
      <c r="AE148" s="41">
        <v>30.704799999999999</v>
      </c>
      <c r="AG148" s="41">
        <v>194.3133</v>
      </c>
      <c r="AI148" s="41">
        <v>35.1</v>
      </c>
      <c r="AK148" s="41">
        <v>40.874600000000001</v>
      </c>
      <c r="AL148" s="57"/>
    </row>
    <row r="149" spans="1:38" outlineLevel="1" x14ac:dyDescent="0.2">
      <c r="A149" s="22">
        <v>1</v>
      </c>
      <c r="B149" s="46">
        <v>2019</v>
      </c>
      <c r="C149" s="46">
        <v>5</v>
      </c>
      <c r="D149" s="22" t="s">
        <v>91</v>
      </c>
      <c r="E149" s="22" t="s">
        <v>431</v>
      </c>
      <c r="G149" s="41">
        <f t="shared" si="80"/>
        <v>1969</v>
      </c>
      <c r="H149" s="41"/>
      <c r="I149" s="41">
        <f t="shared" si="85"/>
        <v>856</v>
      </c>
      <c r="J149" s="41">
        <v>237</v>
      </c>
      <c r="K149" s="41">
        <v>22</v>
      </c>
      <c r="L149" s="41">
        <v>366</v>
      </c>
      <c r="M149" s="41">
        <v>0</v>
      </c>
      <c r="N149" s="41">
        <v>231</v>
      </c>
      <c r="O149" s="41"/>
      <c r="P149" s="41">
        <f t="shared" si="86"/>
        <v>32</v>
      </c>
      <c r="Q149" s="41">
        <v>32</v>
      </c>
      <c r="R149" s="41">
        <v>0</v>
      </c>
      <c r="S149" s="41"/>
      <c r="T149" s="41">
        <v>0</v>
      </c>
      <c r="U149" s="41"/>
      <c r="V149" s="41">
        <f t="shared" si="87"/>
        <v>1081</v>
      </c>
      <c r="W149" s="41">
        <v>1029</v>
      </c>
      <c r="X149" s="41">
        <v>28</v>
      </c>
      <c r="Y149" s="41">
        <v>24</v>
      </c>
      <c r="Z149" s="41"/>
      <c r="AA149" s="41">
        <v>76</v>
      </c>
      <c r="AB149" s="41"/>
      <c r="AC149" s="41">
        <f t="shared" si="84"/>
        <v>443</v>
      </c>
      <c r="AE149" s="41">
        <v>443</v>
      </c>
      <c r="AG149" s="41">
        <v>0</v>
      </c>
      <c r="AI149" s="41">
        <v>0</v>
      </c>
      <c r="AK149" s="41">
        <v>0</v>
      </c>
      <c r="AL149" s="57"/>
    </row>
    <row r="150" spans="1:38" outlineLevel="1" x14ac:dyDescent="0.2">
      <c r="A150" s="22">
        <v>1</v>
      </c>
      <c r="B150" s="46">
        <v>2019</v>
      </c>
      <c r="C150" s="46">
        <v>5</v>
      </c>
      <c r="D150" s="22" t="s">
        <v>95</v>
      </c>
      <c r="E150" s="22" t="s">
        <v>434</v>
      </c>
      <c r="G150" s="41">
        <f t="shared" si="80"/>
        <v>740</v>
      </c>
      <c r="H150" s="41"/>
      <c r="I150" s="41">
        <f t="shared" si="85"/>
        <v>163</v>
      </c>
      <c r="J150" s="41">
        <v>49</v>
      </c>
      <c r="K150" s="41">
        <v>13</v>
      </c>
      <c r="L150" s="41">
        <v>76</v>
      </c>
      <c r="M150" s="41">
        <v>0</v>
      </c>
      <c r="N150" s="41">
        <v>25</v>
      </c>
      <c r="O150" s="41"/>
      <c r="P150" s="41">
        <f t="shared" si="86"/>
        <v>46</v>
      </c>
      <c r="Q150" s="41">
        <v>46</v>
      </c>
      <c r="R150" s="41">
        <v>0</v>
      </c>
      <c r="S150" s="41"/>
      <c r="T150" s="41">
        <v>159</v>
      </c>
      <c r="U150" s="41"/>
      <c r="V150" s="41">
        <f t="shared" si="87"/>
        <v>372</v>
      </c>
      <c r="W150" s="41">
        <v>358</v>
      </c>
      <c r="X150" s="41">
        <v>14</v>
      </c>
      <c r="Y150" s="41">
        <v>0</v>
      </c>
      <c r="Z150" s="41"/>
      <c r="AA150" s="41">
        <v>0</v>
      </c>
      <c r="AB150" s="41"/>
      <c r="AC150" s="41">
        <f t="shared" si="84"/>
        <v>55</v>
      </c>
      <c r="AE150" s="41">
        <v>2</v>
      </c>
      <c r="AG150" s="41">
        <v>0</v>
      </c>
      <c r="AI150" s="41">
        <v>53</v>
      </c>
      <c r="AK150" s="41">
        <v>0</v>
      </c>
      <c r="AL150" s="57"/>
    </row>
    <row r="151" spans="1:38" outlineLevel="1" x14ac:dyDescent="0.2">
      <c r="A151" s="22">
        <v>1</v>
      </c>
      <c r="B151" s="46">
        <v>2019</v>
      </c>
      <c r="C151" s="46">
        <v>5</v>
      </c>
      <c r="D151" s="22" t="s">
        <v>96</v>
      </c>
      <c r="E151" s="22" t="s">
        <v>435</v>
      </c>
      <c r="G151" s="41">
        <f t="shared" si="80"/>
        <v>2625</v>
      </c>
      <c r="H151" s="41"/>
      <c r="I151" s="41">
        <f t="shared" si="85"/>
        <v>890</v>
      </c>
      <c r="J151" s="41">
        <v>870</v>
      </c>
      <c r="K151" s="41">
        <v>9</v>
      </c>
      <c r="L151" s="41">
        <v>0</v>
      </c>
      <c r="M151" s="41">
        <v>0</v>
      </c>
      <c r="N151" s="41">
        <v>11</v>
      </c>
      <c r="O151" s="41"/>
      <c r="P151" s="41">
        <f t="shared" si="86"/>
        <v>363</v>
      </c>
      <c r="Q151" s="41">
        <v>252</v>
      </c>
      <c r="R151" s="41">
        <v>111</v>
      </c>
      <c r="S151" s="41"/>
      <c r="T151" s="41">
        <v>216</v>
      </c>
      <c r="U151" s="41"/>
      <c r="V151" s="41">
        <f t="shared" si="87"/>
        <v>1156</v>
      </c>
      <c r="W151" s="41">
        <v>1156</v>
      </c>
      <c r="X151" s="41">
        <v>0</v>
      </c>
      <c r="Y151" s="41">
        <v>0</v>
      </c>
      <c r="Z151" s="41"/>
      <c r="AA151" s="41">
        <v>13</v>
      </c>
      <c r="AB151" s="41"/>
      <c r="AC151" s="41">
        <f t="shared" si="84"/>
        <v>381</v>
      </c>
      <c r="AE151" s="41">
        <v>0</v>
      </c>
      <c r="AG151" s="41">
        <v>0</v>
      </c>
      <c r="AI151" s="41">
        <v>85</v>
      </c>
      <c r="AK151" s="41">
        <v>296</v>
      </c>
      <c r="AL151" s="57"/>
    </row>
    <row r="152" spans="1:38" outlineLevel="1" x14ac:dyDescent="0.2">
      <c r="A152" s="22">
        <v>1</v>
      </c>
      <c r="B152" s="46">
        <v>2019</v>
      </c>
      <c r="C152" s="46">
        <v>5</v>
      </c>
      <c r="D152" s="22" t="s">
        <v>98</v>
      </c>
      <c r="E152" s="22" t="s">
        <v>439</v>
      </c>
      <c r="G152" s="41">
        <f t="shared" si="80"/>
        <v>971</v>
      </c>
      <c r="H152" s="41"/>
      <c r="I152" s="41">
        <f t="shared" si="85"/>
        <v>287</v>
      </c>
      <c r="J152" s="41">
        <v>68</v>
      </c>
      <c r="K152" s="41">
        <v>16</v>
      </c>
      <c r="L152" s="41">
        <v>105</v>
      </c>
      <c r="M152" s="41">
        <v>0</v>
      </c>
      <c r="N152" s="41">
        <v>98</v>
      </c>
      <c r="O152" s="41"/>
      <c r="P152" s="41">
        <f t="shared" si="86"/>
        <v>140</v>
      </c>
      <c r="Q152" s="41">
        <v>140</v>
      </c>
      <c r="R152" s="41">
        <v>0</v>
      </c>
      <c r="S152" s="41"/>
      <c r="T152" s="41">
        <v>80</v>
      </c>
      <c r="U152" s="41"/>
      <c r="V152" s="41">
        <f t="shared" si="87"/>
        <v>464</v>
      </c>
      <c r="W152" s="41">
        <v>442</v>
      </c>
      <c r="X152" s="41">
        <v>22</v>
      </c>
      <c r="Y152" s="41">
        <v>0</v>
      </c>
      <c r="Z152" s="41"/>
      <c r="AA152" s="41">
        <v>0</v>
      </c>
      <c r="AB152" s="41"/>
      <c r="AC152" s="41">
        <f t="shared" si="84"/>
        <v>0</v>
      </c>
      <c r="AE152" s="41">
        <v>0</v>
      </c>
      <c r="AG152" s="41">
        <v>0</v>
      </c>
      <c r="AI152" s="41">
        <v>0</v>
      </c>
      <c r="AK152" s="41">
        <v>0</v>
      </c>
      <c r="AL152" s="57"/>
    </row>
    <row r="153" spans="1:38" outlineLevel="1" x14ac:dyDescent="0.2">
      <c r="A153" s="22">
        <v>1</v>
      </c>
      <c r="B153" s="46">
        <v>2019</v>
      </c>
      <c r="C153" s="46">
        <v>5</v>
      </c>
      <c r="D153" s="22" t="s">
        <v>103</v>
      </c>
      <c r="E153" s="22" t="s">
        <v>445</v>
      </c>
      <c r="G153" s="41">
        <f t="shared" si="80"/>
        <v>1953</v>
      </c>
      <c r="H153" s="41"/>
      <c r="I153" s="41">
        <f t="shared" si="85"/>
        <v>318</v>
      </c>
      <c r="J153" s="41">
        <v>318</v>
      </c>
      <c r="K153" s="41">
        <v>0</v>
      </c>
      <c r="L153" s="41">
        <v>0</v>
      </c>
      <c r="M153" s="41">
        <v>0</v>
      </c>
      <c r="N153" s="41">
        <v>0</v>
      </c>
      <c r="O153" s="41"/>
      <c r="P153" s="41">
        <f t="shared" si="86"/>
        <v>737</v>
      </c>
      <c r="Q153" s="41">
        <v>737</v>
      </c>
      <c r="R153" s="41">
        <v>0</v>
      </c>
      <c r="S153" s="41"/>
      <c r="T153" s="41">
        <v>163</v>
      </c>
      <c r="U153" s="41"/>
      <c r="V153" s="41">
        <f t="shared" si="87"/>
        <v>735</v>
      </c>
      <c r="W153" s="41">
        <v>710</v>
      </c>
      <c r="X153" s="41">
        <v>25</v>
      </c>
      <c r="Y153" s="41">
        <v>0</v>
      </c>
      <c r="Z153" s="41"/>
      <c r="AA153" s="41">
        <v>0</v>
      </c>
      <c r="AB153" s="41"/>
      <c r="AC153" s="41">
        <f t="shared" si="84"/>
        <v>98</v>
      </c>
      <c r="AE153" s="41">
        <v>7</v>
      </c>
      <c r="AG153" s="41">
        <v>91</v>
      </c>
      <c r="AI153" s="41">
        <v>0</v>
      </c>
      <c r="AK153" s="41">
        <v>0</v>
      </c>
      <c r="AL153" s="57"/>
    </row>
    <row r="154" spans="1:38" outlineLevel="1" x14ac:dyDescent="0.2">
      <c r="A154" s="22">
        <v>1</v>
      </c>
      <c r="B154" s="46">
        <v>2019</v>
      </c>
      <c r="C154" s="46">
        <v>5</v>
      </c>
      <c r="D154" s="22" t="s">
        <v>104</v>
      </c>
      <c r="E154" s="22" t="s">
        <v>446</v>
      </c>
      <c r="G154" s="41">
        <f t="shared" si="80"/>
        <v>2530</v>
      </c>
      <c r="H154" s="41"/>
      <c r="I154" s="41">
        <f t="shared" si="85"/>
        <v>1403</v>
      </c>
      <c r="J154" s="41">
        <v>736</v>
      </c>
      <c r="K154" s="41">
        <v>126</v>
      </c>
      <c r="L154" s="41">
        <v>303</v>
      </c>
      <c r="M154" s="41">
        <v>0</v>
      </c>
      <c r="N154" s="41">
        <v>238</v>
      </c>
      <c r="O154" s="41"/>
      <c r="P154" s="41">
        <f t="shared" si="86"/>
        <v>50</v>
      </c>
      <c r="Q154" s="41">
        <v>50</v>
      </c>
      <c r="R154" s="41">
        <v>0</v>
      </c>
      <c r="S154" s="41"/>
      <c r="T154" s="41">
        <v>112</v>
      </c>
      <c r="U154" s="41"/>
      <c r="V154" s="41">
        <f t="shared" si="87"/>
        <v>965</v>
      </c>
      <c r="W154" s="41">
        <v>932</v>
      </c>
      <c r="X154" s="41">
        <v>25</v>
      </c>
      <c r="Y154" s="41">
        <v>8</v>
      </c>
      <c r="Z154" s="41"/>
      <c r="AA154" s="41">
        <v>9</v>
      </c>
      <c r="AB154" s="41"/>
      <c r="AC154" s="41">
        <f t="shared" si="84"/>
        <v>1</v>
      </c>
      <c r="AE154" s="41">
        <v>1</v>
      </c>
      <c r="AG154" s="41">
        <v>0</v>
      </c>
      <c r="AI154" s="41">
        <v>0</v>
      </c>
      <c r="AK154" s="41">
        <v>0</v>
      </c>
      <c r="AL154" s="57"/>
    </row>
    <row r="155" spans="1:38" outlineLevel="1" x14ac:dyDescent="0.2">
      <c r="A155" s="22">
        <v>1</v>
      </c>
      <c r="B155" s="46">
        <v>2019</v>
      </c>
      <c r="C155" s="46">
        <v>5</v>
      </c>
      <c r="D155" s="22" t="s">
        <v>106</v>
      </c>
      <c r="E155" s="22" t="s">
        <v>448</v>
      </c>
      <c r="G155" s="41">
        <f t="shared" si="80"/>
        <v>1591</v>
      </c>
      <c r="H155" s="41"/>
      <c r="I155" s="41">
        <f t="shared" si="85"/>
        <v>937</v>
      </c>
      <c r="J155" s="41">
        <v>275</v>
      </c>
      <c r="K155" s="41">
        <v>659</v>
      </c>
      <c r="L155" s="41">
        <v>0</v>
      </c>
      <c r="M155" s="41">
        <v>0</v>
      </c>
      <c r="N155" s="41">
        <v>3</v>
      </c>
      <c r="O155" s="41"/>
      <c r="P155" s="41">
        <f t="shared" si="86"/>
        <v>0</v>
      </c>
      <c r="Q155" s="41">
        <v>0</v>
      </c>
      <c r="R155" s="41">
        <v>0</v>
      </c>
      <c r="S155" s="41"/>
      <c r="T155" s="41">
        <v>126</v>
      </c>
      <c r="U155" s="41"/>
      <c r="V155" s="41">
        <f t="shared" si="87"/>
        <v>528</v>
      </c>
      <c r="W155" s="41">
        <v>528</v>
      </c>
      <c r="X155" s="41">
        <v>0</v>
      </c>
      <c r="Y155" s="41">
        <v>0</v>
      </c>
      <c r="Z155" s="41"/>
      <c r="AA155" s="41">
        <v>42</v>
      </c>
      <c r="AB155" s="41"/>
      <c r="AC155" s="41">
        <f t="shared" si="84"/>
        <v>268</v>
      </c>
      <c r="AE155" s="41">
        <v>268</v>
      </c>
      <c r="AG155" s="41">
        <v>0</v>
      </c>
      <c r="AI155" s="41">
        <v>0</v>
      </c>
      <c r="AK155" s="41">
        <v>0</v>
      </c>
      <c r="AL155" s="57"/>
    </row>
    <row r="156" spans="1:38" outlineLevel="1" x14ac:dyDescent="0.2">
      <c r="A156" s="22">
        <v>1</v>
      </c>
      <c r="B156" s="46">
        <v>2019</v>
      </c>
      <c r="C156" s="46">
        <v>5</v>
      </c>
      <c r="D156" s="22" t="s">
        <v>107</v>
      </c>
      <c r="E156" s="22" t="s">
        <v>449</v>
      </c>
      <c r="G156" s="41">
        <f t="shared" si="80"/>
        <v>647</v>
      </c>
      <c r="H156" s="41"/>
      <c r="I156" s="41">
        <f t="shared" si="85"/>
        <v>177</v>
      </c>
      <c r="J156" s="41">
        <v>0</v>
      </c>
      <c r="K156" s="41">
        <v>0</v>
      </c>
      <c r="L156" s="41">
        <v>0</v>
      </c>
      <c r="M156" s="41">
        <v>0</v>
      </c>
      <c r="N156" s="41">
        <v>177</v>
      </c>
      <c r="O156" s="41"/>
      <c r="P156" s="41">
        <f t="shared" si="86"/>
        <v>0</v>
      </c>
      <c r="Q156" s="41">
        <v>0</v>
      </c>
      <c r="R156" s="41">
        <v>0</v>
      </c>
      <c r="S156" s="41"/>
      <c r="T156" s="41">
        <v>14</v>
      </c>
      <c r="U156" s="41"/>
      <c r="V156" s="41">
        <f t="shared" si="87"/>
        <v>456</v>
      </c>
      <c r="W156" s="41">
        <v>333</v>
      </c>
      <c r="X156" s="41">
        <v>18</v>
      </c>
      <c r="Y156" s="41">
        <v>105</v>
      </c>
      <c r="Z156" s="41"/>
      <c r="AA156" s="41">
        <v>0</v>
      </c>
      <c r="AB156" s="41"/>
      <c r="AC156" s="41">
        <f t="shared" si="84"/>
        <v>0</v>
      </c>
      <c r="AE156" s="41">
        <v>0</v>
      </c>
      <c r="AG156" s="41">
        <v>0</v>
      </c>
      <c r="AI156" s="41">
        <v>0</v>
      </c>
      <c r="AK156" s="41">
        <v>0</v>
      </c>
      <c r="AL156" s="57"/>
    </row>
    <row r="157" spans="1:38" outlineLevel="1" x14ac:dyDescent="0.2">
      <c r="A157" s="22">
        <v>1</v>
      </c>
      <c r="B157" s="46">
        <v>2019</v>
      </c>
      <c r="C157" s="46">
        <v>5</v>
      </c>
      <c r="D157" s="22" t="s">
        <v>108</v>
      </c>
      <c r="E157" s="22" t="s">
        <v>450</v>
      </c>
      <c r="G157" s="41">
        <f t="shared" si="80"/>
        <v>1404</v>
      </c>
      <c r="H157" s="41"/>
      <c r="I157" s="41">
        <f t="shared" si="85"/>
        <v>347</v>
      </c>
      <c r="J157" s="41">
        <v>66</v>
      </c>
      <c r="K157" s="41">
        <v>0</v>
      </c>
      <c r="L157" s="41">
        <v>168</v>
      </c>
      <c r="M157" s="41">
        <v>0</v>
      </c>
      <c r="N157" s="41">
        <v>113</v>
      </c>
      <c r="O157" s="41"/>
      <c r="P157" s="41">
        <f t="shared" si="86"/>
        <v>114</v>
      </c>
      <c r="Q157" s="41">
        <v>114</v>
      </c>
      <c r="R157" s="41">
        <v>0</v>
      </c>
      <c r="S157" s="41"/>
      <c r="T157" s="41">
        <v>250</v>
      </c>
      <c r="U157" s="41"/>
      <c r="V157" s="41">
        <f t="shared" si="87"/>
        <v>693</v>
      </c>
      <c r="W157" s="41">
        <v>640</v>
      </c>
      <c r="X157" s="41">
        <v>53</v>
      </c>
      <c r="Y157" s="41">
        <v>0</v>
      </c>
      <c r="Z157" s="41"/>
      <c r="AA157" s="41">
        <v>0</v>
      </c>
      <c r="AB157" s="41"/>
      <c r="AC157" s="41">
        <f t="shared" si="84"/>
        <v>20</v>
      </c>
      <c r="AE157" s="41">
        <v>0</v>
      </c>
      <c r="AG157" s="41">
        <v>15</v>
      </c>
      <c r="AI157" s="41">
        <v>5</v>
      </c>
      <c r="AK157" s="41">
        <v>0</v>
      </c>
      <c r="AL157" s="57"/>
    </row>
    <row r="158" spans="1:38" outlineLevel="1" x14ac:dyDescent="0.2">
      <c r="A158" s="22">
        <v>1</v>
      </c>
      <c r="B158" s="46">
        <v>2019</v>
      </c>
      <c r="C158" s="46">
        <v>5</v>
      </c>
      <c r="D158" s="22" t="s">
        <v>112</v>
      </c>
      <c r="E158" s="22" t="s">
        <v>454</v>
      </c>
      <c r="G158" s="41">
        <f t="shared" si="80"/>
        <v>2141</v>
      </c>
      <c r="H158" s="41"/>
      <c r="I158" s="41">
        <f t="shared" si="85"/>
        <v>1131</v>
      </c>
      <c r="J158" s="41">
        <v>920</v>
      </c>
      <c r="K158" s="41">
        <v>5</v>
      </c>
      <c r="L158" s="41">
        <v>0</v>
      </c>
      <c r="M158" s="41">
        <v>31</v>
      </c>
      <c r="N158" s="41">
        <v>175</v>
      </c>
      <c r="O158" s="41"/>
      <c r="P158" s="41">
        <f t="shared" si="86"/>
        <v>0</v>
      </c>
      <c r="Q158" s="41">
        <v>0</v>
      </c>
      <c r="R158" s="41">
        <v>0</v>
      </c>
      <c r="S158" s="41"/>
      <c r="T158" s="41">
        <v>67</v>
      </c>
      <c r="U158" s="41"/>
      <c r="V158" s="41">
        <f t="shared" si="87"/>
        <v>943</v>
      </c>
      <c r="W158" s="41">
        <v>869</v>
      </c>
      <c r="X158" s="41">
        <v>74</v>
      </c>
      <c r="Y158" s="41">
        <v>0</v>
      </c>
      <c r="Z158" s="41"/>
      <c r="AA158" s="41">
        <v>30</v>
      </c>
      <c r="AB158" s="41"/>
      <c r="AC158" s="41">
        <f t="shared" si="84"/>
        <v>831.67379999999991</v>
      </c>
      <c r="AE158" s="41">
        <v>829.53329999999994</v>
      </c>
      <c r="AG158" s="41">
        <v>2.1404999999999998</v>
      </c>
      <c r="AI158" s="41">
        <v>0</v>
      </c>
      <c r="AK158" s="41">
        <v>0</v>
      </c>
      <c r="AL158" s="57"/>
    </row>
    <row r="159" spans="1:38" outlineLevel="1" x14ac:dyDescent="0.2">
      <c r="A159" s="22">
        <v>1</v>
      </c>
      <c r="B159" s="46">
        <v>2019</v>
      </c>
      <c r="C159" s="46">
        <v>5</v>
      </c>
      <c r="D159" s="22" t="s">
        <v>113</v>
      </c>
      <c r="E159" s="22" t="s">
        <v>455</v>
      </c>
      <c r="G159" s="41">
        <f t="shared" si="80"/>
        <v>1487</v>
      </c>
      <c r="H159" s="41"/>
      <c r="I159" s="41">
        <f t="shared" si="85"/>
        <v>295</v>
      </c>
      <c r="J159" s="41">
        <v>188</v>
      </c>
      <c r="K159" s="41">
        <v>29</v>
      </c>
      <c r="L159" s="41">
        <v>45</v>
      </c>
      <c r="M159" s="41">
        <v>0</v>
      </c>
      <c r="N159" s="41">
        <v>33</v>
      </c>
      <c r="O159" s="41"/>
      <c r="P159" s="41">
        <f t="shared" si="86"/>
        <v>0</v>
      </c>
      <c r="Q159" s="41">
        <v>0</v>
      </c>
      <c r="R159" s="41">
        <v>0</v>
      </c>
      <c r="S159" s="41"/>
      <c r="T159" s="41">
        <v>16</v>
      </c>
      <c r="U159" s="41"/>
      <c r="V159" s="41">
        <f t="shared" si="87"/>
        <v>1176</v>
      </c>
      <c r="W159" s="41">
        <v>760</v>
      </c>
      <c r="X159" s="41">
        <v>10</v>
      </c>
      <c r="Y159" s="41">
        <v>406</v>
      </c>
      <c r="Z159" s="41"/>
      <c r="AA159" s="41">
        <v>0</v>
      </c>
      <c r="AB159" s="41"/>
      <c r="AC159" s="41">
        <f t="shared" si="84"/>
        <v>234</v>
      </c>
      <c r="AE159" s="41">
        <v>0</v>
      </c>
      <c r="AG159" s="41">
        <v>0</v>
      </c>
      <c r="AI159" s="41">
        <v>0</v>
      </c>
      <c r="AK159" s="41">
        <v>234</v>
      </c>
      <c r="AL159" s="57"/>
    </row>
    <row r="160" spans="1:38" outlineLevel="1" x14ac:dyDescent="0.2">
      <c r="A160" s="22">
        <v>1</v>
      </c>
      <c r="B160" s="46">
        <v>2019</v>
      </c>
      <c r="C160" s="46">
        <v>5</v>
      </c>
      <c r="D160" s="22" t="s">
        <v>115</v>
      </c>
      <c r="E160" s="22" t="s">
        <v>457</v>
      </c>
      <c r="G160" s="41">
        <f t="shared" si="80"/>
        <v>1250</v>
      </c>
      <c r="H160" s="41"/>
      <c r="I160" s="41">
        <f t="shared" si="85"/>
        <v>542</v>
      </c>
      <c r="J160" s="41">
        <v>542</v>
      </c>
      <c r="K160" s="41">
        <v>0</v>
      </c>
      <c r="L160" s="41">
        <v>0</v>
      </c>
      <c r="M160" s="41">
        <v>0</v>
      </c>
      <c r="N160" s="41">
        <v>0</v>
      </c>
      <c r="O160" s="41"/>
      <c r="P160" s="41">
        <f t="shared" si="86"/>
        <v>0</v>
      </c>
      <c r="Q160" s="41">
        <v>0</v>
      </c>
      <c r="R160" s="41">
        <v>0</v>
      </c>
      <c r="S160" s="41"/>
      <c r="T160" s="41">
        <v>84</v>
      </c>
      <c r="U160" s="41"/>
      <c r="V160" s="41">
        <f t="shared" si="87"/>
        <v>624</v>
      </c>
      <c r="W160" s="41">
        <v>610</v>
      </c>
      <c r="X160" s="41">
        <v>14</v>
      </c>
      <c r="Y160" s="41">
        <v>0</v>
      </c>
      <c r="Z160" s="41"/>
      <c r="AA160" s="41">
        <v>0</v>
      </c>
      <c r="AB160" s="41"/>
      <c r="AC160" s="41">
        <f t="shared" si="84"/>
        <v>174</v>
      </c>
      <c r="AE160" s="41">
        <v>93</v>
      </c>
      <c r="AG160" s="41">
        <v>0</v>
      </c>
      <c r="AI160" s="41">
        <v>0</v>
      </c>
      <c r="AK160" s="41">
        <v>81</v>
      </c>
      <c r="AL160" s="57"/>
    </row>
    <row r="161" spans="1:38" outlineLevel="1" x14ac:dyDescent="0.2">
      <c r="A161" s="22">
        <v>1</v>
      </c>
      <c r="B161" s="46">
        <v>2019</v>
      </c>
      <c r="C161" s="46">
        <v>5</v>
      </c>
      <c r="D161" s="22" t="s">
        <v>118</v>
      </c>
      <c r="E161" s="22" t="s">
        <v>462</v>
      </c>
      <c r="G161" s="41">
        <f t="shared" ref="G161:G224" si="88">SUM(I161,P161,T161,V161)</f>
        <v>1922</v>
      </c>
      <c r="H161" s="41"/>
      <c r="I161" s="41">
        <f t="shared" ref="I161:I192" si="89">SUM(J161:N161)</f>
        <v>292</v>
      </c>
      <c r="J161" s="41">
        <v>30</v>
      </c>
      <c r="K161" s="41">
        <v>126</v>
      </c>
      <c r="L161" s="41">
        <v>0</v>
      </c>
      <c r="M161" s="41">
        <v>0</v>
      </c>
      <c r="N161" s="41">
        <v>136</v>
      </c>
      <c r="O161" s="41"/>
      <c r="P161" s="41">
        <f t="shared" ref="P161:P192" si="90">SUM(Q161:R161)</f>
        <v>63</v>
      </c>
      <c r="Q161" s="41">
        <v>63</v>
      </c>
      <c r="R161" s="41">
        <v>0</v>
      </c>
      <c r="S161" s="41"/>
      <c r="T161" s="41">
        <v>177</v>
      </c>
      <c r="U161" s="41"/>
      <c r="V161" s="41">
        <f t="shared" ref="V161:V192" si="91">SUM(W161:Y161)</f>
        <v>1390</v>
      </c>
      <c r="W161" s="41">
        <v>1336</v>
      </c>
      <c r="X161" s="41">
        <v>24</v>
      </c>
      <c r="Y161" s="41">
        <v>30</v>
      </c>
      <c r="Z161" s="41"/>
      <c r="AA161" s="41">
        <v>0</v>
      </c>
      <c r="AB161" s="41"/>
      <c r="AC161" s="41">
        <f t="shared" ref="AC161:AC224" si="92">SUM(AD161:AK161)</f>
        <v>387</v>
      </c>
      <c r="AE161" s="41">
        <v>0</v>
      </c>
      <c r="AG161" s="41">
        <v>0</v>
      </c>
      <c r="AI161" s="41">
        <v>40</v>
      </c>
      <c r="AK161" s="41">
        <v>347</v>
      </c>
      <c r="AL161" s="57"/>
    </row>
    <row r="162" spans="1:38" outlineLevel="1" x14ac:dyDescent="0.2">
      <c r="A162" s="22">
        <v>1</v>
      </c>
      <c r="B162" s="46">
        <v>2019</v>
      </c>
      <c r="C162" s="46">
        <v>5</v>
      </c>
      <c r="D162" s="22" t="s">
        <v>120</v>
      </c>
      <c r="E162" s="22" t="s">
        <v>464</v>
      </c>
      <c r="G162" s="41">
        <f t="shared" si="88"/>
        <v>699</v>
      </c>
      <c r="H162" s="41"/>
      <c r="I162" s="41">
        <f t="shared" si="89"/>
        <v>139</v>
      </c>
      <c r="J162" s="41">
        <v>48</v>
      </c>
      <c r="K162" s="41">
        <v>1</v>
      </c>
      <c r="L162" s="41">
        <v>10</v>
      </c>
      <c r="M162" s="41">
        <v>0</v>
      </c>
      <c r="N162" s="41">
        <v>80</v>
      </c>
      <c r="O162" s="41"/>
      <c r="P162" s="41">
        <f t="shared" si="90"/>
        <v>1</v>
      </c>
      <c r="Q162" s="41">
        <v>1</v>
      </c>
      <c r="R162" s="41">
        <v>0</v>
      </c>
      <c r="S162" s="41"/>
      <c r="T162" s="41">
        <v>202</v>
      </c>
      <c r="U162" s="41"/>
      <c r="V162" s="41">
        <f t="shared" si="91"/>
        <v>357</v>
      </c>
      <c r="W162" s="41">
        <v>341</v>
      </c>
      <c r="X162" s="41">
        <v>16</v>
      </c>
      <c r="Y162" s="41">
        <v>0</v>
      </c>
      <c r="Z162" s="41"/>
      <c r="AA162" s="41">
        <v>0</v>
      </c>
      <c r="AB162" s="41"/>
      <c r="AC162" s="41">
        <f t="shared" si="92"/>
        <v>6</v>
      </c>
      <c r="AE162" s="41">
        <v>0</v>
      </c>
      <c r="AG162" s="41">
        <v>0</v>
      </c>
      <c r="AI162" s="41">
        <v>6</v>
      </c>
      <c r="AK162" s="41">
        <v>0</v>
      </c>
      <c r="AL162" s="57"/>
    </row>
    <row r="163" spans="1:38" outlineLevel="1" x14ac:dyDescent="0.2">
      <c r="A163" s="22">
        <v>1</v>
      </c>
      <c r="B163" s="46">
        <v>2019</v>
      </c>
      <c r="C163" s="46">
        <v>5</v>
      </c>
      <c r="D163" s="22" t="s">
        <v>122</v>
      </c>
      <c r="E163" s="22" t="s">
        <v>466</v>
      </c>
      <c r="G163" s="41">
        <f t="shared" si="88"/>
        <v>2147</v>
      </c>
      <c r="H163" s="41"/>
      <c r="I163" s="41">
        <f t="shared" si="89"/>
        <v>340</v>
      </c>
      <c r="J163" s="41">
        <v>19</v>
      </c>
      <c r="K163" s="41">
        <v>0</v>
      </c>
      <c r="L163" s="41">
        <v>251</v>
      </c>
      <c r="M163" s="41">
        <v>0</v>
      </c>
      <c r="N163" s="41">
        <v>70</v>
      </c>
      <c r="O163" s="41"/>
      <c r="P163" s="41">
        <f t="shared" si="90"/>
        <v>876</v>
      </c>
      <c r="Q163" s="41">
        <v>876</v>
      </c>
      <c r="R163" s="41">
        <v>0</v>
      </c>
      <c r="S163" s="41"/>
      <c r="T163" s="41">
        <v>106</v>
      </c>
      <c r="U163" s="41"/>
      <c r="V163" s="41">
        <f t="shared" si="91"/>
        <v>825</v>
      </c>
      <c r="W163" s="41">
        <v>689</v>
      </c>
      <c r="X163" s="41">
        <v>24</v>
      </c>
      <c r="Y163" s="41">
        <v>112</v>
      </c>
      <c r="Z163" s="41"/>
      <c r="AA163" s="41">
        <v>0</v>
      </c>
      <c r="AB163" s="41"/>
      <c r="AC163" s="41">
        <f t="shared" si="92"/>
        <v>50</v>
      </c>
      <c r="AE163" s="41">
        <v>0</v>
      </c>
      <c r="AG163" s="41">
        <v>10</v>
      </c>
      <c r="AI163" s="41">
        <v>40</v>
      </c>
      <c r="AK163" s="41">
        <v>0</v>
      </c>
      <c r="AL163" s="57"/>
    </row>
    <row r="164" spans="1:38" outlineLevel="1" x14ac:dyDescent="0.2">
      <c r="A164" s="22">
        <v>1</v>
      </c>
      <c r="B164" s="46">
        <v>2019</v>
      </c>
      <c r="C164" s="46">
        <v>5</v>
      </c>
      <c r="D164" s="22" t="s">
        <v>126</v>
      </c>
      <c r="E164" s="22" t="s">
        <v>470</v>
      </c>
      <c r="G164" s="41">
        <f t="shared" si="88"/>
        <v>2359</v>
      </c>
      <c r="H164" s="41"/>
      <c r="I164" s="41">
        <f t="shared" si="89"/>
        <v>800</v>
      </c>
      <c r="J164" s="41">
        <v>0</v>
      </c>
      <c r="K164" s="41">
        <v>0</v>
      </c>
      <c r="L164" s="41">
        <v>0</v>
      </c>
      <c r="M164" s="41">
        <v>0</v>
      </c>
      <c r="N164" s="41">
        <v>800</v>
      </c>
      <c r="O164" s="41"/>
      <c r="P164" s="41">
        <f t="shared" si="90"/>
        <v>269</v>
      </c>
      <c r="Q164" s="41">
        <v>0</v>
      </c>
      <c r="R164" s="41">
        <v>269</v>
      </c>
      <c r="S164" s="41"/>
      <c r="T164" s="41">
        <v>349</v>
      </c>
      <c r="U164" s="41"/>
      <c r="V164" s="41">
        <f t="shared" si="91"/>
        <v>941</v>
      </c>
      <c r="W164" s="41">
        <v>660</v>
      </c>
      <c r="X164" s="41">
        <v>89</v>
      </c>
      <c r="Y164" s="41">
        <v>192</v>
      </c>
      <c r="Z164" s="41"/>
      <c r="AA164" s="41">
        <v>0</v>
      </c>
      <c r="AB164" s="41"/>
      <c r="AC164" s="41">
        <f t="shared" si="92"/>
        <v>71</v>
      </c>
      <c r="AE164" s="41">
        <v>58</v>
      </c>
      <c r="AG164" s="41">
        <v>0</v>
      </c>
      <c r="AI164" s="41">
        <v>0</v>
      </c>
      <c r="AK164" s="41">
        <v>13</v>
      </c>
      <c r="AL164" s="57"/>
    </row>
    <row r="165" spans="1:38" outlineLevel="1" x14ac:dyDescent="0.2">
      <c r="A165" s="22">
        <v>1</v>
      </c>
      <c r="B165" s="46">
        <v>2019</v>
      </c>
      <c r="C165" s="46">
        <v>5</v>
      </c>
      <c r="D165" s="22" t="s">
        <v>132</v>
      </c>
      <c r="E165" s="22" t="s">
        <v>476</v>
      </c>
      <c r="G165" s="41">
        <f t="shared" si="88"/>
        <v>1677</v>
      </c>
      <c r="H165" s="41"/>
      <c r="I165" s="41">
        <f t="shared" si="89"/>
        <v>456</v>
      </c>
      <c r="J165" s="41">
        <v>21</v>
      </c>
      <c r="K165" s="41">
        <v>0</v>
      </c>
      <c r="L165" s="41">
        <v>112</v>
      </c>
      <c r="M165" s="41">
        <v>323</v>
      </c>
      <c r="N165" s="41">
        <v>0</v>
      </c>
      <c r="O165" s="41"/>
      <c r="P165" s="41">
        <f t="shared" si="90"/>
        <v>0</v>
      </c>
      <c r="Q165" s="41">
        <v>0</v>
      </c>
      <c r="R165" s="41">
        <v>0</v>
      </c>
      <c r="S165" s="41"/>
      <c r="T165" s="41">
        <v>726</v>
      </c>
      <c r="U165" s="41"/>
      <c r="V165" s="41">
        <f t="shared" si="91"/>
        <v>495</v>
      </c>
      <c r="W165" s="41">
        <v>495</v>
      </c>
      <c r="X165" s="41">
        <v>0</v>
      </c>
      <c r="Y165" s="41">
        <v>0</v>
      </c>
      <c r="Z165" s="41"/>
      <c r="AA165" s="41">
        <v>0</v>
      </c>
      <c r="AB165" s="41"/>
      <c r="AC165" s="41">
        <f t="shared" si="92"/>
        <v>277</v>
      </c>
      <c r="AE165" s="41">
        <v>277</v>
      </c>
      <c r="AG165" s="41">
        <v>0</v>
      </c>
      <c r="AI165" s="41">
        <v>0</v>
      </c>
      <c r="AK165" s="41">
        <v>0</v>
      </c>
      <c r="AL165" s="57"/>
    </row>
    <row r="166" spans="1:38" outlineLevel="1" x14ac:dyDescent="0.2">
      <c r="A166" s="22">
        <v>1</v>
      </c>
      <c r="B166" s="46">
        <v>2019</v>
      </c>
      <c r="C166" s="46">
        <v>5</v>
      </c>
      <c r="D166" s="22" t="s">
        <v>134</v>
      </c>
      <c r="E166" s="22" t="s">
        <v>479</v>
      </c>
      <c r="G166" s="41">
        <f t="shared" si="88"/>
        <v>2934</v>
      </c>
      <c r="H166" s="41"/>
      <c r="I166" s="41">
        <f t="shared" si="89"/>
        <v>1944</v>
      </c>
      <c r="J166" s="41">
        <v>1231</v>
      </c>
      <c r="K166" s="41">
        <v>193</v>
      </c>
      <c r="L166" s="41">
        <v>502</v>
      </c>
      <c r="M166" s="41">
        <v>0</v>
      </c>
      <c r="N166" s="41">
        <v>18</v>
      </c>
      <c r="O166" s="41"/>
      <c r="P166" s="41">
        <f t="shared" si="90"/>
        <v>0</v>
      </c>
      <c r="Q166" s="41">
        <v>0</v>
      </c>
      <c r="R166" s="41">
        <v>0</v>
      </c>
      <c r="S166" s="41"/>
      <c r="T166" s="41">
        <v>66</v>
      </c>
      <c r="U166" s="41"/>
      <c r="V166" s="41">
        <f t="shared" si="91"/>
        <v>924</v>
      </c>
      <c r="W166" s="41">
        <v>899</v>
      </c>
      <c r="X166" s="41">
        <v>25</v>
      </c>
      <c r="Y166" s="41">
        <v>0</v>
      </c>
      <c r="Z166" s="41"/>
      <c r="AA166" s="41">
        <v>0</v>
      </c>
      <c r="AB166" s="41"/>
      <c r="AC166" s="41">
        <f t="shared" si="92"/>
        <v>414</v>
      </c>
      <c r="AE166" s="41">
        <v>290</v>
      </c>
      <c r="AG166" s="41">
        <v>0</v>
      </c>
      <c r="AI166" s="41">
        <v>0</v>
      </c>
      <c r="AK166" s="41">
        <v>124</v>
      </c>
      <c r="AL166" s="57"/>
    </row>
    <row r="167" spans="1:38" outlineLevel="1" x14ac:dyDescent="0.2">
      <c r="A167" s="22">
        <v>1</v>
      </c>
      <c r="B167" s="46">
        <v>2019</v>
      </c>
      <c r="C167" s="46">
        <v>5</v>
      </c>
      <c r="D167" s="22" t="s">
        <v>140</v>
      </c>
      <c r="E167" s="22" t="s">
        <v>485</v>
      </c>
      <c r="G167" s="41">
        <f t="shared" si="88"/>
        <v>4439</v>
      </c>
      <c r="H167" s="41"/>
      <c r="I167" s="41">
        <f t="shared" si="89"/>
        <v>1542</v>
      </c>
      <c r="J167" s="41">
        <v>168</v>
      </c>
      <c r="K167" s="41">
        <v>702</v>
      </c>
      <c r="L167" s="41">
        <v>279</v>
      </c>
      <c r="M167" s="41">
        <v>0</v>
      </c>
      <c r="N167" s="41">
        <v>393</v>
      </c>
      <c r="O167" s="41"/>
      <c r="P167" s="41">
        <f t="shared" si="90"/>
        <v>1095</v>
      </c>
      <c r="Q167" s="41">
        <v>670</v>
      </c>
      <c r="R167" s="41">
        <v>425</v>
      </c>
      <c r="S167" s="41"/>
      <c r="T167" s="41">
        <v>1041</v>
      </c>
      <c r="U167" s="41"/>
      <c r="V167" s="41">
        <f t="shared" si="91"/>
        <v>761</v>
      </c>
      <c r="W167" s="41">
        <v>672</v>
      </c>
      <c r="X167" s="41">
        <v>0</v>
      </c>
      <c r="Y167" s="41">
        <v>89</v>
      </c>
      <c r="Z167" s="41"/>
      <c r="AA167" s="41">
        <v>0</v>
      </c>
      <c r="AB167" s="41"/>
      <c r="AC167" s="41">
        <f t="shared" si="92"/>
        <v>645</v>
      </c>
      <c r="AE167" s="41">
        <v>180</v>
      </c>
      <c r="AG167" s="41">
        <v>185</v>
      </c>
      <c r="AI167" s="41">
        <v>168</v>
      </c>
      <c r="AK167" s="41">
        <v>112</v>
      </c>
      <c r="AL167" s="57"/>
    </row>
    <row r="168" spans="1:38" outlineLevel="1" x14ac:dyDescent="0.2">
      <c r="A168" s="22">
        <v>1</v>
      </c>
      <c r="B168" s="46">
        <v>2019</v>
      </c>
      <c r="C168" s="46">
        <v>5</v>
      </c>
      <c r="D168" s="22" t="s">
        <v>143</v>
      </c>
      <c r="E168" s="22" t="s">
        <v>488</v>
      </c>
      <c r="G168" s="41">
        <f t="shared" si="88"/>
        <v>2836</v>
      </c>
      <c r="H168" s="41"/>
      <c r="I168" s="41">
        <f t="shared" si="89"/>
        <v>2303</v>
      </c>
      <c r="J168" s="41">
        <v>808</v>
      </c>
      <c r="K168" s="41">
        <v>0</v>
      </c>
      <c r="L168" s="41">
        <v>235</v>
      </c>
      <c r="M168" s="41">
        <v>0</v>
      </c>
      <c r="N168" s="41">
        <v>1260</v>
      </c>
      <c r="O168" s="41"/>
      <c r="P168" s="41">
        <f t="shared" si="90"/>
        <v>0</v>
      </c>
      <c r="Q168" s="41">
        <v>0</v>
      </c>
      <c r="R168" s="41">
        <v>0</v>
      </c>
      <c r="S168" s="41"/>
      <c r="T168" s="41">
        <v>21</v>
      </c>
      <c r="U168" s="41"/>
      <c r="V168" s="41">
        <f t="shared" si="91"/>
        <v>512</v>
      </c>
      <c r="W168" s="41">
        <v>498</v>
      </c>
      <c r="X168" s="41">
        <v>14</v>
      </c>
      <c r="Y168" s="41">
        <v>0</v>
      </c>
      <c r="Z168" s="41"/>
      <c r="AA168" s="41">
        <v>0</v>
      </c>
      <c r="AB168" s="41"/>
      <c r="AC168" s="41">
        <f t="shared" si="92"/>
        <v>654</v>
      </c>
      <c r="AE168" s="41">
        <v>654</v>
      </c>
      <c r="AG168" s="41">
        <v>0</v>
      </c>
      <c r="AI168" s="41">
        <v>0</v>
      </c>
      <c r="AK168" s="41">
        <v>0</v>
      </c>
      <c r="AL168" s="57"/>
    </row>
    <row r="169" spans="1:38" outlineLevel="1" x14ac:dyDescent="0.2">
      <c r="A169" s="22">
        <v>1</v>
      </c>
      <c r="B169" s="46">
        <v>2019</v>
      </c>
      <c r="C169" s="46">
        <v>5</v>
      </c>
      <c r="D169" s="22" t="s">
        <v>144</v>
      </c>
      <c r="E169" s="22" t="s">
        <v>489</v>
      </c>
      <c r="G169" s="41">
        <f t="shared" si="88"/>
        <v>1744</v>
      </c>
      <c r="H169" s="41"/>
      <c r="I169" s="41">
        <f t="shared" si="89"/>
        <v>823</v>
      </c>
      <c r="J169" s="41">
        <v>29</v>
      </c>
      <c r="K169" s="41">
        <v>333</v>
      </c>
      <c r="L169" s="41">
        <v>166</v>
      </c>
      <c r="M169" s="41">
        <v>0</v>
      </c>
      <c r="N169" s="41">
        <v>295</v>
      </c>
      <c r="O169" s="41"/>
      <c r="P169" s="41">
        <f t="shared" si="90"/>
        <v>257</v>
      </c>
      <c r="Q169" s="41">
        <v>10</v>
      </c>
      <c r="R169" s="41">
        <v>247</v>
      </c>
      <c r="S169" s="41"/>
      <c r="T169" s="41">
        <v>54</v>
      </c>
      <c r="U169" s="41"/>
      <c r="V169" s="41">
        <f t="shared" si="91"/>
        <v>610</v>
      </c>
      <c r="W169" s="41">
        <v>575</v>
      </c>
      <c r="X169" s="41">
        <v>15</v>
      </c>
      <c r="Y169" s="41">
        <v>20</v>
      </c>
      <c r="Z169" s="41"/>
      <c r="AA169" s="41">
        <v>0</v>
      </c>
      <c r="AB169" s="41"/>
      <c r="AC169" s="41">
        <f t="shared" si="92"/>
        <v>131</v>
      </c>
      <c r="AE169" s="41">
        <v>2</v>
      </c>
      <c r="AG169" s="41">
        <v>0</v>
      </c>
      <c r="AI169" s="41">
        <v>0</v>
      </c>
      <c r="AK169" s="41">
        <v>129</v>
      </c>
      <c r="AL169" s="57"/>
    </row>
    <row r="170" spans="1:38" outlineLevel="1" x14ac:dyDescent="0.2">
      <c r="A170" s="22">
        <v>1</v>
      </c>
      <c r="B170" s="46">
        <v>2019</v>
      </c>
      <c r="C170" s="46">
        <v>5</v>
      </c>
      <c r="D170" s="22" t="s">
        <v>145</v>
      </c>
      <c r="E170" s="22" t="s">
        <v>490</v>
      </c>
      <c r="G170" s="41">
        <f t="shared" si="88"/>
        <v>1083</v>
      </c>
      <c r="H170" s="41"/>
      <c r="I170" s="41">
        <f t="shared" si="89"/>
        <v>429</v>
      </c>
      <c r="J170" s="41">
        <v>116</v>
      </c>
      <c r="K170" s="41">
        <v>17</v>
      </c>
      <c r="L170" s="41">
        <v>197</v>
      </c>
      <c r="M170" s="41">
        <v>0</v>
      </c>
      <c r="N170" s="41">
        <v>99</v>
      </c>
      <c r="O170" s="41"/>
      <c r="P170" s="41">
        <f t="shared" si="90"/>
        <v>116</v>
      </c>
      <c r="Q170" s="41">
        <v>116</v>
      </c>
      <c r="R170" s="41">
        <v>0</v>
      </c>
      <c r="S170" s="41"/>
      <c r="T170" s="41">
        <v>70</v>
      </c>
      <c r="U170" s="41"/>
      <c r="V170" s="41">
        <f t="shared" si="91"/>
        <v>468</v>
      </c>
      <c r="W170" s="41">
        <v>445</v>
      </c>
      <c r="X170" s="41">
        <v>23</v>
      </c>
      <c r="Y170" s="41">
        <v>0</v>
      </c>
      <c r="Z170" s="41"/>
      <c r="AA170" s="41">
        <v>0</v>
      </c>
      <c r="AB170" s="41"/>
      <c r="AC170" s="41">
        <f t="shared" si="92"/>
        <v>0</v>
      </c>
      <c r="AE170" s="41">
        <v>0</v>
      </c>
      <c r="AG170" s="41">
        <v>0</v>
      </c>
      <c r="AI170" s="41">
        <v>0</v>
      </c>
      <c r="AK170" s="41">
        <v>0</v>
      </c>
      <c r="AL170" s="57"/>
    </row>
    <row r="171" spans="1:38" outlineLevel="1" x14ac:dyDescent="0.2">
      <c r="A171" s="22">
        <v>1</v>
      </c>
      <c r="B171" s="46">
        <v>2019</v>
      </c>
      <c r="C171" s="46">
        <v>5</v>
      </c>
      <c r="D171" s="22" t="s">
        <v>147</v>
      </c>
      <c r="E171" s="22" t="s">
        <v>492</v>
      </c>
      <c r="G171" s="41">
        <f t="shared" si="88"/>
        <v>2932</v>
      </c>
      <c r="H171" s="41"/>
      <c r="I171" s="41">
        <f t="shared" si="89"/>
        <v>2141</v>
      </c>
      <c r="J171" s="41">
        <v>101</v>
      </c>
      <c r="K171" s="41">
        <v>4</v>
      </c>
      <c r="L171" s="41">
        <v>1661</v>
      </c>
      <c r="M171" s="41">
        <v>0</v>
      </c>
      <c r="N171" s="41">
        <v>375</v>
      </c>
      <c r="O171" s="41"/>
      <c r="P171" s="41">
        <f t="shared" si="90"/>
        <v>201</v>
      </c>
      <c r="Q171" s="41">
        <v>201</v>
      </c>
      <c r="R171" s="41">
        <v>0</v>
      </c>
      <c r="S171" s="41"/>
      <c r="T171" s="41">
        <v>36</v>
      </c>
      <c r="U171" s="41"/>
      <c r="V171" s="41">
        <f t="shared" si="91"/>
        <v>554</v>
      </c>
      <c r="W171" s="41">
        <v>525</v>
      </c>
      <c r="X171" s="41">
        <v>18</v>
      </c>
      <c r="Y171" s="41">
        <v>11</v>
      </c>
      <c r="Z171" s="41"/>
      <c r="AA171" s="41">
        <v>6</v>
      </c>
      <c r="AB171" s="41"/>
      <c r="AC171" s="41">
        <f t="shared" si="92"/>
        <v>1019</v>
      </c>
      <c r="AE171" s="41">
        <v>1019</v>
      </c>
      <c r="AG171" s="41">
        <v>0</v>
      </c>
      <c r="AI171" s="41">
        <v>0</v>
      </c>
      <c r="AK171" s="41">
        <v>0</v>
      </c>
      <c r="AL171" s="57"/>
    </row>
    <row r="172" spans="1:38" outlineLevel="1" x14ac:dyDescent="0.2">
      <c r="A172" s="22">
        <v>1</v>
      </c>
      <c r="B172" s="46">
        <v>2019</v>
      </c>
      <c r="C172" s="46">
        <v>5</v>
      </c>
      <c r="D172" s="22" t="s">
        <v>149</v>
      </c>
      <c r="E172" s="22" t="s">
        <v>494</v>
      </c>
      <c r="G172" s="41">
        <f t="shared" si="88"/>
        <v>983</v>
      </c>
      <c r="H172" s="41"/>
      <c r="I172" s="41">
        <f t="shared" si="89"/>
        <v>224</v>
      </c>
      <c r="J172" s="41">
        <v>42</v>
      </c>
      <c r="K172" s="41">
        <v>21</v>
      </c>
      <c r="L172" s="41">
        <v>16</v>
      </c>
      <c r="M172" s="41">
        <v>0</v>
      </c>
      <c r="N172" s="41">
        <v>145</v>
      </c>
      <c r="O172" s="41"/>
      <c r="P172" s="41">
        <f t="shared" si="90"/>
        <v>24</v>
      </c>
      <c r="Q172" s="41">
        <v>24</v>
      </c>
      <c r="R172" s="41">
        <v>0</v>
      </c>
      <c r="S172" s="41"/>
      <c r="T172" s="41">
        <v>55</v>
      </c>
      <c r="U172" s="41"/>
      <c r="V172" s="41">
        <f t="shared" si="91"/>
        <v>680</v>
      </c>
      <c r="W172" s="41">
        <v>428</v>
      </c>
      <c r="X172" s="41">
        <v>15</v>
      </c>
      <c r="Y172" s="41">
        <v>237</v>
      </c>
      <c r="Z172" s="41"/>
      <c r="AA172" s="41">
        <v>0</v>
      </c>
      <c r="AB172" s="41"/>
      <c r="AC172" s="41">
        <f t="shared" si="92"/>
        <v>131</v>
      </c>
      <c r="AE172" s="41">
        <v>38</v>
      </c>
      <c r="AG172" s="41">
        <v>0</v>
      </c>
      <c r="AI172" s="41">
        <v>12</v>
      </c>
      <c r="AK172" s="41">
        <v>81</v>
      </c>
      <c r="AL172" s="57"/>
    </row>
    <row r="173" spans="1:38" outlineLevel="1" x14ac:dyDescent="0.2">
      <c r="A173" s="22">
        <v>1</v>
      </c>
      <c r="B173" s="46">
        <v>2019</v>
      </c>
      <c r="C173" s="46">
        <v>5</v>
      </c>
      <c r="D173" s="22" t="s">
        <v>150</v>
      </c>
      <c r="E173" s="22" t="s">
        <v>495</v>
      </c>
      <c r="G173" s="41">
        <f t="shared" si="88"/>
        <v>1323</v>
      </c>
      <c r="H173" s="41"/>
      <c r="I173" s="41">
        <f t="shared" si="89"/>
        <v>529</v>
      </c>
      <c r="J173" s="41">
        <v>27</v>
      </c>
      <c r="K173" s="41">
        <v>48</v>
      </c>
      <c r="L173" s="41">
        <v>12</v>
      </c>
      <c r="M173" s="41">
        <v>0</v>
      </c>
      <c r="N173" s="41">
        <v>442</v>
      </c>
      <c r="O173" s="41"/>
      <c r="P173" s="41">
        <f t="shared" si="90"/>
        <v>85</v>
      </c>
      <c r="Q173" s="41">
        <v>85</v>
      </c>
      <c r="R173" s="41">
        <v>0</v>
      </c>
      <c r="S173" s="41"/>
      <c r="T173" s="41">
        <v>35</v>
      </c>
      <c r="U173" s="41"/>
      <c r="V173" s="41">
        <f t="shared" si="91"/>
        <v>674</v>
      </c>
      <c r="W173" s="41">
        <v>657</v>
      </c>
      <c r="X173" s="41">
        <v>17</v>
      </c>
      <c r="Y173" s="41">
        <v>0</v>
      </c>
      <c r="Z173" s="41"/>
      <c r="AA173" s="41">
        <v>0</v>
      </c>
      <c r="AB173" s="41"/>
      <c r="AC173" s="41">
        <f t="shared" si="92"/>
        <v>218</v>
      </c>
      <c r="AE173" s="41">
        <v>24</v>
      </c>
      <c r="AG173" s="41">
        <v>0</v>
      </c>
      <c r="AI173" s="41">
        <v>0</v>
      </c>
      <c r="AK173" s="41">
        <v>194</v>
      </c>
      <c r="AL173" s="57"/>
    </row>
    <row r="174" spans="1:38" outlineLevel="1" x14ac:dyDescent="0.2">
      <c r="A174" s="22">
        <v>1</v>
      </c>
      <c r="B174" s="46">
        <v>2019</v>
      </c>
      <c r="C174" s="46">
        <v>5</v>
      </c>
      <c r="D174" s="22" t="s">
        <v>151</v>
      </c>
      <c r="E174" s="22" t="s">
        <v>496</v>
      </c>
      <c r="G174" s="41">
        <f t="shared" si="88"/>
        <v>2322</v>
      </c>
      <c r="H174" s="41"/>
      <c r="I174" s="41">
        <f t="shared" si="89"/>
        <v>1204</v>
      </c>
      <c r="J174" s="41">
        <v>614</v>
      </c>
      <c r="K174" s="41">
        <v>0</v>
      </c>
      <c r="L174" s="41">
        <v>252</v>
      </c>
      <c r="M174" s="41">
        <v>0</v>
      </c>
      <c r="N174" s="41">
        <v>338</v>
      </c>
      <c r="O174" s="41"/>
      <c r="P174" s="41">
        <f t="shared" si="90"/>
        <v>275</v>
      </c>
      <c r="Q174" s="41">
        <v>248</v>
      </c>
      <c r="R174" s="41">
        <v>27</v>
      </c>
      <c r="S174" s="41"/>
      <c r="T174" s="41">
        <v>153</v>
      </c>
      <c r="U174" s="41"/>
      <c r="V174" s="41">
        <f t="shared" si="91"/>
        <v>690</v>
      </c>
      <c r="W174" s="41">
        <v>624</v>
      </c>
      <c r="X174" s="41">
        <v>60</v>
      </c>
      <c r="Y174" s="41">
        <v>6</v>
      </c>
      <c r="Z174" s="41"/>
      <c r="AA174" s="41">
        <v>11</v>
      </c>
      <c r="AB174" s="41"/>
      <c r="AC174" s="41">
        <f t="shared" si="92"/>
        <v>210</v>
      </c>
      <c r="AE174" s="41">
        <v>81</v>
      </c>
      <c r="AG174" s="41">
        <v>63</v>
      </c>
      <c r="AI174" s="41">
        <v>8</v>
      </c>
      <c r="AK174" s="41">
        <v>58</v>
      </c>
      <c r="AL174" s="57"/>
    </row>
    <row r="175" spans="1:38" outlineLevel="1" x14ac:dyDescent="0.2">
      <c r="A175" s="22">
        <v>1</v>
      </c>
      <c r="B175" s="46">
        <v>2019</v>
      </c>
      <c r="C175" s="46">
        <v>5</v>
      </c>
      <c r="D175" s="22" t="s">
        <v>152</v>
      </c>
      <c r="E175" s="22" t="s">
        <v>497</v>
      </c>
      <c r="G175" s="41">
        <f t="shared" si="88"/>
        <v>702</v>
      </c>
      <c r="H175" s="41"/>
      <c r="I175" s="41">
        <f t="shared" si="89"/>
        <v>135</v>
      </c>
      <c r="J175" s="41">
        <v>22</v>
      </c>
      <c r="K175" s="41">
        <v>5</v>
      </c>
      <c r="L175" s="41">
        <v>10</v>
      </c>
      <c r="M175" s="41">
        <v>0</v>
      </c>
      <c r="N175" s="41">
        <v>98</v>
      </c>
      <c r="O175" s="41"/>
      <c r="P175" s="41">
        <f t="shared" si="90"/>
        <v>71</v>
      </c>
      <c r="Q175" s="41">
        <v>71</v>
      </c>
      <c r="R175" s="41">
        <v>0</v>
      </c>
      <c r="S175" s="41"/>
      <c r="T175" s="41">
        <v>126</v>
      </c>
      <c r="U175" s="41"/>
      <c r="V175" s="41">
        <f t="shared" si="91"/>
        <v>370</v>
      </c>
      <c r="W175" s="41">
        <v>329</v>
      </c>
      <c r="X175" s="41">
        <v>15</v>
      </c>
      <c r="Y175" s="41">
        <v>26</v>
      </c>
      <c r="Z175" s="41"/>
      <c r="AA175" s="41">
        <v>75</v>
      </c>
      <c r="AB175" s="41"/>
      <c r="AC175" s="41">
        <f t="shared" si="92"/>
        <v>52</v>
      </c>
      <c r="AE175" s="41">
        <v>17</v>
      </c>
      <c r="AG175" s="41">
        <v>34</v>
      </c>
      <c r="AI175" s="41">
        <v>1</v>
      </c>
      <c r="AK175" s="41">
        <v>0</v>
      </c>
      <c r="AL175" s="57"/>
    </row>
    <row r="176" spans="1:38" outlineLevel="1" x14ac:dyDescent="0.2">
      <c r="A176" s="22">
        <v>1</v>
      </c>
      <c r="B176" s="46">
        <v>2019</v>
      </c>
      <c r="C176" s="46">
        <v>5</v>
      </c>
      <c r="D176" s="22" t="s">
        <v>153</v>
      </c>
      <c r="E176" s="22" t="s">
        <v>498</v>
      </c>
      <c r="G176" s="41">
        <f t="shared" si="88"/>
        <v>2611</v>
      </c>
      <c r="H176" s="41"/>
      <c r="I176" s="41">
        <f t="shared" si="89"/>
        <v>1292</v>
      </c>
      <c r="J176" s="41">
        <v>1033</v>
      </c>
      <c r="K176" s="41">
        <v>33</v>
      </c>
      <c r="L176" s="41">
        <v>226</v>
      </c>
      <c r="M176" s="41">
        <v>0</v>
      </c>
      <c r="N176" s="41">
        <v>0</v>
      </c>
      <c r="O176" s="41"/>
      <c r="P176" s="41">
        <f t="shared" si="90"/>
        <v>109</v>
      </c>
      <c r="Q176" s="41">
        <v>109</v>
      </c>
      <c r="R176" s="41">
        <v>0</v>
      </c>
      <c r="S176" s="41"/>
      <c r="T176" s="41">
        <v>224</v>
      </c>
      <c r="U176" s="41"/>
      <c r="V176" s="41">
        <f t="shared" si="91"/>
        <v>986</v>
      </c>
      <c r="W176" s="41">
        <v>986</v>
      </c>
      <c r="X176" s="41">
        <v>0</v>
      </c>
      <c r="Y176" s="41">
        <v>0</v>
      </c>
      <c r="Z176" s="41"/>
      <c r="AA176" s="41">
        <v>0</v>
      </c>
      <c r="AB176" s="41"/>
      <c r="AC176" s="41">
        <f t="shared" si="92"/>
        <v>303</v>
      </c>
      <c r="AE176" s="41">
        <v>140</v>
      </c>
      <c r="AG176" s="41">
        <v>0</v>
      </c>
      <c r="AI176" s="41">
        <v>0</v>
      </c>
      <c r="AK176" s="41">
        <v>163</v>
      </c>
      <c r="AL176" s="57"/>
    </row>
    <row r="177" spans="1:38" outlineLevel="1" x14ac:dyDescent="0.2">
      <c r="A177" s="22">
        <v>1</v>
      </c>
      <c r="B177" s="46">
        <v>2019</v>
      </c>
      <c r="C177" s="46">
        <v>5</v>
      </c>
      <c r="D177" s="22" t="s">
        <v>154</v>
      </c>
      <c r="E177" s="22" t="s">
        <v>499</v>
      </c>
      <c r="G177" s="41">
        <f t="shared" si="88"/>
        <v>800</v>
      </c>
      <c r="H177" s="41"/>
      <c r="I177" s="41">
        <f t="shared" si="89"/>
        <v>63</v>
      </c>
      <c r="J177" s="41">
        <v>0</v>
      </c>
      <c r="K177" s="41">
        <v>4</v>
      </c>
      <c r="L177" s="41">
        <v>50</v>
      </c>
      <c r="M177" s="41">
        <v>0</v>
      </c>
      <c r="N177" s="41">
        <v>9</v>
      </c>
      <c r="O177" s="41"/>
      <c r="P177" s="41">
        <f t="shared" si="90"/>
        <v>0</v>
      </c>
      <c r="Q177" s="41">
        <v>0</v>
      </c>
      <c r="R177" s="41">
        <v>0</v>
      </c>
      <c r="S177" s="41"/>
      <c r="T177" s="41">
        <v>21</v>
      </c>
      <c r="U177" s="41"/>
      <c r="V177" s="41">
        <f t="shared" si="91"/>
        <v>716</v>
      </c>
      <c r="W177" s="41">
        <v>716</v>
      </c>
      <c r="X177" s="41">
        <v>0</v>
      </c>
      <c r="Y177" s="41">
        <v>0</v>
      </c>
      <c r="Z177" s="41"/>
      <c r="AA177" s="41">
        <v>18</v>
      </c>
      <c r="AB177" s="41"/>
      <c r="AC177" s="41">
        <f t="shared" si="92"/>
        <v>9</v>
      </c>
      <c r="AE177" s="41">
        <v>0</v>
      </c>
      <c r="AG177" s="41">
        <v>0</v>
      </c>
      <c r="AI177" s="41">
        <v>9</v>
      </c>
      <c r="AK177" s="41">
        <v>0</v>
      </c>
      <c r="AL177" s="57"/>
    </row>
    <row r="178" spans="1:38" outlineLevel="1" x14ac:dyDescent="0.2">
      <c r="A178" s="22">
        <v>1</v>
      </c>
      <c r="B178" s="46">
        <v>2019</v>
      </c>
      <c r="C178" s="46">
        <v>5</v>
      </c>
      <c r="D178" s="22" t="s">
        <v>156</v>
      </c>
      <c r="E178" s="22" t="s">
        <v>503</v>
      </c>
      <c r="G178" s="41">
        <f t="shared" si="88"/>
        <v>2675</v>
      </c>
      <c r="H178" s="41"/>
      <c r="I178" s="41">
        <f t="shared" si="89"/>
        <v>890</v>
      </c>
      <c r="J178" s="41">
        <v>738</v>
      </c>
      <c r="K178" s="41">
        <v>0</v>
      </c>
      <c r="L178" s="41">
        <v>90</v>
      </c>
      <c r="M178" s="41">
        <v>0</v>
      </c>
      <c r="N178" s="41">
        <v>62</v>
      </c>
      <c r="O178" s="41"/>
      <c r="P178" s="41">
        <f t="shared" si="90"/>
        <v>17</v>
      </c>
      <c r="Q178" s="41">
        <v>17</v>
      </c>
      <c r="R178" s="41">
        <v>0</v>
      </c>
      <c r="S178" s="41"/>
      <c r="T178" s="41">
        <v>336</v>
      </c>
      <c r="U178" s="41"/>
      <c r="V178" s="41">
        <f t="shared" si="91"/>
        <v>1432</v>
      </c>
      <c r="W178" s="41">
        <v>1432</v>
      </c>
      <c r="X178" s="41">
        <v>0</v>
      </c>
      <c r="Y178" s="41">
        <v>0</v>
      </c>
      <c r="Z178" s="41"/>
      <c r="AA178" s="41">
        <v>0</v>
      </c>
      <c r="AB178" s="41"/>
      <c r="AC178" s="41">
        <f t="shared" si="92"/>
        <v>0</v>
      </c>
      <c r="AE178" s="41">
        <v>0</v>
      </c>
      <c r="AG178" s="41">
        <v>0</v>
      </c>
      <c r="AI178" s="41">
        <v>0</v>
      </c>
      <c r="AK178" s="41">
        <v>0</v>
      </c>
      <c r="AL178" s="57"/>
    </row>
    <row r="179" spans="1:38" outlineLevel="1" x14ac:dyDescent="0.2">
      <c r="A179" s="22">
        <v>1</v>
      </c>
      <c r="B179" s="46">
        <v>2019</v>
      </c>
      <c r="C179" s="46">
        <v>5</v>
      </c>
      <c r="D179" s="22" t="s">
        <v>160</v>
      </c>
      <c r="E179" s="22" t="s">
        <v>507</v>
      </c>
      <c r="G179" s="41">
        <f t="shared" si="88"/>
        <v>928</v>
      </c>
      <c r="H179" s="41"/>
      <c r="I179" s="41">
        <f t="shared" si="89"/>
        <v>219</v>
      </c>
      <c r="J179" s="41">
        <v>1</v>
      </c>
      <c r="K179" s="41">
        <v>98</v>
      </c>
      <c r="L179" s="41">
        <v>0</v>
      </c>
      <c r="M179" s="41">
        <v>0</v>
      </c>
      <c r="N179" s="41">
        <v>120</v>
      </c>
      <c r="O179" s="41"/>
      <c r="P179" s="41">
        <f t="shared" si="90"/>
        <v>61</v>
      </c>
      <c r="Q179" s="41">
        <v>61</v>
      </c>
      <c r="R179" s="41">
        <v>0</v>
      </c>
      <c r="S179" s="41"/>
      <c r="T179" s="41">
        <v>16</v>
      </c>
      <c r="U179" s="41"/>
      <c r="V179" s="41">
        <f t="shared" si="91"/>
        <v>632</v>
      </c>
      <c r="W179" s="41">
        <v>614</v>
      </c>
      <c r="X179" s="41">
        <v>18</v>
      </c>
      <c r="Y179" s="41">
        <v>0</v>
      </c>
      <c r="Z179" s="41"/>
      <c r="AA179" s="41">
        <v>0</v>
      </c>
      <c r="AB179" s="41"/>
      <c r="AC179" s="41">
        <f t="shared" si="92"/>
        <v>143</v>
      </c>
      <c r="AE179" s="41">
        <v>39</v>
      </c>
      <c r="AG179" s="41">
        <v>0</v>
      </c>
      <c r="AI179" s="41">
        <v>3</v>
      </c>
      <c r="AK179" s="41">
        <v>101</v>
      </c>
      <c r="AL179" s="57"/>
    </row>
    <row r="180" spans="1:38" outlineLevel="1" x14ac:dyDescent="0.2">
      <c r="A180" s="22">
        <v>1</v>
      </c>
      <c r="B180" s="46">
        <v>2019</v>
      </c>
      <c r="C180" s="46">
        <v>5</v>
      </c>
      <c r="D180" s="22" t="s">
        <v>161</v>
      </c>
      <c r="E180" s="22" t="s">
        <v>508</v>
      </c>
      <c r="G180" s="41">
        <f t="shared" si="88"/>
        <v>406</v>
      </c>
      <c r="H180" s="41"/>
      <c r="I180" s="41">
        <f t="shared" si="89"/>
        <v>59</v>
      </c>
      <c r="J180" s="41">
        <v>0</v>
      </c>
      <c r="K180" s="41">
        <v>14</v>
      </c>
      <c r="L180" s="41">
        <v>45</v>
      </c>
      <c r="M180" s="41">
        <v>0</v>
      </c>
      <c r="N180" s="41">
        <v>0</v>
      </c>
      <c r="O180" s="41"/>
      <c r="P180" s="41">
        <f t="shared" si="90"/>
        <v>0</v>
      </c>
      <c r="Q180" s="41">
        <v>0</v>
      </c>
      <c r="R180" s="41">
        <v>0</v>
      </c>
      <c r="S180" s="41"/>
      <c r="T180" s="41">
        <v>40</v>
      </c>
      <c r="U180" s="41"/>
      <c r="V180" s="41">
        <f t="shared" si="91"/>
        <v>307</v>
      </c>
      <c r="W180" s="41">
        <v>150</v>
      </c>
      <c r="X180" s="41">
        <v>4</v>
      </c>
      <c r="Y180" s="41">
        <v>153</v>
      </c>
      <c r="Z180" s="41"/>
      <c r="AA180" s="41">
        <v>0</v>
      </c>
      <c r="AB180" s="41"/>
      <c r="AC180" s="41">
        <f t="shared" si="92"/>
        <v>27</v>
      </c>
      <c r="AE180" s="41">
        <v>0</v>
      </c>
      <c r="AG180" s="41">
        <v>0</v>
      </c>
      <c r="AI180" s="41">
        <v>0</v>
      </c>
      <c r="AK180" s="41">
        <v>27</v>
      </c>
      <c r="AL180" s="57"/>
    </row>
    <row r="181" spans="1:38" outlineLevel="1" x14ac:dyDescent="0.2">
      <c r="A181" s="22">
        <v>1</v>
      </c>
      <c r="B181" s="46">
        <v>2019</v>
      </c>
      <c r="C181" s="46">
        <v>5</v>
      </c>
      <c r="D181" s="22" t="s">
        <v>164</v>
      </c>
      <c r="E181" s="22" t="s">
        <v>511</v>
      </c>
      <c r="G181" s="41">
        <f t="shared" si="88"/>
        <v>807</v>
      </c>
      <c r="H181" s="41"/>
      <c r="I181" s="41">
        <f t="shared" si="89"/>
        <v>251</v>
      </c>
      <c r="J181" s="41">
        <v>132</v>
      </c>
      <c r="K181" s="41">
        <v>3</v>
      </c>
      <c r="L181" s="41">
        <v>76</v>
      </c>
      <c r="M181" s="41">
        <v>3</v>
      </c>
      <c r="N181" s="41">
        <v>37</v>
      </c>
      <c r="O181" s="41"/>
      <c r="P181" s="41">
        <f t="shared" si="90"/>
        <v>21</v>
      </c>
      <c r="Q181" s="41">
        <v>21</v>
      </c>
      <c r="R181" s="41">
        <v>0</v>
      </c>
      <c r="S181" s="41"/>
      <c r="T181" s="41">
        <v>175</v>
      </c>
      <c r="U181" s="41"/>
      <c r="V181" s="41">
        <f t="shared" si="91"/>
        <v>360</v>
      </c>
      <c r="W181" s="41">
        <v>346</v>
      </c>
      <c r="X181" s="41">
        <v>14</v>
      </c>
      <c r="Y181" s="41">
        <v>0</v>
      </c>
      <c r="Z181" s="41"/>
      <c r="AA181" s="41">
        <v>0</v>
      </c>
      <c r="AB181" s="41"/>
      <c r="AC181" s="41">
        <f t="shared" si="92"/>
        <v>86</v>
      </c>
      <c r="AE181" s="41">
        <v>25</v>
      </c>
      <c r="AG181" s="41">
        <v>0</v>
      </c>
      <c r="AI181" s="41">
        <v>43</v>
      </c>
      <c r="AK181" s="41">
        <v>18</v>
      </c>
      <c r="AL181" s="57"/>
    </row>
    <row r="182" spans="1:38" outlineLevel="1" x14ac:dyDescent="0.2">
      <c r="A182" s="22">
        <v>1</v>
      </c>
      <c r="B182" s="46">
        <v>2019</v>
      </c>
      <c r="C182" s="46">
        <v>5</v>
      </c>
      <c r="D182" s="22" t="s">
        <v>165</v>
      </c>
      <c r="E182" s="22" t="s">
        <v>512</v>
      </c>
      <c r="G182" s="41">
        <f t="shared" si="88"/>
        <v>1175</v>
      </c>
      <c r="H182" s="41"/>
      <c r="I182" s="41">
        <f t="shared" si="89"/>
        <v>694</v>
      </c>
      <c r="J182" s="41">
        <v>62</v>
      </c>
      <c r="K182" s="41">
        <v>218</v>
      </c>
      <c r="L182" s="41">
        <v>31</v>
      </c>
      <c r="M182" s="41">
        <v>0</v>
      </c>
      <c r="N182" s="41">
        <v>383</v>
      </c>
      <c r="O182" s="41"/>
      <c r="P182" s="41">
        <f t="shared" si="90"/>
        <v>0</v>
      </c>
      <c r="Q182" s="41">
        <v>0</v>
      </c>
      <c r="R182" s="41">
        <v>0</v>
      </c>
      <c r="S182" s="41"/>
      <c r="T182" s="41">
        <v>25</v>
      </c>
      <c r="U182" s="41"/>
      <c r="V182" s="41">
        <f t="shared" si="91"/>
        <v>456</v>
      </c>
      <c r="W182" s="41">
        <v>429</v>
      </c>
      <c r="X182" s="41">
        <v>27</v>
      </c>
      <c r="Y182" s="41">
        <v>0</v>
      </c>
      <c r="Z182" s="41"/>
      <c r="AA182" s="41">
        <v>0</v>
      </c>
      <c r="AB182" s="41"/>
      <c r="AC182" s="41">
        <f t="shared" si="92"/>
        <v>286</v>
      </c>
      <c r="AE182" s="41">
        <v>286</v>
      </c>
      <c r="AG182" s="41">
        <v>0</v>
      </c>
      <c r="AI182" s="41">
        <v>0</v>
      </c>
      <c r="AK182" s="41">
        <v>0</v>
      </c>
      <c r="AL182" s="57"/>
    </row>
    <row r="183" spans="1:38" outlineLevel="1" x14ac:dyDescent="0.2">
      <c r="A183" s="22">
        <v>1</v>
      </c>
      <c r="B183" s="46">
        <v>2019</v>
      </c>
      <c r="C183" s="46">
        <v>5</v>
      </c>
      <c r="D183" s="22" t="s">
        <v>166</v>
      </c>
      <c r="E183" s="22" t="s">
        <v>513</v>
      </c>
      <c r="G183" s="41">
        <f t="shared" si="88"/>
        <v>1446</v>
      </c>
      <c r="H183" s="41"/>
      <c r="I183" s="41">
        <f t="shared" si="89"/>
        <v>371</v>
      </c>
      <c r="J183" s="41">
        <v>175</v>
      </c>
      <c r="K183" s="41">
        <v>46</v>
      </c>
      <c r="L183" s="41">
        <v>88</v>
      </c>
      <c r="M183" s="41">
        <v>0</v>
      </c>
      <c r="N183" s="41">
        <v>62</v>
      </c>
      <c r="O183" s="41"/>
      <c r="P183" s="41">
        <f t="shared" si="90"/>
        <v>17</v>
      </c>
      <c r="Q183" s="41">
        <v>17</v>
      </c>
      <c r="R183" s="41">
        <v>0</v>
      </c>
      <c r="S183" s="41"/>
      <c r="T183" s="41">
        <v>369</v>
      </c>
      <c r="U183" s="41"/>
      <c r="V183" s="41">
        <f t="shared" si="91"/>
        <v>689</v>
      </c>
      <c r="W183" s="41">
        <v>654</v>
      </c>
      <c r="X183" s="41">
        <v>15</v>
      </c>
      <c r="Y183" s="41">
        <v>20</v>
      </c>
      <c r="Z183" s="41"/>
      <c r="AA183" s="41">
        <v>0</v>
      </c>
      <c r="AB183" s="41"/>
      <c r="AC183" s="41">
        <f t="shared" si="92"/>
        <v>238</v>
      </c>
      <c r="AE183" s="41">
        <v>63</v>
      </c>
      <c r="AG183" s="41">
        <v>0</v>
      </c>
      <c r="AI183" s="41">
        <v>37</v>
      </c>
      <c r="AK183" s="41">
        <v>138</v>
      </c>
      <c r="AL183" s="57"/>
    </row>
    <row r="184" spans="1:38" outlineLevel="1" x14ac:dyDescent="0.2">
      <c r="A184" s="22">
        <v>1</v>
      </c>
      <c r="B184" s="46">
        <v>2019</v>
      </c>
      <c r="C184" s="46">
        <v>5</v>
      </c>
      <c r="D184" s="22" t="s">
        <v>170</v>
      </c>
      <c r="E184" s="22" t="s">
        <v>517</v>
      </c>
      <c r="G184" s="41">
        <f t="shared" si="88"/>
        <v>1674</v>
      </c>
      <c r="H184" s="41"/>
      <c r="I184" s="41">
        <f t="shared" si="89"/>
        <v>198</v>
      </c>
      <c r="J184" s="41">
        <v>27</v>
      </c>
      <c r="K184" s="41">
        <v>15</v>
      </c>
      <c r="L184" s="41">
        <v>85</v>
      </c>
      <c r="M184" s="41">
        <v>0</v>
      </c>
      <c r="N184" s="41">
        <v>71</v>
      </c>
      <c r="O184" s="41"/>
      <c r="P184" s="41">
        <f t="shared" si="90"/>
        <v>24</v>
      </c>
      <c r="Q184" s="41">
        <v>24</v>
      </c>
      <c r="R184" s="41">
        <v>0</v>
      </c>
      <c r="S184" s="41"/>
      <c r="T184" s="41">
        <v>55</v>
      </c>
      <c r="U184" s="41"/>
      <c r="V184" s="41">
        <f t="shared" si="91"/>
        <v>1397</v>
      </c>
      <c r="W184" s="41">
        <v>1049</v>
      </c>
      <c r="X184" s="41">
        <v>31</v>
      </c>
      <c r="Y184" s="41">
        <v>317</v>
      </c>
      <c r="Z184" s="41"/>
      <c r="AA184" s="41">
        <v>0</v>
      </c>
      <c r="AB184" s="41"/>
      <c r="AC184" s="41">
        <f t="shared" si="92"/>
        <v>134</v>
      </c>
      <c r="AE184" s="41">
        <v>85</v>
      </c>
      <c r="AG184" s="41">
        <v>0</v>
      </c>
      <c r="AI184" s="41">
        <v>3</v>
      </c>
      <c r="AK184" s="41">
        <v>46</v>
      </c>
      <c r="AL184" s="57"/>
    </row>
    <row r="185" spans="1:38" outlineLevel="1" x14ac:dyDescent="0.2">
      <c r="A185" s="22">
        <v>1</v>
      </c>
      <c r="B185" s="46">
        <v>2019</v>
      </c>
      <c r="C185" s="46">
        <v>5</v>
      </c>
      <c r="D185" s="22" t="s">
        <v>171</v>
      </c>
      <c r="E185" s="22" t="s">
        <v>518</v>
      </c>
      <c r="G185" s="41">
        <f t="shared" si="88"/>
        <v>1179</v>
      </c>
      <c r="H185" s="41"/>
      <c r="I185" s="41">
        <f t="shared" si="89"/>
        <v>333</v>
      </c>
      <c r="J185" s="41">
        <v>114</v>
      </c>
      <c r="K185" s="41">
        <v>0</v>
      </c>
      <c r="L185" s="41">
        <v>219</v>
      </c>
      <c r="M185" s="41">
        <v>0</v>
      </c>
      <c r="N185" s="41">
        <v>0</v>
      </c>
      <c r="O185" s="41"/>
      <c r="P185" s="41">
        <f t="shared" si="90"/>
        <v>54</v>
      </c>
      <c r="Q185" s="41">
        <v>54</v>
      </c>
      <c r="R185" s="41">
        <v>0</v>
      </c>
      <c r="S185" s="41"/>
      <c r="T185" s="41">
        <v>129</v>
      </c>
      <c r="U185" s="41"/>
      <c r="V185" s="41">
        <f t="shared" si="91"/>
        <v>663</v>
      </c>
      <c r="W185" s="41">
        <v>649</v>
      </c>
      <c r="X185" s="41">
        <v>14</v>
      </c>
      <c r="Y185" s="41">
        <v>0</v>
      </c>
      <c r="Z185" s="41"/>
      <c r="AA185" s="41">
        <v>0</v>
      </c>
      <c r="AB185" s="41"/>
      <c r="AC185" s="41">
        <f t="shared" si="92"/>
        <v>81</v>
      </c>
      <c r="AE185" s="41">
        <v>3</v>
      </c>
      <c r="AG185" s="41">
        <v>0</v>
      </c>
      <c r="AI185" s="41">
        <v>20</v>
      </c>
      <c r="AK185" s="41">
        <v>58</v>
      </c>
      <c r="AL185" s="57"/>
    </row>
    <row r="186" spans="1:38" outlineLevel="1" x14ac:dyDescent="0.2">
      <c r="A186" s="22">
        <v>1</v>
      </c>
      <c r="B186" s="46">
        <v>2019</v>
      </c>
      <c r="C186" s="46">
        <v>5</v>
      </c>
      <c r="D186" s="22" t="s">
        <v>173</v>
      </c>
      <c r="E186" s="22" t="s">
        <v>523</v>
      </c>
      <c r="G186" s="41">
        <f t="shared" si="88"/>
        <v>1589</v>
      </c>
      <c r="H186" s="41"/>
      <c r="I186" s="41">
        <f t="shared" si="89"/>
        <v>674</v>
      </c>
      <c r="J186" s="41">
        <v>209</v>
      </c>
      <c r="K186" s="41">
        <v>0</v>
      </c>
      <c r="L186" s="41">
        <v>15</v>
      </c>
      <c r="M186" s="41">
        <v>0</v>
      </c>
      <c r="N186" s="41">
        <v>450</v>
      </c>
      <c r="O186" s="41"/>
      <c r="P186" s="41">
        <f t="shared" si="90"/>
        <v>145</v>
      </c>
      <c r="Q186" s="41">
        <v>36</v>
      </c>
      <c r="R186" s="41">
        <v>109</v>
      </c>
      <c r="S186" s="41"/>
      <c r="T186" s="41">
        <v>156</v>
      </c>
      <c r="U186" s="41"/>
      <c r="V186" s="41">
        <f t="shared" si="91"/>
        <v>614</v>
      </c>
      <c r="W186" s="41">
        <v>565</v>
      </c>
      <c r="X186" s="41">
        <v>49</v>
      </c>
      <c r="Y186" s="41">
        <v>0</v>
      </c>
      <c r="Z186" s="41"/>
      <c r="AA186" s="41">
        <v>0</v>
      </c>
      <c r="AB186" s="41"/>
      <c r="AC186" s="41">
        <f t="shared" si="92"/>
        <v>46</v>
      </c>
      <c r="AE186" s="41">
        <v>37</v>
      </c>
      <c r="AG186" s="41">
        <v>1</v>
      </c>
      <c r="AI186" s="41">
        <v>8</v>
      </c>
      <c r="AK186" s="41">
        <v>0</v>
      </c>
      <c r="AL186" s="57"/>
    </row>
    <row r="187" spans="1:38" outlineLevel="1" x14ac:dyDescent="0.2">
      <c r="A187" s="22">
        <v>1</v>
      </c>
      <c r="B187" s="46">
        <v>2019</v>
      </c>
      <c r="C187" s="46">
        <v>5</v>
      </c>
      <c r="D187" s="22" t="s">
        <v>175</v>
      </c>
      <c r="E187" s="22" t="s">
        <v>525</v>
      </c>
      <c r="G187" s="41">
        <f t="shared" si="88"/>
        <v>7283</v>
      </c>
      <c r="H187" s="41"/>
      <c r="I187" s="41">
        <f t="shared" si="89"/>
        <v>3661</v>
      </c>
      <c r="J187" s="41">
        <v>1821</v>
      </c>
      <c r="K187" s="41">
        <v>625</v>
      </c>
      <c r="L187" s="41">
        <v>758</v>
      </c>
      <c r="M187" s="41">
        <v>58</v>
      </c>
      <c r="N187" s="41">
        <v>399</v>
      </c>
      <c r="O187" s="41"/>
      <c r="P187" s="41">
        <f t="shared" si="90"/>
        <v>657</v>
      </c>
      <c r="Q187" s="41">
        <v>140</v>
      </c>
      <c r="R187" s="41">
        <v>517</v>
      </c>
      <c r="S187" s="41"/>
      <c r="T187" s="41">
        <v>1265</v>
      </c>
      <c r="U187" s="41"/>
      <c r="V187" s="41">
        <f t="shared" si="91"/>
        <v>1700</v>
      </c>
      <c r="W187" s="41">
        <v>1672</v>
      </c>
      <c r="X187" s="41">
        <v>28</v>
      </c>
      <c r="Y187" s="41">
        <v>0</v>
      </c>
      <c r="Z187" s="41"/>
      <c r="AA187" s="41">
        <v>0</v>
      </c>
      <c r="AB187" s="41"/>
      <c r="AC187" s="41">
        <f t="shared" si="92"/>
        <v>1230</v>
      </c>
      <c r="AE187" s="41">
        <v>576</v>
      </c>
      <c r="AG187" s="41">
        <v>236</v>
      </c>
      <c r="AI187" s="41">
        <v>418</v>
      </c>
      <c r="AK187" s="41">
        <v>0</v>
      </c>
      <c r="AL187" s="57"/>
    </row>
    <row r="188" spans="1:38" outlineLevel="1" x14ac:dyDescent="0.2">
      <c r="A188" s="22">
        <v>1</v>
      </c>
      <c r="B188" s="46">
        <v>2019</v>
      </c>
      <c r="C188" s="46">
        <v>5</v>
      </c>
      <c r="D188" s="22" t="s">
        <v>176</v>
      </c>
      <c r="E188" s="22" t="s">
        <v>526</v>
      </c>
      <c r="G188" s="41">
        <f t="shared" si="88"/>
        <v>922</v>
      </c>
      <c r="H188" s="41"/>
      <c r="I188" s="41">
        <f t="shared" si="89"/>
        <v>265</v>
      </c>
      <c r="J188" s="41">
        <v>117</v>
      </c>
      <c r="K188" s="41">
        <v>0</v>
      </c>
      <c r="L188" s="41">
        <v>136</v>
      </c>
      <c r="M188" s="41">
        <v>0</v>
      </c>
      <c r="N188" s="41">
        <v>12</v>
      </c>
      <c r="O188" s="41"/>
      <c r="P188" s="41">
        <f t="shared" si="90"/>
        <v>40</v>
      </c>
      <c r="Q188" s="41">
        <v>23</v>
      </c>
      <c r="R188" s="41">
        <v>17</v>
      </c>
      <c r="S188" s="41"/>
      <c r="T188" s="41">
        <v>90</v>
      </c>
      <c r="U188" s="41"/>
      <c r="V188" s="41">
        <f t="shared" si="91"/>
        <v>527</v>
      </c>
      <c r="W188" s="41">
        <v>517</v>
      </c>
      <c r="X188" s="41">
        <v>10</v>
      </c>
      <c r="Y188" s="41">
        <v>0</v>
      </c>
      <c r="Z188" s="41"/>
      <c r="AA188" s="41">
        <v>0</v>
      </c>
      <c r="AB188" s="41"/>
      <c r="AC188" s="41">
        <f t="shared" si="92"/>
        <v>112</v>
      </c>
      <c r="AE188" s="41">
        <v>0</v>
      </c>
      <c r="AG188" s="41">
        <v>5</v>
      </c>
      <c r="AI188" s="41">
        <v>22</v>
      </c>
      <c r="AK188" s="41">
        <v>85</v>
      </c>
      <c r="AL188" s="57"/>
    </row>
    <row r="189" spans="1:38" outlineLevel="1" x14ac:dyDescent="0.2">
      <c r="A189" s="22">
        <v>1</v>
      </c>
      <c r="B189" s="46">
        <v>2019</v>
      </c>
      <c r="C189" s="46">
        <v>5</v>
      </c>
      <c r="D189" s="22" t="s">
        <v>178</v>
      </c>
      <c r="E189" s="22" t="s">
        <v>528</v>
      </c>
      <c r="G189" s="41">
        <f t="shared" si="88"/>
        <v>1401</v>
      </c>
      <c r="H189" s="41"/>
      <c r="I189" s="41">
        <f t="shared" si="89"/>
        <v>277</v>
      </c>
      <c r="J189" s="41">
        <v>55</v>
      </c>
      <c r="K189" s="41">
        <v>10</v>
      </c>
      <c r="L189" s="41">
        <v>180</v>
      </c>
      <c r="M189" s="41">
        <v>10</v>
      </c>
      <c r="N189" s="41">
        <v>22</v>
      </c>
      <c r="O189" s="41"/>
      <c r="P189" s="41">
        <f t="shared" si="90"/>
        <v>246</v>
      </c>
      <c r="Q189" s="41">
        <v>133</v>
      </c>
      <c r="R189" s="41">
        <v>113</v>
      </c>
      <c r="S189" s="41"/>
      <c r="T189" s="41">
        <v>400</v>
      </c>
      <c r="U189" s="41"/>
      <c r="V189" s="41">
        <f t="shared" si="91"/>
        <v>478</v>
      </c>
      <c r="W189" s="41">
        <v>478</v>
      </c>
      <c r="X189" s="41">
        <v>0</v>
      </c>
      <c r="Y189" s="41">
        <v>0</v>
      </c>
      <c r="Z189" s="41"/>
      <c r="AA189" s="41">
        <v>0</v>
      </c>
      <c r="AB189" s="41"/>
      <c r="AC189" s="41">
        <f t="shared" si="92"/>
        <v>105</v>
      </c>
      <c r="AE189" s="41">
        <v>4</v>
      </c>
      <c r="AG189" s="41">
        <v>3</v>
      </c>
      <c r="AI189" s="41">
        <v>53</v>
      </c>
      <c r="AK189" s="41">
        <v>45</v>
      </c>
      <c r="AL189" s="57"/>
    </row>
    <row r="190" spans="1:38" outlineLevel="1" x14ac:dyDescent="0.2">
      <c r="A190" s="22">
        <v>1</v>
      </c>
      <c r="B190" s="46">
        <v>2019</v>
      </c>
      <c r="C190" s="46">
        <v>5</v>
      </c>
      <c r="D190" s="22" t="s">
        <v>179</v>
      </c>
      <c r="E190" s="22" t="s">
        <v>529</v>
      </c>
      <c r="G190" s="41">
        <f t="shared" si="88"/>
        <v>2221</v>
      </c>
      <c r="H190" s="41"/>
      <c r="I190" s="41">
        <f t="shared" si="89"/>
        <v>774</v>
      </c>
      <c r="J190" s="41">
        <v>161</v>
      </c>
      <c r="K190" s="41">
        <v>181</v>
      </c>
      <c r="L190" s="41">
        <v>281</v>
      </c>
      <c r="M190" s="41">
        <v>0</v>
      </c>
      <c r="N190" s="41">
        <v>151</v>
      </c>
      <c r="O190" s="41"/>
      <c r="P190" s="41">
        <f t="shared" si="90"/>
        <v>308</v>
      </c>
      <c r="Q190" s="41">
        <v>159</v>
      </c>
      <c r="R190" s="41">
        <v>149</v>
      </c>
      <c r="S190" s="41"/>
      <c r="T190" s="41">
        <v>869</v>
      </c>
      <c r="U190" s="41"/>
      <c r="V190" s="41">
        <f t="shared" si="91"/>
        <v>270</v>
      </c>
      <c r="W190" s="41">
        <v>270</v>
      </c>
      <c r="X190" s="41">
        <v>0</v>
      </c>
      <c r="Y190" s="41">
        <v>0</v>
      </c>
      <c r="Z190" s="41"/>
      <c r="AA190" s="41">
        <v>0</v>
      </c>
      <c r="AB190" s="41"/>
      <c r="AC190" s="41">
        <f t="shared" si="92"/>
        <v>329</v>
      </c>
      <c r="AE190" s="41">
        <v>55</v>
      </c>
      <c r="AG190" s="41">
        <v>35</v>
      </c>
      <c r="AI190" s="41">
        <v>239</v>
      </c>
      <c r="AK190" s="41">
        <v>0</v>
      </c>
      <c r="AL190" s="57"/>
    </row>
    <row r="191" spans="1:38" outlineLevel="1" x14ac:dyDescent="0.2">
      <c r="A191" s="22">
        <v>1</v>
      </c>
      <c r="B191" s="46">
        <v>2019</v>
      </c>
      <c r="C191" s="46">
        <v>5</v>
      </c>
      <c r="D191" s="22" t="s">
        <v>180</v>
      </c>
      <c r="E191" s="22" t="s">
        <v>530</v>
      </c>
      <c r="G191" s="41">
        <f t="shared" si="88"/>
        <v>2591</v>
      </c>
      <c r="H191" s="41"/>
      <c r="I191" s="41">
        <f t="shared" si="89"/>
        <v>446</v>
      </c>
      <c r="J191" s="41">
        <v>211</v>
      </c>
      <c r="K191" s="41">
        <v>167</v>
      </c>
      <c r="L191" s="41">
        <v>27</v>
      </c>
      <c r="M191" s="41">
        <v>9</v>
      </c>
      <c r="N191" s="41">
        <v>32</v>
      </c>
      <c r="O191" s="41"/>
      <c r="P191" s="41">
        <f t="shared" si="90"/>
        <v>919</v>
      </c>
      <c r="Q191" s="41">
        <v>654</v>
      </c>
      <c r="R191" s="41">
        <v>265</v>
      </c>
      <c r="S191" s="41"/>
      <c r="T191" s="41">
        <v>221</v>
      </c>
      <c r="U191" s="41"/>
      <c r="V191" s="41">
        <f t="shared" si="91"/>
        <v>1005</v>
      </c>
      <c r="W191" s="41">
        <v>891</v>
      </c>
      <c r="X191" s="41">
        <v>62</v>
      </c>
      <c r="Y191" s="41">
        <v>52</v>
      </c>
      <c r="Z191" s="41"/>
      <c r="AA191" s="41">
        <v>20</v>
      </c>
      <c r="AB191" s="41"/>
      <c r="AC191" s="41">
        <f t="shared" si="92"/>
        <v>0</v>
      </c>
      <c r="AE191" s="41">
        <v>0</v>
      </c>
      <c r="AG191" s="41">
        <v>0</v>
      </c>
      <c r="AI191" s="41">
        <v>0</v>
      </c>
      <c r="AK191" s="41">
        <v>0</v>
      </c>
      <c r="AL191" s="57"/>
    </row>
    <row r="192" spans="1:38" outlineLevel="1" x14ac:dyDescent="0.2">
      <c r="A192" s="22">
        <v>1</v>
      </c>
      <c r="B192" s="46">
        <v>2019</v>
      </c>
      <c r="C192" s="46">
        <v>5</v>
      </c>
      <c r="D192" s="22" t="s">
        <v>181</v>
      </c>
      <c r="E192" s="22" t="s">
        <v>531</v>
      </c>
      <c r="G192" s="41">
        <f t="shared" si="88"/>
        <v>1148</v>
      </c>
      <c r="H192" s="41"/>
      <c r="I192" s="41">
        <f t="shared" si="89"/>
        <v>227</v>
      </c>
      <c r="J192" s="41">
        <v>24</v>
      </c>
      <c r="K192" s="41">
        <v>11</v>
      </c>
      <c r="L192" s="41">
        <v>122</v>
      </c>
      <c r="M192" s="41">
        <v>12</v>
      </c>
      <c r="N192" s="41">
        <v>58</v>
      </c>
      <c r="O192" s="41"/>
      <c r="P192" s="41">
        <f t="shared" si="90"/>
        <v>30</v>
      </c>
      <c r="Q192" s="41">
        <v>30</v>
      </c>
      <c r="R192" s="41">
        <v>0</v>
      </c>
      <c r="S192" s="41"/>
      <c r="T192" s="41">
        <v>167</v>
      </c>
      <c r="U192" s="41"/>
      <c r="V192" s="41">
        <f t="shared" si="91"/>
        <v>724</v>
      </c>
      <c r="W192" s="41">
        <v>673</v>
      </c>
      <c r="X192" s="41">
        <v>51</v>
      </c>
      <c r="Y192" s="41">
        <v>0</v>
      </c>
      <c r="Z192" s="41"/>
      <c r="AA192" s="41">
        <v>0</v>
      </c>
      <c r="AB192" s="41"/>
      <c r="AC192" s="41">
        <f t="shared" si="92"/>
        <v>2</v>
      </c>
      <c r="AE192" s="41">
        <v>0</v>
      </c>
      <c r="AG192" s="41">
        <v>0</v>
      </c>
      <c r="AI192" s="41">
        <v>2</v>
      </c>
      <c r="AK192" s="41">
        <v>0</v>
      </c>
      <c r="AL192" s="57"/>
    </row>
    <row r="193" spans="1:38" outlineLevel="1" x14ac:dyDescent="0.2">
      <c r="A193" s="22">
        <v>1</v>
      </c>
      <c r="B193" s="46">
        <v>2019</v>
      </c>
      <c r="C193" s="46">
        <v>5</v>
      </c>
      <c r="D193" s="22" t="s">
        <v>182</v>
      </c>
      <c r="E193" s="22" t="s">
        <v>532</v>
      </c>
      <c r="G193" s="41">
        <f t="shared" si="88"/>
        <v>1239</v>
      </c>
      <c r="H193" s="41"/>
      <c r="I193" s="41">
        <f t="shared" ref="I193:I224" si="93">SUM(J193:N193)</f>
        <v>467</v>
      </c>
      <c r="J193" s="41">
        <v>77</v>
      </c>
      <c r="K193" s="41">
        <v>45</v>
      </c>
      <c r="L193" s="41">
        <v>337</v>
      </c>
      <c r="M193" s="41">
        <v>0</v>
      </c>
      <c r="N193" s="41">
        <v>8</v>
      </c>
      <c r="O193" s="41"/>
      <c r="P193" s="41">
        <f t="shared" ref="P193:P224" si="94">SUM(Q193:R193)</f>
        <v>45</v>
      </c>
      <c r="Q193" s="41">
        <v>45</v>
      </c>
      <c r="R193" s="41">
        <v>0</v>
      </c>
      <c r="S193" s="41"/>
      <c r="T193" s="41">
        <v>40</v>
      </c>
      <c r="U193" s="41"/>
      <c r="V193" s="41">
        <f t="shared" ref="V193:V224" si="95">SUM(W193:Y193)</f>
        <v>687</v>
      </c>
      <c r="W193" s="41">
        <v>670</v>
      </c>
      <c r="X193" s="41">
        <v>17</v>
      </c>
      <c r="Y193" s="41">
        <v>0</v>
      </c>
      <c r="Z193" s="41"/>
      <c r="AA193" s="41">
        <v>14</v>
      </c>
      <c r="AB193" s="41"/>
      <c r="AC193" s="41">
        <f t="shared" si="92"/>
        <v>68</v>
      </c>
      <c r="AE193" s="41">
        <v>57</v>
      </c>
      <c r="AG193" s="41">
        <v>0</v>
      </c>
      <c r="AI193" s="41">
        <v>11</v>
      </c>
      <c r="AK193" s="41">
        <v>0</v>
      </c>
      <c r="AL193" s="57"/>
    </row>
    <row r="194" spans="1:38" outlineLevel="1" x14ac:dyDescent="0.2">
      <c r="A194" s="22">
        <v>1</v>
      </c>
      <c r="B194" s="46">
        <v>2019</v>
      </c>
      <c r="C194" s="46">
        <v>5</v>
      </c>
      <c r="D194" s="22" t="s">
        <v>185</v>
      </c>
      <c r="E194" s="22" t="s">
        <v>536</v>
      </c>
      <c r="G194" s="41">
        <f t="shared" si="88"/>
        <v>1515</v>
      </c>
      <c r="H194" s="41"/>
      <c r="I194" s="41">
        <f t="shared" si="93"/>
        <v>740</v>
      </c>
      <c r="J194" s="41">
        <v>299</v>
      </c>
      <c r="K194" s="41">
        <v>215</v>
      </c>
      <c r="L194" s="41">
        <v>184</v>
      </c>
      <c r="M194" s="41">
        <v>0</v>
      </c>
      <c r="N194" s="41">
        <v>42</v>
      </c>
      <c r="O194" s="41"/>
      <c r="P194" s="41">
        <f t="shared" si="94"/>
        <v>106</v>
      </c>
      <c r="Q194" s="41">
        <v>0</v>
      </c>
      <c r="R194" s="41">
        <v>106</v>
      </c>
      <c r="S194" s="41"/>
      <c r="T194" s="41">
        <v>74</v>
      </c>
      <c r="U194" s="41"/>
      <c r="V194" s="41">
        <f t="shared" si="95"/>
        <v>595</v>
      </c>
      <c r="W194" s="41">
        <v>574</v>
      </c>
      <c r="X194" s="41">
        <v>16</v>
      </c>
      <c r="Y194" s="41">
        <v>5</v>
      </c>
      <c r="Z194" s="41"/>
      <c r="AA194" s="41">
        <v>0</v>
      </c>
      <c r="AB194" s="41"/>
      <c r="AC194" s="41">
        <f t="shared" si="92"/>
        <v>144</v>
      </c>
      <c r="AE194" s="41">
        <v>41</v>
      </c>
      <c r="AG194" s="41">
        <v>0</v>
      </c>
      <c r="AI194" s="41">
        <v>0</v>
      </c>
      <c r="AK194" s="41">
        <v>103</v>
      </c>
      <c r="AL194" s="57"/>
    </row>
    <row r="195" spans="1:38" outlineLevel="1" x14ac:dyDescent="0.2">
      <c r="A195" s="22">
        <v>1</v>
      </c>
      <c r="B195" s="46">
        <v>2019</v>
      </c>
      <c r="C195" s="46">
        <v>5</v>
      </c>
      <c r="D195" s="22" t="s">
        <v>187</v>
      </c>
      <c r="E195" s="22" t="s">
        <v>538</v>
      </c>
      <c r="G195" s="41">
        <f t="shared" si="88"/>
        <v>1431</v>
      </c>
      <c r="H195" s="41"/>
      <c r="I195" s="41">
        <f t="shared" si="93"/>
        <v>660</v>
      </c>
      <c r="J195" s="41">
        <v>159</v>
      </c>
      <c r="K195" s="41">
        <v>0</v>
      </c>
      <c r="L195" s="41">
        <v>157</v>
      </c>
      <c r="M195" s="41">
        <v>0</v>
      </c>
      <c r="N195" s="41">
        <v>344</v>
      </c>
      <c r="O195" s="41"/>
      <c r="P195" s="41">
        <f t="shared" si="94"/>
        <v>16</v>
      </c>
      <c r="Q195" s="41">
        <v>16</v>
      </c>
      <c r="R195" s="41">
        <v>0</v>
      </c>
      <c r="S195" s="41"/>
      <c r="T195" s="41">
        <v>123</v>
      </c>
      <c r="U195" s="41"/>
      <c r="V195" s="41">
        <f t="shared" si="95"/>
        <v>632</v>
      </c>
      <c r="W195" s="41">
        <v>620</v>
      </c>
      <c r="X195" s="41">
        <v>0</v>
      </c>
      <c r="Y195" s="41">
        <v>12</v>
      </c>
      <c r="Z195" s="41"/>
      <c r="AA195" s="41">
        <v>0</v>
      </c>
      <c r="AB195" s="41"/>
      <c r="AC195" s="41">
        <f t="shared" si="92"/>
        <v>83</v>
      </c>
      <c r="AE195" s="41">
        <v>55</v>
      </c>
      <c r="AG195" s="41">
        <v>0</v>
      </c>
      <c r="AI195" s="41">
        <v>28</v>
      </c>
      <c r="AK195" s="41">
        <v>0</v>
      </c>
      <c r="AL195" s="57"/>
    </row>
    <row r="196" spans="1:38" outlineLevel="1" x14ac:dyDescent="0.2">
      <c r="A196" s="22">
        <v>1</v>
      </c>
      <c r="B196" s="46">
        <v>2019</v>
      </c>
      <c r="C196" s="46">
        <v>5</v>
      </c>
      <c r="D196" s="22" t="s">
        <v>188</v>
      </c>
      <c r="E196" s="22" t="s">
        <v>539</v>
      </c>
      <c r="G196" s="41">
        <f t="shared" si="88"/>
        <v>1358</v>
      </c>
      <c r="H196" s="41"/>
      <c r="I196" s="41">
        <f t="shared" si="93"/>
        <v>569</v>
      </c>
      <c r="J196" s="41">
        <v>0</v>
      </c>
      <c r="K196" s="41">
        <v>510</v>
      </c>
      <c r="L196" s="41">
        <v>58</v>
      </c>
      <c r="M196" s="41">
        <v>0</v>
      </c>
      <c r="N196" s="41">
        <v>1</v>
      </c>
      <c r="O196" s="41"/>
      <c r="P196" s="41">
        <f t="shared" si="94"/>
        <v>129</v>
      </c>
      <c r="Q196" s="41">
        <v>68</v>
      </c>
      <c r="R196" s="41">
        <v>61</v>
      </c>
      <c r="S196" s="41"/>
      <c r="T196" s="41">
        <v>100</v>
      </c>
      <c r="U196" s="41"/>
      <c r="V196" s="41">
        <f t="shared" si="95"/>
        <v>560</v>
      </c>
      <c r="W196" s="41">
        <v>534</v>
      </c>
      <c r="X196" s="41">
        <v>26</v>
      </c>
      <c r="Y196" s="41">
        <v>0</v>
      </c>
      <c r="Z196" s="41"/>
      <c r="AA196" s="41">
        <v>0</v>
      </c>
      <c r="AB196" s="41"/>
      <c r="AC196" s="41">
        <f t="shared" si="92"/>
        <v>15</v>
      </c>
      <c r="AE196" s="41">
        <v>15</v>
      </c>
      <c r="AG196" s="41">
        <v>0</v>
      </c>
      <c r="AI196" s="41">
        <v>0</v>
      </c>
      <c r="AK196" s="41">
        <v>0</v>
      </c>
      <c r="AL196" s="57"/>
    </row>
    <row r="197" spans="1:38" outlineLevel="1" x14ac:dyDescent="0.2">
      <c r="A197" s="22">
        <v>1</v>
      </c>
      <c r="B197" s="46">
        <v>2019</v>
      </c>
      <c r="C197" s="46">
        <v>5</v>
      </c>
      <c r="D197" s="22" t="s">
        <v>190</v>
      </c>
      <c r="E197" s="22" t="s">
        <v>541</v>
      </c>
      <c r="G197" s="41">
        <f t="shared" si="88"/>
        <v>1794</v>
      </c>
      <c r="H197" s="41"/>
      <c r="I197" s="41">
        <f t="shared" si="93"/>
        <v>993</v>
      </c>
      <c r="J197" s="41">
        <v>488</v>
      </c>
      <c r="K197" s="41">
        <v>60</v>
      </c>
      <c r="L197" s="41">
        <v>60</v>
      </c>
      <c r="M197" s="41">
        <v>10</v>
      </c>
      <c r="N197" s="41">
        <v>375</v>
      </c>
      <c r="O197" s="41"/>
      <c r="P197" s="41">
        <f t="shared" si="94"/>
        <v>370</v>
      </c>
      <c r="Q197" s="41">
        <v>247</v>
      </c>
      <c r="R197" s="41">
        <v>123</v>
      </c>
      <c r="S197" s="41"/>
      <c r="T197" s="41">
        <v>158</v>
      </c>
      <c r="U197" s="41"/>
      <c r="V197" s="41">
        <f t="shared" si="95"/>
        <v>273</v>
      </c>
      <c r="W197" s="41">
        <v>254</v>
      </c>
      <c r="X197" s="41">
        <v>17</v>
      </c>
      <c r="Y197" s="41">
        <v>2</v>
      </c>
      <c r="Z197" s="41"/>
      <c r="AA197" s="41">
        <v>30</v>
      </c>
      <c r="AB197" s="41"/>
      <c r="AC197" s="41">
        <f t="shared" si="92"/>
        <v>155</v>
      </c>
      <c r="AE197" s="41">
        <v>127</v>
      </c>
      <c r="AG197" s="41">
        <v>0</v>
      </c>
      <c r="AI197" s="41">
        <v>28</v>
      </c>
      <c r="AK197" s="41">
        <v>0</v>
      </c>
      <c r="AL197" s="57"/>
    </row>
    <row r="198" spans="1:38" outlineLevel="1" x14ac:dyDescent="0.2">
      <c r="A198" s="22">
        <v>1</v>
      </c>
      <c r="B198" s="46">
        <v>2019</v>
      </c>
      <c r="C198" s="46">
        <v>5</v>
      </c>
      <c r="D198" s="22" t="s">
        <v>194</v>
      </c>
      <c r="E198" s="22" t="s">
        <v>545</v>
      </c>
      <c r="G198" s="41">
        <f t="shared" si="88"/>
        <v>4039</v>
      </c>
      <c r="H198" s="41"/>
      <c r="I198" s="41">
        <f t="shared" si="93"/>
        <v>2594</v>
      </c>
      <c r="J198" s="41">
        <v>1280</v>
      </c>
      <c r="K198" s="41">
        <v>1016</v>
      </c>
      <c r="L198" s="41">
        <v>210</v>
      </c>
      <c r="M198" s="41">
        <v>0</v>
      </c>
      <c r="N198" s="41">
        <v>88</v>
      </c>
      <c r="O198" s="41"/>
      <c r="P198" s="41">
        <f t="shared" si="94"/>
        <v>235</v>
      </c>
      <c r="Q198" s="41">
        <v>114</v>
      </c>
      <c r="R198" s="41">
        <v>121</v>
      </c>
      <c r="S198" s="41"/>
      <c r="T198" s="41">
        <v>150</v>
      </c>
      <c r="U198" s="41"/>
      <c r="V198" s="41">
        <f t="shared" si="95"/>
        <v>1060</v>
      </c>
      <c r="W198" s="41">
        <v>1035</v>
      </c>
      <c r="X198" s="41">
        <v>25</v>
      </c>
      <c r="Y198" s="41">
        <v>0</v>
      </c>
      <c r="Z198" s="41"/>
      <c r="AA198" s="41">
        <v>0</v>
      </c>
      <c r="AB198" s="41"/>
      <c r="AC198" s="41">
        <f t="shared" si="92"/>
        <v>97</v>
      </c>
      <c r="AE198" s="41">
        <v>60</v>
      </c>
      <c r="AG198" s="41">
        <v>37</v>
      </c>
      <c r="AI198" s="41">
        <v>0</v>
      </c>
      <c r="AK198" s="41">
        <v>0</v>
      </c>
      <c r="AL198" s="57"/>
    </row>
    <row r="199" spans="1:38" outlineLevel="1" x14ac:dyDescent="0.2">
      <c r="A199" s="22">
        <v>1</v>
      </c>
      <c r="B199" s="46">
        <v>2019</v>
      </c>
      <c r="C199" s="46">
        <v>5</v>
      </c>
      <c r="D199" s="22" t="s">
        <v>195</v>
      </c>
      <c r="E199" s="22" t="s">
        <v>546</v>
      </c>
      <c r="G199" s="41">
        <f t="shared" si="88"/>
        <v>1476</v>
      </c>
      <c r="H199" s="41"/>
      <c r="I199" s="41">
        <f t="shared" si="93"/>
        <v>622</v>
      </c>
      <c r="J199" s="41">
        <v>415</v>
      </c>
      <c r="K199" s="41">
        <v>15</v>
      </c>
      <c r="L199" s="41">
        <v>33</v>
      </c>
      <c r="M199" s="41">
        <v>32</v>
      </c>
      <c r="N199" s="41">
        <v>127</v>
      </c>
      <c r="O199" s="41"/>
      <c r="P199" s="41">
        <f t="shared" si="94"/>
        <v>22</v>
      </c>
      <c r="Q199" s="41">
        <v>22</v>
      </c>
      <c r="R199" s="41">
        <v>0</v>
      </c>
      <c r="S199" s="41"/>
      <c r="T199" s="41">
        <v>237</v>
      </c>
      <c r="U199" s="41"/>
      <c r="V199" s="41">
        <f t="shared" si="95"/>
        <v>595</v>
      </c>
      <c r="W199" s="41">
        <v>581</v>
      </c>
      <c r="X199" s="41">
        <v>14</v>
      </c>
      <c r="Y199" s="41">
        <v>0</v>
      </c>
      <c r="Z199" s="41"/>
      <c r="AA199" s="41">
        <v>0</v>
      </c>
      <c r="AB199" s="41"/>
      <c r="AC199" s="41">
        <f t="shared" si="92"/>
        <v>185</v>
      </c>
      <c r="AE199" s="41">
        <v>132</v>
      </c>
      <c r="AG199" s="41">
        <v>10</v>
      </c>
      <c r="AI199" s="41">
        <v>43</v>
      </c>
      <c r="AK199" s="41">
        <v>0</v>
      </c>
      <c r="AL199" s="57"/>
    </row>
    <row r="200" spans="1:38" outlineLevel="1" x14ac:dyDescent="0.2">
      <c r="A200" s="22">
        <v>1</v>
      </c>
      <c r="B200" s="46">
        <v>2019</v>
      </c>
      <c r="C200" s="46">
        <v>5</v>
      </c>
      <c r="D200" s="22" t="s">
        <v>196</v>
      </c>
      <c r="E200" s="22" t="s">
        <v>547</v>
      </c>
      <c r="G200" s="41">
        <f t="shared" si="88"/>
        <v>689</v>
      </c>
      <c r="H200" s="41"/>
      <c r="I200" s="41">
        <f t="shared" si="93"/>
        <v>211</v>
      </c>
      <c r="J200" s="41">
        <v>22</v>
      </c>
      <c r="K200" s="41">
        <v>0</v>
      </c>
      <c r="L200" s="41">
        <v>179</v>
      </c>
      <c r="M200" s="41">
        <v>0</v>
      </c>
      <c r="N200" s="41">
        <v>10</v>
      </c>
      <c r="O200" s="41"/>
      <c r="P200" s="41">
        <f t="shared" si="94"/>
        <v>0</v>
      </c>
      <c r="Q200" s="41">
        <v>0</v>
      </c>
      <c r="R200" s="41">
        <v>0</v>
      </c>
      <c r="S200" s="41"/>
      <c r="T200" s="41">
        <v>35</v>
      </c>
      <c r="U200" s="41"/>
      <c r="V200" s="41">
        <f t="shared" si="95"/>
        <v>443</v>
      </c>
      <c r="W200" s="41">
        <v>432</v>
      </c>
      <c r="X200" s="41">
        <v>11</v>
      </c>
      <c r="Y200" s="41">
        <v>0</v>
      </c>
      <c r="Z200" s="41"/>
      <c r="AA200" s="41">
        <v>7</v>
      </c>
      <c r="AB200" s="41"/>
      <c r="AC200" s="41">
        <f t="shared" si="92"/>
        <v>13</v>
      </c>
      <c r="AE200" s="41">
        <v>13</v>
      </c>
      <c r="AG200" s="41">
        <v>0</v>
      </c>
      <c r="AI200" s="41">
        <v>0</v>
      </c>
      <c r="AK200" s="41">
        <v>0</v>
      </c>
      <c r="AL200" s="57"/>
    </row>
    <row r="201" spans="1:38" outlineLevel="1" x14ac:dyDescent="0.2">
      <c r="A201" s="22">
        <v>1</v>
      </c>
      <c r="B201" s="46">
        <v>2019</v>
      </c>
      <c r="C201" s="46">
        <v>5</v>
      </c>
      <c r="D201" s="22" t="s">
        <v>197</v>
      </c>
      <c r="E201" s="22" t="s">
        <v>548</v>
      </c>
      <c r="G201" s="41">
        <f t="shared" si="88"/>
        <v>2002</v>
      </c>
      <c r="H201" s="41"/>
      <c r="I201" s="41">
        <f t="shared" si="93"/>
        <v>417</v>
      </c>
      <c r="J201" s="41">
        <v>21</v>
      </c>
      <c r="K201" s="41">
        <v>0</v>
      </c>
      <c r="L201" s="41">
        <v>387</v>
      </c>
      <c r="M201" s="41">
        <v>0</v>
      </c>
      <c r="N201" s="41">
        <v>9</v>
      </c>
      <c r="O201" s="41"/>
      <c r="P201" s="41">
        <f t="shared" si="94"/>
        <v>4</v>
      </c>
      <c r="Q201" s="41">
        <v>4</v>
      </c>
      <c r="R201" s="41">
        <v>0</v>
      </c>
      <c r="S201" s="41"/>
      <c r="T201" s="41">
        <v>987</v>
      </c>
      <c r="U201" s="41"/>
      <c r="V201" s="41">
        <f t="shared" si="95"/>
        <v>594</v>
      </c>
      <c r="W201" s="41">
        <v>579</v>
      </c>
      <c r="X201" s="41">
        <v>13</v>
      </c>
      <c r="Y201" s="41">
        <v>2</v>
      </c>
      <c r="Z201" s="41"/>
      <c r="AA201" s="41">
        <v>0</v>
      </c>
      <c r="AB201" s="41"/>
      <c r="AC201" s="41">
        <f t="shared" si="92"/>
        <v>96</v>
      </c>
      <c r="AE201" s="41">
        <v>22</v>
      </c>
      <c r="AG201" s="41">
        <v>18</v>
      </c>
      <c r="AI201" s="41">
        <v>56</v>
      </c>
      <c r="AK201" s="41">
        <v>0</v>
      </c>
      <c r="AL201" s="57"/>
    </row>
    <row r="202" spans="1:38" outlineLevel="1" x14ac:dyDescent="0.2">
      <c r="A202" s="22">
        <v>1</v>
      </c>
      <c r="B202" s="46">
        <v>2019</v>
      </c>
      <c r="C202" s="46">
        <v>5</v>
      </c>
      <c r="D202" s="22" t="s">
        <v>202</v>
      </c>
      <c r="E202" s="22" t="s">
        <v>553</v>
      </c>
      <c r="G202" s="41">
        <f t="shared" si="88"/>
        <v>3474</v>
      </c>
      <c r="H202" s="41"/>
      <c r="I202" s="41">
        <f t="shared" si="93"/>
        <v>1978</v>
      </c>
      <c r="J202" s="41">
        <v>1795</v>
      </c>
      <c r="K202" s="41">
        <v>51</v>
      </c>
      <c r="L202" s="41">
        <v>132</v>
      </c>
      <c r="M202" s="41">
        <v>0</v>
      </c>
      <c r="N202" s="41">
        <v>0</v>
      </c>
      <c r="O202" s="41"/>
      <c r="P202" s="41">
        <f t="shared" si="94"/>
        <v>328</v>
      </c>
      <c r="Q202" s="41">
        <v>2</v>
      </c>
      <c r="R202" s="41">
        <v>326</v>
      </c>
      <c r="S202" s="41"/>
      <c r="T202" s="41">
        <v>156</v>
      </c>
      <c r="U202" s="41"/>
      <c r="V202" s="41">
        <f t="shared" si="95"/>
        <v>1012</v>
      </c>
      <c r="W202" s="41">
        <v>942</v>
      </c>
      <c r="X202" s="41">
        <v>70</v>
      </c>
      <c r="Y202" s="41">
        <v>0</v>
      </c>
      <c r="Z202" s="41"/>
      <c r="AA202" s="41">
        <v>0</v>
      </c>
      <c r="AB202" s="41"/>
      <c r="AC202" s="41">
        <f t="shared" si="92"/>
        <v>389.11750000000001</v>
      </c>
      <c r="AE202" s="41">
        <v>146.0727</v>
      </c>
      <c r="AG202" s="41">
        <v>36.258699999999997</v>
      </c>
      <c r="AI202" s="41">
        <v>0.45379999999999998</v>
      </c>
      <c r="AK202" s="41">
        <v>206.3323</v>
      </c>
      <c r="AL202" s="57"/>
    </row>
    <row r="203" spans="1:38" outlineLevel="1" x14ac:dyDescent="0.2">
      <c r="A203" s="22">
        <v>1</v>
      </c>
      <c r="B203" s="46">
        <v>2019</v>
      </c>
      <c r="C203" s="46">
        <v>5</v>
      </c>
      <c r="D203" s="22" t="s">
        <v>204</v>
      </c>
      <c r="E203" s="22" t="s">
        <v>555</v>
      </c>
      <c r="G203" s="41">
        <f t="shared" si="88"/>
        <v>568</v>
      </c>
      <c r="H203" s="41"/>
      <c r="I203" s="41">
        <f t="shared" si="93"/>
        <v>73</v>
      </c>
      <c r="J203" s="41">
        <v>45</v>
      </c>
      <c r="K203" s="41">
        <v>28</v>
      </c>
      <c r="L203" s="41">
        <v>0</v>
      </c>
      <c r="M203" s="41">
        <v>0</v>
      </c>
      <c r="N203" s="41">
        <v>0</v>
      </c>
      <c r="O203" s="41"/>
      <c r="P203" s="41">
        <f t="shared" si="94"/>
        <v>0</v>
      </c>
      <c r="Q203" s="41">
        <v>0</v>
      </c>
      <c r="R203" s="41">
        <v>0</v>
      </c>
      <c r="S203" s="41"/>
      <c r="T203" s="41">
        <v>63</v>
      </c>
      <c r="U203" s="41"/>
      <c r="V203" s="41">
        <f t="shared" si="95"/>
        <v>432</v>
      </c>
      <c r="W203" s="41">
        <v>419</v>
      </c>
      <c r="X203" s="41">
        <v>13</v>
      </c>
      <c r="Y203" s="41">
        <v>0</v>
      </c>
      <c r="Z203" s="41"/>
      <c r="AA203" s="41">
        <v>0</v>
      </c>
      <c r="AB203" s="41"/>
      <c r="AC203" s="41">
        <f t="shared" si="92"/>
        <v>11</v>
      </c>
      <c r="AE203" s="41">
        <v>11</v>
      </c>
      <c r="AG203" s="41">
        <v>0</v>
      </c>
      <c r="AI203" s="41">
        <v>0</v>
      </c>
      <c r="AK203" s="41">
        <v>0</v>
      </c>
      <c r="AL203" s="57"/>
    </row>
    <row r="204" spans="1:38" outlineLevel="1" x14ac:dyDescent="0.2">
      <c r="A204" s="22">
        <v>1</v>
      </c>
      <c r="B204" s="46">
        <v>2019</v>
      </c>
      <c r="C204" s="46">
        <v>5</v>
      </c>
      <c r="D204" s="22" t="s">
        <v>205</v>
      </c>
      <c r="E204" s="22" t="s">
        <v>558</v>
      </c>
      <c r="G204" s="41">
        <f t="shared" si="88"/>
        <v>1103</v>
      </c>
      <c r="H204" s="41"/>
      <c r="I204" s="41">
        <f t="shared" si="93"/>
        <v>643</v>
      </c>
      <c r="J204" s="41">
        <v>337</v>
      </c>
      <c r="K204" s="41">
        <v>39</v>
      </c>
      <c r="L204" s="41">
        <v>220</v>
      </c>
      <c r="M204" s="41">
        <v>0</v>
      </c>
      <c r="N204" s="41">
        <v>47</v>
      </c>
      <c r="O204" s="41"/>
      <c r="P204" s="41">
        <f t="shared" si="94"/>
        <v>1</v>
      </c>
      <c r="Q204" s="41">
        <v>1</v>
      </c>
      <c r="R204" s="41">
        <v>0</v>
      </c>
      <c r="S204" s="41"/>
      <c r="T204" s="41">
        <v>23</v>
      </c>
      <c r="U204" s="41"/>
      <c r="V204" s="41">
        <f t="shared" si="95"/>
        <v>436</v>
      </c>
      <c r="W204" s="41">
        <v>422</v>
      </c>
      <c r="X204" s="41">
        <v>14</v>
      </c>
      <c r="Y204" s="41">
        <v>0</v>
      </c>
      <c r="Z204" s="41"/>
      <c r="AA204" s="41">
        <v>14</v>
      </c>
      <c r="AB204" s="41"/>
      <c r="AC204" s="41">
        <f t="shared" si="92"/>
        <v>29</v>
      </c>
      <c r="AE204" s="41">
        <v>29</v>
      </c>
      <c r="AG204" s="41">
        <v>0</v>
      </c>
      <c r="AI204" s="41">
        <v>0</v>
      </c>
      <c r="AK204" s="41">
        <v>0</v>
      </c>
      <c r="AL204" s="57"/>
    </row>
    <row r="205" spans="1:38" outlineLevel="1" x14ac:dyDescent="0.2">
      <c r="A205" s="22">
        <v>1</v>
      </c>
      <c r="B205" s="46">
        <v>2019</v>
      </c>
      <c r="C205" s="46">
        <v>5</v>
      </c>
      <c r="D205" s="22" t="s">
        <v>208</v>
      </c>
      <c r="E205" s="22" t="s">
        <v>563</v>
      </c>
      <c r="G205" s="41">
        <f t="shared" si="88"/>
        <v>553</v>
      </c>
      <c r="H205" s="41"/>
      <c r="I205" s="41">
        <f t="shared" si="93"/>
        <v>67</v>
      </c>
      <c r="J205" s="41">
        <v>31</v>
      </c>
      <c r="K205" s="41">
        <v>4</v>
      </c>
      <c r="L205" s="41">
        <v>9</v>
      </c>
      <c r="M205" s="41">
        <v>0</v>
      </c>
      <c r="N205" s="41">
        <v>23</v>
      </c>
      <c r="O205" s="41"/>
      <c r="P205" s="41">
        <f t="shared" si="94"/>
        <v>2</v>
      </c>
      <c r="Q205" s="41">
        <v>0</v>
      </c>
      <c r="R205" s="41">
        <v>2</v>
      </c>
      <c r="S205" s="41"/>
      <c r="T205" s="41">
        <v>25</v>
      </c>
      <c r="U205" s="41"/>
      <c r="V205" s="41">
        <f t="shared" si="95"/>
        <v>459</v>
      </c>
      <c r="W205" s="41">
        <v>448</v>
      </c>
      <c r="X205" s="41">
        <v>11</v>
      </c>
      <c r="Y205" s="41">
        <v>0</v>
      </c>
      <c r="Z205" s="41"/>
      <c r="AA205" s="41">
        <v>11</v>
      </c>
      <c r="AB205" s="41"/>
      <c r="AC205" s="41">
        <f t="shared" si="92"/>
        <v>0</v>
      </c>
      <c r="AE205" s="41">
        <v>0</v>
      </c>
      <c r="AG205" s="41">
        <v>0</v>
      </c>
      <c r="AI205" s="41">
        <v>0</v>
      </c>
      <c r="AK205" s="41">
        <v>0</v>
      </c>
      <c r="AL205" s="57"/>
    </row>
    <row r="206" spans="1:38" outlineLevel="1" x14ac:dyDescent="0.2">
      <c r="A206" s="22">
        <v>1</v>
      </c>
      <c r="B206" s="46">
        <v>2019</v>
      </c>
      <c r="C206" s="46">
        <v>5</v>
      </c>
      <c r="D206" s="22" t="s">
        <v>209</v>
      </c>
      <c r="E206" s="22" t="s">
        <v>564</v>
      </c>
      <c r="G206" s="41">
        <f t="shared" si="88"/>
        <v>1016</v>
      </c>
      <c r="H206" s="41"/>
      <c r="I206" s="41">
        <f t="shared" si="93"/>
        <v>383</v>
      </c>
      <c r="J206" s="41">
        <v>0</v>
      </c>
      <c r="K206" s="41">
        <v>220</v>
      </c>
      <c r="L206" s="41">
        <v>135</v>
      </c>
      <c r="M206" s="41">
        <v>0</v>
      </c>
      <c r="N206" s="41">
        <v>28</v>
      </c>
      <c r="O206" s="41"/>
      <c r="P206" s="41">
        <f t="shared" si="94"/>
        <v>142</v>
      </c>
      <c r="Q206" s="41">
        <v>0</v>
      </c>
      <c r="R206" s="41">
        <v>142</v>
      </c>
      <c r="S206" s="41"/>
      <c r="T206" s="41">
        <v>152</v>
      </c>
      <c r="U206" s="41"/>
      <c r="V206" s="41">
        <f t="shared" si="95"/>
        <v>339</v>
      </c>
      <c r="W206" s="41">
        <v>321</v>
      </c>
      <c r="X206" s="41">
        <v>18</v>
      </c>
      <c r="Y206" s="41">
        <v>0</v>
      </c>
      <c r="Z206" s="41"/>
      <c r="AA206" s="41">
        <v>0</v>
      </c>
      <c r="AB206" s="41"/>
      <c r="AC206" s="41">
        <f t="shared" si="92"/>
        <v>80</v>
      </c>
      <c r="AE206" s="41">
        <v>80</v>
      </c>
      <c r="AG206" s="41">
        <v>0</v>
      </c>
      <c r="AI206" s="41">
        <v>0</v>
      </c>
      <c r="AK206" s="41">
        <v>0</v>
      </c>
      <c r="AL206" s="57"/>
    </row>
    <row r="207" spans="1:38" outlineLevel="1" x14ac:dyDescent="0.2">
      <c r="A207" s="22">
        <v>1</v>
      </c>
      <c r="B207" s="46">
        <v>2019</v>
      </c>
      <c r="C207" s="46">
        <v>5</v>
      </c>
      <c r="D207" s="22" t="s">
        <v>212</v>
      </c>
      <c r="E207" s="22" t="s">
        <v>567</v>
      </c>
      <c r="G207" s="41">
        <f t="shared" si="88"/>
        <v>772</v>
      </c>
      <c r="H207" s="41"/>
      <c r="I207" s="41">
        <f t="shared" si="93"/>
        <v>246</v>
      </c>
      <c r="J207" s="41">
        <v>51</v>
      </c>
      <c r="K207" s="41">
        <v>47</v>
      </c>
      <c r="L207" s="41">
        <v>60</v>
      </c>
      <c r="M207" s="41">
        <v>0</v>
      </c>
      <c r="N207" s="41">
        <v>88</v>
      </c>
      <c r="O207" s="41"/>
      <c r="P207" s="41">
        <f t="shared" si="94"/>
        <v>0</v>
      </c>
      <c r="Q207" s="41">
        <v>0</v>
      </c>
      <c r="R207" s="41">
        <v>0</v>
      </c>
      <c r="S207" s="41"/>
      <c r="T207" s="41">
        <v>129</v>
      </c>
      <c r="U207" s="41"/>
      <c r="V207" s="41">
        <f t="shared" si="95"/>
        <v>397</v>
      </c>
      <c r="W207" s="41">
        <v>385</v>
      </c>
      <c r="X207" s="41">
        <v>12</v>
      </c>
      <c r="Y207" s="41">
        <v>0</v>
      </c>
      <c r="Z207" s="41"/>
      <c r="AA207" s="41">
        <v>0</v>
      </c>
      <c r="AB207" s="41"/>
      <c r="AC207" s="41">
        <f t="shared" si="92"/>
        <v>80</v>
      </c>
      <c r="AE207" s="41">
        <v>15</v>
      </c>
      <c r="AG207" s="41">
        <v>0</v>
      </c>
      <c r="AI207" s="41">
        <v>5</v>
      </c>
      <c r="AK207" s="41">
        <v>60</v>
      </c>
      <c r="AL207" s="57"/>
    </row>
    <row r="208" spans="1:38" outlineLevel="1" x14ac:dyDescent="0.2">
      <c r="A208" s="22">
        <v>1</v>
      </c>
      <c r="B208" s="46">
        <v>2019</v>
      </c>
      <c r="C208" s="46">
        <v>5</v>
      </c>
      <c r="D208" s="22" t="s">
        <v>214</v>
      </c>
      <c r="E208" s="22" t="s">
        <v>571</v>
      </c>
      <c r="G208" s="41">
        <f t="shared" si="88"/>
        <v>5062</v>
      </c>
      <c r="H208" s="41"/>
      <c r="I208" s="41">
        <f t="shared" si="93"/>
        <v>3331</v>
      </c>
      <c r="J208" s="41">
        <v>2523</v>
      </c>
      <c r="K208" s="41">
        <v>1</v>
      </c>
      <c r="L208" s="41">
        <v>712</v>
      </c>
      <c r="M208" s="41">
        <v>0</v>
      </c>
      <c r="N208" s="41">
        <v>95</v>
      </c>
      <c r="O208" s="41"/>
      <c r="P208" s="41">
        <f t="shared" si="94"/>
        <v>420</v>
      </c>
      <c r="Q208" s="41">
        <v>282</v>
      </c>
      <c r="R208" s="41">
        <v>138</v>
      </c>
      <c r="S208" s="41"/>
      <c r="T208" s="41">
        <v>24</v>
      </c>
      <c r="U208" s="41"/>
      <c r="V208" s="41">
        <f t="shared" si="95"/>
        <v>1287</v>
      </c>
      <c r="W208" s="41">
        <v>1195</v>
      </c>
      <c r="X208" s="41">
        <v>92</v>
      </c>
      <c r="Y208" s="41">
        <v>0</v>
      </c>
      <c r="Z208" s="41"/>
      <c r="AA208" s="41">
        <v>0</v>
      </c>
      <c r="AB208" s="41"/>
      <c r="AC208" s="41">
        <f t="shared" si="92"/>
        <v>1304</v>
      </c>
      <c r="AE208" s="41">
        <v>996</v>
      </c>
      <c r="AG208" s="41">
        <v>0</v>
      </c>
      <c r="AI208" s="41">
        <v>7</v>
      </c>
      <c r="AK208" s="41">
        <v>301</v>
      </c>
      <c r="AL208" s="57"/>
    </row>
    <row r="209" spans="1:38" outlineLevel="1" x14ac:dyDescent="0.2">
      <c r="A209" s="22">
        <v>1</v>
      </c>
      <c r="B209" s="46">
        <v>2019</v>
      </c>
      <c r="C209" s="46">
        <v>5</v>
      </c>
      <c r="D209" s="22" t="s">
        <v>215</v>
      </c>
      <c r="E209" s="22" t="s">
        <v>572</v>
      </c>
      <c r="G209" s="41">
        <f t="shared" si="88"/>
        <v>3788</v>
      </c>
      <c r="H209" s="41"/>
      <c r="I209" s="41">
        <f t="shared" si="93"/>
        <v>2902</v>
      </c>
      <c r="J209" s="41">
        <v>2107</v>
      </c>
      <c r="K209" s="41">
        <v>3</v>
      </c>
      <c r="L209" s="41">
        <v>764</v>
      </c>
      <c r="M209" s="41">
        <v>0</v>
      </c>
      <c r="N209" s="41">
        <v>28</v>
      </c>
      <c r="O209" s="41"/>
      <c r="P209" s="41">
        <f t="shared" si="94"/>
        <v>214</v>
      </c>
      <c r="Q209" s="41">
        <v>101</v>
      </c>
      <c r="R209" s="41">
        <v>113</v>
      </c>
      <c r="S209" s="41"/>
      <c r="T209" s="41">
        <v>64</v>
      </c>
      <c r="U209" s="41"/>
      <c r="V209" s="41">
        <f t="shared" si="95"/>
        <v>608</v>
      </c>
      <c r="W209" s="41">
        <v>586</v>
      </c>
      <c r="X209" s="41">
        <v>22</v>
      </c>
      <c r="Y209" s="41">
        <v>0</v>
      </c>
      <c r="Z209" s="41"/>
      <c r="AA209" s="41">
        <v>0</v>
      </c>
      <c r="AB209" s="41"/>
      <c r="AC209" s="41">
        <f t="shared" si="92"/>
        <v>843</v>
      </c>
      <c r="AE209" s="41">
        <v>818</v>
      </c>
      <c r="AG209" s="41">
        <v>0</v>
      </c>
      <c r="AI209" s="41">
        <v>25</v>
      </c>
      <c r="AK209" s="41">
        <v>0</v>
      </c>
      <c r="AL209" s="57"/>
    </row>
    <row r="210" spans="1:38" outlineLevel="1" x14ac:dyDescent="0.2">
      <c r="A210" s="22">
        <v>1</v>
      </c>
      <c r="B210" s="46">
        <v>2019</v>
      </c>
      <c r="C210" s="46">
        <v>5</v>
      </c>
      <c r="D210" s="22" t="s">
        <v>216</v>
      </c>
      <c r="E210" s="22" t="s">
        <v>575</v>
      </c>
      <c r="G210" s="41">
        <f t="shared" si="88"/>
        <v>1907</v>
      </c>
      <c r="H210" s="41"/>
      <c r="I210" s="41">
        <f t="shared" si="93"/>
        <v>1129</v>
      </c>
      <c r="J210" s="41">
        <v>496</v>
      </c>
      <c r="K210" s="41">
        <v>0</v>
      </c>
      <c r="L210" s="41">
        <v>430</v>
      </c>
      <c r="M210" s="41">
        <v>0</v>
      </c>
      <c r="N210" s="41">
        <v>203</v>
      </c>
      <c r="O210" s="41"/>
      <c r="P210" s="41">
        <f t="shared" si="94"/>
        <v>60</v>
      </c>
      <c r="Q210" s="41">
        <v>60</v>
      </c>
      <c r="R210" s="41">
        <v>0</v>
      </c>
      <c r="S210" s="41"/>
      <c r="T210" s="41">
        <v>125</v>
      </c>
      <c r="U210" s="41"/>
      <c r="V210" s="41">
        <f t="shared" si="95"/>
        <v>593</v>
      </c>
      <c r="W210" s="41">
        <v>524</v>
      </c>
      <c r="X210" s="41">
        <v>69</v>
      </c>
      <c r="Y210" s="41">
        <v>0</v>
      </c>
      <c r="Z210" s="41"/>
      <c r="AA210" s="41">
        <v>0</v>
      </c>
      <c r="AB210" s="41"/>
      <c r="AC210" s="41">
        <f t="shared" si="92"/>
        <v>14</v>
      </c>
      <c r="AE210" s="41">
        <v>14</v>
      </c>
      <c r="AG210" s="41">
        <v>0</v>
      </c>
      <c r="AI210" s="41">
        <v>0</v>
      </c>
      <c r="AK210" s="41">
        <v>0</v>
      </c>
      <c r="AL210" s="57"/>
    </row>
    <row r="211" spans="1:38" outlineLevel="1" x14ac:dyDescent="0.2">
      <c r="A211" s="22">
        <v>1</v>
      </c>
      <c r="B211" s="46">
        <v>2019</v>
      </c>
      <c r="C211" s="46">
        <v>5</v>
      </c>
      <c r="D211" s="22" t="s">
        <v>218</v>
      </c>
      <c r="E211" s="22" t="s">
        <v>577</v>
      </c>
      <c r="G211" s="41">
        <f t="shared" si="88"/>
        <v>4862</v>
      </c>
      <c r="H211" s="41"/>
      <c r="I211" s="41">
        <f t="shared" si="93"/>
        <v>2656</v>
      </c>
      <c r="J211" s="41">
        <v>1273</v>
      </c>
      <c r="K211" s="41">
        <v>932</v>
      </c>
      <c r="L211" s="41">
        <v>72</v>
      </c>
      <c r="M211" s="41">
        <v>133</v>
      </c>
      <c r="N211" s="41">
        <v>246</v>
      </c>
      <c r="O211" s="41"/>
      <c r="P211" s="41">
        <f t="shared" si="94"/>
        <v>658</v>
      </c>
      <c r="Q211" s="41">
        <v>312</v>
      </c>
      <c r="R211" s="41">
        <v>346</v>
      </c>
      <c r="S211" s="41"/>
      <c r="T211" s="41">
        <v>221</v>
      </c>
      <c r="U211" s="41"/>
      <c r="V211" s="41">
        <f t="shared" si="95"/>
        <v>1327</v>
      </c>
      <c r="W211" s="41">
        <v>1287</v>
      </c>
      <c r="X211" s="41">
        <v>40</v>
      </c>
      <c r="Y211" s="41">
        <v>0</v>
      </c>
      <c r="Z211" s="41"/>
      <c r="AA211" s="41">
        <v>0</v>
      </c>
      <c r="AB211" s="41"/>
      <c r="AC211" s="41">
        <f t="shared" si="92"/>
        <v>1064</v>
      </c>
      <c r="AE211" s="41">
        <v>681</v>
      </c>
      <c r="AG211" s="41">
        <v>91</v>
      </c>
      <c r="AI211" s="41">
        <v>0</v>
      </c>
      <c r="AK211" s="41">
        <v>292</v>
      </c>
      <c r="AL211" s="57"/>
    </row>
    <row r="212" spans="1:38" outlineLevel="1" x14ac:dyDescent="0.2">
      <c r="A212" s="22">
        <v>1</v>
      </c>
      <c r="B212" s="46">
        <v>2019</v>
      </c>
      <c r="C212" s="46">
        <v>5</v>
      </c>
      <c r="D212" s="22" t="s">
        <v>219</v>
      </c>
      <c r="E212" s="22" t="s">
        <v>578</v>
      </c>
      <c r="G212" s="41">
        <f t="shared" si="88"/>
        <v>688</v>
      </c>
      <c r="H212" s="41"/>
      <c r="I212" s="41">
        <f t="shared" si="93"/>
        <v>113</v>
      </c>
      <c r="J212" s="41">
        <v>20</v>
      </c>
      <c r="K212" s="41">
        <v>0</v>
      </c>
      <c r="L212" s="41">
        <v>79</v>
      </c>
      <c r="M212" s="41">
        <v>0</v>
      </c>
      <c r="N212" s="41">
        <v>14</v>
      </c>
      <c r="O212" s="41"/>
      <c r="P212" s="41">
        <f t="shared" si="94"/>
        <v>115</v>
      </c>
      <c r="Q212" s="41">
        <v>8</v>
      </c>
      <c r="R212" s="41">
        <v>107</v>
      </c>
      <c r="S212" s="41"/>
      <c r="T212" s="41">
        <v>0</v>
      </c>
      <c r="U212" s="41"/>
      <c r="V212" s="41">
        <f t="shared" si="95"/>
        <v>460</v>
      </c>
      <c r="W212" s="41">
        <v>368</v>
      </c>
      <c r="X212" s="41">
        <v>0</v>
      </c>
      <c r="Y212" s="41">
        <v>92</v>
      </c>
      <c r="Z212" s="41"/>
      <c r="AA212" s="41">
        <v>76</v>
      </c>
      <c r="AB212" s="41"/>
      <c r="AC212" s="41">
        <f t="shared" si="92"/>
        <v>38</v>
      </c>
      <c r="AE212" s="41">
        <v>0</v>
      </c>
      <c r="AG212" s="41">
        <v>0</v>
      </c>
      <c r="AI212" s="41">
        <v>0</v>
      </c>
      <c r="AK212" s="41">
        <v>38</v>
      </c>
      <c r="AL212" s="57"/>
    </row>
    <row r="213" spans="1:38" outlineLevel="1" x14ac:dyDescent="0.2">
      <c r="A213" s="22">
        <v>1</v>
      </c>
      <c r="B213" s="46">
        <v>2019</v>
      </c>
      <c r="C213" s="46">
        <v>5</v>
      </c>
      <c r="D213" s="22" t="s">
        <v>220</v>
      </c>
      <c r="E213" s="22" t="s">
        <v>579</v>
      </c>
      <c r="G213" s="41">
        <f t="shared" si="88"/>
        <v>547</v>
      </c>
      <c r="H213" s="41"/>
      <c r="I213" s="41">
        <f t="shared" si="93"/>
        <v>182</v>
      </c>
      <c r="J213" s="41">
        <v>0</v>
      </c>
      <c r="K213" s="41">
        <v>0</v>
      </c>
      <c r="L213" s="41">
        <v>21</v>
      </c>
      <c r="M213" s="41">
        <v>0</v>
      </c>
      <c r="N213" s="41">
        <v>161</v>
      </c>
      <c r="O213" s="41"/>
      <c r="P213" s="41">
        <f t="shared" si="94"/>
        <v>60</v>
      </c>
      <c r="Q213" s="41">
        <v>60</v>
      </c>
      <c r="R213" s="41">
        <v>0</v>
      </c>
      <c r="S213" s="41"/>
      <c r="T213" s="41">
        <v>17</v>
      </c>
      <c r="U213" s="41"/>
      <c r="V213" s="41">
        <f t="shared" si="95"/>
        <v>288</v>
      </c>
      <c r="W213" s="41">
        <v>274</v>
      </c>
      <c r="X213" s="41">
        <v>14</v>
      </c>
      <c r="Y213" s="41">
        <v>0</v>
      </c>
      <c r="Z213" s="41"/>
      <c r="AA213" s="41">
        <v>535</v>
      </c>
      <c r="AB213" s="41"/>
      <c r="AC213" s="41">
        <f t="shared" si="92"/>
        <v>17</v>
      </c>
      <c r="AE213" s="41">
        <v>11</v>
      </c>
      <c r="AG213" s="41">
        <v>6</v>
      </c>
      <c r="AI213" s="41">
        <v>0</v>
      </c>
      <c r="AK213" s="41">
        <v>0</v>
      </c>
      <c r="AL213" s="57"/>
    </row>
    <row r="214" spans="1:38" outlineLevel="1" x14ac:dyDescent="0.2">
      <c r="A214" s="22">
        <v>1</v>
      </c>
      <c r="B214" s="46">
        <v>2019</v>
      </c>
      <c r="C214" s="46">
        <v>5</v>
      </c>
      <c r="D214" s="22" t="s">
        <v>222</v>
      </c>
      <c r="E214" s="22" t="s">
        <v>581</v>
      </c>
      <c r="G214" s="41">
        <f t="shared" si="88"/>
        <v>2143</v>
      </c>
      <c r="H214" s="41"/>
      <c r="I214" s="41">
        <f t="shared" si="93"/>
        <v>869</v>
      </c>
      <c r="J214" s="41">
        <v>228</v>
      </c>
      <c r="K214" s="41">
        <v>39</v>
      </c>
      <c r="L214" s="41">
        <v>525</v>
      </c>
      <c r="M214" s="41">
        <v>0</v>
      </c>
      <c r="N214" s="41">
        <v>77</v>
      </c>
      <c r="O214" s="41"/>
      <c r="P214" s="41">
        <f t="shared" si="94"/>
        <v>0</v>
      </c>
      <c r="Q214" s="41">
        <v>0</v>
      </c>
      <c r="R214" s="41">
        <v>0</v>
      </c>
      <c r="S214" s="41"/>
      <c r="T214" s="41">
        <v>141</v>
      </c>
      <c r="U214" s="41"/>
      <c r="V214" s="41">
        <f t="shared" si="95"/>
        <v>1133</v>
      </c>
      <c r="W214" s="41">
        <v>1024</v>
      </c>
      <c r="X214" s="41">
        <v>109</v>
      </c>
      <c r="Y214" s="41">
        <v>0</v>
      </c>
      <c r="Z214" s="41"/>
      <c r="AA214" s="41">
        <v>11</v>
      </c>
      <c r="AB214" s="41"/>
      <c r="AC214" s="41">
        <f t="shared" si="92"/>
        <v>36</v>
      </c>
      <c r="AE214" s="41">
        <v>17</v>
      </c>
      <c r="AG214" s="41">
        <v>18</v>
      </c>
      <c r="AI214" s="41">
        <v>1</v>
      </c>
      <c r="AK214" s="41">
        <v>0</v>
      </c>
      <c r="AL214" s="57"/>
    </row>
    <row r="215" spans="1:38" outlineLevel="1" x14ac:dyDescent="0.2">
      <c r="A215" s="22">
        <v>1</v>
      </c>
      <c r="B215" s="46">
        <v>2019</v>
      </c>
      <c r="C215" s="46">
        <v>5</v>
      </c>
      <c r="D215" s="22" t="s">
        <v>225</v>
      </c>
      <c r="E215" s="22" t="s">
        <v>587</v>
      </c>
      <c r="G215" s="41">
        <f t="shared" si="88"/>
        <v>1915</v>
      </c>
      <c r="H215" s="41"/>
      <c r="I215" s="41">
        <f t="shared" si="93"/>
        <v>538</v>
      </c>
      <c r="J215" s="41">
        <v>80</v>
      </c>
      <c r="K215" s="41">
        <v>0</v>
      </c>
      <c r="L215" s="41">
        <v>360</v>
      </c>
      <c r="M215" s="41">
        <v>0</v>
      </c>
      <c r="N215" s="41">
        <v>98</v>
      </c>
      <c r="O215" s="41"/>
      <c r="P215" s="41">
        <f t="shared" si="94"/>
        <v>0</v>
      </c>
      <c r="Q215" s="41">
        <v>0</v>
      </c>
      <c r="R215" s="41">
        <v>0</v>
      </c>
      <c r="S215" s="41"/>
      <c r="T215" s="41">
        <v>783</v>
      </c>
      <c r="U215" s="41"/>
      <c r="V215" s="41">
        <f t="shared" si="95"/>
        <v>594</v>
      </c>
      <c r="W215" s="41">
        <v>594</v>
      </c>
      <c r="X215" s="41">
        <v>0</v>
      </c>
      <c r="Y215" s="41">
        <v>0</v>
      </c>
      <c r="Z215" s="41"/>
      <c r="AA215" s="41">
        <v>0</v>
      </c>
      <c r="AB215" s="41"/>
      <c r="AC215" s="41">
        <f t="shared" si="92"/>
        <v>18</v>
      </c>
      <c r="AE215" s="41">
        <v>18</v>
      </c>
      <c r="AG215" s="41">
        <v>0</v>
      </c>
      <c r="AI215" s="41">
        <v>0</v>
      </c>
      <c r="AK215" s="41">
        <v>0</v>
      </c>
      <c r="AL215" s="57"/>
    </row>
    <row r="216" spans="1:38" outlineLevel="1" x14ac:dyDescent="0.2">
      <c r="A216" s="22">
        <v>1</v>
      </c>
      <c r="B216" s="46">
        <v>2019</v>
      </c>
      <c r="C216" s="46">
        <v>5</v>
      </c>
      <c r="D216" s="22" t="s">
        <v>227</v>
      </c>
      <c r="E216" s="22" t="s">
        <v>591</v>
      </c>
      <c r="G216" s="41">
        <f t="shared" si="88"/>
        <v>6498</v>
      </c>
      <c r="H216" s="41"/>
      <c r="I216" s="41">
        <f t="shared" si="93"/>
        <v>5100</v>
      </c>
      <c r="J216" s="41">
        <v>2873</v>
      </c>
      <c r="K216" s="41">
        <v>115</v>
      </c>
      <c r="L216" s="41">
        <v>849</v>
      </c>
      <c r="M216" s="41">
        <v>0</v>
      </c>
      <c r="N216" s="41">
        <v>1263</v>
      </c>
      <c r="O216" s="41"/>
      <c r="P216" s="41">
        <f t="shared" si="94"/>
        <v>0</v>
      </c>
      <c r="Q216" s="41">
        <v>0</v>
      </c>
      <c r="R216" s="41">
        <v>0</v>
      </c>
      <c r="S216" s="41"/>
      <c r="T216" s="41">
        <v>222</v>
      </c>
      <c r="U216" s="41"/>
      <c r="V216" s="41">
        <f t="shared" si="95"/>
        <v>1176</v>
      </c>
      <c r="W216" s="41">
        <v>1176</v>
      </c>
      <c r="X216" s="41">
        <v>0</v>
      </c>
      <c r="Y216" s="41">
        <v>0</v>
      </c>
      <c r="Z216" s="41"/>
      <c r="AA216" s="41">
        <v>0</v>
      </c>
      <c r="AB216" s="41"/>
      <c r="AC216" s="41">
        <f t="shared" si="92"/>
        <v>496</v>
      </c>
      <c r="AE216" s="41">
        <v>369</v>
      </c>
      <c r="AG216" s="41">
        <v>0</v>
      </c>
      <c r="AI216" s="41">
        <v>11</v>
      </c>
      <c r="AK216" s="41">
        <v>116</v>
      </c>
      <c r="AL216" s="57"/>
    </row>
    <row r="217" spans="1:38" outlineLevel="1" x14ac:dyDescent="0.2">
      <c r="A217" s="22">
        <v>1</v>
      </c>
      <c r="B217" s="46">
        <v>2019</v>
      </c>
      <c r="C217" s="46">
        <v>5</v>
      </c>
      <c r="D217" s="22" t="s">
        <v>234</v>
      </c>
      <c r="E217" s="22" t="s">
        <v>598</v>
      </c>
      <c r="G217" s="41">
        <f t="shared" si="88"/>
        <v>1527</v>
      </c>
      <c r="H217" s="41"/>
      <c r="I217" s="41">
        <f t="shared" si="93"/>
        <v>680</v>
      </c>
      <c r="J217" s="41">
        <v>54</v>
      </c>
      <c r="K217" s="41">
        <v>152</v>
      </c>
      <c r="L217" s="41">
        <v>180</v>
      </c>
      <c r="M217" s="41">
        <v>0</v>
      </c>
      <c r="N217" s="41">
        <v>294</v>
      </c>
      <c r="O217" s="41"/>
      <c r="P217" s="41">
        <f t="shared" si="94"/>
        <v>170</v>
      </c>
      <c r="Q217" s="41">
        <v>144</v>
      </c>
      <c r="R217" s="41">
        <v>26</v>
      </c>
      <c r="S217" s="41"/>
      <c r="T217" s="41">
        <v>118</v>
      </c>
      <c r="U217" s="41"/>
      <c r="V217" s="41">
        <f t="shared" si="95"/>
        <v>559</v>
      </c>
      <c r="W217" s="41">
        <v>469</v>
      </c>
      <c r="X217" s="41">
        <v>59</v>
      </c>
      <c r="Y217" s="41">
        <v>31</v>
      </c>
      <c r="Z217" s="41"/>
      <c r="AA217" s="41">
        <v>0</v>
      </c>
      <c r="AB217" s="41"/>
      <c r="AC217" s="41">
        <f t="shared" si="92"/>
        <v>18</v>
      </c>
      <c r="AE217" s="41">
        <v>1</v>
      </c>
      <c r="AG217" s="41">
        <v>10</v>
      </c>
      <c r="AI217" s="41">
        <v>0</v>
      </c>
      <c r="AK217" s="41">
        <v>7</v>
      </c>
      <c r="AL217" s="57"/>
    </row>
    <row r="218" spans="1:38" outlineLevel="1" x14ac:dyDescent="0.2">
      <c r="A218" s="22">
        <v>1</v>
      </c>
      <c r="B218" s="46">
        <v>2019</v>
      </c>
      <c r="C218" s="46">
        <v>5</v>
      </c>
      <c r="D218" s="22" t="s">
        <v>238</v>
      </c>
      <c r="E218" s="22" t="s">
        <v>604</v>
      </c>
      <c r="G218" s="41">
        <f t="shared" si="88"/>
        <v>7033</v>
      </c>
      <c r="H218" s="41"/>
      <c r="I218" s="41">
        <f t="shared" si="93"/>
        <v>4415</v>
      </c>
      <c r="J218" s="41">
        <v>2069</v>
      </c>
      <c r="K218" s="41">
        <v>436</v>
      </c>
      <c r="L218" s="41">
        <v>1385</v>
      </c>
      <c r="M218" s="41">
        <v>2</v>
      </c>
      <c r="N218" s="41">
        <v>523</v>
      </c>
      <c r="O218" s="41"/>
      <c r="P218" s="41">
        <f t="shared" si="94"/>
        <v>814</v>
      </c>
      <c r="Q218" s="41">
        <v>767</v>
      </c>
      <c r="R218" s="41">
        <v>47</v>
      </c>
      <c r="S218" s="41"/>
      <c r="T218" s="41">
        <v>548</v>
      </c>
      <c r="U218" s="41"/>
      <c r="V218" s="41">
        <f t="shared" si="95"/>
        <v>1256</v>
      </c>
      <c r="W218" s="41">
        <v>1216</v>
      </c>
      <c r="X218" s="41">
        <v>40</v>
      </c>
      <c r="Y218" s="41">
        <v>0</v>
      </c>
      <c r="Z218" s="41"/>
      <c r="AA218" s="41">
        <v>0</v>
      </c>
      <c r="AB218" s="41"/>
      <c r="AC218" s="41">
        <f t="shared" si="92"/>
        <v>802</v>
      </c>
      <c r="AE218" s="41">
        <v>608</v>
      </c>
      <c r="AG218" s="41">
        <v>10</v>
      </c>
      <c r="AI218" s="41">
        <v>0</v>
      </c>
      <c r="AK218" s="41">
        <v>184</v>
      </c>
      <c r="AL218" s="57"/>
    </row>
    <row r="219" spans="1:38" outlineLevel="1" x14ac:dyDescent="0.2">
      <c r="A219" s="22">
        <v>1</v>
      </c>
      <c r="B219" s="46">
        <v>2019</v>
      </c>
      <c r="C219" s="46">
        <v>5</v>
      </c>
      <c r="D219" s="22" t="s">
        <v>241</v>
      </c>
      <c r="E219" s="22" t="s">
        <v>607</v>
      </c>
      <c r="G219" s="41">
        <f t="shared" si="88"/>
        <v>1724</v>
      </c>
      <c r="H219" s="41"/>
      <c r="I219" s="41">
        <f t="shared" si="93"/>
        <v>363</v>
      </c>
      <c r="J219" s="41">
        <v>303</v>
      </c>
      <c r="K219" s="41">
        <v>5</v>
      </c>
      <c r="L219" s="41">
        <v>0</v>
      </c>
      <c r="M219" s="41">
        <v>0</v>
      </c>
      <c r="N219" s="41">
        <v>55</v>
      </c>
      <c r="O219" s="41"/>
      <c r="P219" s="41">
        <f t="shared" si="94"/>
        <v>24</v>
      </c>
      <c r="Q219" s="41">
        <v>24</v>
      </c>
      <c r="R219" s="41">
        <v>0</v>
      </c>
      <c r="S219" s="41"/>
      <c r="T219" s="41">
        <v>375</v>
      </c>
      <c r="U219" s="41"/>
      <c r="V219" s="41">
        <f t="shared" si="95"/>
        <v>962</v>
      </c>
      <c r="W219" s="41">
        <v>854</v>
      </c>
      <c r="X219" s="41">
        <v>108</v>
      </c>
      <c r="Y219" s="41">
        <v>0</v>
      </c>
      <c r="Z219" s="41"/>
      <c r="AA219" s="41">
        <v>0</v>
      </c>
      <c r="AB219" s="41"/>
      <c r="AC219" s="41">
        <f t="shared" si="92"/>
        <v>113</v>
      </c>
      <c r="AE219" s="41">
        <v>0</v>
      </c>
      <c r="AG219" s="41">
        <v>0</v>
      </c>
      <c r="AI219" s="41">
        <v>44</v>
      </c>
      <c r="AK219" s="41">
        <v>69</v>
      </c>
      <c r="AL219" s="57"/>
    </row>
    <row r="220" spans="1:38" outlineLevel="1" x14ac:dyDescent="0.2">
      <c r="A220" s="22">
        <v>1</v>
      </c>
      <c r="B220" s="46">
        <v>2019</v>
      </c>
      <c r="C220" s="46">
        <v>5</v>
      </c>
      <c r="D220" s="22" t="s">
        <v>242</v>
      </c>
      <c r="E220" s="22" t="s">
        <v>608</v>
      </c>
      <c r="G220" s="41">
        <f t="shared" si="88"/>
        <v>3243</v>
      </c>
      <c r="H220" s="41"/>
      <c r="I220" s="41">
        <f t="shared" si="93"/>
        <v>1935</v>
      </c>
      <c r="J220" s="41">
        <v>192</v>
      </c>
      <c r="K220" s="41">
        <v>0</v>
      </c>
      <c r="L220" s="41">
        <v>237</v>
      </c>
      <c r="M220" s="41">
        <v>0</v>
      </c>
      <c r="N220" s="41">
        <v>1506</v>
      </c>
      <c r="O220" s="41"/>
      <c r="P220" s="41">
        <f t="shared" si="94"/>
        <v>179</v>
      </c>
      <c r="Q220" s="41">
        <v>0</v>
      </c>
      <c r="R220" s="41">
        <v>179</v>
      </c>
      <c r="S220" s="41"/>
      <c r="T220" s="41">
        <v>125</v>
      </c>
      <c r="U220" s="41"/>
      <c r="V220" s="41">
        <f t="shared" si="95"/>
        <v>1004</v>
      </c>
      <c r="W220" s="41">
        <v>899</v>
      </c>
      <c r="X220" s="41">
        <v>0</v>
      </c>
      <c r="Y220" s="41">
        <v>105</v>
      </c>
      <c r="Z220" s="41"/>
      <c r="AA220" s="41">
        <v>0</v>
      </c>
      <c r="AB220" s="41"/>
      <c r="AC220" s="41">
        <f t="shared" si="92"/>
        <v>152</v>
      </c>
      <c r="AE220" s="41">
        <v>10</v>
      </c>
      <c r="AG220" s="41">
        <v>0</v>
      </c>
      <c r="AI220" s="41">
        <v>56</v>
      </c>
      <c r="AK220" s="41">
        <v>86</v>
      </c>
      <c r="AL220" s="57"/>
    </row>
    <row r="221" spans="1:38" outlineLevel="1" x14ac:dyDescent="0.2">
      <c r="A221" s="22">
        <v>1</v>
      </c>
      <c r="B221" s="46">
        <v>2019</v>
      </c>
      <c r="C221" s="46">
        <v>5</v>
      </c>
      <c r="D221" s="22" t="s">
        <v>243</v>
      </c>
      <c r="E221" s="22" t="s">
        <v>609</v>
      </c>
      <c r="G221" s="41">
        <f t="shared" si="88"/>
        <v>1813</v>
      </c>
      <c r="H221" s="41"/>
      <c r="I221" s="41">
        <f t="shared" si="93"/>
        <v>730</v>
      </c>
      <c r="J221" s="41">
        <v>82</v>
      </c>
      <c r="K221" s="41">
        <v>0</v>
      </c>
      <c r="L221" s="41">
        <v>20</v>
      </c>
      <c r="M221" s="41">
        <v>0</v>
      </c>
      <c r="N221" s="41">
        <v>628</v>
      </c>
      <c r="O221" s="41"/>
      <c r="P221" s="41">
        <f t="shared" si="94"/>
        <v>55</v>
      </c>
      <c r="Q221" s="41">
        <v>55</v>
      </c>
      <c r="R221" s="41">
        <v>0</v>
      </c>
      <c r="S221" s="41"/>
      <c r="T221" s="41">
        <v>200</v>
      </c>
      <c r="U221" s="41"/>
      <c r="V221" s="41">
        <f t="shared" si="95"/>
        <v>828</v>
      </c>
      <c r="W221" s="41">
        <v>745</v>
      </c>
      <c r="X221" s="41">
        <v>83</v>
      </c>
      <c r="Y221" s="41">
        <v>0</v>
      </c>
      <c r="Z221" s="41"/>
      <c r="AA221" s="41">
        <v>0</v>
      </c>
      <c r="AB221" s="41"/>
      <c r="AC221" s="41">
        <f t="shared" si="92"/>
        <v>349</v>
      </c>
      <c r="AE221" s="41">
        <v>167</v>
      </c>
      <c r="AG221" s="41">
        <v>158</v>
      </c>
      <c r="AI221" s="41">
        <v>0</v>
      </c>
      <c r="AK221" s="41">
        <v>24</v>
      </c>
      <c r="AL221" s="57"/>
    </row>
    <row r="222" spans="1:38" outlineLevel="1" x14ac:dyDescent="0.2">
      <c r="A222" s="22">
        <v>1</v>
      </c>
      <c r="B222" s="46">
        <v>2019</v>
      </c>
      <c r="C222" s="46">
        <v>5</v>
      </c>
      <c r="D222" s="22" t="s">
        <v>244</v>
      </c>
      <c r="E222" s="22" t="s">
        <v>612</v>
      </c>
      <c r="G222" s="41">
        <f t="shared" si="88"/>
        <v>1453</v>
      </c>
      <c r="H222" s="41"/>
      <c r="I222" s="41">
        <f t="shared" si="93"/>
        <v>373</v>
      </c>
      <c r="J222" s="41">
        <v>1</v>
      </c>
      <c r="K222" s="41">
        <v>54</v>
      </c>
      <c r="L222" s="41">
        <v>271</v>
      </c>
      <c r="M222" s="41">
        <v>0</v>
      </c>
      <c r="N222" s="41">
        <v>47</v>
      </c>
      <c r="O222" s="41"/>
      <c r="P222" s="41">
        <f t="shared" si="94"/>
        <v>247</v>
      </c>
      <c r="Q222" s="41">
        <v>228</v>
      </c>
      <c r="R222" s="41">
        <v>19</v>
      </c>
      <c r="S222" s="41"/>
      <c r="T222" s="41">
        <v>331</v>
      </c>
      <c r="U222" s="41"/>
      <c r="V222" s="41">
        <f t="shared" si="95"/>
        <v>502</v>
      </c>
      <c r="W222" s="41">
        <v>485</v>
      </c>
      <c r="X222" s="41">
        <v>17</v>
      </c>
      <c r="Y222" s="41">
        <v>0</v>
      </c>
      <c r="Z222" s="41"/>
      <c r="AA222" s="41">
        <v>0</v>
      </c>
      <c r="AB222" s="41"/>
      <c r="AC222" s="41">
        <f t="shared" si="92"/>
        <v>95</v>
      </c>
      <c r="AE222" s="41">
        <v>33</v>
      </c>
      <c r="AG222" s="41">
        <v>0</v>
      </c>
      <c r="AI222" s="41">
        <v>5</v>
      </c>
      <c r="AK222" s="41">
        <v>57</v>
      </c>
      <c r="AL222" s="57"/>
    </row>
    <row r="223" spans="1:38" outlineLevel="1" x14ac:dyDescent="0.2">
      <c r="A223" s="22">
        <v>1</v>
      </c>
      <c r="B223" s="46">
        <v>2019</v>
      </c>
      <c r="C223" s="46">
        <v>5</v>
      </c>
      <c r="D223" s="22" t="s">
        <v>245</v>
      </c>
      <c r="E223" s="22" t="s">
        <v>613</v>
      </c>
      <c r="G223" s="41">
        <f t="shared" si="88"/>
        <v>466</v>
      </c>
      <c r="H223" s="41"/>
      <c r="I223" s="41">
        <f t="shared" si="93"/>
        <v>99</v>
      </c>
      <c r="J223" s="41">
        <v>1</v>
      </c>
      <c r="K223" s="41">
        <v>7</v>
      </c>
      <c r="L223" s="41">
        <v>50</v>
      </c>
      <c r="M223" s="41">
        <v>0</v>
      </c>
      <c r="N223" s="41">
        <v>41</v>
      </c>
      <c r="O223" s="41"/>
      <c r="P223" s="41">
        <f t="shared" si="94"/>
        <v>20</v>
      </c>
      <c r="Q223" s="41">
        <v>20</v>
      </c>
      <c r="R223" s="41">
        <v>0</v>
      </c>
      <c r="S223" s="41"/>
      <c r="T223" s="41">
        <v>0</v>
      </c>
      <c r="U223" s="41"/>
      <c r="V223" s="41">
        <f t="shared" si="95"/>
        <v>347</v>
      </c>
      <c r="W223" s="41">
        <v>336</v>
      </c>
      <c r="X223" s="41">
        <v>11</v>
      </c>
      <c r="Y223" s="41">
        <v>0</v>
      </c>
      <c r="Z223" s="41"/>
      <c r="AA223" s="41">
        <v>0</v>
      </c>
      <c r="AB223" s="41"/>
      <c r="AC223" s="41">
        <f t="shared" si="92"/>
        <v>4</v>
      </c>
      <c r="AE223" s="41">
        <v>0</v>
      </c>
      <c r="AG223" s="41">
        <v>0</v>
      </c>
      <c r="AI223" s="41">
        <v>0</v>
      </c>
      <c r="AK223" s="41">
        <v>4</v>
      </c>
      <c r="AL223" s="57"/>
    </row>
    <row r="224" spans="1:38" outlineLevel="1" x14ac:dyDescent="0.2">
      <c r="A224" s="22">
        <v>1</v>
      </c>
      <c r="B224" s="46">
        <v>2019</v>
      </c>
      <c r="C224" s="46">
        <v>5</v>
      </c>
      <c r="D224" s="22" t="s">
        <v>247</v>
      </c>
      <c r="E224" s="22" t="s">
        <v>615</v>
      </c>
      <c r="G224" s="41">
        <f t="shared" si="88"/>
        <v>1835</v>
      </c>
      <c r="H224" s="41"/>
      <c r="I224" s="41">
        <f t="shared" si="93"/>
        <v>1088</v>
      </c>
      <c r="J224" s="41">
        <v>142</v>
      </c>
      <c r="K224" s="41">
        <v>52</v>
      </c>
      <c r="L224" s="41">
        <v>261</v>
      </c>
      <c r="M224" s="41">
        <v>6</v>
      </c>
      <c r="N224" s="41">
        <v>627</v>
      </c>
      <c r="O224" s="41"/>
      <c r="P224" s="41">
        <f t="shared" si="94"/>
        <v>19</v>
      </c>
      <c r="Q224" s="41">
        <v>0</v>
      </c>
      <c r="R224" s="41">
        <v>19</v>
      </c>
      <c r="S224" s="41"/>
      <c r="T224" s="41">
        <v>223</v>
      </c>
      <c r="U224" s="41"/>
      <c r="V224" s="41">
        <f t="shared" si="95"/>
        <v>505</v>
      </c>
      <c r="W224" s="41">
        <v>485</v>
      </c>
      <c r="X224" s="41">
        <v>20</v>
      </c>
      <c r="Y224" s="41">
        <v>0</v>
      </c>
      <c r="Z224" s="41"/>
      <c r="AA224" s="41">
        <v>0</v>
      </c>
      <c r="AB224" s="41"/>
      <c r="AC224" s="41">
        <f t="shared" si="92"/>
        <v>151</v>
      </c>
      <c r="AE224" s="41">
        <v>26</v>
      </c>
      <c r="AG224" s="41">
        <v>10</v>
      </c>
      <c r="AI224" s="41">
        <v>19</v>
      </c>
      <c r="AK224" s="41">
        <v>96</v>
      </c>
      <c r="AL224" s="57"/>
    </row>
    <row r="225" spans="1:38" outlineLevel="1" x14ac:dyDescent="0.2">
      <c r="A225" s="22">
        <v>1</v>
      </c>
      <c r="B225" s="46">
        <v>2019</v>
      </c>
      <c r="C225" s="46">
        <v>5</v>
      </c>
      <c r="D225" s="22" t="s">
        <v>248</v>
      </c>
      <c r="E225" s="22" t="s">
        <v>616</v>
      </c>
      <c r="G225" s="41">
        <f t="shared" ref="G225:G271" si="96">SUM(I225,P225,T225,V225)</f>
        <v>1165</v>
      </c>
      <c r="H225" s="41"/>
      <c r="I225" s="41">
        <f t="shared" ref="I225:I256" si="97">SUM(J225:N225)</f>
        <v>426</v>
      </c>
      <c r="J225" s="41">
        <v>284</v>
      </c>
      <c r="K225" s="41">
        <v>20</v>
      </c>
      <c r="L225" s="41">
        <v>32</v>
      </c>
      <c r="M225" s="41">
        <v>0</v>
      </c>
      <c r="N225" s="41">
        <v>90</v>
      </c>
      <c r="O225" s="41"/>
      <c r="P225" s="41">
        <f t="shared" ref="P225:P256" si="98">SUM(Q225:R225)</f>
        <v>164</v>
      </c>
      <c r="Q225" s="41">
        <v>114</v>
      </c>
      <c r="R225" s="41">
        <v>50</v>
      </c>
      <c r="S225" s="41"/>
      <c r="T225" s="41">
        <v>251</v>
      </c>
      <c r="U225" s="41"/>
      <c r="V225" s="41">
        <f t="shared" ref="V225:V256" si="99">SUM(W225:Y225)</f>
        <v>324</v>
      </c>
      <c r="W225" s="41">
        <v>313</v>
      </c>
      <c r="X225" s="41">
        <v>0</v>
      </c>
      <c r="Y225" s="41">
        <v>11</v>
      </c>
      <c r="Z225" s="41"/>
      <c r="AA225" s="41">
        <v>0</v>
      </c>
      <c r="AB225" s="41"/>
      <c r="AC225" s="41">
        <f t="shared" ref="AC225:AC271" si="100">SUM(AD225:AK225)</f>
        <v>12</v>
      </c>
      <c r="AE225" s="41">
        <v>3</v>
      </c>
      <c r="AG225" s="41">
        <v>9</v>
      </c>
      <c r="AI225" s="41">
        <v>0</v>
      </c>
      <c r="AK225" s="41">
        <v>0</v>
      </c>
      <c r="AL225" s="57"/>
    </row>
    <row r="226" spans="1:38" outlineLevel="1" x14ac:dyDescent="0.2">
      <c r="A226" s="22">
        <v>1</v>
      </c>
      <c r="B226" s="46">
        <v>2019</v>
      </c>
      <c r="C226" s="46">
        <v>5</v>
      </c>
      <c r="D226" s="22" t="s">
        <v>249</v>
      </c>
      <c r="E226" s="22" t="s">
        <v>617</v>
      </c>
      <c r="G226" s="41">
        <f t="shared" si="96"/>
        <v>1812</v>
      </c>
      <c r="H226" s="41"/>
      <c r="I226" s="41">
        <f t="shared" si="97"/>
        <v>595</v>
      </c>
      <c r="J226" s="41">
        <v>0</v>
      </c>
      <c r="K226" s="41">
        <v>6</v>
      </c>
      <c r="L226" s="41">
        <v>511</v>
      </c>
      <c r="M226" s="41">
        <v>0</v>
      </c>
      <c r="N226" s="41">
        <v>78</v>
      </c>
      <c r="O226" s="41"/>
      <c r="P226" s="41">
        <f t="shared" si="98"/>
        <v>470</v>
      </c>
      <c r="Q226" s="41">
        <v>0</v>
      </c>
      <c r="R226" s="41">
        <v>470</v>
      </c>
      <c r="S226" s="41"/>
      <c r="T226" s="41">
        <v>277</v>
      </c>
      <c r="U226" s="41"/>
      <c r="V226" s="41">
        <f t="shared" si="99"/>
        <v>470</v>
      </c>
      <c r="W226" s="41">
        <v>454</v>
      </c>
      <c r="X226" s="41">
        <v>16</v>
      </c>
      <c r="Y226" s="41">
        <v>0</v>
      </c>
      <c r="Z226" s="41"/>
      <c r="AA226" s="41">
        <v>0</v>
      </c>
      <c r="AB226" s="41"/>
      <c r="AC226" s="41">
        <f t="shared" si="100"/>
        <v>82</v>
      </c>
      <c r="AE226" s="41">
        <v>56</v>
      </c>
      <c r="AG226" s="41">
        <v>20</v>
      </c>
      <c r="AI226" s="41">
        <v>6</v>
      </c>
      <c r="AK226" s="41">
        <v>0</v>
      </c>
      <c r="AL226" s="57"/>
    </row>
    <row r="227" spans="1:38" outlineLevel="1" x14ac:dyDescent="0.2">
      <c r="A227" s="22">
        <v>1</v>
      </c>
      <c r="B227" s="46">
        <v>2019</v>
      </c>
      <c r="C227" s="46">
        <v>5</v>
      </c>
      <c r="D227" s="22" t="s">
        <v>250</v>
      </c>
      <c r="E227" s="22" t="s">
        <v>618</v>
      </c>
      <c r="G227" s="41">
        <f t="shared" si="96"/>
        <v>911</v>
      </c>
      <c r="H227" s="41"/>
      <c r="I227" s="41">
        <f t="shared" si="97"/>
        <v>216</v>
      </c>
      <c r="J227" s="41">
        <v>0</v>
      </c>
      <c r="K227" s="41">
        <v>134</v>
      </c>
      <c r="L227" s="41">
        <v>82</v>
      </c>
      <c r="M227" s="41">
        <v>0</v>
      </c>
      <c r="N227" s="41">
        <v>0</v>
      </c>
      <c r="O227" s="41"/>
      <c r="P227" s="41">
        <f t="shared" si="98"/>
        <v>98</v>
      </c>
      <c r="Q227" s="41">
        <v>98</v>
      </c>
      <c r="R227" s="41">
        <v>0</v>
      </c>
      <c r="S227" s="41"/>
      <c r="T227" s="41">
        <v>94</v>
      </c>
      <c r="U227" s="41"/>
      <c r="V227" s="41">
        <f t="shared" si="99"/>
        <v>503</v>
      </c>
      <c r="W227" s="41">
        <v>467</v>
      </c>
      <c r="X227" s="41">
        <v>36</v>
      </c>
      <c r="Y227" s="41">
        <v>0</v>
      </c>
      <c r="Z227" s="41"/>
      <c r="AA227" s="41">
        <v>141</v>
      </c>
      <c r="AB227" s="41"/>
      <c r="AC227" s="41">
        <f t="shared" si="100"/>
        <v>16</v>
      </c>
      <c r="AE227" s="41">
        <v>15</v>
      </c>
      <c r="AG227" s="41">
        <v>0</v>
      </c>
      <c r="AI227" s="41">
        <v>0</v>
      </c>
      <c r="AK227" s="41">
        <v>1</v>
      </c>
      <c r="AL227" s="57"/>
    </row>
    <row r="228" spans="1:38" outlineLevel="1" x14ac:dyDescent="0.2">
      <c r="A228" s="22">
        <v>1</v>
      </c>
      <c r="B228" s="46">
        <v>2019</v>
      </c>
      <c r="C228" s="46">
        <v>5</v>
      </c>
      <c r="D228" s="22" t="s">
        <v>252</v>
      </c>
      <c r="E228" s="22" t="s">
        <v>620</v>
      </c>
      <c r="G228" s="41">
        <f t="shared" si="96"/>
        <v>647</v>
      </c>
      <c r="H228" s="41"/>
      <c r="I228" s="41">
        <f t="shared" si="97"/>
        <v>200</v>
      </c>
      <c r="J228" s="41">
        <v>37</v>
      </c>
      <c r="K228" s="41">
        <v>27</v>
      </c>
      <c r="L228" s="41">
        <v>93</v>
      </c>
      <c r="M228" s="41">
        <v>0</v>
      </c>
      <c r="N228" s="41">
        <v>43</v>
      </c>
      <c r="O228" s="41"/>
      <c r="P228" s="41">
        <f t="shared" si="98"/>
        <v>18</v>
      </c>
      <c r="Q228" s="41">
        <v>2</v>
      </c>
      <c r="R228" s="41">
        <v>16</v>
      </c>
      <c r="S228" s="41"/>
      <c r="T228" s="41">
        <v>68</v>
      </c>
      <c r="U228" s="41"/>
      <c r="V228" s="41">
        <f t="shared" si="99"/>
        <v>361</v>
      </c>
      <c r="W228" s="41">
        <v>341</v>
      </c>
      <c r="X228" s="41">
        <v>20</v>
      </c>
      <c r="Y228" s="41">
        <v>0</v>
      </c>
      <c r="Z228" s="41"/>
      <c r="AA228" s="41">
        <v>0</v>
      </c>
      <c r="AB228" s="41"/>
      <c r="AC228" s="41">
        <f t="shared" si="100"/>
        <v>32</v>
      </c>
      <c r="AE228" s="41">
        <v>0</v>
      </c>
      <c r="AG228" s="41">
        <v>0</v>
      </c>
      <c r="AI228" s="41">
        <v>32</v>
      </c>
      <c r="AK228" s="41">
        <v>0</v>
      </c>
      <c r="AL228" s="57"/>
    </row>
    <row r="229" spans="1:38" outlineLevel="1" x14ac:dyDescent="0.2">
      <c r="A229" s="22">
        <v>1</v>
      </c>
      <c r="B229" s="46">
        <v>2019</v>
      </c>
      <c r="C229" s="46">
        <v>5</v>
      </c>
      <c r="D229" s="22" t="s">
        <v>254</v>
      </c>
      <c r="E229" s="22" t="s">
        <v>622</v>
      </c>
      <c r="G229" s="41">
        <f t="shared" si="96"/>
        <v>939</v>
      </c>
      <c r="H229" s="41"/>
      <c r="I229" s="41">
        <f t="shared" si="97"/>
        <v>500</v>
      </c>
      <c r="J229" s="41">
        <v>216</v>
      </c>
      <c r="K229" s="41">
        <v>8</v>
      </c>
      <c r="L229" s="41">
        <v>0</v>
      </c>
      <c r="M229" s="41">
        <v>0</v>
      </c>
      <c r="N229" s="41">
        <v>276</v>
      </c>
      <c r="O229" s="41"/>
      <c r="P229" s="41">
        <f t="shared" si="98"/>
        <v>4</v>
      </c>
      <c r="Q229" s="41">
        <v>4</v>
      </c>
      <c r="R229" s="41">
        <v>0</v>
      </c>
      <c r="S229" s="41"/>
      <c r="T229" s="41">
        <v>70</v>
      </c>
      <c r="U229" s="41"/>
      <c r="V229" s="41">
        <f t="shared" si="99"/>
        <v>365</v>
      </c>
      <c r="W229" s="41">
        <v>274</v>
      </c>
      <c r="X229" s="41">
        <v>91</v>
      </c>
      <c r="Y229" s="41">
        <v>0</v>
      </c>
      <c r="Z229" s="41"/>
      <c r="AA229" s="41">
        <v>0</v>
      </c>
      <c r="AB229" s="41"/>
      <c r="AC229" s="41">
        <f t="shared" si="100"/>
        <v>6</v>
      </c>
      <c r="AE229" s="41">
        <v>1</v>
      </c>
      <c r="AG229" s="41">
        <v>0</v>
      </c>
      <c r="AI229" s="41">
        <v>5</v>
      </c>
      <c r="AK229" s="41">
        <v>0</v>
      </c>
      <c r="AL229" s="57"/>
    </row>
    <row r="230" spans="1:38" outlineLevel="1" x14ac:dyDescent="0.2">
      <c r="A230" s="22">
        <v>1</v>
      </c>
      <c r="B230" s="46">
        <v>2019</v>
      </c>
      <c r="C230" s="46">
        <v>5</v>
      </c>
      <c r="D230" s="22" t="s">
        <v>256</v>
      </c>
      <c r="E230" s="22" t="s">
        <v>624</v>
      </c>
      <c r="G230" s="41">
        <f t="shared" si="96"/>
        <v>4034</v>
      </c>
      <c r="H230" s="41"/>
      <c r="I230" s="41">
        <f t="shared" si="97"/>
        <v>930</v>
      </c>
      <c r="J230" s="41">
        <v>475</v>
      </c>
      <c r="K230" s="41">
        <v>3</v>
      </c>
      <c r="L230" s="41">
        <v>284</v>
      </c>
      <c r="M230" s="41">
        <v>128</v>
      </c>
      <c r="N230" s="41">
        <v>40</v>
      </c>
      <c r="O230" s="41"/>
      <c r="P230" s="41">
        <f t="shared" si="98"/>
        <v>1716</v>
      </c>
      <c r="Q230" s="41">
        <v>1228</v>
      </c>
      <c r="R230" s="41">
        <v>488</v>
      </c>
      <c r="S230" s="41"/>
      <c r="T230" s="41">
        <v>528</v>
      </c>
      <c r="U230" s="41"/>
      <c r="V230" s="41">
        <f t="shared" si="99"/>
        <v>860</v>
      </c>
      <c r="W230" s="41">
        <v>831</v>
      </c>
      <c r="X230" s="41">
        <v>29</v>
      </c>
      <c r="Y230" s="41">
        <v>0</v>
      </c>
      <c r="Z230" s="41"/>
      <c r="AA230" s="41">
        <v>0</v>
      </c>
      <c r="AB230" s="41"/>
      <c r="AC230" s="41">
        <f t="shared" si="100"/>
        <v>470</v>
      </c>
      <c r="AE230" s="41">
        <v>70</v>
      </c>
      <c r="AG230" s="41">
        <v>197</v>
      </c>
      <c r="AI230" s="41">
        <v>189</v>
      </c>
      <c r="AK230" s="41">
        <v>14</v>
      </c>
      <c r="AL230" s="57"/>
    </row>
    <row r="231" spans="1:38" outlineLevel="1" x14ac:dyDescent="0.2">
      <c r="A231" s="22">
        <v>1</v>
      </c>
      <c r="B231" s="46">
        <v>2019</v>
      </c>
      <c r="C231" s="46">
        <v>5</v>
      </c>
      <c r="D231" s="22" t="s">
        <v>257</v>
      </c>
      <c r="E231" s="22" t="s">
        <v>625</v>
      </c>
      <c r="G231" s="41">
        <f t="shared" si="96"/>
        <v>975</v>
      </c>
      <c r="H231" s="41"/>
      <c r="I231" s="41">
        <f t="shared" si="97"/>
        <v>340</v>
      </c>
      <c r="J231" s="41">
        <v>115</v>
      </c>
      <c r="K231" s="41">
        <v>11</v>
      </c>
      <c r="L231" s="41">
        <v>203</v>
      </c>
      <c r="M231" s="41">
        <v>0</v>
      </c>
      <c r="N231" s="41">
        <v>11</v>
      </c>
      <c r="O231" s="41"/>
      <c r="P231" s="41">
        <f t="shared" si="98"/>
        <v>0</v>
      </c>
      <c r="Q231" s="41">
        <v>0</v>
      </c>
      <c r="R231" s="41">
        <v>0</v>
      </c>
      <c r="S231" s="41"/>
      <c r="T231" s="41">
        <v>140</v>
      </c>
      <c r="U231" s="41"/>
      <c r="V231" s="41">
        <f t="shared" si="99"/>
        <v>495</v>
      </c>
      <c r="W231" s="41">
        <v>465</v>
      </c>
      <c r="X231" s="41">
        <v>17</v>
      </c>
      <c r="Y231" s="41">
        <v>13</v>
      </c>
      <c r="Z231" s="41"/>
      <c r="AA231" s="41">
        <v>0</v>
      </c>
      <c r="AB231" s="41"/>
      <c r="AC231" s="41">
        <f t="shared" si="100"/>
        <v>45</v>
      </c>
      <c r="AE231" s="41">
        <v>16</v>
      </c>
      <c r="AG231" s="41">
        <v>0</v>
      </c>
      <c r="AI231" s="41">
        <v>29</v>
      </c>
      <c r="AK231" s="41">
        <v>0</v>
      </c>
      <c r="AL231" s="57"/>
    </row>
    <row r="232" spans="1:38" outlineLevel="1" x14ac:dyDescent="0.2">
      <c r="A232" s="22">
        <v>1</v>
      </c>
      <c r="B232" s="46">
        <v>2019</v>
      </c>
      <c r="C232" s="46">
        <v>5</v>
      </c>
      <c r="D232" s="22" t="s">
        <v>258</v>
      </c>
      <c r="E232" s="22" t="s">
        <v>626</v>
      </c>
      <c r="G232" s="41">
        <f t="shared" si="96"/>
        <v>997</v>
      </c>
      <c r="H232" s="41"/>
      <c r="I232" s="41">
        <f t="shared" si="97"/>
        <v>160</v>
      </c>
      <c r="J232" s="41">
        <v>18</v>
      </c>
      <c r="K232" s="41">
        <v>28</v>
      </c>
      <c r="L232" s="41">
        <v>75</v>
      </c>
      <c r="M232" s="41">
        <v>14</v>
      </c>
      <c r="N232" s="41">
        <v>25</v>
      </c>
      <c r="O232" s="41"/>
      <c r="P232" s="41">
        <f t="shared" si="98"/>
        <v>194</v>
      </c>
      <c r="Q232" s="41">
        <v>148</v>
      </c>
      <c r="R232" s="41">
        <v>46</v>
      </c>
      <c r="S232" s="41"/>
      <c r="T232" s="41">
        <v>0</v>
      </c>
      <c r="U232" s="41"/>
      <c r="V232" s="41">
        <f t="shared" si="99"/>
        <v>643</v>
      </c>
      <c r="W232" s="41">
        <v>643</v>
      </c>
      <c r="X232" s="41">
        <v>0</v>
      </c>
      <c r="Y232" s="41">
        <v>0</v>
      </c>
      <c r="Z232" s="41"/>
      <c r="AA232" s="41">
        <v>50</v>
      </c>
      <c r="AB232" s="41"/>
      <c r="AC232" s="41">
        <f t="shared" si="100"/>
        <v>120</v>
      </c>
      <c r="AE232" s="41">
        <v>16</v>
      </c>
      <c r="AG232" s="41">
        <v>4</v>
      </c>
      <c r="AI232" s="41">
        <v>0</v>
      </c>
      <c r="AK232" s="41">
        <v>100</v>
      </c>
      <c r="AL232" s="57"/>
    </row>
    <row r="233" spans="1:38" outlineLevel="1" x14ac:dyDescent="0.2">
      <c r="A233" s="22">
        <v>1</v>
      </c>
      <c r="B233" s="46">
        <v>2019</v>
      </c>
      <c r="C233" s="46">
        <v>5</v>
      </c>
      <c r="D233" s="22" t="s">
        <v>259</v>
      </c>
      <c r="E233" s="22" t="s">
        <v>627</v>
      </c>
      <c r="G233" s="41">
        <f t="shared" si="96"/>
        <v>3017</v>
      </c>
      <c r="H233" s="41"/>
      <c r="I233" s="41">
        <f t="shared" si="97"/>
        <v>2265</v>
      </c>
      <c r="J233" s="41">
        <v>2010</v>
      </c>
      <c r="K233" s="41">
        <v>0</v>
      </c>
      <c r="L233" s="41">
        <v>255</v>
      </c>
      <c r="M233" s="41">
        <v>0</v>
      </c>
      <c r="N233" s="41">
        <v>0</v>
      </c>
      <c r="O233" s="41"/>
      <c r="P233" s="41">
        <f t="shared" si="98"/>
        <v>193</v>
      </c>
      <c r="Q233" s="41">
        <v>193</v>
      </c>
      <c r="R233" s="41">
        <v>0</v>
      </c>
      <c r="S233" s="41"/>
      <c r="T233" s="41">
        <v>84</v>
      </c>
      <c r="U233" s="41"/>
      <c r="V233" s="41">
        <f t="shared" si="99"/>
        <v>475</v>
      </c>
      <c r="W233" s="41">
        <v>460</v>
      </c>
      <c r="X233" s="41">
        <v>15</v>
      </c>
      <c r="Y233" s="41">
        <v>0</v>
      </c>
      <c r="Z233" s="41"/>
      <c r="AA233" s="41">
        <v>0</v>
      </c>
      <c r="AB233" s="41"/>
      <c r="AC233" s="41">
        <f t="shared" si="100"/>
        <v>146</v>
      </c>
      <c r="AE233" s="41">
        <v>146</v>
      </c>
      <c r="AG233" s="41">
        <v>0</v>
      </c>
      <c r="AI233" s="41">
        <v>0</v>
      </c>
      <c r="AK233" s="41">
        <v>0</v>
      </c>
      <c r="AL233" s="57"/>
    </row>
    <row r="234" spans="1:38" outlineLevel="1" x14ac:dyDescent="0.2">
      <c r="A234" s="22">
        <v>1</v>
      </c>
      <c r="B234" s="46">
        <v>2019</v>
      </c>
      <c r="C234" s="46">
        <v>5</v>
      </c>
      <c r="D234" s="22" t="s">
        <v>261</v>
      </c>
      <c r="E234" s="22" t="s">
        <v>629</v>
      </c>
      <c r="G234" s="41">
        <f t="shared" si="96"/>
        <v>1067</v>
      </c>
      <c r="H234" s="41"/>
      <c r="I234" s="41">
        <f t="shared" si="97"/>
        <v>390</v>
      </c>
      <c r="J234" s="41">
        <v>121</v>
      </c>
      <c r="K234" s="41">
        <v>9</v>
      </c>
      <c r="L234" s="41">
        <v>169</v>
      </c>
      <c r="M234" s="41">
        <v>0</v>
      </c>
      <c r="N234" s="41">
        <v>91</v>
      </c>
      <c r="O234" s="41"/>
      <c r="P234" s="41">
        <f t="shared" si="98"/>
        <v>98</v>
      </c>
      <c r="Q234" s="41">
        <v>98</v>
      </c>
      <c r="R234" s="41">
        <v>0</v>
      </c>
      <c r="S234" s="41"/>
      <c r="T234" s="41">
        <v>40</v>
      </c>
      <c r="U234" s="41"/>
      <c r="V234" s="41">
        <f t="shared" si="99"/>
        <v>539</v>
      </c>
      <c r="W234" s="41">
        <v>522</v>
      </c>
      <c r="X234" s="41">
        <v>17</v>
      </c>
      <c r="Y234" s="41">
        <v>0</v>
      </c>
      <c r="Z234" s="41"/>
      <c r="AA234" s="41">
        <v>0</v>
      </c>
      <c r="AB234" s="41"/>
      <c r="AC234" s="41">
        <f t="shared" si="100"/>
        <v>182</v>
      </c>
      <c r="AE234" s="41">
        <v>67</v>
      </c>
      <c r="AG234" s="41">
        <v>3</v>
      </c>
      <c r="AI234" s="41">
        <v>12</v>
      </c>
      <c r="AK234" s="41">
        <v>100</v>
      </c>
      <c r="AL234" s="57"/>
    </row>
    <row r="235" spans="1:38" outlineLevel="1" x14ac:dyDescent="0.2">
      <c r="A235" s="22">
        <v>1</v>
      </c>
      <c r="B235" s="46">
        <v>2019</v>
      </c>
      <c r="C235" s="46">
        <v>5</v>
      </c>
      <c r="D235" s="22" t="s">
        <v>262</v>
      </c>
      <c r="E235" s="22" t="s">
        <v>630</v>
      </c>
      <c r="G235" s="41">
        <f t="shared" si="96"/>
        <v>473</v>
      </c>
      <c r="H235" s="41"/>
      <c r="I235" s="41">
        <f t="shared" si="97"/>
        <v>105</v>
      </c>
      <c r="J235" s="41">
        <v>70</v>
      </c>
      <c r="K235" s="41">
        <v>0</v>
      </c>
      <c r="L235" s="41">
        <v>4</v>
      </c>
      <c r="M235" s="41">
        <v>0</v>
      </c>
      <c r="N235" s="41">
        <v>31</v>
      </c>
      <c r="O235" s="41"/>
      <c r="P235" s="41">
        <f t="shared" si="98"/>
        <v>11</v>
      </c>
      <c r="Q235" s="41">
        <v>11</v>
      </c>
      <c r="R235" s="41">
        <v>0</v>
      </c>
      <c r="S235" s="41"/>
      <c r="T235" s="41">
        <v>0</v>
      </c>
      <c r="U235" s="41"/>
      <c r="V235" s="41">
        <f t="shared" si="99"/>
        <v>357</v>
      </c>
      <c r="W235" s="41">
        <v>342</v>
      </c>
      <c r="X235" s="41">
        <v>15</v>
      </c>
      <c r="Y235" s="41">
        <v>0</v>
      </c>
      <c r="Z235" s="41"/>
      <c r="AA235" s="41">
        <v>12</v>
      </c>
      <c r="AB235" s="41"/>
      <c r="AC235" s="41">
        <f t="shared" si="100"/>
        <v>1</v>
      </c>
      <c r="AE235" s="41">
        <v>0</v>
      </c>
      <c r="AG235" s="41">
        <v>1</v>
      </c>
      <c r="AI235" s="41">
        <v>0</v>
      </c>
      <c r="AK235" s="41">
        <v>0</v>
      </c>
      <c r="AL235" s="57"/>
    </row>
    <row r="236" spans="1:38" outlineLevel="1" x14ac:dyDescent="0.2">
      <c r="A236" s="22">
        <v>1</v>
      </c>
      <c r="B236" s="46">
        <v>2019</v>
      </c>
      <c r="C236" s="46">
        <v>5</v>
      </c>
      <c r="D236" s="22" t="s">
        <v>263</v>
      </c>
      <c r="E236" s="22" t="s">
        <v>631</v>
      </c>
      <c r="G236" s="41">
        <f t="shared" si="96"/>
        <v>2501</v>
      </c>
      <c r="H236" s="41"/>
      <c r="I236" s="41">
        <f t="shared" si="97"/>
        <v>999</v>
      </c>
      <c r="J236" s="41">
        <v>573</v>
      </c>
      <c r="K236" s="41">
        <v>15</v>
      </c>
      <c r="L236" s="41">
        <v>95</v>
      </c>
      <c r="M236" s="41">
        <v>0</v>
      </c>
      <c r="N236" s="41">
        <v>316</v>
      </c>
      <c r="O236" s="41"/>
      <c r="P236" s="41">
        <f t="shared" si="98"/>
        <v>905</v>
      </c>
      <c r="Q236" s="41">
        <v>905</v>
      </c>
      <c r="R236" s="41">
        <v>0</v>
      </c>
      <c r="S236" s="41"/>
      <c r="T236" s="41">
        <v>0</v>
      </c>
      <c r="U236" s="41"/>
      <c r="V236" s="41">
        <f t="shared" si="99"/>
        <v>597</v>
      </c>
      <c r="W236" s="41">
        <v>597</v>
      </c>
      <c r="X236" s="41">
        <v>0</v>
      </c>
      <c r="Y236" s="41">
        <v>0</v>
      </c>
      <c r="Z236" s="41"/>
      <c r="AA236" s="41">
        <v>0</v>
      </c>
      <c r="AB236" s="41"/>
      <c r="AC236" s="41">
        <f t="shared" si="100"/>
        <v>509</v>
      </c>
      <c r="AE236" s="41">
        <v>377</v>
      </c>
      <c r="AG236" s="41">
        <v>32</v>
      </c>
      <c r="AI236" s="41">
        <v>0</v>
      </c>
      <c r="AK236" s="41">
        <v>100</v>
      </c>
      <c r="AL236" s="57"/>
    </row>
    <row r="237" spans="1:38" outlineLevel="1" x14ac:dyDescent="0.2">
      <c r="A237" s="22">
        <v>1</v>
      </c>
      <c r="B237" s="46">
        <v>2019</v>
      </c>
      <c r="C237" s="46">
        <v>5</v>
      </c>
      <c r="D237" s="22" t="s">
        <v>265</v>
      </c>
      <c r="E237" s="22" t="s">
        <v>637</v>
      </c>
      <c r="G237" s="41">
        <f t="shared" si="96"/>
        <v>1310</v>
      </c>
      <c r="H237" s="41"/>
      <c r="I237" s="41">
        <f t="shared" si="97"/>
        <v>409</v>
      </c>
      <c r="J237" s="41">
        <v>304</v>
      </c>
      <c r="K237" s="41">
        <v>1</v>
      </c>
      <c r="L237" s="41">
        <v>101</v>
      </c>
      <c r="M237" s="41">
        <v>0</v>
      </c>
      <c r="N237" s="41">
        <v>3</v>
      </c>
      <c r="O237" s="41"/>
      <c r="P237" s="41">
        <f t="shared" si="98"/>
        <v>0</v>
      </c>
      <c r="Q237" s="41">
        <v>0</v>
      </c>
      <c r="R237" s="41">
        <v>0</v>
      </c>
      <c r="S237" s="41"/>
      <c r="T237" s="41">
        <v>77</v>
      </c>
      <c r="U237" s="41"/>
      <c r="V237" s="41">
        <f t="shared" si="99"/>
        <v>824</v>
      </c>
      <c r="W237" s="41">
        <v>801</v>
      </c>
      <c r="X237" s="41">
        <v>23</v>
      </c>
      <c r="Y237" s="41">
        <v>0</v>
      </c>
      <c r="Z237" s="41"/>
      <c r="AA237" s="41">
        <v>0</v>
      </c>
      <c r="AB237" s="41"/>
      <c r="AC237" s="41">
        <f t="shared" si="100"/>
        <v>35</v>
      </c>
      <c r="AE237" s="41">
        <v>20</v>
      </c>
      <c r="AG237" s="41">
        <v>0</v>
      </c>
      <c r="AI237" s="41">
        <v>9</v>
      </c>
      <c r="AK237" s="41">
        <v>6</v>
      </c>
      <c r="AL237" s="57"/>
    </row>
    <row r="238" spans="1:38" outlineLevel="1" x14ac:dyDescent="0.2">
      <c r="A238" s="22">
        <v>1</v>
      </c>
      <c r="B238" s="46">
        <v>2019</v>
      </c>
      <c r="C238" s="46">
        <v>5</v>
      </c>
      <c r="D238" s="22" t="s">
        <v>266</v>
      </c>
      <c r="E238" s="22" t="s">
        <v>638</v>
      </c>
      <c r="G238" s="41">
        <f t="shared" si="96"/>
        <v>1327</v>
      </c>
      <c r="H238" s="41"/>
      <c r="I238" s="41">
        <f t="shared" si="97"/>
        <v>778</v>
      </c>
      <c r="J238" s="41">
        <v>280</v>
      </c>
      <c r="K238" s="41">
        <v>0</v>
      </c>
      <c r="L238" s="41">
        <v>192</v>
      </c>
      <c r="M238" s="41">
        <v>175</v>
      </c>
      <c r="N238" s="41">
        <v>131</v>
      </c>
      <c r="O238" s="41"/>
      <c r="P238" s="41">
        <f t="shared" si="98"/>
        <v>40</v>
      </c>
      <c r="Q238" s="41">
        <v>21</v>
      </c>
      <c r="R238" s="41">
        <v>19</v>
      </c>
      <c r="S238" s="41"/>
      <c r="T238" s="41">
        <v>24</v>
      </c>
      <c r="U238" s="41"/>
      <c r="V238" s="41">
        <f t="shared" si="99"/>
        <v>485</v>
      </c>
      <c r="W238" s="41">
        <v>463</v>
      </c>
      <c r="X238" s="41">
        <v>12</v>
      </c>
      <c r="Y238" s="41">
        <v>10</v>
      </c>
      <c r="Z238" s="41"/>
      <c r="AA238" s="41">
        <v>0</v>
      </c>
      <c r="AB238" s="41"/>
      <c r="AC238" s="41">
        <f t="shared" si="100"/>
        <v>94</v>
      </c>
      <c r="AE238" s="41">
        <v>94</v>
      </c>
      <c r="AG238" s="41">
        <v>0</v>
      </c>
      <c r="AI238" s="41">
        <v>0</v>
      </c>
      <c r="AK238" s="41">
        <v>0</v>
      </c>
      <c r="AL238" s="57"/>
    </row>
    <row r="239" spans="1:38" outlineLevel="1" x14ac:dyDescent="0.2">
      <c r="A239" s="22">
        <v>1</v>
      </c>
      <c r="B239" s="46">
        <v>2019</v>
      </c>
      <c r="C239" s="46">
        <v>5</v>
      </c>
      <c r="D239" s="22" t="s">
        <v>267</v>
      </c>
      <c r="E239" s="22" t="s">
        <v>639</v>
      </c>
      <c r="G239" s="41">
        <f t="shared" si="96"/>
        <v>2628</v>
      </c>
      <c r="H239" s="41"/>
      <c r="I239" s="41">
        <f t="shared" si="97"/>
        <v>855</v>
      </c>
      <c r="J239" s="41">
        <v>510</v>
      </c>
      <c r="K239" s="41">
        <v>65</v>
      </c>
      <c r="L239" s="41">
        <v>271</v>
      </c>
      <c r="M239" s="41">
        <v>0</v>
      </c>
      <c r="N239" s="41">
        <v>9</v>
      </c>
      <c r="O239" s="41"/>
      <c r="P239" s="41">
        <f t="shared" si="98"/>
        <v>663</v>
      </c>
      <c r="Q239" s="41">
        <v>650</v>
      </c>
      <c r="R239" s="41">
        <v>13</v>
      </c>
      <c r="S239" s="41"/>
      <c r="T239" s="41">
        <v>225</v>
      </c>
      <c r="U239" s="41"/>
      <c r="V239" s="41">
        <f t="shared" si="99"/>
        <v>885</v>
      </c>
      <c r="W239" s="41">
        <v>838</v>
      </c>
      <c r="X239" s="41">
        <v>23</v>
      </c>
      <c r="Y239" s="41">
        <v>24</v>
      </c>
      <c r="Z239" s="41"/>
      <c r="AA239" s="41">
        <v>211</v>
      </c>
      <c r="AB239" s="41"/>
      <c r="AC239" s="41">
        <f t="shared" si="100"/>
        <v>74</v>
      </c>
      <c r="AE239" s="41">
        <v>70</v>
      </c>
      <c r="AG239" s="41">
        <v>0</v>
      </c>
      <c r="AI239" s="41">
        <v>4</v>
      </c>
      <c r="AK239" s="41">
        <v>0</v>
      </c>
      <c r="AL239" s="57"/>
    </row>
    <row r="240" spans="1:38" outlineLevel="1" x14ac:dyDescent="0.2">
      <c r="A240" s="22">
        <v>1</v>
      </c>
      <c r="B240" s="46">
        <v>2019</v>
      </c>
      <c r="C240" s="46">
        <v>5</v>
      </c>
      <c r="D240" s="22" t="s">
        <v>268</v>
      </c>
      <c r="E240" s="22" t="s">
        <v>640</v>
      </c>
      <c r="G240" s="41">
        <f t="shared" si="96"/>
        <v>1855</v>
      </c>
      <c r="H240" s="41"/>
      <c r="I240" s="41">
        <f t="shared" si="97"/>
        <v>526</v>
      </c>
      <c r="J240" s="41">
        <v>0</v>
      </c>
      <c r="K240" s="41">
        <v>12</v>
      </c>
      <c r="L240" s="41">
        <v>412</v>
      </c>
      <c r="M240" s="41">
        <v>0</v>
      </c>
      <c r="N240" s="41">
        <v>102</v>
      </c>
      <c r="O240" s="41"/>
      <c r="P240" s="41">
        <f t="shared" si="98"/>
        <v>39</v>
      </c>
      <c r="Q240" s="41">
        <v>39</v>
      </c>
      <c r="R240" s="41">
        <v>0</v>
      </c>
      <c r="S240" s="41"/>
      <c r="T240" s="41">
        <v>497</v>
      </c>
      <c r="U240" s="41"/>
      <c r="V240" s="41">
        <f t="shared" si="99"/>
        <v>793</v>
      </c>
      <c r="W240" s="41">
        <v>793</v>
      </c>
      <c r="X240" s="41">
        <v>0</v>
      </c>
      <c r="Y240" s="41">
        <v>0</v>
      </c>
      <c r="Z240" s="41"/>
      <c r="AA240" s="41">
        <v>0</v>
      </c>
      <c r="AB240" s="41"/>
      <c r="AC240" s="41">
        <f t="shared" si="100"/>
        <v>190</v>
      </c>
      <c r="AE240" s="41">
        <v>18</v>
      </c>
      <c r="AG240" s="41">
        <v>0</v>
      </c>
      <c r="AI240" s="41">
        <v>172</v>
      </c>
      <c r="AK240" s="41">
        <v>0</v>
      </c>
      <c r="AL240" s="57"/>
    </row>
    <row r="241" spans="1:38" outlineLevel="1" x14ac:dyDescent="0.2">
      <c r="A241" s="22">
        <v>1</v>
      </c>
      <c r="B241" s="46">
        <v>2019</v>
      </c>
      <c r="C241" s="46">
        <v>5</v>
      </c>
      <c r="D241" s="22" t="s">
        <v>269</v>
      </c>
      <c r="E241" s="22" t="s">
        <v>641</v>
      </c>
      <c r="G241" s="41">
        <f t="shared" si="96"/>
        <v>2127</v>
      </c>
      <c r="H241" s="41"/>
      <c r="I241" s="41">
        <f t="shared" si="97"/>
        <v>645</v>
      </c>
      <c r="J241" s="41">
        <v>39</v>
      </c>
      <c r="K241" s="41">
        <v>21</v>
      </c>
      <c r="L241" s="41">
        <v>150</v>
      </c>
      <c r="M241" s="41">
        <v>0</v>
      </c>
      <c r="N241" s="41">
        <v>435</v>
      </c>
      <c r="O241" s="41"/>
      <c r="P241" s="41">
        <f t="shared" si="98"/>
        <v>363</v>
      </c>
      <c r="Q241" s="41">
        <v>363</v>
      </c>
      <c r="R241" s="41">
        <v>0</v>
      </c>
      <c r="S241" s="41"/>
      <c r="T241" s="41">
        <v>577</v>
      </c>
      <c r="U241" s="41"/>
      <c r="V241" s="41">
        <f t="shared" si="99"/>
        <v>542</v>
      </c>
      <c r="W241" s="41">
        <v>522</v>
      </c>
      <c r="X241" s="41">
        <v>20</v>
      </c>
      <c r="Y241" s="41">
        <v>0</v>
      </c>
      <c r="Z241" s="41"/>
      <c r="AA241" s="41">
        <v>0</v>
      </c>
      <c r="AB241" s="41"/>
      <c r="AC241" s="41">
        <f t="shared" si="100"/>
        <v>504</v>
      </c>
      <c r="AE241" s="41">
        <v>6</v>
      </c>
      <c r="AG241" s="41">
        <v>76</v>
      </c>
      <c r="AI241" s="41">
        <v>421</v>
      </c>
      <c r="AK241" s="41">
        <v>1</v>
      </c>
      <c r="AL241" s="57"/>
    </row>
    <row r="242" spans="1:38" outlineLevel="1" x14ac:dyDescent="0.2">
      <c r="A242" s="22">
        <v>1</v>
      </c>
      <c r="B242" s="46">
        <v>2019</v>
      </c>
      <c r="C242" s="46">
        <v>5</v>
      </c>
      <c r="D242" s="22" t="s">
        <v>270</v>
      </c>
      <c r="E242" s="22" t="s">
        <v>642</v>
      </c>
      <c r="G242" s="41">
        <f t="shared" si="96"/>
        <v>2190</v>
      </c>
      <c r="H242" s="41"/>
      <c r="I242" s="41">
        <f t="shared" si="97"/>
        <v>748</v>
      </c>
      <c r="J242" s="41">
        <v>418</v>
      </c>
      <c r="K242" s="41">
        <v>60</v>
      </c>
      <c r="L242" s="41">
        <v>187</v>
      </c>
      <c r="M242" s="41">
        <v>83</v>
      </c>
      <c r="N242" s="41">
        <v>0</v>
      </c>
      <c r="O242" s="41"/>
      <c r="P242" s="41">
        <f t="shared" si="98"/>
        <v>545</v>
      </c>
      <c r="Q242" s="41">
        <v>468</v>
      </c>
      <c r="R242" s="41">
        <v>77</v>
      </c>
      <c r="S242" s="41"/>
      <c r="T242" s="41">
        <v>452</v>
      </c>
      <c r="U242" s="41"/>
      <c r="V242" s="41">
        <f t="shared" si="99"/>
        <v>445</v>
      </c>
      <c r="W242" s="41">
        <v>378</v>
      </c>
      <c r="X242" s="41">
        <v>45</v>
      </c>
      <c r="Y242" s="41">
        <v>22</v>
      </c>
      <c r="Z242" s="41"/>
      <c r="AA242" s="41">
        <v>0</v>
      </c>
      <c r="AB242" s="41"/>
      <c r="AC242" s="41">
        <f t="shared" si="100"/>
        <v>68</v>
      </c>
      <c r="AE242" s="41">
        <v>34</v>
      </c>
      <c r="AG242" s="41">
        <v>21</v>
      </c>
      <c r="AI242" s="41">
        <v>13</v>
      </c>
      <c r="AK242" s="41">
        <v>0</v>
      </c>
      <c r="AL242" s="57"/>
    </row>
    <row r="243" spans="1:38" outlineLevel="1" x14ac:dyDescent="0.2">
      <c r="A243" s="22">
        <v>1</v>
      </c>
      <c r="B243" s="46">
        <v>2019</v>
      </c>
      <c r="C243" s="46">
        <v>5</v>
      </c>
      <c r="D243" s="22" t="s">
        <v>271</v>
      </c>
      <c r="E243" s="22" t="s">
        <v>643</v>
      </c>
      <c r="G243" s="41">
        <f t="shared" si="96"/>
        <v>571</v>
      </c>
      <c r="H243" s="41"/>
      <c r="I243" s="41">
        <f t="shared" si="97"/>
        <v>103</v>
      </c>
      <c r="J243" s="41">
        <v>0</v>
      </c>
      <c r="K243" s="41">
        <v>103</v>
      </c>
      <c r="L243" s="41">
        <v>0</v>
      </c>
      <c r="M243" s="41">
        <v>0</v>
      </c>
      <c r="N243" s="41">
        <v>0</v>
      </c>
      <c r="O243" s="41"/>
      <c r="P243" s="41">
        <f t="shared" si="98"/>
        <v>4</v>
      </c>
      <c r="Q243" s="41">
        <v>4</v>
      </c>
      <c r="R243" s="41">
        <v>0</v>
      </c>
      <c r="S243" s="41"/>
      <c r="T243" s="41">
        <v>28</v>
      </c>
      <c r="U243" s="41"/>
      <c r="V243" s="41">
        <f t="shared" si="99"/>
        <v>436</v>
      </c>
      <c r="W243" s="41">
        <v>416</v>
      </c>
      <c r="X243" s="41">
        <v>20</v>
      </c>
      <c r="Y243" s="41">
        <v>0</v>
      </c>
      <c r="Z243" s="41"/>
      <c r="AA243" s="41">
        <v>20</v>
      </c>
      <c r="AB243" s="41"/>
      <c r="AC243" s="41">
        <f t="shared" si="100"/>
        <v>1</v>
      </c>
      <c r="AE243" s="41">
        <v>1</v>
      </c>
      <c r="AG243" s="41">
        <v>0</v>
      </c>
      <c r="AI243" s="41">
        <v>0</v>
      </c>
      <c r="AK243" s="41">
        <v>0</v>
      </c>
      <c r="AL243" s="57"/>
    </row>
    <row r="244" spans="1:38" outlineLevel="1" x14ac:dyDescent="0.2">
      <c r="A244" s="22">
        <v>1</v>
      </c>
      <c r="B244" s="46">
        <v>2019</v>
      </c>
      <c r="C244" s="46">
        <v>5</v>
      </c>
      <c r="D244" s="22" t="s">
        <v>272</v>
      </c>
      <c r="E244" s="22" t="s">
        <v>644</v>
      </c>
      <c r="G244" s="41">
        <f t="shared" si="96"/>
        <v>1385</v>
      </c>
      <c r="H244" s="41"/>
      <c r="I244" s="41">
        <f t="shared" si="97"/>
        <v>433</v>
      </c>
      <c r="J244" s="41">
        <v>0</v>
      </c>
      <c r="K244" s="41">
        <v>0</v>
      </c>
      <c r="L244" s="41">
        <v>337</v>
      </c>
      <c r="M244" s="41">
        <v>0</v>
      </c>
      <c r="N244" s="41">
        <v>96</v>
      </c>
      <c r="O244" s="41"/>
      <c r="P244" s="41">
        <f t="shared" si="98"/>
        <v>26</v>
      </c>
      <c r="Q244" s="41">
        <v>26</v>
      </c>
      <c r="R244" s="41">
        <v>0</v>
      </c>
      <c r="S244" s="41"/>
      <c r="T244" s="41">
        <v>155</v>
      </c>
      <c r="U244" s="41"/>
      <c r="V244" s="41">
        <f t="shared" si="99"/>
        <v>771</v>
      </c>
      <c r="W244" s="41">
        <v>691</v>
      </c>
      <c r="X244" s="41">
        <v>73</v>
      </c>
      <c r="Y244" s="41">
        <v>7</v>
      </c>
      <c r="Z244" s="41"/>
      <c r="AA244" s="41">
        <v>11</v>
      </c>
      <c r="AB244" s="41"/>
      <c r="AC244" s="41">
        <f t="shared" si="100"/>
        <v>80</v>
      </c>
      <c r="AE244" s="41">
        <v>15</v>
      </c>
      <c r="AG244" s="41">
        <v>6</v>
      </c>
      <c r="AI244" s="41">
        <v>45</v>
      </c>
      <c r="AK244" s="41">
        <v>14</v>
      </c>
      <c r="AL244" s="57"/>
    </row>
    <row r="245" spans="1:38" outlineLevel="1" x14ac:dyDescent="0.2">
      <c r="A245" s="22">
        <v>1</v>
      </c>
      <c r="B245" s="46">
        <v>2019</v>
      </c>
      <c r="C245" s="46">
        <v>5</v>
      </c>
      <c r="D245" s="22" t="s">
        <v>275</v>
      </c>
      <c r="E245" s="22" t="s">
        <v>647</v>
      </c>
      <c r="G245" s="41">
        <f t="shared" si="96"/>
        <v>882</v>
      </c>
      <c r="H245" s="41"/>
      <c r="I245" s="41">
        <f t="shared" si="97"/>
        <v>240</v>
      </c>
      <c r="J245" s="41">
        <v>100</v>
      </c>
      <c r="K245" s="41">
        <v>0</v>
      </c>
      <c r="L245" s="41">
        <v>140</v>
      </c>
      <c r="M245" s="41">
        <v>0</v>
      </c>
      <c r="N245" s="41">
        <v>0</v>
      </c>
      <c r="O245" s="41"/>
      <c r="P245" s="41">
        <f t="shared" si="98"/>
        <v>0</v>
      </c>
      <c r="Q245" s="41">
        <v>0</v>
      </c>
      <c r="R245" s="41">
        <v>0</v>
      </c>
      <c r="S245" s="41"/>
      <c r="T245" s="41">
        <v>78</v>
      </c>
      <c r="U245" s="41"/>
      <c r="V245" s="41">
        <f t="shared" si="99"/>
        <v>564</v>
      </c>
      <c r="W245" s="41">
        <v>554</v>
      </c>
      <c r="X245" s="41">
        <v>10</v>
      </c>
      <c r="Y245" s="41">
        <v>0</v>
      </c>
      <c r="Z245" s="41"/>
      <c r="AA245" s="41">
        <v>0</v>
      </c>
      <c r="AB245" s="41"/>
      <c r="AC245" s="41">
        <f t="shared" si="100"/>
        <v>117</v>
      </c>
      <c r="AE245" s="41">
        <v>10</v>
      </c>
      <c r="AG245" s="41">
        <v>0</v>
      </c>
      <c r="AI245" s="41">
        <v>7</v>
      </c>
      <c r="AK245" s="41">
        <v>100</v>
      </c>
      <c r="AL245" s="57"/>
    </row>
    <row r="246" spans="1:38" outlineLevel="1" x14ac:dyDescent="0.2">
      <c r="A246" s="22">
        <v>1</v>
      </c>
      <c r="B246" s="46">
        <v>2019</v>
      </c>
      <c r="C246" s="46">
        <v>5</v>
      </c>
      <c r="D246" s="22" t="s">
        <v>277</v>
      </c>
      <c r="E246" s="22" t="s">
        <v>649</v>
      </c>
      <c r="G246" s="41">
        <f t="shared" si="96"/>
        <v>1018</v>
      </c>
      <c r="H246" s="41"/>
      <c r="I246" s="41">
        <f t="shared" si="97"/>
        <v>306</v>
      </c>
      <c r="J246" s="41">
        <v>12</v>
      </c>
      <c r="K246" s="41">
        <v>0</v>
      </c>
      <c r="L246" s="41">
        <v>121</v>
      </c>
      <c r="M246" s="41">
        <v>0</v>
      </c>
      <c r="N246" s="41">
        <v>173</v>
      </c>
      <c r="O246" s="41"/>
      <c r="P246" s="41">
        <f t="shared" si="98"/>
        <v>51</v>
      </c>
      <c r="Q246" s="41">
        <v>51</v>
      </c>
      <c r="R246" s="41">
        <v>0</v>
      </c>
      <c r="S246" s="41"/>
      <c r="T246" s="41">
        <v>103</v>
      </c>
      <c r="U246" s="41"/>
      <c r="V246" s="41">
        <f t="shared" si="99"/>
        <v>558</v>
      </c>
      <c r="W246" s="41">
        <v>419</v>
      </c>
      <c r="X246" s="41">
        <v>19</v>
      </c>
      <c r="Y246" s="41">
        <v>120</v>
      </c>
      <c r="Z246" s="41"/>
      <c r="AA246" s="41">
        <v>25</v>
      </c>
      <c r="AB246" s="41"/>
      <c r="AC246" s="41">
        <f t="shared" si="100"/>
        <v>117</v>
      </c>
      <c r="AE246" s="41">
        <v>0</v>
      </c>
      <c r="AG246" s="41">
        <v>0</v>
      </c>
      <c r="AI246" s="41">
        <v>17</v>
      </c>
      <c r="AK246" s="41">
        <v>100</v>
      </c>
      <c r="AL246" s="57"/>
    </row>
    <row r="247" spans="1:38" outlineLevel="1" x14ac:dyDescent="0.2">
      <c r="A247" s="22">
        <v>1</v>
      </c>
      <c r="B247" s="46">
        <v>2019</v>
      </c>
      <c r="C247" s="46">
        <v>5</v>
      </c>
      <c r="D247" s="22" t="s">
        <v>278</v>
      </c>
      <c r="E247" s="22" t="s">
        <v>650</v>
      </c>
      <c r="G247" s="41">
        <f t="shared" si="96"/>
        <v>1173</v>
      </c>
      <c r="H247" s="41"/>
      <c r="I247" s="41">
        <f t="shared" si="97"/>
        <v>460</v>
      </c>
      <c r="J247" s="41">
        <v>352</v>
      </c>
      <c r="K247" s="41">
        <v>3</v>
      </c>
      <c r="L247" s="41">
        <v>100</v>
      </c>
      <c r="M247" s="41">
        <v>0</v>
      </c>
      <c r="N247" s="41">
        <v>5</v>
      </c>
      <c r="O247" s="41"/>
      <c r="P247" s="41">
        <f t="shared" si="98"/>
        <v>0</v>
      </c>
      <c r="Q247" s="41">
        <v>0</v>
      </c>
      <c r="R247" s="41">
        <v>0</v>
      </c>
      <c r="S247" s="41"/>
      <c r="T247" s="41">
        <v>127</v>
      </c>
      <c r="U247" s="41"/>
      <c r="V247" s="41">
        <f t="shared" si="99"/>
        <v>586</v>
      </c>
      <c r="W247" s="41">
        <v>586</v>
      </c>
      <c r="X247" s="41">
        <v>0</v>
      </c>
      <c r="Y247" s="41">
        <v>0</v>
      </c>
      <c r="Z247" s="41"/>
      <c r="AA247" s="41">
        <v>0</v>
      </c>
      <c r="AB247" s="41"/>
      <c r="AC247" s="41">
        <f t="shared" si="100"/>
        <v>35</v>
      </c>
      <c r="AE247" s="41">
        <v>16</v>
      </c>
      <c r="AG247" s="41">
        <v>16</v>
      </c>
      <c r="AI247" s="41">
        <v>0</v>
      </c>
      <c r="AK247" s="41">
        <v>3</v>
      </c>
      <c r="AL247" s="57"/>
    </row>
    <row r="248" spans="1:38" outlineLevel="1" x14ac:dyDescent="0.2">
      <c r="A248" s="22">
        <v>1</v>
      </c>
      <c r="B248" s="46">
        <v>2019</v>
      </c>
      <c r="C248" s="46">
        <v>5</v>
      </c>
      <c r="D248" s="22" t="s">
        <v>279</v>
      </c>
      <c r="E248" s="22" t="s">
        <v>651</v>
      </c>
      <c r="G248" s="41">
        <f t="shared" si="96"/>
        <v>1585</v>
      </c>
      <c r="H248" s="41"/>
      <c r="I248" s="41">
        <f t="shared" si="97"/>
        <v>674</v>
      </c>
      <c r="J248" s="41">
        <v>84</v>
      </c>
      <c r="K248" s="41">
        <v>25</v>
      </c>
      <c r="L248" s="41">
        <v>58</v>
      </c>
      <c r="M248" s="41">
        <v>0</v>
      </c>
      <c r="N248" s="41">
        <v>507</v>
      </c>
      <c r="O248" s="41"/>
      <c r="P248" s="41">
        <f t="shared" si="98"/>
        <v>0</v>
      </c>
      <c r="Q248" s="41">
        <v>0</v>
      </c>
      <c r="R248" s="41">
        <v>0</v>
      </c>
      <c r="S248" s="41"/>
      <c r="T248" s="41">
        <v>114</v>
      </c>
      <c r="U248" s="41"/>
      <c r="V248" s="41">
        <f t="shared" si="99"/>
        <v>797</v>
      </c>
      <c r="W248" s="41">
        <v>797</v>
      </c>
      <c r="X248" s="41">
        <v>0</v>
      </c>
      <c r="Y248" s="41">
        <v>0</v>
      </c>
      <c r="Z248" s="41"/>
      <c r="AA248" s="41">
        <v>0</v>
      </c>
      <c r="AB248" s="41"/>
      <c r="AC248" s="41">
        <f t="shared" si="100"/>
        <v>336</v>
      </c>
      <c r="AE248" s="41">
        <v>295</v>
      </c>
      <c r="AG248" s="41">
        <v>0</v>
      </c>
      <c r="AI248" s="41">
        <v>18</v>
      </c>
      <c r="AK248" s="41">
        <v>23</v>
      </c>
      <c r="AL248" s="57"/>
    </row>
    <row r="249" spans="1:38" outlineLevel="1" x14ac:dyDescent="0.2">
      <c r="A249" s="22">
        <v>1</v>
      </c>
      <c r="B249" s="46">
        <v>2019</v>
      </c>
      <c r="C249" s="46">
        <v>5</v>
      </c>
      <c r="D249" s="22" t="s">
        <v>280</v>
      </c>
      <c r="E249" s="22" t="s">
        <v>654</v>
      </c>
      <c r="G249" s="41">
        <f t="shared" si="96"/>
        <v>752</v>
      </c>
      <c r="H249" s="41"/>
      <c r="I249" s="41">
        <f t="shared" si="97"/>
        <v>263</v>
      </c>
      <c r="J249" s="41">
        <v>263</v>
      </c>
      <c r="K249" s="41">
        <v>0</v>
      </c>
      <c r="L249" s="41">
        <v>0</v>
      </c>
      <c r="M249" s="41">
        <v>0</v>
      </c>
      <c r="N249" s="41">
        <v>0</v>
      </c>
      <c r="O249" s="41"/>
      <c r="P249" s="41">
        <f t="shared" si="98"/>
        <v>0</v>
      </c>
      <c r="Q249" s="41">
        <v>0</v>
      </c>
      <c r="R249" s="41">
        <v>0</v>
      </c>
      <c r="S249" s="41"/>
      <c r="T249" s="41">
        <v>105</v>
      </c>
      <c r="U249" s="41"/>
      <c r="V249" s="41">
        <f t="shared" si="99"/>
        <v>384</v>
      </c>
      <c r="W249" s="41">
        <v>384</v>
      </c>
      <c r="X249" s="41">
        <v>0</v>
      </c>
      <c r="Y249" s="41">
        <v>0</v>
      </c>
      <c r="Z249" s="41"/>
      <c r="AA249" s="41">
        <v>0</v>
      </c>
      <c r="AB249" s="41"/>
      <c r="AC249" s="41">
        <f t="shared" si="100"/>
        <v>56</v>
      </c>
      <c r="AE249" s="41">
        <v>46</v>
      </c>
      <c r="AG249" s="41">
        <v>0</v>
      </c>
      <c r="AI249" s="41">
        <v>1</v>
      </c>
      <c r="AK249" s="41">
        <v>9</v>
      </c>
      <c r="AL249" s="57"/>
    </row>
    <row r="250" spans="1:38" outlineLevel="1" x14ac:dyDescent="0.2">
      <c r="A250" s="22">
        <v>1</v>
      </c>
      <c r="B250" s="46">
        <v>2019</v>
      </c>
      <c r="C250" s="46">
        <v>5</v>
      </c>
      <c r="D250" s="22" t="s">
        <v>281</v>
      </c>
      <c r="E250" s="22" t="s">
        <v>655</v>
      </c>
      <c r="G250" s="41">
        <f t="shared" si="96"/>
        <v>3597</v>
      </c>
      <c r="H250" s="41"/>
      <c r="I250" s="41">
        <f t="shared" si="97"/>
        <v>1930</v>
      </c>
      <c r="J250" s="41">
        <v>1108</v>
      </c>
      <c r="K250" s="41">
        <v>0</v>
      </c>
      <c r="L250" s="41">
        <v>0</v>
      </c>
      <c r="M250" s="41">
        <v>0</v>
      </c>
      <c r="N250" s="41">
        <v>822</v>
      </c>
      <c r="O250" s="41"/>
      <c r="P250" s="41">
        <f t="shared" si="98"/>
        <v>191</v>
      </c>
      <c r="Q250" s="41">
        <v>146</v>
      </c>
      <c r="R250" s="41">
        <v>45</v>
      </c>
      <c r="S250" s="41"/>
      <c r="T250" s="41">
        <v>576</v>
      </c>
      <c r="U250" s="41"/>
      <c r="V250" s="41">
        <f t="shared" si="99"/>
        <v>900</v>
      </c>
      <c r="W250" s="41">
        <v>820</v>
      </c>
      <c r="X250" s="41">
        <v>22</v>
      </c>
      <c r="Y250" s="41">
        <v>58</v>
      </c>
      <c r="Z250" s="41"/>
      <c r="AA250" s="41">
        <v>0</v>
      </c>
      <c r="AB250" s="41"/>
      <c r="AC250" s="41">
        <f t="shared" si="100"/>
        <v>700</v>
      </c>
      <c r="AE250" s="41">
        <v>663</v>
      </c>
      <c r="AG250" s="41">
        <v>0</v>
      </c>
      <c r="AI250" s="41">
        <v>37</v>
      </c>
      <c r="AK250" s="41">
        <v>0</v>
      </c>
      <c r="AL250" s="57"/>
    </row>
    <row r="251" spans="1:38" outlineLevel="1" x14ac:dyDescent="0.2">
      <c r="A251" s="22">
        <v>1</v>
      </c>
      <c r="B251" s="46">
        <v>2019</v>
      </c>
      <c r="C251" s="46">
        <v>5</v>
      </c>
      <c r="D251" s="22" t="s">
        <v>282</v>
      </c>
      <c r="E251" s="22" t="s">
        <v>656</v>
      </c>
      <c r="G251" s="41">
        <f t="shared" si="96"/>
        <v>2701</v>
      </c>
      <c r="H251" s="41"/>
      <c r="I251" s="41">
        <f t="shared" si="97"/>
        <v>1501</v>
      </c>
      <c r="J251" s="41">
        <v>883</v>
      </c>
      <c r="K251" s="41">
        <v>118</v>
      </c>
      <c r="L251" s="41">
        <v>375</v>
      </c>
      <c r="M251" s="41">
        <v>0</v>
      </c>
      <c r="N251" s="41">
        <v>125</v>
      </c>
      <c r="O251" s="41"/>
      <c r="P251" s="41">
        <f t="shared" si="98"/>
        <v>106</v>
      </c>
      <c r="Q251" s="41">
        <v>87</v>
      </c>
      <c r="R251" s="41">
        <v>19</v>
      </c>
      <c r="S251" s="41"/>
      <c r="T251" s="41">
        <v>272</v>
      </c>
      <c r="U251" s="41"/>
      <c r="V251" s="41">
        <f t="shared" si="99"/>
        <v>822</v>
      </c>
      <c r="W251" s="41">
        <v>767</v>
      </c>
      <c r="X251" s="41">
        <v>23</v>
      </c>
      <c r="Y251" s="41">
        <v>32</v>
      </c>
      <c r="Z251" s="41"/>
      <c r="AA251" s="41">
        <v>0</v>
      </c>
      <c r="AB251" s="41"/>
      <c r="AC251" s="41">
        <f t="shared" si="100"/>
        <v>242</v>
      </c>
      <c r="AE251" s="41">
        <v>219</v>
      </c>
      <c r="AG251" s="41">
        <v>0</v>
      </c>
      <c r="AI251" s="41">
        <v>22</v>
      </c>
      <c r="AK251" s="41">
        <v>1</v>
      </c>
      <c r="AL251" s="57"/>
    </row>
    <row r="252" spans="1:38" outlineLevel="1" x14ac:dyDescent="0.2">
      <c r="A252" s="22">
        <v>1</v>
      </c>
      <c r="B252" s="46">
        <v>2019</v>
      </c>
      <c r="C252" s="46">
        <v>5</v>
      </c>
      <c r="D252" s="22" t="s">
        <v>284</v>
      </c>
      <c r="E252" s="22" t="s">
        <v>658</v>
      </c>
      <c r="G252" s="41">
        <f t="shared" si="96"/>
        <v>632</v>
      </c>
      <c r="H252" s="41"/>
      <c r="I252" s="41">
        <f t="shared" si="97"/>
        <v>-87</v>
      </c>
      <c r="J252" s="41">
        <v>0</v>
      </c>
      <c r="K252" s="41">
        <v>0</v>
      </c>
      <c r="L252" s="41">
        <v>-98</v>
      </c>
      <c r="M252" s="41">
        <v>0</v>
      </c>
      <c r="N252" s="41">
        <v>11</v>
      </c>
      <c r="O252" s="41"/>
      <c r="P252" s="41">
        <f t="shared" si="98"/>
        <v>158</v>
      </c>
      <c r="Q252" s="41">
        <v>158</v>
      </c>
      <c r="R252" s="41">
        <v>0</v>
      </c>
      <c r="S252" s="41"/>
      <c r="T252" s="41">
        <v>103</v>
      </c>
      <c r="U252" s="41"/>
      <c r="V252" s="41">
        <f t="shared" si="99"/>
        <v>458</v>
      </c>
      <c r="W252" s="41">
        <v>444</v>
      </c>
      <c r="X252" s="41">
        <v>14</v>
      </c>
      <c r="Y252" s="41">
        <v>0</v>
      </c>
      <c r="Z252" s="41"/>
      <c r="AA252" s="41">
        <v>0</v>
      </c>
      <c r="AB252" s="41"/>
      <c r="AC252" s="41">
        <f t="shared" si="100"/>
        <v>165</v>
      </c>
      <c r="AE252" s="41">
        <v>8</v>
      </c>
      <c r="AG252" s="41">
        <v>6</v>
      </c>
      <c r="AI252" s="41">
        <v>2</v>
      </c>
      <c r="AK252" s="41">
        <v>149</v>
      </c>
      <c r="AL252" s="57"/>
    </row>
    <row r="253" spans="1:38" outlineLevel="1" x14ac:dyDescent="0.2">
      <c r="A253" s="22">
        <v>1</v>
      </c>
      <c r="B253" s="46">
        <v>2019</v>
      </c>
      <c r="C253" s="46">
        <v>5</v>
      </c>
      <c r="D253" s="22" t="s">
        <v>287</v>
      </c>
      <c r="E253" s="22" t="s">
        <v>661</v>
      </c>
      <c r="G253" s="41">
        <f t="shared" si="96"/>
        <v>1948</v>
      </c>
      <c r="H253" s="41"/>
      <c r="I253" s="41">
        <f t="shared" si="97"/>
        <v>591</v>
      </c>
      <c r="J253" s="41">
        <v>128</v>
      </c>
      <c r="K253" s="41">
        <v>26</v>
      </c>
      <c r="L253" s="41">
        <v>245</v>
      </c>
      <c r="M253" s="41">
        <v>38</v>
      </c>
      <c r="N253" s="41">
        <v>154</v>
      </c>
      <c r="O253" s="41"/>
      <c r="P253" s="41">
        <f t="shared" si="98"/>
        <v>522</v>
      </c>
      <c r="Q253" s="41">
        <v>522</v>
      </c>
      <c r="R253" s="41">
        <v>0</v>
      </c>
      <c r="S253" s="41"/>
      <c r="T253" s="41">
        <v>165</v>
      </c>
      <c r="U253" s="41"/>
      <c r="V253" s="41">
        <f t="shared" si="99"/>
        <v>670</v>
      </c>
      <c r="W253" s="41">
        <v>645</v>
      </c>
      <c r="X253" s="41">
        <v>1</v>
      </c>
      <c r="Y253" s="41">
        <v>24</v>
      </c>
      <c r="Z253" s="41"/>
      <c r="AA253" s="41">
        <v>0</v>
      </c>
      <c r="AB253" s="41"/>
      <c r="AC253" s="41">
        <f t="shared" si="100"/>
        <v>139</v>
      </c>
      <c r="AE253" s="41">
        <v>4</v>
      </c>
      <c r="AG253" s="41">
        <v>88</v>
      </c>
      <c r="AI253" s="41">
        <v>36</v>
      </c>
      <c r="AK253" s="41">
        <v>11</v>
      </c>
      <c r="AL253" s="57"/>
    </row>
    <row r="254" spans="1:38" outlineLevel="1" x14ac:dyDescent="0.2">
      <c r="A254" s="22">
        <v>1</v>
      </c>
      <c r="B254" s="46">
        <v>2019</v>
      </c>
      <c r="C254" s="46">
        <v>5</v>
      </c>
      <c r="D254" s="22" t="s">
        <v>288</v>
      </c>
      <c r="E254" s="22" t="s">
        <v>662</v>
      </c>
      <c r="G254" s="41">
        <f t="shared" si="96"/>
        <v>1596</v>
      </c>
      <c r="H254" s="41"/>
      <c r="I254" s="41">
        <f t="shared" si="97"/>
        <v>216</v>
      </c>
      <c r="J254" s="41">
        <v>37</v>
      </c>
      <c r="K254" s="41">
        <v>1</v>
      </c>
      <c r="L254" s="41">
        <v>98</v>
      </c>
      <c r="M254" s="41">
        <v>0</v>
      </c>
      <c r="N254" s="41">
        <v>80</v>
      </c>
      <c r="O254" s="41"/>
      <c r="P254" s="41">
        <f t="shared" si="98"/>
        <v>16</v>
      </c>
      <c r="Q254" s="41">
        <v>16</v>
      </c>
      <c r="R254" s="41">
        <v>0</v>
      </c>
      <c r="S254" s="41"/>
      <c r="T254" s="41">
        <v>476</v>
      </c>
      <c r="U254" s="41"/>
      <c r="V254" s="41">
        <f t="shared" si="99"/>
        <v>888</v>
      </c>
      <c r="W254" s="41">
        <v>872</v>
      </c>
      <c r="X254" s="41">
        <v>16</v>
      </c>
      <c r="Y254" s="41">
        <v>0</v>
      </c>
      <c r="Z254" s="41"/>
      <c r="AA254" s="41">
        <v>15</v>
      </c>
      <c r="AB254" s="41"/>
      <c r="AC254" s="41">
        <f t="shared" si="100"/>
        <v>146</v>
      </c>
      <c r="AE254" s="41">
        <v>32</v>
      </c>
      <c r="AG254" s="41">
        <v>0</v>
      </c>
      <c r="AI254" s="41">
        <v>24</v>
      </c>
      <c r="AK254" s="41">
        <v>90</v>
      </c>
      <c r="AL254" s="57"/>
    </row>
    <row r="255" spans="1:38" outlineLevel="1" x14ac:dyDescent="0.2">
      <c r="A255" s="22">
        <v>1</v>
      </c>
      <c r="B255" s="46">
        <v>2019</v>
      </c>
      <c r="C255" s="46">
        <v>5</v>
      </c>
      <c r="D255" s="22" t="s">
        <v>290</v>
      </c>
      <c r="E255" s="22" t="s">
        <v>664</v>
      </c>
      <c r="G255" s="41">
        <f t="shared" si="96"/>
        <v>326</v>
      </c>
      <c r="H255" s="41"/>
      <c r="I255" s="41">
        <f t="shared" si="97"/>
        <v>53</v>
      </c>
      <c r="J255" s="41">
        <v>48</v>
      </c>
      <c r="K255" s="41">
        <v>0</v>
      </c>
      <c r="L255" s="41">
        <v>0</v>
      </c>
      <c r="M255" s="41">
        <v>0</v>
      </c>
      <c r="N255" s="41">
        <v>5</v>
      </c>
      <c r="O255" s="41"/>
      <c r="P255" s="41">
        <f t="shared" si="98"/>
        <v>0</v>
      </c>
      <c r="Q255" s="41">
        <v>0</v>
      </c>
      <c r="R255" s="41">
        <v>0</v>
      </c>
      <c r="S255" s="41"/>
      <c r="T255" s="41">
        <v>54</v>
      </c>
      <c r="U255" s="41"/>
      <c r="V255" s="41">
        <f t="shared" si="99"/>
        <v>219</v>
      </c>
      <c r="W255" s="41">
        <v>206</v>
      </c>
      <c r="X255" s="41">
        <v>13</v>
      </c>
      <c r="Y255" s="41">
        <v>0</v>
      </c>
      <c r="Z255" s="41"/>
      <c r="AA255" s="41">
        <v>0</v>
      </c>
      <c r="AB255" s="41"/>
      <c r="AC255" s="41">
        <f t="shared" si="100"/>
        <v>3</v>
      </c>
      <c r="AE255" s="41">
        <v>0</v>
      </c>
      <c r="AG255" s="41">
        <v>0</v>
      </c>
      <c r="AI255" s="41">
        <v>3</v>
      </c>
      <c r="AK255" s="41">
        <v>0</v>
      </c>
      <c r="AL255" s="57"/>
    </row>
    <row r="256" spans="1:38" outlineLevel="1" x14ac:dyDescent="0.2">
      <c r="A256" s="22">
        <v>1</v>
      </c>
      <c r="B256" s="46">
        <v>2019</v>
      </c>
      <c r="C256" s="46">
        <v>5</v>
      </c>
      <c r="D256" s="22" t="s">
        <v>292</v>
      </c>
      <c r="E256" s="22" t="s">
        <v>666</v>
      </c>
      <c r="G256" s="41">
        <f t="shared" si="96"/>
        <v>1173</v>
      </c>
      <c r="H256" s="41"/>
      <c r="I256" s="41">
        <f t="shared" si="97"/>
        <v>279</v>
      </c>
      <c r="J256" s="41">
        <v>250</v>
      </c>
      <c r="K256" s="41">
        <v>0</v>
      </c>
      <c r="L256" s="41">
        <v>18</v>
      </c>
      <c r="M256" s="41">
        <v>0</v>
      </c>
      <c r="N256" s="41">
        <v>11</v>
      </c>
      <c r="O256" s="41"/>
      <c r="P256" s="41">
        <f t="shared" si="98"/>
        <v>214</v>
      </c>
      <c r="Q256" s="41">
        <v>214</v>
      </c>
      <c r="R256" s="41">
        <v>0</v>
      </c>
      <c r="S256" s="41"/>
      <c r="T256" s="41">
        <v>19</v>
      </c>
      <c r="U256" s="41"/>
      <c r="V256" s="41">
        <f t="shared" si="99"/>
        <v>661</v>
      </c>
      <c r="W256" s="41">
        <v>632</v>
      </c>
      <c r="X256" s="41">
        <v>0</v>
      </c>
      <c r="Y256" s="41">
        <v>29</v>
      </c>
      <c r="Z256" s="41"/>
      <c r="AA256" s="41">
        <v>147</v>
      </c>
      <c r="AB256" s="41"/>
      <c r="AC256" s="41">
        <f t="shared" si="100"/>
        <v>74</v>
      </c>
      <c r="AE256" s="41">
        <v>61</v>
      </c>
      <c r="AG256" s="41">
        <v>0</v>
      </c>
      <c r="AI256" s="41">
        <v>9</v>
      </c>
      <c r="AK256" s="41">
        <v>4</v>
      </c>
      <c r="AL256" s="57"/>
    </row>
    <row r="257" spans="1:38" outlineLevel="1" x14ac:dyDescent="0.2">
      <c r="A257" s="22">
        <v>1</v>
      </c>
      <c r="B257" s="46">
        <v>2019</v>
      </c>
      <c r="C257" s="46">
        <v>5</v>
      </c>
      <c r="D257" s="22" t="s">
        <v>293</v>
      </c>
      <c r="E257" s="22" t="s">
        <v>667</v>
      </c>
      <c r="G257" s="41">
        <f t="shared" si="96"/>
        <v>2966</v>
      </c>
      <c r="H257" s="41"/>
      <c r="I257" s="41">
        <f t="shared" ref="I257:I271" si="101">SUM(J257:N257)</f>
        <v>1505</v>
      </c>
      <c r="J257" s="41">
        <v>995</v>
      </c>
      <c r="K257" s="41">
        <v>75</v>
      </c>
      <c r="L257" s="41">
        <v>254</v>
      </c>
      <c r="M257" s="41">
        <v>5</v>
      </c>
      <c r="N257" s="41">
        <v>176</v>
      </c>
      <c r="O257" s="41"/>
      <c r="P257" s="41">
        <f t="shared" ref="P257:P271" si="102">SUM(Q257:R257)</f>
        <v>89</v>
      </c>
      <c r="Q257" s="41">
        <v>89</v>
      </c>
      <c r="R257" s="41">
        <v>0</v>
      </c>
      <c r="S257" s="41"/>
      <c r="T257" s="41">
        <v>308</v>
      </c>
      <c r="U257" s="41"/>
      <c r="V257" s="41">
        <f t="shared" ref="V257:V271" si="103">SUM(W257:Y257)</f>
        <v>1064</v>
      </c>
      <c r="W257" s="41">
        <v>984</v>
      </c>
      <c r="X257" s="41">
        <v>80</v>
      </c>
      <c r="Y257" s="41">
        <v>0</v>
      </c>
      <c r="Z257" s="41"/>
      <c r="AA257" s="41">
        <v>0</v>
      </c>
      <c r="AB257" s="41"/>
      <c r="AC257" s="41">
        <f t="shared" si="100"/>
        <v>296</v>
      </c>
      <c r="AE257" s="41">
        <v>256</v>
      </c>
      <c r="AG257" s="41">
        <v>27</v>
      </c>
      <c r="AI257" s="41">
        <v>13</v>
      </c>
      <c r="AK257" s="41">
        <v>0</v>
      </c>
      <c r="AL257" s="57"/>
    </row>
    <row r="258" spans="1:38" outlineLevel="1" x14ac:dyDescent="0.2">
      <c r="A258" s="22">
        <v>1</v>
      </c>
      <c r="B258" s="46">
        <v>2019</v>
      </c>
      <c r="C258" s="46">
        <v>5</v>
      </c>
      <c r="D258" s="22" t="s">
        <v>294</v>
      </c>
      <c r="E258" s="22" t="s">
        <v>668</v>
      </c>
      <c r="G258" s="41">
        <f t="shared" si="96"/>
        <v>4534</v>
      </c>
      <c r="H258" s="41"/>
      <c r="I258" s="41">
        <f t="shared" si="101"/>
        <v>3036</v>
      </c>
      <c r="J258" s="41">
        <v>1043</v>
      </c>
      <c r="K258" s="41">
        <v>9</v>
      </c>
      <c r="L258" s="41">
        <v>48</v>
      </c>
      <c r="M258" s="41">
        <v>935</v>
      </c>
      <c r="N258" s="41">
        <v>1001</v>
      </c>
      <c r="O258" s="41"/>
      <c r="P258" s="41">
        <f t="shared" si="102"/>
        <v>197</v>
      </c>
      <c r="Q258" s="41">
        <v>197</v>
      </c>
      <c r="R258" s="41">
        <v>0</v>
      </c>
      <c r="S258" s="41"/>
      <c r="T258" s="41">
        <v>463</v>
      </c>
      <c r="U258" s="41"/>
      <c r="V258" s="41">
        <f t="shared" si="103"/>
        <v>838</v>
      </c>
      <c r="W258" s="41">
        <v>774</v>
      </c>
      <c r="X258" s="41">
        <v>31</v>
      </c>
      <c r="Y258" s="41">
        <v>33</v>
      </c>
      <c r="Z258" s="41"/>
      <c r="AA258" s="41">
        <v>0</v>
      </c>
      <c r="AB258" s="41"/>
      <c r="AC258" s="41">
        <f t="shared" si="100"/>
        <v>392</v>
      </c>
      <c r="AE258" s="41">
        <v>233</v>
      </c>
      <c r="AG258" s="41">
        <v>98</v>
      </c>
      <c r="AI258" s="41">
        <v>55</v>
      </c>
      <c r="AK258" s="41">
        <v>6</v>
      </c>
      <c r="AL258" s="57"/>
    </row>
    <row r="259" spans="1:38" outlineLevel="1" x14ac:dyDescent="0.2">
      <c r="A259" s="22">
        <v>1</v>
      </c>
      <c r="B259" s="46">
        <v>2019</v>
      </c>
      <c r="C259" s="46">
        <v>5</v>
      </c>
      <c r="D259" s="22" t="s">
        <v>295</v>
      </c>
      <c r="E259" s="22" t="s">
        <v>669</v>
      </c>
      <c r="G259" s="41">
        <f t="shared" si="96"/>
        <v>855</v>
      </c>
      <c r="H259" s="41"/>
      <c r="I259" s="41">
        <f t="shared" si="101"/>
        <v>153</v>
      </c>
      <c r="J259" s="41">
        <v>0</v>
      </c>
      <c r="K259" s="41">
        <v>15</v>
      </c>
      <c r="L259" s="41">
        <v>48</v>
      </c>
      <c r="M259" s="41">
        <v>0</v>
      </c>
      <c r="N259" s="41">
        <v>90</v>
      </c>
      <c r="O259" s="41"/>
      <c r="P259" s="41">
        <f t="shared" si="102"/>
        <v>110</v>
      </c>
      <c r="Q259" s="41">
        <v>98</v>
      </c>
      <c r="R259" s="41">
        <v>12</v>
      </c>
      <c r="S259" s="41"/>
      <c r="T259" s="41">
        <v>153</v>
      </c>
      <c r="U259" s="41"/>
      <c r="V259" s="41">
        <f t="shared" si="103"/>
        <v>439</v>
      </c>
      <c r="W259" s="41">
        <v>421</v>
      </c>
      <c r="X259" s="41">
        <v>18</v>
      </c>
      <c r="Y259" s="41">
        <v>0</v>
      </c>
      <c r="Z259" s="41"/>
      <c r="AA259" s="41">
        <v>0</v>
      </c>
      <c r="AB259" s="41"/>
      <c r="AC259" s="41">
        <f t="shared" si="100"/>
        <v>40</v>
      </c>
      <c r="AE259" s="41">
        <v>40</v>
      </c>
      <c r="AG259" s="41">
        <v>0</v>
      </c>
      <c r="AI259" s="41">
        <v>0</v>
      </c>
      <c r="AK259" s="41">
        <v>0</v>
      </c>
      <c r="AL259" s="57"/>
    </row>
    <row r="260" spans="1:38" outlineLevel="1" x14ac:dyDescent="0.2">
      <c r="A260" s="22">
        <v>1</v>
      </c>
      <c r="B260" s="46">
        <v>2019</v>
      </c>
      <c r="C260" s="46">
        <v>5</v>
      </c>
      <c r="D260" s="22" t="s">
        <v>297</v>
      </c>
      <c r="E260" s="22" t="s">
        <v>671</v>
      </c>
      <c r="G260" s="41">
        <f t="shared" si="96"/>
        <v>715</v>
      </c>
      <c r="H260" s="41"/>
      <c r="I260" s="41">
        <f t="shared" si="101"/>
        <v>52</v>
      </c>
      <c r="J260" s="41">
        <v>0</v>
      </c>
      <c r="K260" s="41">
        <v>0</v>
      </c>
      <c r="L260" s="41">
        <v>51</v>
      </c>
      <c r="M260" s="41">
        <v>0</v>
      </c>
      <c r="N260" s="41">
        <v>1</v>
      </c>
      <c r="O260" s="41"/>
      <c r="P260" s="41">
        <f t="shared" si="102"/>
        <v>40</v>
      </c>
      <c r="Q260" s="41">
        <v>40</v>
      </c>
      <c r="R260" s="41">
        <v>0</v>
      </c>
      <c r="S260" s="41"/>
      <c r="T260" s="41">
        <v>158</v>
      </c>
      <c r="U260" s="41"/>
      <c r="V260" s="41">
        <f t="shared" si="103"/>
        <v>465</v>
      </c>
      <c r="W260" s="41">
        <v>415</v>
      </c>
      <c r="X260" s="41">
        <v>42</v>
      </c>
      <c r="Y260" s="41">
        <v>8</v>
      </c>
      <c r="Z260" s="41"/>
      <c r="AA260" s="41">
        <v>0</v>
      </c>
      <c r="AB260" s="41"/>
      <c r="AC260" s="41">
        <f t="shared" si="100"/>
        <v>50</v>
      </c>
      <c r="AE260" s="41">
        <v>1</v>
      </c>
      <c r="AG260" s="41">
        <v>41</v>
      </c>
      <c r="AI260" s="41">
        <v>0</v>
      </c>
      <c r="AK260" s="41">
        <v>8</v>
      </c>
      <c r="AL260" s="57"/>
    </row>
    <row r="261" spans="1:38" outlineLevel="1" x14ac:dyDescent="0.2">
      <c r="A261" s="22">
        <v>1</v>
      </c>
      <c r="B261" s="46">
        <v>2019</v>
      </c>
      <c r="C261" s="46">
        <v>5</v>
      </c>
      <c r="D261" s="22" t="s">
        <v>298</v>
      </c>
      <c r="E261" s="22" t="s">
        <v>672</v>
      </c>
      <c r="G261" s="41">
        <f t="shared" si="96"/>
        <v>805</v>
      </c>
      <c r="H261" s="41"/>
      <c r="I261" s="41">
        <f t="shared" si="101"/>
        <v>454</v>
      </c>
      <c r="J261" s="41">
        <v>149</v>
      </c>
      <c r="K261" s="41">
        <v>53</v>
      </c>
      <c r="L261" s="41">
        <v>242</v>
      </c>
      <c r="M261" s="41">
        <v>0</v>
      </c>
      <c r="N261" s="41">
        <v>10</v>
      </c>
      <c r="O261" s="41"/>
      <c r="P261" s="41">
        <f t="shared" si="102"/>
        <v>3</v>
      </c>
      <c r="Q261" s="41">
        <v>3</v>
      </c>
      <c r="R261" s="41">
        <v>0</v>
      </c>
      <c r="S261" s="41"/>
      <c r="T261" s="41">
        <v>0</v>
      </c>
      <c r="U261" s="41"/>
      <c r="V261" s="41">
        <f t="shared" si="103"/>
        <v>348</v>
      </c>
      <c r="W261" s="41">
        <v>333</v>
      </c>
      <c r="X261" s="41">
        <v>15</v>
      </c>
      <c r="Y261" s="41">
        <v>0</v>
      </c>
      <c r="Z261" s="41"/>
      <c r="AA261" s="41">
        <v>30</v>
      </c>
      <c r="AB261" s="41"/>
      <c r="AC261" s="41">
        <f t="shared" si="100"/>
        <v>0</v>
      </c>
      <c r="AE261" s="41">
        <v>0</v>
      </c>
      <c r="AG261" s="41">
        <v>0</v>
      </c>
      <c r="AI261" s="41">
        <v>0</v>
      </c>
      <c r="AK261" s="41">
        <v>0</v>
      </c>
      <c r="AL261" s="57"/>
    </row>
    <row r="262" spans="1:38" outlineLevel="1" x14ac:dyDescent="0.2">
      <c r="A262" s="22">
        <v>1</v>
      </c>
      <c r="B262" s="46">
        <v>2019</v>
      </c>
      <c r="C262" s="46">
        <v>5</v>
      </c>
      <c r="D262" s="22" t="s">
        <v>299</v>
      </c>
      <c r="E262" s="22" t="s">
        <v>675</v>
      </c>
      <c r="G262" s="41">
        <f t="shared" si="96"/>
        <v>892</v>
      </c>
      <c r="H262" s="41"/>
      <c r="I262" s="41">
        <f t="shared" si="101"/>
        <v>183</v>
      </c>
      <c r="J262" s="41">
        <v>80</v>
      </c>
      <c r="K262" s="41">
        <v>103</v>
      </c>
      <c r="L262" s="41">
        <v>0</v>
      </c>
      <c r="M262" s="41">
        <v>0</v>
      </c>
      <c r="N262" s="41">
        <v>0</v>
      </c>
      <c r="O262" s="41"/>
      <c r="P262" s="41">
        <f t="shared" si="102"/>
        <v>112</v>
      </c>
      <c r="Q262" s="41">
        <v>112</v>
      </c>
      <c r="R262" s="41">
        <v>0</v>
      </c>
      <c r="S262" s="41"/>
      <c r="T262" s="41">
        <v>15</v>
      </c>
      <c r="U262" s="41"/>
      <c r="V262" s="41">
        <f t="shared" si="103"/>
        <v>582</v>
      </c>
      <c r="W262" s="41">
        <v>532</v>
      </c>
      <c r="X262" s="41">
        <v>50</v>
      </c>
      <c r="Y262" s="41">
        <v>0</v>
      </c>
      <c r="Z262" s="41"/>
      <c r="AA262" s="41">
        <v>0</v>
      </c>
      <c r="AB262" s="41"/>
      <c r="AC262" s="41">
        <f t="shared" si="100"/>
        <v>65</v>
      </c>
      <c r="AE262" s="41">
        <v>6</v>
      </c>
      <c r="AG262" s="41">
        <v>59</v>
      </c>
      <c r="AI262" s="41">
        <v>0</v>
      </c>
      <c r="AK262" s="41">
        <v>0</v>
      </c>
      <c r="AL262" s="57"/>
    </row>
    <row r="263" spans="1:38" outlineLevel="1" x14ac:dyDescent="0.2">
      <c r="A263" s="22">
        <v>1</v>
      </c>
      <c r="B263" s="46">
        <v>2019</v>
      </c>
      <c r="C263" s="46">
        <v>5</v>
      </c>
      <c r="D263" s="22" t="s">
        <v>301</v>
      </c>
      <c r="E263" s="22" t="s">
        <v>677</v>
      </c>
      <c r="G263" s="41">
        <f t="shared" si="96"/>
        <v>2556</v>
      </c>
      <c r="H263" s="41"/>
      <c r="I263" s="41">
        <f t="shared" si="101"/>
        <v>491</v>
      </c>
      <c r="J263" s="41">
        <v>191</v>
      </c>
      <c r="K263" s="41">
        <v>0</v>
      </c>
      <c r="L263" s="41">
        <v>300</v>
      </c>
      <c r="M263" s="41">
        <v>0</v>
      </c>
      <c r="N263" s="41">
        <v>0</v>
      </c>
      <c r="O263" s="41"/>
      <c r="P263" s="41">
        <f t="shared" si="102"/>
        <v>543</v>
      </c>
      <c r="Q263" s="41">
        <v>381</v>
      </c>
      <c r="R263" s="41">
        <v>162</v>
      </c>
      <c r="S263" s="41"/>
      <c r="T263" s="41">
        <v>849</v>
      </c>
      <c r="U263" s="41"/>
      <c r="V263" s="41">
        <f t="shared" si="103"/>
        <v>673</v>
      </c>
      <c r="W263" s="41">
        <v>673</v>
      </c>
      <c r="X263" s="41">
        <v>0</v>
      </c>
      <c r="Y263" s="41">
        <v>0</v>
      </c>
      <c r="Z263" s="41"/>
      <c r="AA263" s="41">
        <v>0</v>
      </c>
      <c r="AB263" s="41"/>
      <c r="AC263" s="41">
        <f t="shared" si="100"/>
        <v>439</v>
      </c>
      <c r="AE263" s="41">
        <v>40</v>
      </c>
      <c r="AG263" s="41">
        <v>219</v>
      </c>
      <c r="AI263" s="41">
        <v>151</v>
      </c>
      <c r="AK263" s="41">
        <v>29</v>
      </c>
      <c r="AL263" s="57"/>
    </row>
    <row r="264" spans="1:38" outlineLevel="1" x14ac:dyDescent="0.2">
      <c r="A264" s="22">
        <v>1</v>
      </c>
      <c r="B264" s="46">
        <v>2019</v>
      </c>
      <c r="C264" s="46">
        <v>5</v>
      </c>
      <c r="D264" s="22" t="s">
        <v>307</v>
      </c>
      <c r="E264" s="22" t="s">
        <v>683</v>
      </c>
      <c r="G264" s="41">
        <f t="shared" si="96"/>
        <v>1858</v>
      </c>
      <c r="H264" s="41"/>
      <c r="I264" s="41">
        <f t="shared" si="101"/>
        <v>513</v>
      </c>
      <c r="J264" s="41">
        <v>221</v>
      </c>
      <c r="K264" s="41">
        <v>141</v>
      </c>
      <c r="L264" s="41">
        <v>0</v>
      </c>
      <c r="M264" s="41">
        <v>0</v>
      </c>
      <c r="N264" s="41">
        <v>151</v>
      </c>
      <c r="O264" s="41"/>
      <c r="P264" s="41">
        <f t="shared" si="102"/>
        <v>453</v>
      </c>
      <c r="Q264" s="41">
        <v>453</v>
      </c>
      <c r="R264" s="41">
        <v>0</v>
      </c>
      <c r="S264" s="41"/>
      <c r="T264" s="41">
        <v>131</v>
      </c>
      <c r="U264" s="41"/>
      <c r="V264" s="41">
        <f t="shared" si="103"/>
        <v>761</v>
      </c>
      <c r="W264" s="41">
        <v>718</v>
      </c>
      <c r="X264" s="41">
        <v>43</v>
      </c>
      <c r="Y264" s="41">
        <v>0</v>
      </c>
      <c r="Z264" s="41"/>
      <c r="AA264" s="41">
        <v>0</v>
      </c>
      <c r="AB264" s="41"/>
      <c r="AC264" s="41">
        <f t="shared" si="100"/>
        <v>70</v>
      </c>
      <c r="AE264" s="41">
        <v>40</v>
      </c>
      <c r="AG264" s="41">
        <v>0</v>
      </c>
      <c r="AI264" s="41">
        <v>30</v>
      </c>
      <c r="AK264" s="41">
        <v>0</v>
      </c>
      <c r="AL264" s="57"/>
    </row>
    <row r="265" spans="1:38" outlineLevel="1" x14ac:dyDescent="0.2">
      <c r="A265" s="22">
        <v>1</v>
      </c>
      <c r="B265" s="46">
        <v>2019</v>
      </c>
      <c r="C265" s="46">
        <v>5</v>
      </c>
      <c r="D265" s="22" t="s">
        <v>309</v>
      </c>
      <c r="E265" s="22" t="s">
        <v>687</v>
      </c>
      <c r="G265" s="41">
        <f t="shared" si="96"/>
        <v>1819</v>
      </c>
      <c r="H265" s="41"/>
      <c r="I265" s="41">
        <f t="shared" si="101"/>
        <v>414</v>
      </c>
      <c r="J265" s="41">
        <v>0</v>
      </c>
      <c r="K265" s="41">
        <v>0</v>
      </c>
      <c r="L265" s="41">
        <v>302</v>
      </c>
      <c r="M265" s="41">
        <v>57</v>
      </c>
      <c r="N265" s="41">
        <v>55</v>
      </c>
      <c r="O265" s="41"/>
      <c r="P265" s="41">
        <f t="shared" si="102"/>
        <v>237</v>
      </c>
      <c r="Q265" s="41">
        <v>237</v>
      </c>
      <c r="R265" s="41">
        <v>0</v>
      </c>
      <c r="S265" s="41"/>
      <c r="T265" s="41">
        <v>376</v>
      </c>
      <c r="U265" s="41"/>
      <c r="V265" s="41">
        <f t="shared" si="103"/>
        <v>792</v>
      </c>
      <c r="W265" s="41">
        <v>792</v>
      </c>
      <c r="X265" s="41">
        <v>0</v>
      </c>
      <c r="Y265" s="41">
        <v>0</v>
      </c>
      <c r="Z265" s="41"/>
      <c r="AA265" s="41">
        <v>32</v>
      </c>
      <c r="AB265" s="41"/>
      <c r="AC265" s="41">
        <f t="shared" si="100"/>
        <v>282</v>
      </c>
      <c r="AE265" s="41">
        <v>20</v>
      </c>
      <c r="AG265" s="41">
        <v>133</v>
      </c>
      <c r="AI265" s="41">
        <v>28</v>
      </c>
      <c r="AK265" s="41">
        <v>101</v>
      </c>
      <c r="AL265" s="57"/>
    </row>
    <row r="266" spans="1:38" outlineLevel="1" x14ac:dyDescent="0.2">
      <c r="A266" s="22">
        <v>1</v>
      </c>
      <c r="B266" s="46">
        <v>2019</v>
      </c>
      <c r="C266" s="46">
        <v>5</v>
      </c>
      <c r="D266" s="22" t="s">
        <v>310</v>
      </c>
      <c r="E266" s="22" t="s">
        <v>690</v>
      </c>
      <c r="G266" s="41">
        <f t="shared" si="96"/>
        <v>1004</v>
      </c>
      <c r="H266" s="41"/>
      <c r="I266" s="41">
        <f t="shared" si="101"/>
        <v>172</v>
      </c>
      <c r="J266" s="41">
        <v>70</v>
      </c>
      <c r="K266" s="41">
        <v>102</v>
      </c>
      <c r="L266" s="41">
        <v>0</v>
      </c>
      <c r="M266" s="41">
        <v>0</v>
      </c>
      <c r="N266" s="41">
        <v>0</v>
      </c>
      <c r="O266" s="41"/>
      <c r="P266" s="41">
        <f t="shared" si="102"/>
        <v>42</v>
      </c>
      <c r="Q266" s="41">
        <v>42</v>
      </c>
      <c r="R266" s="41">
        <v>0</v>
      </c>
      <c r="S266" s="41"/>
      <c r="T266" s="41">
        <v>52</v>
      </c>
      <c r="U266" s="41"/>
      <c r="V266" s="41">
        <f t="shared" si="103"/>
        <v>738</v>
      </c>
      <c r="W266" s="41">
        <v>738</v>
      </c>
      <c r="X266" s="41">
        <v>0</v>
      </c>
      <c r="Y266" s="41">
        <v>0</v>
      </c>
      <c r="Z266" s="41"/>
      <c r="AA266" s="41">
        <v>0</v>
      </c>
      <c r="AB266" s="41"/>
      <c r="AC266" s="41">
        <f t="shared" si="100"/>
        <v>59</v>
      </c>
      <c r="AE266" s="41">
        <v>0</v>
      </c>
      <c r="AG266" s="41">
        <v>0</v>
      </c>
      <c r="AI266" s="41">
        <v>59</v>
      </c>
      <c r="AK266" s="41">
        <v>0</v>
      </c>
      <c r="AL266" s="57"/>
    </row>
    <row r="267" spans="1:38" outlineLevel="1" x14ac:dyDescent="0.2">
      <c r="A267" s="22">
        <v>1</v>
      </c>
      <c r="B267" s="46">
        <v>2019</v>
      </c>
      <c r="C267" s="46">
        <v>5</v>
      </c>
      <c r="D267" s="22" t="s">
        <v>311</v>
      </c>
      <c r="E267" s="22" t="s">
        <v>691</v>
      </c>
      <c r="G267" s="41">
        <f t="shared" si="96"/>
        <v>1678</v>
      </c>
      <c r="H267" s="41"/>
      <c r="I267" s="41">
        <f t="shared" si="101"/>
        <v>501</v>
      </c>
      <c r="J267" s="41">
        <v>20</v>
      </c>
      <c r="K267" s="41">
        <v>0</v>
      </c>
      <c r="L267" s="41">
        <v>441</v>
      </c>
      <c r="M267" s="41">
        <v>15</v>
      </c>
      <c r="N267" s="41">
        <v>25</v>
      </c>
      <c r="O267" s="41"/>
      <c r="P267" s="41">
        <f t="shared" si="102"/>
        <v>172</v>
      </c>
      <c r="Q267" s="41">
        <v>12</v>
      </c>
      <c r="R267" s="41">
        <v>160</v>
      </c>
      <c r="S267" s="41"/>
      <c r="T267" s="41">
        <v>247</v>
      </c>
      <c r="U267" s="41"/>
      <c r="V267" s="41">
        <f t="shared" si="103"/>
        <v>758</v>
      </c>
      <c r="W267" s="41">
        <v>735</v>
      </c>
      <c r="X267" s="41">
        <v>23</v>
      </c>
      <c r="Y267" s="41">
        <v>0</v>
      </c>
      <c r="Z267" s="41"/>
      <c r="AA267" s="41">
        <v>0</v>
      </c>
      <c r="AB267" s="41"/>
      <c r="AC267" s="41">
        <f t="shared" si="100"/>
        <v>165</v>
      </c>
      <c r="AE267" s="41">
        <v>15</v>
      </c>
      <c r="AG267" s="41">
        <v>0</v>
      </c>
      <c r="AI267" s="41">
        <v>69</v>
      </c>
      <c r="AK267" s="41">
        <v>81</v>
      </c>
      <c r="AL267" s="57"/>
    </row>
    <row r="268" spans="1:38" outlineLevel="1" x14ac:dyDescent="0.2">
      <c r="A268" s="22">
        <v>1</v>
      </c>
      <c r="B268" s="46">
        <v>2019</v>
      </c>
      <c r="C268" s="46">
        <v>5</v>
      </c>
      <c r="D268" s="22" t="s">
        <v>315</v>
      </c>
      <c r="E268" s="22" t="s">
        <v>697</v>
      </c>
      <c r="G268" s="41">
        <f t="shared" si="96"/>
        <v>2028</v>
      </c>
      <c r="H268" s="41"/>
      <c r="I268" s="41">
        <f t="shared" si="101"/>
        <v>479</v>
      </c>
      <c r="J268" s="41">
        <v>89</v>
      </c>
      <c r="K268" s="41">
        <v>96</v>
      </c>
      <c r="L268" s="41">
        <v>270</v>
      </c>
      <c r="M268" s="41">
        <v>0</v>
      </c>
      <c r="N268" s="41">
        <v>24</v>
      </c>
      <c r="O268" s="41"/>
      <c r="P268" s="41">
        <f t="shared" si="102"/>
        <v>15</v>
      </c>
      <c r="Q268" s="41">
        <v>15</v>
      </c>
      <c r="R268" s="41">
        <v>0</v>
      </c>
      <c r="S268" s="41"/>
      <c r="T268" s="41">
        <v>481</v>
      </c>
      <c r="U268" s="41"/>
      <c r="V268" s="41">
        <f t="shared" si="103"/>
        <v>1053</v>
      </c>
      <c r="W268" s="41">
        <v>947</v>
      </c>
      <c r="X268" s="41">
        <v>24</v>
      </c>
      <c r="Y268" s="41">
        <v>82</v>
      </c>
      <c r="Z268" s="41"/>
      <c r="AA268" s="41">
        <v>0</v>
      </c>
      <c r="AB268" s="41"/>
      <c r="AC268" s="41">
        <f t="shared" si="100"/>
        <v>178</v>
      </c>
      <c r="AE268" s="41">
        <v>1</v>
      </c>
      <c r="AG268" s="41">
        <v>0</v>
      </c>
      <c r="AI268" s="41">
        <v>67</v>
      </c>
      <c r="AK268" s="41">
        <v>110</v>
      </c>
      <c r="AL268" s="57"/>
    </row>
    <row r="269" spans="1:38" outlineLevel="1" x14ac:dyDescent="0.2">
      <c r="A269" s="22">
        <v>1</v>
      </c>
      <c r="B269" s="46">
        <v>2019</v>
      </c>
      <c r="C269" s="46">
        <v>5</v>
      </c>
      <c r="D269" s="22" t="s">
        <v>317</v>
      </c>
      <c r="E269" s="22" t="s">
        <v>699</v>
      </c>
      <c r="G269" s="41">
        <f t="shared" si="96"/>
        <v>4270</v>
      </c>
      <c r="H269" s="41"/>
      <c r="I269" s="41">
        <f t="shared" si="101"/>
        <v>1537</v>
      </c>
      <c r="J269" s="41">
        <v>0</v>
      </c>
      <c r="K269" s="41">
        <v>0</v>
      </c>
      <c r="L269" s="41">
        <v>1125</v>
      </c>
      <c r="M269" s="41">
        <v>0</v>
      </c>
      <c r="N269" s="41">
        <v>412</v>
      </c>
      <c r="O269" s="41"/>
      <c r="P269" s="41">
        <f t="shared" si="102"/>
        <v>617</v>
      </c>
      <c r="Q269" s="41">
        <v>565</v>
      </c>
      <c r="R269" s="41">
        <v>52</v>
      </c>
      <c r="S269" s="41"/>
      <c r="T269" s="41">
        <v>427</v>
      </c>
      <c r="U269" s="41"/>
      <c r="V269" s="41">
        <f t="shared" si="103"/>
        <v>1689</v>
      </c>
      <c r="W269" s="41">
        <v>1663</v>
      </c>
      <c r="X269" s="41">
        <v>26</v>
      </c>
      <c r="Y269" s="41">
        <v>0</v>
      </c>
      <c r="Z269" s="41"/>
      <c r="AA269" s="41">
        <v>0</v>
      </c>
      <c r="AB269" s="41"/>
      <c r="AC269" s="41">
        <f t="shared" si="100"/>
        <v>495</v>
      </c>
      <c r="AE269" s="41">
        <v>83</v>
      </c>
      <c r="AG269" s="41">
        <v>78</v>
      </c>
      <c r="AI269" s="41">
        <v>60</v>
      </c>
      <c r="AK269" s="41">
        <v>274</v>
      </c>
      <c r="AL269" s="57"/>
    </row>
    <row r="270" spans="1:38" outlineLevel="1" x14ac:dyDescent="0.2">
      <c r="A270" s="22">
        <v>1</v>
      </c>
      <c r="B270" s="46">
        <v>2019</v>
      </c>
      <c r="C270" s="46">
        <v>5</v>
      </c>
      <c r="D270" s="22" t="s">
        <v>318</v>
      </c>
      <c r="E270" s="22" t="s">
        <v>700</v>
      </c>
      <c r="G270" s="41">
        <f t="shared" si="96"/>
        <v>885</v>
      </c>
      <c r="H270" s="41"/>
      <c r="I270" s="41">
        <f t="shared" si="101"/>
        <v>92</v>
      </c>
      <c r="J270" s="41">
        <v>0</v>
      </c>
      <c r="K270" s="41">
        <v>0</v>
      </c>
      <c r="L270" s="41">
        <v>0</v>
      </c>
      <c r="M270" s="41">
        <v>0</v>
      </c>
      <c r="N270" s="41">
        <v>92</v>
      </c>
      <c r="O270" s="41"/>
      <c r="P270" s="41">
        <f t="shared" si="102"/>
        <v>104</v>
      </c>
      <c r="Q270" s="41">
        <v>104</v>
      </c>
      <c r="R270" s="41">
        <v>0</v>
      </c>
      <c r="S270" s="41"/>
      <c r="T270" s="41">
        <v>159</v>
      </c>
      <c r="U270" s="41"/>
      <c r="V270" s="41">
        <f t="shared" si="103"/>
        <v>530</v>
      </c>
      <c r="W270" s="41">
        <v>498</v>
      </c>
      <c r="X270" s="41">
        <v>22</v>
      </c>
      <c r="Y270" s="41">
        <v>10</v>
      </c>
      <c r="Z270" s="41"/>
      <c r="AA270" s="41">
        <v>0</v>
      </c>
      <c r="AB270" s="41"/>
      <c r="AC270" s="41">
        <f t="shared" si="100"/>
        <v>154</v>
      </c>
      <c r="AE270" s="41">
        <v>0</v>
      </c>
      <c r="AG270" s="41">
        <v>0</v>
      </c>
      <c r="AI270" s="41">
        <v>154</v>
      </c>
      <c r="AK270" s="41">
        <v>0</v>
      </c>
      <c r="AL270" s="57"/>
    </row>
    <row r="271" spans="1:38" outlineLevel="1" x14ac:dyDescent="0.2">
      <c r="B271" s="46">
        <v>2019</v>
      </c>
      <c r="C271" s="46">
        <v>5</v>
      </c>
      <c r="D271" s="22" t="s">
        <v>767</v>
      </c>
      <c r="E271" s="22" t="s">
        <v>804</v>
      </c>
      <c r="G271" s="41">
        <f t="shared" si="96"/>
        <v>35838</v>
      </c>
      <c r="H271" s="41"/>
      <c r="I271" s="41">
        <f t="shared" si="101"/>
        <v>18750</v>
      </c>
      <c r="J271" s="41">
        <v>9520.3714220902202</v>
      </c>
      <c r="K271" s="41">
        <v>1561.0670652495646</v>
      </c>
      <c r="L271" s="41">
        <v>4127.1795115643472</v>
      </c>
      <c r="M271" s="41">
        <v>350.81093976459346</v>
      </c>
      <c r="N271" s="41">
        <v>3190.5710613312763</v>
      </c>
      <c r="O271" s="41"/>
      <c r="P271" s="41">
        <f t="shared" si="102"/>
        <v>3269</v>
      </c>
      <c r="Q271" s="41">
        <v>2584.7006344286574</v>
      </c>
      <c r="R271" s="41">
        <v>684.29936557134272</v>
      </c>
      <c r="S271" s="41"/>
      <c r="T271" s="41">
        <v>1969</v>
      </c>
      <c r="U271" s="41"/>
      <c r="V271" s="41">
        <f t="shared" si="103"/>
        <v>11850</v>
      </c>
      <c r="W271" s="41">
        <v>11123.320500748796</v>
      </c>
      <c r="X271" s="41">
        <v>490.17019050658507</v>
      </c>
      <c r="Y271" s="41">
        <v>236.50930874461858</v>
      </c>
      <c r="Z271" s="41"/>
      <c r="AA271" s="41"/>
      <c r="AB271" s="41"/>
      <c r="AC271" s="41">
        <f t="shared" si="100"/>
        <v>3391</v>
      </c>
      <c r="AE271" s="41">
        <v>1962</v>
      </c>
      <c r="AF271" s="41"/>
      <c r="AG271" s="41">
        <v>583</v>
      </c>
      <c r="AH271" s="41"/>
      <c r="AI271" s="41">
        <v>561</v>
      </c>
      <c r="AJ271" s="41"/>
      <c r="AK271" s="41">
        <v>285</v>
      </c>
      <c r="AL271" s="57"/>
    </row>
    <row r="272" spans="1:38" x14ac:dyDescent="0.2">
      <c r="B272" s="46">
        <v>2019</v>
      </c>
      <c r="C272" s="46" t="s">
        <v>704</v>
      </c>
      <c r="G272" s="41">
        <f>SUBTOTAL(9,G97:G271)</f>
        <v>359792</v>
      </c>
      <c r="H272" s="41"/>
      <c r="I272" s="41">
        <f t="shared" ref="I272:N272" si="104">SUBTOTAL(9,I97:I271)</f>
        <v>161347</v>
      </c>
      <c r="J272" s="41">
        <f t="shared" si="104"/>
        <v>76606.371422090218</v>
      </c>
      <c r="K272" s="41">
        <f t="shared" si="104"/>
        <v>12888.067065249565</v>
      </c>
      <c r="L272" s="41">
        <f t="shared" si="104"/>
        <v>41190.179511564347</v>
      </c>
      <c r="M272" s="41">
        <f t="shared" si="104"/>
        <v>3311.8109397645935</v>
      </c>
      <c r="N272" s="41">
        <f t="shared" si="104"/>
        <v>27350.571061331277</v>
      </c>
      <c r="O272" s="41"/>
      <c r="P272" s="41">
        <f>SUBTOTAL(9,P97:P271)</f>
        <v>34062</v>
      </c>
      <c r="Q272" s="41">
        <f>SUBTOTAL(9,Q97:Q271)</f>
        <v>25458.700634428656</v>
      </c>
      <c r="R272" s="41">
        <f>SUBTOTAL(9,R97:R271)</f>
        <v>8603.2993655713435</v>
      </c>
      <c r="S272" s="41"/>
      <c r="T272" s="41">
        <f>SUBTOTAL(9,T97:T271)</f>
        <v>36078</v>
      </c>
      <c r="U272" s="41"/>
      <c r="V272" s="41">
        <f>SUBTOTAL(9,V97:V271)</f>
        <v>128305</v>
      </c>
      <c r="W272" s="41">
        <f>SUBTOTAL(9,W97:W271)</f>
        <v>120623.3205007488</v>
      </c>
      <c r="X272" s="41">
        <f>SUBTOTAL(9,X97:X271)</f>
        <v>4624.1701905065847</v>
      </c>
      <c r="Y272" s="41">
        <f>SUBTOTAL(9,Y97:Y271)</f>
        <v>3057.5093087446185</v>
      </c>
      <c r="Z272" s="41"/>
      <c r="AA272" s="41">
        <f>SUBTOTAL(9,AA97:AA271)</f>
        <v>2367.38202</v>
      </c>
      <c r="AB272" s="41"/>
      <c r="AC272" s="41">
        <f>SUBTOTAL(9,AC97:AC271)</f>
        <v>41024.784</v>
      </c>
      <c r="AE272" s="41">
        <f>SUBTOTAL(9,AE97:AE271)</f>
        <v>23886.310799999999</v>
      </c>
      <c r="AF272" s="41"/>
      <c r="AG272" s="41">
        <f>SUBTOTAL(9,AG97:AG271)</f>
        <v>4370.7124999999996</v>
      </c>
      <c r="AH272" s="41"/>
      <c r="AI272" s="41">
        <f>SUBTOTAL(9,AI97:AI271)</f>
        <v>5580.5537999999997</v>
      </c>
      <c r="AJ272" s="41"/>
      <c r="AK272" s="41">
        <f>SUBTOTAL(9,AK97:AK271)</f>
        <v>7187.2069000000001</v>
      </c>
      <c r="AL272" s="57"/>
    </row>
    <row r="273" spans="1:38" outlineLevel="1" x14ac:dyDescent="0.2">
      <c r="A273" s="22">
        <v>1</v>
      </c>
      <c r="B273" s="46">
        <v>2019</v>
      </c>
      <c r="C273" s="46">
        <v>6</v>
      </c>
      <c r="D273" s="22" t="s">
        <v>11</v>
      </c>
      <c r="E273" s="22" t="s">
        <v>335</v>
      </c>
      <c r="G273" s="41">
        <f t="shared" ref="G273:G331" si="105">SUM(I273,P273,T273,V273)</f>
        <v>1550</v>
      </c>
      <c r="H273" s="41"/>
      <c r="I273" s="41">
        <f t="shared" ref="I273:I304" si="106">SUM(J273:N273)</f>
        <v>440</v>
      </c>
      <c r="J273" s="41">
        <v>87</v>
      </c>
      <c r="K273" s="41">
        <v>0</v>
      </c>
      <c r="L273" s="41">
        <v>107</v>
      </c>
      <c r="M273" s="41">
        <v>0</v>
      </c>
      <c r="N273" s="41">
        <v>246</v>
      </c>
      <c r="O273" s="41"/>
      <c r="P273" s="41">
        <f t="shared" ref="P273:P304" si="107">SUM(Q273:R273)</f>
        <v>563</v>
      </c>
      <c r="Q273" s="41">
        <v>561</v>
      </c>
      <c r="R273" s="41">
        <v>2</v>
      </c>
      <c r="S273" s="41"/>
      <c r="T273" s="41">
        <v>88</v>
      </c>
      <c r="U273" s="41"/>
      <c r="V273" s="41">
        <f t="shared" ref="V273:V304" si="108">SUM(W273:Y273)</f>
        <v>459</v>
      </c>
      <c r="W273" s="41">
        <v>437</v>
      </c>
      <c r="X273" s="41">
        <v>10</v>
      </c>
      <c r="Y273" s="41">
        <v>12</v>
      </c>
      <c r="Z273" s="41"/>
      <c r="AA273" s="41">
        <v>6</v>
      </c>
      <c r="AB273" s="41"/>
      <c r="AC273" s="41">
        <f t="shared" ref="AC273:AC331" si="109">SUM(AD273:AK273)</f>
        <v>289</v>
      </c>
      <c r="AE273" s="41">
        <v>58</v>
      </c>
      <c r="AG273" s="41">
        <v>176</v>
      </c>
      <c r="AI273" s="41">
        <v>0</v>
      </c>
      <c r="AK273" s="41">
        <v>55</v>
      </c>
      <c r="AL273" s="57"/>
    </row>
    <row r="274" spans="1:38" outlineLevel="1" x14ac:dyDescent="0.2">
      <c r="A274" s="22">
        <v>1</v>
      </c>
      <c r="B274" s="46">
        <v>2019</v>
      </c>
      <c r="C274" s="46">
        <v>6</v>
      </c>
      <c r="D274" s="22" t="s">
        <v>39</v>
      </c>
      <c r="E274" s="22" t="s">
        <v>369</v>
      </c>
      <c r="G274" s="41">
        <f t="shared" si="105"/>
        <v>530</v>
      </c>
      <c r="H274" s="41"/>
      <c r="I274" s="41">
        <f t="shared" si="106"/>
        <v>49</v>
      </c>
      <c r="J274" s="41">
        <v>0</v>
      </c>
      <c r="K274" s="41">
        <v>0</v>
      </c>
      <c r="L274" s="41">
        <v>49</v>
      </c>
      <c r="M274" s="41">
        <v>0</v>
      </c>
      <c r="N274" s="41">
        <v>0</v>
      </c>
      <c r="O274" s="41"/>
      <c r="P274" s="41">
        <f t="shared" si="107"/>
        <v>50</v>
      </c>
      <c r="Q274" s="41">
        <v>50</v>
      </c>
      <c r="R274" s="41">
        <v>0</v>
      </c>
      <c r="S274" s="41"/>
      <c r="T274" s="41">
        <v>83</v>
      </c>
      <c r="U274" s="41"/>
      <c r="V274" s="41">
        <f t="shared" si="108"/>
        <v>348</v>
      </c>
      <c r="W274" s="41">
        <v>334</v>
      </c>
      <c r="X274" s="41">
        <v>14</v>
      </c>
      <c r="Y274" s="41">
        <v>0</v>
      </c>
      <c r="Z274" s="41"/>
      <c r="AA274" s="41">
        <v>0</v>
      </c>
      <c r="AB274" s="41"/>
      <c r="AC274" s="41">
        <f t="shared" si="109"/>
        <v>8</v>
      </c>
      <c r="AE274" s="41">
        <v>6</v>
      </c>
      <c r="AG274" s="41">
        <v>0</v>
      </c>
      <c r="AI274" s="41">
        <v>0</v>
      </c>
      <c r="AK274" s="41">
        <v>2</v>
      </c>
      <c r="AL274" s="57"/>
    </row>
    <row r="275" spans="1:38" outlineLevel="1" x14ac:dyDescent="0.2">
      <c r="A275" s="22">
        <v>1</v>
      </c>
      <c r="B275" s="46">
        <v>2019</v>
      </c>
      <c r="C275" s="46">
        <v>6</v>
      </c>
      <c r="D275" s="22" t="s">
        <v>51</v>
      </c>
      <c r="E275" s="22" t="s">
        <v>384</v>
      </c>
      <c r="G275" s="41">
        <f t="shared" si="105"/>
        <v>1080</v>
      </c>
      <c r="H275" s="41"/>
      <c r="I275" s="41">
        <f t="shared" si="106"/>
        <v>342</v>
      </c>
      <c r="J275" s="41">
        <v>33</v>
      </c>
      <c r="K275" s="41">
        <v>0</v>
      </c>
      <c r="L275" s="41">
        <v>8</v>
      </c>
      <c r="M275" s="41">
        <v>4</v>
      </c>
      <c r="N275" s="41">
        <v>297</v>
      </c>
      <c r="O275" s="41"/>
      <c r="P275" s="41">
        <f t="shared" si="107"/>
        <v>166</v>
      </c>
      <c r="Q275" s="41">
        <v>12</v>
      </c>
      <c r="R275" s="41">
        <v>154</v>
      </c>
      <c r="S275" s="41"/>
      <c r="T275" s="41">
        <v>273</v>
      </c>
      <c r="U275" s="41"/>
      <c r="V275" s="41">
        <f t="shared" si="108"/>
        <v>299</v>
      </c>
      <c r="W275" s="41">
        <v>0</v>
      </c>
      <c r="X275" s="41">
        <v>295</v>
      </c>
      <c r="Y275" s="41">
        <v>4</v>
      </c>
      <c r="Z275" s="41"/>
      <c r="AA275" s="41">
        <v>0</v>
      </c>
      <c r="AB275" s="41"/>
      <c r="AC275" s="41">
        <f t="shared" si="109"/>
        <v>327</v>
      </c>
      <c r="AE275" s="41">
        <v>270</v>
      </c>
      <c r="AG275" s="41">
        <v>21</v>
      </c>
      <c r="AI275" s="41">
        <v>36</v>
      </c>
      <c r="AK275" s="41">
        <v>0</v>
      </c>
      <c r="AL275" s="57"/>
    </row>
    <row r="276" spans="1:38" outlineLevel="1" x14ac:dyDescent="0.2">
      <c r="A276" s="22">
        <v>1</v>
      </c>
      <c r="B276" s="46">
        <v>2019</v>
      </c>
      <c r="C276" s="46">
        <v>6</v>
      </c>
      <c r="D276" s="22" t="s">
        <v>52</v>
      </c>
      <c r="E276" s="22" t="s">
        <v>387</v>
      </c>
      <c r="G276" s="41">
        <f t="shared" si="105"/>
        <v>825</v>
      </c>
      <c r="H276" s="41"/>
      <c r="I276" s="41">
        <f t="shared" si="106"/>
        <v>460</v>
      </c>
      <c r="J276" s="41">
        <v>123</v>
      </c>
      <c r="K276" s="41">
        <v>269</v>
      </c>
      <c r="L276" s="41">
        <v>43</v>
      </c>
      <c r="M276" s="41">
        <v>0</v>
      </c>
      <c r="N276" s="41">
        <v>25</v>
      </c>
      <c r="O276" s="41"/>
      <c r="P276" s="41">
        <f t="shared" si="107"/>
        <v>0</v>
      </c>
      <c r="Q276" s="41">
        <v>0</v>
      </c>
      <c r="R276" s="41">
        <v>0</v>
      </c>
      <c r="S276" s="41"/>
      <c r="T276" s="41">
        <v>96</v>
      </c>
      <c r="U276" s="41"/>
      <c r="V276" s="41">
        <f t="shared" si="108"/>
        <v>269</v>
      </c>
      <c r="W276" s="41">
        <v>258</v>
      </c>
      <c r="X276" s="41">
        <v>11</v>
      </c>
      <c r="Y276" s="41">
        <v>0</v>
      </c>
      <c r="Z276" s="41"/>
      <c r="AA276" s="41">
        <v>0</v>
      </c>
      <c r="AB276" s="41"/>
      <c r="AC276" s="41">
        <f t="shared" si="109"/>
        <v>28</v>
      </c>
      <c r="AE276" s="41">
        <v>9</v>
      </c>
      <c r="AG276" s="41">
        <v>0</v>
      </c>
      <c r="AI276" s="41">
        <v>19</v>
      </c>
      <c r="AK276" s="41">
        <v>0</v>
      </c>
      <c r="AL276" s="57"/>
    </row>
    <row r="277" spans="1:38" outlineLevel="1" x14ac:dyDescent="0.2">
      <c r="A277" s="22">
        <v>1</v>
      </c>
      <c r="B277" s="46">
        <v>2019</v>
      </c>
      <c r="C277" s="46">
        <v>6</v>
      </c>
      <c r="D277" s="22" t="s">
        <v>58</v>
      </c>
      <c r="E277" s="22" t="s">
        <v>395</v>
      </c>
      <c r="G277" s="41">
        <f t="shared" si="105"/>
        <v>545</v>
      </c>
      <c r="H277" s="41"/>
      <c r="I277" s="41">
        <f t="shared" si="106"/>
        <v>111</v>
      </c>
      <c r="J277" s="41">
        <v>26</v>
      </c>
      <c r="K277" s="41">
        <v>1</v>
      </c>
      <c r="L277" s="41">
        <v>80</v>
      </c>
      <c r="M277" s="41">
        <v>1</v>
      </c>
      <c r="N277" s="41">
        <v>3</v>
      </c>
      <c r="O277" s="41"/>
      <c r="P277" s="41">
        <f t="shared" si="107"/>
        <v>87</v>
      </c>
      <c r="Q277" s="41">
        <v>87</v>
      </c>
      <c r="R277" s="41">
        <v>0</v>
      </c>
      <c r="S277" s="41"/>
      <c r="T277" s="41">
        <v>120</v>
      </c>
      <c r="U277" s="41"/>
      <c r="V277" s="41">
        <f t="shared" si="108"/>
        <v>227</v>
      </c>
      <c r="W277" s="41">
        <v>220</v>
      </c>
      <c r="X277" s="41">
        <v>7</v>
      </c>
      <c r="Y277" s="41">
        <v>0</v>
      </c>
      <c r="Z277" s="41"/>
      <c r="AA277" s="41">
        <v>0</v>
      </c>
      <c r="AB277" s="41"/>
      <c r="AC277" s="41">
        <f t="shared" si="109"/>
        <v>28</v>
      </c>
      <c r="AE277" s="41">
        <v>0</v>
      </c>
      <c r="AG277" s="41">
        <v>27</v>
      </c>
      <c r="AI277" s="41">
        <v>1</v>
      </c>
      <c r="AK277" s="41">
        <v>0</v>
      </c>
      <c r="AL277" s="57"/>
    </row>
    <row r="278" spans="1:38" outlineLevel="1" x14ac:dyDescent="0.2">
      <c r="A278" s="22">
        <v>1</v>
      </c>
      <c r="B278" s="46">
        <v>2019</v>
      </c>
      <c r="C278" s="46">
        <v>6</v>
      </c>
      <c r="D278" s="22" t="s">
        <v>59</v>
      </c>
      <c r="E278" s="22" t="s">
        <v>396</v>
      </c>
      <c r="G278" s="41">
        <f t="shared" si="105"/>
        <v>515</v>
      </c>
      <c r="H278" s="41"/>
      <c r="I278" s="41">
        <f t="shared" si="106"/>
        <v>37</v>
      </c>
      <c r="J278" s="41">
        <v>9</v>
      </c>
      <c r="K278" s="41">
        <v>0</v>
      </c>
      <c r="L278" s="41">
        <v>28</v>
      </c>
      <c r="M278" s="41">
        <v>0</v>
      </c>
      <c r="N278" s="41">
        <v>0</v>
      </c>
      <c r="O278" s="41"/>
      <c r="P278" s="41">
        <f t="shared" si="107"/>
        <v>44</v>
      </c>
      <c r="Q278" s="41">
        <v>44</v>
      </c>
      <c r="R278" s="41">
        <v>0</v>
      </c>
      <c r="S278" s="41"/>
      <c r="T278" s="41">
        <v>85</v>
      </c>
      <c r="U278" s="41"/>
      <c r="V278" s="41">
        <f t="shared" si="108"/>
        <v>349</v>
      </c>
      <c r="W278" s="41">
        <v>337</v>
      </c>
      <c r="X278" s="41">
        <v>12</v>
      </c>
      <c r="Y278" s="41">
        <v>0</v>
      </c>
      <c r="Z278" s="41"/>
      <c r="AA278" s="41">
        <v>0</v>
      </c>
      <c r="AB278" s="41"/>
      <c r="AC278" s="41">
        <f t="shared" si="109"/>
        <v>27</v>
      </c>
      <c r="AE278" s="41">
        <v>0</v>
      </c>
      <c r="AG278" s="41">
        <v>0</v>
      </c>
      <c r="AI278" s="41">
        <v>27</v>
      </c>
      <c r="AK278" s="41">
        <v>0</v>
      </c>
      <c r="AL278" s="57"/>
    </row>
    <row r="279" spans="1:38" outlineLevel="1" x14ac:dyDescent="0.2">
      <c r="A279" s="22">
        <v>1</v>
      </c>
      <c r="B279" s="46">
        <v>2019</v>
      </c>
      <c r="C279" s="46">
        <v>6</v>
      </c>
      <c r="D279" s="22" t="s">
        <v>73</v>
      </c>
      <c r="E279" s="22" t="s">
        <v>410</v>
      </c>
      <c r="G279" s="41">
        <f t="shared" si="105"/>
        <v>771</v>
      </c>
      <c r="H279" s="41"/>
      <c r="I279" s="41">
        <f t="shared" si="106"/>
        <v>405</v>
      </c>
      <c r="J279" s="41">
        <v>9</v>
      </c>
      <c r="K279" s="41">
        <v>5</v>
      </c>
      <c r="L279" s="41">
        <v>9</v>
      </c>
      <c r="M279" s="41">
        <v>0</v>
      </c>
      <c r="N279" s="41">
        <v>382</v>
      </c>
      <c r="O279" s="41"/>
      <c r="P279" s="41">
        <f t="shared" si="107"/>
        <v>71</v>
      </c>
      <c r="Q279" s="41">
        <v>5</v>
      </c>
      <c r="R279" s="41">
        <v>66</v>
      </c>
      <c r="S279" s="41"/>
      <c r="T279" s="41">
        <v>19</v>
      </c>
      <c r="U279" s="41"/>
      <c r="V279" s="41">
        <f t="shared" si="108"/>
        <v>276</v>
      </c>
      <c r="W279" s="41">
        <v>248</v>
      </c>
      <c r="X279" s="41">
        <v>9</v>
      </c>
      <c r="Y279" s="41">
        <v>19</v>
      </c>
      <c r="Z279" s="41"/>
      <c r="AA279" s="41">
        <v>0</v>
      </c>
      <c r="AB279" s="41"/>
      <c r="AC279" s="41">
        <f t="shared" si="109"/>
        <v>68</v>
      </c>
      <c r="AE279" s="41">
        <v>68</v>
      </c>
      <c r="AG279" s="41">
        <v>0</v>
      </c>
      <c r="AI279" s="41">
        <v>0</v>
      </c>
      <c r="AK279" s="41">
        <v>0</v>
      </c>
      <c r="AL279" s="57"/>
    </row>
    <row r="280" spans="1:38" outlineLevel="1" x14ac:dyDescent="0.2">
      <c r="A280" s="22">
        <v>1</v>
      </c>
      <c r="B280" s="46">
        <v>2019</v>
      </c>
      <c r="C280" s="46">
        <v>6</v>
      </c>
      <c r="D280" s="22" t="s">
        <v>84</v>
      </c>
      <c r="E280" s="22" t="s">
        <v>422</v>
      </c>
      <c r="G280" s="41">
        <f t="shared" si="105"/>
        <v>439</v>
      </c>
      <c r="H280" s="41"/>
      <c r="I280" s="41">
        <f t="shared" si="106"/>
        <v>162</v>
      </c>
      <c r="J280" s="41">
        <v>22</v>
      </c>
      <c r="K280" s="41">
        <v>1</v>
      </c>
      <c r="L280" s="41">
        <v>95</v>
      </c>
      <c r="M280" s="41">
        <v>0</v>
      </c>
      <c r="N280" s="41">
        <v>44</v>
      </c>
      <c r="O280" s="41"/>
      <c r="P280" s="41">
        <f t="shared" si="107"/>
        <v>0</v>
      </c>
      <c r="Q280" s="41">
        <v>0</v>
      </c>
      <c r="R280" s="41">
        <v>0</v>
      </c>
      <c r="S280" s="41"/>
      <c r="T280" s="41">
        <v>0</v>
      </c>
      <c r="U280" s="41"/>
      <c r="V280" s="41">
        <f t="shared" si="108"/>
        <v>277</v>
      </c>
      <c r="W280" s="41">
        <v>277</v>
      </c>
      <c r="X280" s="41">
        <v>0</v>
      </c>
      <c r="Y280" s="41">
        <v>0</v>
      </c>
      <c r="Z280" s="41"/>
      <c r="AA280" s="41">
        <v>0</v>
      </c>
      <c r="AB280" s="41"/>
      <c r="AC280" s="41">
        <f t="shared" si="109"/>
        <v>51</v>
      </c>
      <c r="AE280" s="41">
        <v>0</v>
      </c>
      <c r="AG280" s="41">
        <v>0</v>
      </c>
      <c r="AI280" s="41">
        <v>0</v>
      </c>
      <c r="AK280" s="41">
        <v>51</v>
      </c>
      <c r="AL280" s="57"/>
    </row>
    <row r="281" spans="1:38" outlineLevel="1" x14ac:dyDescent="0.2">
      <c r="A281" s="22">
        <v>1</v>
      </c>
      <c r="B281" s="46">
        <v>2019</v>
      </c>
      <c r="C281" s="46">
        <v>6</v>
      </c>
      <c r="D281" s="22" t="s">
        <v>89</v>
      </c>
      <c r="E281" s="22" t="s">
        <v>427</v>
      </c>
      <c r="G281" s="41">
        <f t="shared" si="105"/>
        <v>228</v>
      </c>
      <c r="H281" s="41"/>
      <c r="I281" s="41">
        <f t="shared" si="106"/>
        <v>25</v>
      </c>
      <c r="J281" s="41">
        <v>0</v>
      </c>
      <c r="K281" s="41">
        <v>0</v>
      </c>
      <c r="L281" s="41">
        <v>0</v>
      </c>
      <c r="M281" s="41">
        <v>0</v>
      </c>
      <c r="N281" s="41">
        <v>25</v>
      </c>
      <c r="O281" s="41"/>
      <c r="P281" s="41">
        <f t="shared" si="107"/>
        <v>52</v>
      </c>
      <c r="Q281" s="41">
        <v>0</v>
      </c>
      <c r="R281" s="41">
        <v>52</v>
      </c>
      <c r="S281" s="41"/>
      <c r="T281" s="41">
        <v>50</v>
      </c>
      <c r="U281" s="41"/>
      <c r="V281" s="41">
        <f t="shared" si="108"/>
        <v>101</v>
      </c>
      <c r="W281" s="41">
        <v>101</v>
      </c>
      <c r="X281" s="41">
        <v>0</v>
      </c>
      <c r="Y281" s="41">
        <v>0</v>
      </c>
      <c r="Z281" s="41"/>
      <c r="AA281" s="41">
        <v>0</v>
      </c>
      <c r="AB281" s="41"/>
      <c r="AC281" s="41">
        <f t="shared" si="109"/>
        <v>4</v>
      </c>
      <c r="AE281" s="41">
        <v>0</v>
      </c>
      <c r="AG281" s="41">
        <v>4</v>
      </c>
      <c r="AI281" s="41">
        <v>0</v>
      </c>
      <c r="AK281" s="41">
        <v>0</v>
      </c>
      <c r="AL281" s="57"/>
    </row>
    <row r="282" spans="1:38" outlineLevel="1" x14ac:dyDescent="0.2">
      <c r="A282" s="22">
        <v>1</v>
      </c>
      <c r="B282" s="46">
        <v>2019</v>
      </c>
      <c r="C282" s="46">
        <v>6</v>
      </c>
      <c r="D282" s="22" t="s">
        <v>94</v>
      </c>
      <c r="E282" s="22" t="s">
        <v>433</v>
      </c>
      <c r="G282" s="41">
        <f t="shared" si="105"/>
        <v>719</v>
      </c>
      <c r="H282" s="41"/>
      <c r="I282" s="41">
        <f t="shared" si="106"/>
        <v>441</v>
      </c>
      <c r="J282" s="41">
        <v>0</v>
      </c>
      <c r="K282" s="41">
        <v>0</v>
      </c>
      <c r="L282" s="41">
        <v>58</v>
      </c>
      <c r="M282" s="41">
        <v>2</v>
      </c>
      <c r="N282" s="41">
        <v>381</v>
      </c>
      <c r="O282" s="41"/>
      <c r="P282" s="41">
        <f t="shared" si="107"/>
        <v>39</v>
      </c>
      <c r="Q282" s="41">
        <v>39</v>
      </c>
      <c r="R282" s="41">
        <v>0</v>
      </c>
      <c r="S282" s="41"/>
      <c r="T282" s="41">
        <v>0</v>
      </c>
      <c r="U282" s="41"/>
      <c r="V282" s="41">
        <f t="shared" si="108"/>
        <v>239</v>
      </c>
      <c r="W282" s="41">
        <v>239</v>
      </c>
      <c r="X282" s="41">
        <v>0</v>
      </c>
      <c r="Y282" s="41">
        <v>0</v>
      </c>
      <c r="Z282" s="41"/>
      <c r="AA282" s="41">
        <v>0</v>
      </c>
      <c r="AB282" s="41"/>
      <c r="AC282" s="41">
        <f t="shared" si="109"/>
        <v>185</v>
      </c>
      <c r="AE282" s="41">
        <v>185</v>
      </c>
      <c r="AG282" s="41">
        <v>0</v>
      </c>
      <c r="AI282" s="41">
        <v>0</v>
      </c>
      <c r="AK282" s="41">
        <v>0</v>
      </c>
      <c r="AL282" s="57"/>
    </row>
    <row r="283" spans="1:38" outlineLevel="1" x14ac:dyDescent="0.2">
      <c r="A283" s="22">
        <v>1</v>
      </c>
      <c r="B283" s="46">
        <v>2019</v>
      </c>
      <c r="C283" s="46">
        <v>6</v>
      </c>
      <c r="D283" s="22" t="s">
        <v>105</v>
      </c>
      <c r="E283" s="22" t="s">
        <v>447</v>
      </c>
      <c r="G283" s="41">
        <f t="shared" si="105"/>
        <v>280</v>
      </c>
      <c r="H283" s="41"/>
      <c r="I283" s="41">
        <f t="shared" si="106"/>
        <v>106</v>
      </c>
      <c r="J283" s="41">
        <v>0</v>
      </c>
      <c r="K283" s="41">
        <v>0</v>
      </c>
      <c r="L283" s="41">
        <v>0</v>
      </c>
      <c r="M283" s="41">
        <v>0</v>
      </c>
      <c r="N283" s="41">
        <v>106</v>
      </c>
      <c r="O283" s="41"/>
      <c r="P283" s="41">
        <f t="shared" si="107"/>
        <v>5</v>
      </c>
      <c r="Q283" s="41">
        <v>5</v>
      </c>
      <c r="R283" s="41">
        <v>0</v>
      </c>
      <c r="S283" s="41"/>
      <c r="T283" s="41">
        <v>33</v>
      </c>
      <c r="U283" s="41"/>
      <c r="V283" s="41">
        <f t="shared" si="108"/>
        <v>136</v>
      </c>
      <c r="W283" s="41">
        <v>129</v>
      </c>
      <c r="X283" s="41">
        <v>7</v>
      </c>
      <c r="Y283" s="41">
        <v>0</v>
      </c>
      <c r="Z283" s="41"/>
      <c r="AA283" s="41">
        <v>0</v>
      </c>
      <c r="AB283" s="41"/>
      <c r="AC283" s="41">
        <f t="shared" si="109"/>
        <v>1</v>
      </c>
      <c r="AE283" s="41">
        <v>0</v>
      </c>
      <c r="AG283" s="41">
        <v>0</v>
      </c>
      <c r="AI283" s="41">
        <v>1</v>
      </c>
      <c r="AK283" s="41">
        <v>0</v>
      </c>
      <c r="AL283" s="57"/>
    </row>
    <row r="284" spans="1:38" outlineLevel="1" x14ac:dyDescent="0.2">
      <c r="A284" s="22">
        <v>1</v>
      </c>
      <c r="B284" s="46">
        <v>2019</v>
      </c>
      <c r="C284" s="46">
        <v>6</v>
      </c>
      <c r="D284" s="22" t="s">
        <v>109</v>
      </c>
      <c r="E284" s="22" t="s">
        <v>451</v>
      </c>
      <c r="G284" s="41">
        <f t="shared" si="105"/>
        <v>1444</v>
      </c>
      <c r="H284" s="41"/>
      <c r="I284" s="41">
        <f t="shared" si="106"/>
        <v>588</v>
      </c>
      <c r="J284" s="41">
        <v>138</v>
      </c>
      <c r="K284" s="41">
        <v>140</v>
      </c>
      <c r="L284" s="41">
        <v>186</v>
      </c>
      <c r="M284" s="41">
        <v>20</v>
      </c>
      <c r="N284" s="41">
        <v>104</v>
      </c>
      <c r="O284" s="41"/>
      <c r="P284" s="41">
        <f t="shared" si="107"/>
        <v>218</v>
      </c>
      <c r="Q284" s="41">
        <v>54</v>
      </c>
      <c r="R284" s="41">
        <v>164</v>
      </c>
      <c r="S284" s="41"/>
      <c r="T284" s="41">
        <v>267</v>
      </c>
      <c r="U284" s="41"/>
      <c r="V284" s="41">
        <f t="shared" si="108"/>
        <v>371</v>
      </c>
      <c r="W284" s="41">
        <v>336</v>
      </c>
      <c r="X284" s="41">
        <v>11</v>
      </c>
      <c r="Y284" s="41">
        <v>24</v>
      </c>
      <c r="Z284" s="41"/>
      <c r="AA284" s="41">
        <v>3</v>
      </c>
      <c r="AB284" s="41"/>
      <c r="AC284" s="41">
        <f t="shared" si="109"/>
        <v>105</v>
      </c>
      <c r="AE284" s="41">
        <v>5</v>
      </c>
      <c r="AG284" s="41">
        <v>0</v>
      </c>
      <c r="AI284" s="41">
        <v>69</v>
      </c>
      <c r="AK284" s="41">
        <v>31</v>
      </c>
      <c r="AL284" s="57"/>
    </row>
    <row r="285" spans="1:38" outlineLevel="1" x14ac:dyDescent="0.2">
      <c r="A285" s="22">
        <v>1</v>
      </c>
      <c r="B285" s="46">
        <v>2019</v>
      </c>
      <c r="C285" s="46">
        <v>6</v>
      </c>
      <c r="D285" s="22" t="s">
        <v>119</v>
      </c>
      <c r="E285" s="22" t="s">
        <v>463</v>
      </c>
      <c r="G285" s="41">
        <f t="shared" si="105"/>
        <v>550</v>
      </c>
      <c r="H285" s="41"/>
      <c r="I285" s="41">
        <f t="shared" si="106"/>
        <v>49</v>
      </c>
      <c r="J285" s="41">
        <v>3</v>
      </c>
      <c r="K285" s="41">
        <v>0</v>
      </c>
      <c r="L285" s="41">
        <v>43</v>
      </c>
      <c r="M285" s="41">
        <v>3</v>
      </c>
      <c r="N285" s="41">
        <v>0</v>
      </c>
      <c r="O285" s="41"/>
      <c r="P285" s="41">
        <f t="shared" si="107"/>
        <v>0</v>
      </c>
      <c r="Q285" s="41">
        <v>0</v>
      </c>
      <c r="R285" s="41">
        <v>0</v>
      </c>
      <c r="S285" s="41"/>
      <c r="T285" s="41">
        <v>7</v>
      </c>
      <c r="U285" s="41"/>
      <c r="V285" s="41">
        <f t="shared" si="108"/>
        <v>494</v>
      </c>
      <c r="W285" s="41">
        <v>242</v>
      </c>
      <c r="X285" s="41">
        <v>17</v>
      </c>
      <c r="Y285" s="41">
        <v>235</v>
      </c>
      <c r="Z285" s="41"/>
      <c r="AA285" s="41">
        <v>0</v>
      </c>
      <c r="AB285" s="41"/>
      <c r="AC285" s="41">
        <f t="shared" si="109"/>
        <v>5</v>
      </c>
      <c r="AE285" s="41">
        <v>0</v>
      </c>
      <c r="AG285" s="41">
        <v>0</v>
      </c>
      <c r="AI285" s="41">
        <v>0</v>
      </c>
      <c r="AK285" s="41">
        <v>5</v>
      </c>
      <c r="AL285" s="57"/>
    </row>
    <row r="286" spans="1:38" outlineLevel="1" x14ac:dyDescent="0.2">
      <c r="A286" s="22">
        <v>1</v>
      </c>
      <c r="B286" s="46">
        <v>2019</v>
      </c>
      <c r="C286" s="46">
        <v>6</v>
      </c>
      <c r="D286" s="22" t="s">
        <v>121</v>
      </c>
      <c r="E286" s="22" t="s">
        <v>465</v>
      </c>
      <c r="G286" s="41">
        <f t="shared" si="105"/>
        <v>867</v>
      </c>
      <c r="H286" s="41"/>
      <c r="I286" s="41">
        <f t="shared" si="106"/>
        <v>115</v>
      </c>
      <c r="J286" s="41">
        <v>0</v>
      </c>
      <c r="K286" s="41">
        <v>0</v>
      </c>
      <c r="L286" s="41">
        <v>0</v>
      </c>
      <c r="M286" s="41">
        <v>0</v>
      </c>
      <c r="N286" s="41">
        <v>115</v>
      </c>
      <c r="O286" s="41"/>
      <c r="P286" s="41">
        <f t="shared" si="107"/>
        <v>431</v>
      </c>
      <c r="Q286" s="41">
        <v>400</v>
      </c>
      <c r="R286" s="41">
        <v>31</v>
      </c>
      <c r="S286" s="41"/>
      <c r="T286" s="41">
        <v>74</v>
      </c>
      <c r="U286" s="41"/>
      <c r="V286" s="41">
        <f t="shared" si="108"/>
        <v>247</v>
      </c>
      <c r="W286" s="41">
        <v>238</v>
      </c>
      <c r="X286" s="41">
        <v>9</v>
      </c>
      <c r="Y286" s="41">
        <v>0</v>
      </c>
      <c r="Z286" s="41"/>
      <c r="AA286" s="41">
        <v>0</v>
      </c>
      <c r="AB286" s="41"/>
      <c r="AC286" s="41">
        <f t="shared" si="109"/>
        <v>112</v>
      </c>
      <c r="AE286" s="41">
        <v>3</v>
      </c>
      <c r="AG286" s="41">
        <v>51</v>
      </c>
      <c r="AI286" s="41">
        <v>40</v>
      </c>
      <c r="AK286" s="41">
        <v>18</v>
      </c>
      <c r="AL286" s="57"/>
    </row>
    <row r="287" spans="1:38" outlineLevel="1" x14ac:dyDescent="0.2">
      <c r="A287" s="22">
        <v>1</v>
      </c>
      <c r="B287" s="46">
        <v>2019</v>
      </c>
      <c r="C287" s="46">
        <v>6</v>
      </c>
      <c r="D287" s="22" t="s">
        <v>124</v>
      </c>
      <c r="E287" s="22" t="s">
        <v>468</v>
      </c>
      <c r="G287" s="41">
        <f t="shared" si="105"/>
        <v>637</v>
      </c>
      <c r="H287" s="41"/>
      <c r="I287" s="41">
        <f t="shared" si="106"/>
        <v>258</v>
      </c>
      <c r="J287" s="41">
        <v>170</v>
      </c>
      <c r="K287" s="41">
        <v>1</v>
      </c>
      <c r="L287" s="41">
        <v>0</v>
      </c>
      <c r="M287" s="41">
        <v>0</v>
      </c>
      <c r="N287" s="41">
        <v>87</v>
      </c>
      <c r="O287" s="41"/>
      <c r="P287" s="41">
        <f t="shared" si="107"/>
        <v>0</v>
      </c>
      <c r="Q287" s="41">
        <v>0</v>
      </c>
      <c r="R287" s="41">
        <v>0</v>
      </c>
      <c r="S287" s="41"/>
      <c r="T287" s="41">
        <v>52</v>
      </c>
      <c r="U287" s="41"/>
      <c r="V287" s="41">
        <f t="shared" si="108"/>
        <v>327</v>
      </c>
      <c r="W287" s="41">
        <v>327</v>
      </c>
      <c r="X287" s="41">
        <v>0</v>
      </c>
      <c r="Y287" s="41">
        <v>0</v>
      </c>
      <c r="Z287" s="41"/>
      <c r="AA287" s="41">
        <v>0</v>
      </c>
      <c r="AB287" s="41"/>
      <c r="AC287" s="41">
        <f t="shared" si="109"/>
        <v>115</v>
      </c>
      <c r="AE287" s="41">
        <v>24</v>
      </c>
      <c r="AG287" s="41">
        <v>20</v>
      </c>
      <c r="AI287" s="41">
        <v>0</v>
      </c>
      <c r="AK287" s="41">
        <v>71</v>
      </c>
      <c r="AL287" s="57"/>
    </row>
    <row r="288" spans="1:38" outlineLevel="1" x14ac:dyDescent="0.2">
      <c r="A288" s="22">
        <v>1</v>
      </c>
      <c r="B288" s="46">
        <v>2019</v>
      </c>
      <c r="C288" s="46">
        <v>6</v>
      </c>
      <c r="D288" s="22" t="s">
        <v>127</v>
      </c>
      <c r="E288" s="22" t="s">
        <v>471</v>
      </c>
      <c r="G288" s="41">
        <f t="shared" si="105"/>
        <v>1448</v>
      </c>
      <c r="H288" s="41"/>
      <c r="I288" s="41">
        <f t="shared" si="106"/>
        <v>535</v>
      </c>
      <c r="J288" s="41">
        <v>7</v>
      </c>
      <c r="K288" s="41">
        <v>4</v>
      </c>
      <c r="L288" s="41">
        <v>400</v>
      </c>
      <c r="M288" s="41">
        <v>0</v>
      </c>
      <c r="N288" s="41">
        <v>124</v>
      </c>
      <c r="O288" s="41"/>
      <c r="P288" s="41">
        <f t="shared" si="107"/>
        <v>314</v>
      </c>
      <c r="Q288" s="41">
        <v>314</v>
      </c>
      <c r="R288" s="41">
        <v>0</v>
      </c>
      <c r="S288" s="41"/>
      <c r="T288" s="41">
        <v>299</v>
      </c>
      <c r="U288" s="41"/>
      <c r="V288" s="41">
        <f t="shared" si="108"/>
        <v>300</v>
      </c>
      <c r="W288" s="41">
        <v>262</v>
      </c>
      <c r="X288" s="41">
        <v>19</v>
      </c>
      <c r="Y288" s="41">
        <v>19</v>
      </c>
      <c r="Z288" s="41"/>
      <c r="AA288" s="41">
        <v>101</v>
      </c>
      <c r="AB288" s="41"/>
      <c r="AC288" s="41">
        <f t="shared" si="109"/>
        <v>204</v>
      </c>
      <c r="AE288" s="41">
        <v>28</v>
      </c>
      <c r="AG288" s="41">
        <v>172</v>
      </c>
      <c r="AI288" s="41">
        <v>4</v>
      </c>
      <c r="AK288" s="41">
        <v>0</v>
      </c>
      <c r="AL288" s="57"/>
    </row>
    <row r="289" spans="1:38" outlineLevel="1" x14ac:dyDescent="0.2">
      <c r="A289" s="22">
        <v>1</v>
      </c>
      <c r="B289" s="46">
        <v>2019</v>
      </c>
      <c r="C289" s="46">
        <v>6</v>
      </c>
      <c r="D289" s="22" t="s">
        <v>129</v>
      </c>
      <c r="E289" s="22" t="s">
        <v>473</v>
      </c>
      <c r="G289" s="41">
        <f t="shared" si="105"/>
        <v>1410</v>
      </c>
      <c r="H289" s="41"/>
      <c r="I289" s="41">
        <f t="shared" si="106"/>
        <v>501</v>
      </c>
      <c r="J289" s="41">
        <v>25</v>
      </c>
      <c r="K289" s="41">
        <v>0</v>
      </c>
      <c r="L289" s="41">
        <v>33</v>
      </c>
      <c r="M289" s="41">
        <v>58</v>
      </c>
      <c r="N289" s="41">
        <v>385</v>
      </c>
      <c r="O289" s="41"/>
      <c r="P289" s="41">
        <f t="shared" si="107"/>
        <v>259</v>
      </c>
      <c r="Q289" s="41">
        <v>125</v>
      </c>
      <c r="R289" s="41">
        <v>134</v>
      </c>
      <c r="S289" s="41"/>
      <c r="T289" s="41">
        <v>291</v>
      </c>
      <c r="U289" s="41"/>
      <c r="V289" s="41">
        <f t="shared" si="108"/>
        <v>359</v>
      </c>
      <c r="W289" s="41">
        <v>359</v>
      </c>
      <c r="X289" s="41">
        <v>0</v>
      </c>
      <c r="Y289" s="41">
        <v>0</v>
      </c>
      <c r="Z289" s="41"/>
      <c r="AA289" s="41">
        <v>0</v>
      </c>
      <c r="AB289" s="41"/>
      <c r="AC289" s="41">
        <f t="shared" si="109"/>
        <v>293.1053</v>
      </c>
      <c r="AE289" s="41">
        <v>178.3492</v>
      </c>
      <c r="AG289" s="41">
        <v>18.6386</v>
      </c>
      <c r="AI289" s="41">
        <v>66.500200000000007</v>
      </c>
      <c r="AK289" s="41">
        <v>29.6173</v>
      </c>
      <c r="AL289" s="57"/>
    </row>
    <row r="290" spans="1:38" outlineLevel="1" x14ac:dyDescent="0.2">
      <c r="A290" s="22">
        <v>1</v>
      </c>
      <c r="B290" s="46">
        <v>2019</v>
      </c>
      <c r="C290" s="46">
        <v>6</v>
      </c>
      <c r="D290" s="22" t="s">
        <v>130</v>
      </c>
      <c r="E290" s="22" t="s">
        <v>474</v>
      </c>
      <c r="G290" s="41">
        <f t="shared" si="105"/>
        <v>937</v>
      </c>
      <c r="H290" s="41"/>
      <c r="I290" s="41">
        <f t="shared" si="106"/>
        <v>191</v>
      </c>
      <c r="J290" s="41">
        <v>61</v>
      </c>
      <c r="K290" s="41">
        <v>0</v>
      </c>
      <c r="L290" s="41">
        <v>9</v>
      </c>
      <c r="M290" s="41">
        <v>0</v>
      </c>
      <c r="N290" s="41">
        <v>121</v>
      </c>
      <c r="O290" s="41"/>
      <c r="P290" s="41">
        <f t="shared" si="107"/>
        <v>183</v>
      </c>
      <c r="Q290" s="41">
        <v>183</v>
      </c>
      <c r="R290" s="41">
        <v>0</v>
      </c>
      <c r="S290" s="41"/>
      <c r="T290" s="41">
        <v>39</v>
      </c>
      <c r="U290" s="41"/>
      <c r="V290" s="41">
        <f t="shared" si="108"/>
        <v>524</v>
      </c>
      <c r="W290" s="41">
        <v>484</v>
      </c>
      <c r="X290" s="41">
        <v>40</v>
      </c>
      <c r="Y290" s="41">
        <v>0</v>
      </c>
      <c r="Z290" s="41"/>
      <c r="AA290" s="41">
        <v>0</v>
      </c>
      <c r="AB290" s="41"/>
      <c r="AC290" s="41">
        <f t="shared" si="109"/>
        <v>44.7607</v>
      </c>
      <c r="AE290" s="41">
        <v>1.1921999999999999</v>
      </c>
      <c r="AG290" s="41">
        <v>19.569199999999999</v>
      </c>
      <c r="AI290" s="41">
        <v>0</v>
      </c>
      <c r="AK290" s="41">
        <v>23.999299999999998</v>
      </c>
      <c r="AL290" s="57"/>
    </row>
    <row r="291" spans="1:38" outlineLevel="1" x14ac:dyDescent="0.2">
      <c r="A291" s="22">
        <v>1</v>
      </c>
      <c r="B291" s="46">
        <v>2019</v>
      </c>
      <c r="C291" s="46">
        <v>6</v>
      </c>
      <c r="D291" s="22" t="s">
        <v>135</v>
      </c>
      <c r="E291" s="22" t="s">
        <v>480</v>
      </c>
      <c r="G291" s="41">
        <f t="shared" si="105"/>
        <v>1165</v>
      </c>
      <c r="H291" s="41"/>
      <c r="I291" s="41">
        <f t="shared" si="106"/>
        <v>281</v>
      </c>
      <c r="J291" s="41">
        <v>83</v>
      </c>
      <c r="K291" s="41">
        <v>30</v>
      </c>
      <c r="L291" s="41">
        <v>53</v>
      </c>
      <c r="M291" s="41">
        <v>0</v>
      </c>
      <c r="N291" s="41">
        <v>115</v>
      </c>
      <c r="O291" s="41"/>
      <c r="P291" s="41">
        <f t="shared" si="107"/>
        <v>180</v>
      </c>
      <c r="Q291" s="41">
        <v>24</v>
      </c>
      <c r="R291" s="41">
        <v>156</v>
      </c>
      <c r="S291" s="41"/>
      <c r="T291" s="41">
        <v>165</v>
      </c>
      <c r="U291" s="41"/>
      <c r="V291" s="41">
        <f t="shared" si="108"/>
        <v>539</v>
      </c>
      <c r="W291" s="41">
        <v>447</v>
      </c>
      <c r="X291" s="41">
        <v>10</v>
      </c>
      <c r="Y291" s="41">
        <v>82</v>
      </c>
      <c r="Z291" s="41"/>
      <c r="AA291" s="41">
        <v>0</v>
      </c>
      <c r="AB291" s="41"/>
      <c r="AC291" s="41">
        <f t="shared" si="109"/>
        <v>106</v>
      </c>
      <c r="AE291" s="41">
        <v>0</v>
      </c>
      <c r="AG291" s="41">
        <v>0</v>
      </c>
      <c r="AI291" s="41">
        <v>5</v>
      </c>
      <c r="AK291" s="41">
        <v>101</v>
      </c>
      <c r="AL291" s="57"/>
    </row>
    <row r="292" spans="1:38" outlineLevel="1" x14ac:dyDescent="0.2">
      <c r="A292" s="22">
        <v>1</v>
      </c>
      <c r="B292" s="46">
        <v>2019</v>
      </c>
      <c r="C292" s="46">
        <v>6</v>
      </c>
      <c r="D292" s="22" t="s">
        <v>136</v>
      </c>
      <c r="E292" s="22" t="s">
        <v>481</v>
      </c>
      <c r="G292" s="41">
        <f t="shared" si="105"/>
        <v>2390</v>
      </c>
      <c r="H292" s="41"/>
      <c r="I292" s="41">
        <f t="shared" si="106"/>
        <v>959</v>
      </c>
      <c r="J292" s="41">
        <v>737</v>
      </c>
      <c r="K292" s="41">
        <v>95</v>
      </c>
      <c r="L292" s="41">
        <v>44</v>
      </c>
      <c r="M292" s="41">
        <v>0</v>
      </c>
      <c r="N292" s="41">
        <v>83</v>
      </c>
      <c r="O292" s="41"/>
      <c r="P292" s="41">
        <f t="shared" si="107"/>
        <v>831</v>
      </c>
      <c r="Q292" s="41">
        <v>737</v>
      </c>
      <c r="R292" s="41">
        <v>94</v>
      </c>
      <c r="S292" s="41"/>
      <c r="T292" s="41">
        <v>279</v>
      </c>
      <c r="U292" s="41"/>
      <c r="V292" s="41">
        <f t="shared" si="108"/>
        <v>321</v>
      </c>
      <c r="W292" s="41">
        <v>311</v>
      </c>
      <c r="X292" s="41">
        <v>10</v>
      </c>
      <c r="Y292" s="41">
        <v>0</v>
      </c>
      <c r="Z292" s="41"/>
      <c r="AA292" s="41">
        <v>15</v>
      </c>
      <c r="AB292" s="41"/>
      <c r="AC292" s="41">
        <f t="shared" si="109"/>
        <v>72</v>
      </c>
      <c r="AE292" s="41">
        <v>29</v>
      </c>
      <c r="AG292" s="41">
        <v>42</v>
      </c>
      <c r="AI292" s="41">
        <v>1</v>
      </c>
      <c r="AK292" s="41">
        <v>0</v>
      </c>
      <c r="AL292" s="57"/>
    </row>
    <row r="293" spans="1:38" outlineLevel="1" x14ac:dyDescent="0.2">
      <c r="A293" s="22">
        <v>1</v>
      </c>
      <c r="B293" s="46">
        <v>2019</v>
      </c>
      <c r="C293" s="46">
        <v>6</v>
      </c>
      <c r="D293" s="22" t="s">
        <v>142</v>
      </c>
      <c r="E293" s="22" t="s">
        <v>487</v>
      </c>
      <c r="G293" s="41">
        <f t="shared" si="105"/>
        <v>444</v>
      </c>
      <c r="H293" s="41"/>
      <c r="I293" s="41">
        <f t="shared" si="106"/>
        <v>0</v>
      </c>
      <c r="J293" s="41">
        <v>0</v>
      </c>
      <c r="K293" s="41">
        <v>0</v>
      </c>
      <c r="L293" s="41">
        <v>0</v>
      </c>
      <c r="M293" s="41">
        <v>0</v>
      </c>
      <c r="N293" s="41">
        <v>0</v>
      </c>
      <c r="O293" s="41"/>
      <c r="P293" s="41">
        <f t="shared" si="107"/>
        <v>0</v>
      </c>
      <c r="Q293" s="41">
        <v>0</v>
      </c>
      <c r="R293" s="41">
        <v>0</v>
      </c>
      <c r="S293" s="41"/>
      <c r="T293" s="41">
        <v>16</v>
      </c>
      <c r="U293" s="41"/>
      <c r="V293" s="41">
        <f t="shared" si="108"/>
        <v>428</v>
      </c>
      <c r="W293" s="41">
        <v>417</v>
      </c>
      <c r="X293" s="41">
        <v>11</v>
      </c>
      <c r="Y293" s="41">
        <v>0</v>
      </c>
      <c r="Z293" s="41"/>
      <c r="AA293" s="41">
        <v>8</v>
      </c>
      <c r="AB293" s="41"/>
      <c r="AC293" s="41">
        <f t="shared" si="109"/>
        <v>68</v>
      </c>
      <c r="AE293" s="41">
        <v>0</v>
      </c>
      <c r="AG293" s="41">
        <v>0</v>
      </c>
      <c r="AI293" s="41">
        <v>0</v>
      </c>
      <c r="AK293" s="41">
        <v>68</v>
      </c>
      <c r="AL293" s="57"/>
    </row>
    <row r="294" spans="1:38" outlineLevel="1" x14ac:dyDescent="0.2">
      <c r="A294" s="22">
        <v>1</v>
      </c>
      <c r="B294" s="46">
        <v>2019</v>
      </c>
      <c r="C294" s="46">
        <v>6</v>
      </c>
      <c r="D294" s="22" t="s">
        <v>155</v>
      </c>
      <c r="E294" s="22" t="s">
        <v>500</v>
      </c>
      <c r="G294" s="41">
        <f t="shared" si="105"/>
        <v>242</v>
      </c>
      <c r="H294" s="41"/>
      <c r="I294" s="41">
        <f t="shared" si="106"/>
        <v>4</v>
      </c>
      <c r="J294" s="41">
        <v>4</v>
      </c>
      <c r="K294" s="41">
        <v>0</v>
      </c>
      <c r="L294" s="41">
        <v>0</v>
      </c>
      <c r="M294" s="41">
        <v>0</v>
      </c>
      <c r="N294" s="41">
        <v>0</v>
      </c>
      <c r="O294" s="41"/>
      <c r="P294" s="41">
        <f t="shared" si="107"/>
        <v>16</v>
      </c>
      <c r="Q294" s="41">
        <v>16</v>
      </c>
      <c r="R294" s="41">
        <v>0</v>
      </c>
      <c r="S294" s="41"/>
      <c r="T294" s="41">
        <v>26</v>
      </c>
      <c r="U294" s="41"/>
      <c r="V294" s="41">
        <f t="shared" si="108"/>
        <v>196</v>
      </c>
      <c r="W294" s="41">
        <v>178</v>
      </c>
      <c r="X294" s="41">
        <v>4</v>
      </c>
      <c r="Y294" s="41">
        <v>14</v>
      </c>
      <c r="Z294" s="41"/>
      <c r="AA294" s="41">
        <v>0</v>
      </c>
      <c r="AB294" s="41"/>
      <c r="AC294" s="41">
        <f t="shared" si="109"/>
        <v>67</v>
      </c>
      <c r="AE294" s="41">
        <v>0</v>
      </c>
      <c r="AG294" s="41">
        <v>7</v>
      </c>
      <c r="AI294" s="41">
        <v>0</v>
      </c>
      <c r="AK294" s="41">
        <v>60</v>
      </c>
      <c r="AL294" s="57"/>
    </row>
    <row r="295" spans="1:38" outlineLevel="1" x14ac:dyDescent="0.2">
      <c r="A295" s="22">
        <v>1</v>
      </c>
      <c r="B295" s="46">
        <v>2019</v>
      </c>
      <c r="C295" s="46">
        <v>6</v>
      </c>
      <c r="D295" s="22" t="s">
        <v>162</v>
      </c>
      <c r="E295" s="22" t="s">
        <v>509</v>
      </c>
      <c r="G295" s="41">
        <f t="shared" si="105"/>
        <v>1143</v>
      </c>
      <c r="H295" s="41"/>
      <c r="I295" s="41">
        <f t="shared" si="106"/>
        <v>908</v>
      </c>
      <c r="J295" s="41">
        <v>576</v>
      </c>
      <c r="K295" s="41">
        <v>37</v>
      </c>
      <c r="L295" s="41">
        <v>16</v>
      </c>
      <c r="M295" s="41">
        <v>0</v>
      </c>
      <c r="N295" s="41">
        <v>279</v>
      </c>
      <c r="O295" s="41"/>
      <c r="P295" s="41">
        <f t="shared" si="107"/>
        <v>4</v>
      </c>
      <c r="Q295" s="41">
        <v>4</v>
      </c>
      <c r="R295" s="41">
        <v>0</v>
      </c>
      <c r="S295" s="41"/>
      <c r="T295" s="41">
        <v>11</v>
      </c>
      <c r="U295" s="41"/>
      <c r="V295" s="41">
        <f t="shared" si="108"/>
        <v>220</v>
      </c>
      <c r="W295" s="41">
        <v>220</v>
      </c>
      <c r="X295" s="41">
        <v>0</v>
      </c>
      <c r="Y295" s="41">
        <v>0</v>
      </c>
      <c r="Z295" s="41"/>
      <c r="AA295" s="41">
        <v>0</v>
      </c>
      <c r="AB295" s="41"/>
      <c r="AC295" s="41">
        <f t="shared" si="109"/>
        <v>271</v>
      </c>
      <c r="AE295" s="41">
        <v>271</v>
      </c>
      <c r="AG295" s="41">
        <v>0</v>
      </c>
      <c r="AI295" s="41">
        <v>0</v>
      </c>
      <c r="AK295" s="41">
        <v>0</v>
      </c>
      <c r="AL295" s="57"/>
    </row>
    <row r="296" spans="1:38" outlineLevel="1" x14ac:dyDescent="0.2">
      <c r="A296" s="22">
        <v>1</v>
      </c>
      <c r="B296" s="46">
        <v>2019</v>
      </c>
      <c r="C296" s="46">
        <v>6</v>
      </c>
      <c r="D296" s="22" t="s">
        <v>172</v>
      </c>
      <c r="E296" s="22" t="s">
        <v>522</v>
      </c>
      <c r="G296" s="41">
        <f t="shared" si="105"/>
        <v>523</v>
      </c>
      <c r="H296" s="41"/>
      <c r="I296" s="41">
        <f t="shared" si="106"/>
        <v>113</v>
      </c>
      <c r="J296" s="41">
        <v>0</v>
      </c>
      <c r="K296" s="41">
        <v>0</v>
      </c>
      <c r="L296" s="41">
        <v>0</v>
      </c>
      <c r="M296" s="41">
        <v>0</v>
      </c>
      <c r="N296" s="41">
        <v>113</v>
      </c>
      <c r="O296" s="41"/>
      <c r="P296" s="41">
        <f t="shared" si="107"/>
        <v>30</v>
      </c>
      <c r="Q296" s="41">
        <v>30</v>
      </c>
      <c r="R296" s="41">
        <v>0</v>
      </c>
      <c r="S296" s="41"/>
      <c r="T296" s="41">
        <v>66</v>
      </c>
      <c r="U296" s="41"/>
      <c r="V296" s="41">
        <f t="shared" si="108"/>
        <v>314</v>
      </c>
      <c r="W296" s="41">
        <v>303</v>
      </c>
      <c r="X296" s="41">
        <v>11</v>
      </c>
      <c r="Y296" s="41">
        <v>0</v>
      </c>
      <c r="Z296" s="41"/>
      <c r="AA296" s="41">
        <v>0</v>
      </c>
      <c r="AB296" s="41"/>
      <c r="AC296" s="41">
        <f t="shared" si="109"/>
        <v>22</v>
      </c>
      <c r="AE296" s="41">
        <v>0</v>
      </c>
      <c r="AG296" s="41">
        <v>12</v>
      </c>
      <c r="AI296" s="41">
        <v>10</v>
      </c>
      <c r="AK296" s="41">
        <v>0</v>
      </c>
      <c r="AL296" s="57"/>
    </row>
    <row r="297" spans="1:38" outlineLevel="1" x14ac:dyDescent="0.2">
      <c r="A297" s="22">
        <v>1</v>
      </c>
      <c r="B297" s="46">
        <v>2019</v>
      </c>
      <c r="C297" s="46">
        <v>6</v>
      </c>
      <c r="D297" s="22" t="s">
        <v>174</v>
      </c>
      <c r="E297" s="22" t="s">
        <v>524</v>
      </c>
      <c r="G297" s="41">
        <f t="shared" si="105"/>
        <v>730</v>
      </c>
      <c r="H297" s="41"/>
      <c r="I297" s="41">
        <f t="shared" si="106"/>
        <v>178</v>
      </c>
      <c r="J297" s="41">
        <v>41</v>
      </c>
      <c r="K297" s="41">
        <v>4</v>
      </c>
      <c r="L297" s="41">
        <v>111</v>
      </c>
      <c r="M297" s="41">
        <v>22</v>
      </c>
      <c r="N297" s="41">
        <v>0</v>
      </c>
      <c r="O297" s="41"/>
      <c r="P297" s="41">
        <f t="shared" si="107"/>
        <v>100</v>
      </c>
      <c r="Q297" s="41">
        <v>100</v>
      </c>
      <c r="R297" s="41">
        <v>0</v>
      </c>
      <c r="S297" s="41"/>
      <c r="T297" s="41">
        <v>117</v>
      </c>
      <c r="U297" s="41"/>
      <c r="V297" s="41">
        <f t="shared" si="108"/>
        <v>335</v>
      </c>
      <c r="W297" s="41">
        <v>335</v>
      </c>
      <c r="X297" s="41">
        <v>0</v>
      </c>
      <c r="Y297" s="41">
        <v>0</v>
      </c>
      <c r="Z297" s="41"/>
      <c r="AA297" s="41">
        <v>0</v>
      </c>
      <c r="AB297" s="41"/>
      <c r="AC297" s="41">
        <f t="shared" si="109"/>
        <v>6</v>
      </c>
      <c r="AE297" s="41">
        <v>5</v>
      </c>
      <c r="AG297" s="41">
        <v>0</v>
      </c>
      <c r="AI297" s="41">
        <v>1</v>
      </c>
      <c r="AK297" s="41">
        <v>0</v>
      </c>
      <c r="AL297" s="57"/>
    </row>
    <row r="298" spans="1:38" outlineLevel="1" x14ac:dyDescent="0.2">
      <c r="A298" s="22">
        <v>1</v>
      </c>
      <c r="B298" s="46">
        <v>2019</v>
      </c>
      <c r="C298" s="46">
        <v>6</v>
      </c>
      <c r="D298" s="22" t="s">
        <v>183</v>
      </c>
      <c r="E298" s="22" t="s">
        <v>533</v>
      </c>
      <c r="G298" s="41">
        <f t="shared" si="105"/>
        <v>839</v>
      </c>
      <c r="H298" s="41"/>
      <c r="I298" s="41">
        <f t="shared" si="106"/>
        <v>189</v>
      </c>
      <c r="J298" s="41">
        <v>180</v>
      </c>
      <c r="K298" s="41">
        <v>0</v>
      </c>
      <c r="L298" s="41">
        <v>9</v>
      </c>
      <c r="M298" s="41">
        <v>0</v>
      </c>
      <c r="N298" s="41">
        <v>0</v>
      </c>
      <c r="O298" s="41"/>
      <c r="P298" s="41">
        <f t="shared" si="107"/>
        <v>354</v>
      </c>
      <c r="Q298" s="41">
        <v>354</v>
      </c>
      <c r="R298" s="41">
        <v>0</v>
      </c>
      <c r="S298" s="41"/>
      <c r="T298" s="41">
        <v>37</v>
      </c>
      <c r="U298" s="41"/>
      <c r="V298" s="41">
        <f t="shared" si="108"/>
        <v>259</v>
      </c>
      <c r="W298" s="41">
        <v>239</v>
      </c>
      <c r="X298" s="41">
        <v>20</v>
      </c>
      <c r="Y298" s="41">
        <v>0</v>
      </c>
      <c r="Z298" s="41"/>
      <c r="AA298" s="41">
        <v>0</v>
      </c>
      <c r="AB298" s="41"/>
      <c r="AC298" s="41">
        <f t="shared" si="109"/>
        <v>30</v>
      </c>
      <c r="AE298" s="41">
        <v>0</v>
      </c>
      <c r="AG298" s="41">
        <v>30</v>
      </c>
      <c r="AI298" s="41">
        <v>0</v>
      </c>
      <c r="AK298" s="41">
        <v>0</v>
      </c>
      <c r="AL298" s="57"/>
    </row>
    <row r="299" spans="1:38" outlineLevel="1" x14ac:dyDescent="0.2">
      <c r="A299" s="22">
        <v>1</v>
      </c>
      <c r="B299" s="46">
        <v>2019</v>
      </c>
      <c r="C299" s="46">
        <v>6</v>
      </c>
      <c r="D299" s="22" t="s">
        <v>186</v>
      </c>
      <c r="E299" s="22" t="s">
        <v>537</v>
      </c>
      <c r="G299" s="41">
        <f t="shared" si="105"/>
        <v>290</v>
      </c>
      <c r="H299" s="41"/>
      <c r="I299" s="41">
        <f t="shared" si="106"/>
        <v>68</v>
      </c>
      <c r="J299" s="41">
        <v>56</v>
      </c>
      <c r="K299" s="41">
        <v>0</v>
      </c>
      <c r="L299" s="41">
        <v>10</v>
      </c>
      <c r="M299" s="41">
        <v>0</v>
      </c>
      <c r="N299" s="41">
        <v>2</v>
      </c>
      <c r="O299" s="41"/>
      <c r="P299" s="41">
        <f t="shared" si="107"/>
        <v>11</v>
      </c>
      <c r="Q299" s="41">
        <v>0</v>
      </c>
      <c r="R299" s="41">
        <v>11</v>
      </c>
      <c r="S299" s="41"/>
      <c r="T299" s="41">
        <v>5</v>
      </c>
      <c r="U299" s="41"/>
      <c r="V299" s="41">
        <f t="shared" si="108"/>
        <v>206</v>
      </c>
      <c r="W299" s="41">
        <v>201</v>
      </c>
      <c r="X299" s="41">
        <v>5</v>
      </c>
      <c r="Y299" s="41">
        <v>0</v>
      </c>
      <c r="Z299" s="41"/>
      <c r="AA299" s="41">
        <v>0</v>
      </c>
      <c r="AB299" s="41"/>
      <c r="AC299" s="41">
        <f t="shared" si="109"/>
        <v>12</v>
      </c>
      <c r="AE299" s="41">
        <v>5</v>
      </c>
      <c r="AG299" s="41">
        <v>3</v>
      </c>
      <c r="AI299" s="41">
        <v>4</v>
      </c>
      <c r="AK299" s="41">
        <v>0</v>
      </c>
      <c r="AL299" s="57"/>
    </row>
    <row r="300" spans="1:38" outlineLevel="1" x14ac:dyDescent="0.2">
      <c r="A300" s="22">
        <v>1</v>
      </c>
      <c r="B300" s="46">
        <v>2019</v>
      </c>
      <c r="C300" s="46">
        <v>6</v>
      </c>
      <c r="D300" s="22" t="s">
        <v>191</v>
      </c>
      <c r="E300" s="22" t="s">
        <v>542</v>
      </c>
      <c r="G300" s="41">
        <f t="shared" si="105"/>
        <v>395</v>
      </c>
      <c r="H300" s="41"/>
      <c r="I300" s="41">
        <f t="shared" si="106"/>
        <v>60</v>
      </c>
      <c r="J300" s="41">
        <v>57</v>
      </c>
      <c r="K300" s="41">
        <v>0</v>
      </c>
      <c r="L300" s="41">
        <v>0</v>
      </c>
      <c r="M300" s="41">
        <v>0</v>
      </c>
      <c r="N300" s="41">
        <v>3</v>
      </c>
      <c r="O300" s="41"/>
      <c r="P300" s="41">
        <f t="shared" si="107"/>
        <v>24</v>
      </c>
      <c r="Q300" s="41">
        <v>24</v>
      </c>
      <c r="R300" s="41">
        <v>0</v>
      </c>
      <c r="S300" s="41"/>
      <c r="T300" s="41">
        <v>15</v>
      </c>
      <c r="U300" s="41"/>
      <c r="V300" s="41">
        <f t="shared" si="108"/>
        <v>296</v>
      </c>
      <c r="W300" s="41">
        <v>281</v>
      </c>
      <c r="X300" s="41">
        <v>15</v>
      </c>
      <c r="Y300" s="41">
        <v>0</v>
      </c>
      <c r="Z300" s="41"/>
      <c r="AA300" s="41">
        <v>0</v>
      </c>
      <c r="AB300" s="41"/>
      <c r="AC300" s="41">
        <f t="shared" si="109"/>
        <v>0</v>
      </c>
      <c r="AE300" s="41">
        <v>0</v>
      </c>
      <c r="AG300" s="41">
        <v>0</v>
      </c>
      <c r="AI300" s="41">
        <v>0</v>
      </c>
      <c r="AK300" s="41">
        <v>0</v>
      </c>
      <c r="AL300" s="57"/>
    </row>
    <row r="301" spans="1:38" outlineLevel="1" x14ac:dyDescent="0.2">
      <c r="A301" s="22">
        <v>1</v>
      </c>
      <c r="B301" s="46">
        <v>2019</v>
      </c>
      <c r="C301" s="46">
        <v>6</v>
      </c>
      <c r="D301" s="22" t="s">
        <v>192</v>
      </c>
      <c r="E301" s="22" t="s">
        <v>543</v>
      </c>
      <c r="G301" s="41">
        <f t="shared" si="105"/>
        <v>773</v>
      </c>
      <c r="H301" s="41"/>
      <c r="I301" s="41">
        <f t="shared" si="106"/>
        <v>279</v>
      </c>
      <c r="J301" s="41">
        <v>210</v>
      </c>
      <c r="K301" s="41">
        <v>28</v>
      </c>
      <c r="L301" s="41">
        <v>4</v>
      </c>
      <c r="M301" s="41">
        <v>37</v>
      </c>
      <c r="N301" s="41">
        <v>0</v>
      </c>
      <c r="O301" s="41"/>
      <c r="P301" s="41">
        <f t="shared" si="107"/>
        <v>109</v>
      </c>
      <c r="Q301" s="41">
        <v>109</v>
      </c>
      <c r="R301" s="41">
        <v>0</v>
      </c>
      <c r="S301" s="41"/>
      <c r="T301" s="41">
        <v>79</v>
      </c>
      <c r="U301" s="41"/>
      <c r="V301" s="41">
        <f t="shared" si="108"/>
        <v>306</v>
      </c>
      <c r="W301" s="41">
        <v>296</v>
      </c>
      <c r="X301" s="41">
        <v>10</v>
      </c>
      <c r="Y301" s="41">
        <v>0</v>
      </c>
      <c r="Z301" s="41"/>
      <c r="AA301" s="41">
        <v>0</v>
      </c>
      <c r="AB301" s="41"/>
      <c r="AC301" s="41">
        <f t="shared" si="109"/>
        <v>13</v>
      </c>
      <c r="AE301" s="41">
        <v>15</v>
      </c>
      <c r="AG301" s="41">
        <v>-2</v>
      </c>
      <c r="AI301" s="41">
        <v>0</v>
      </c>
      <c r="AK301" s="41">
        <v>0</v>
      </c>
      <c r="AL301" s="57"/>
    </row>
    <row r="302" spans="1:38" outlineLevel="1" x14ac:dyDescent="0.2">
      <c r="A302" s="22">
        <v>1</v>
      </c>
      <c r="B302" s="46">
        <v>2019</v>
      </c>
      <c r="C302" s="46">
        <v>6</v>
      </c>
      <c r="D302" s="22" t="s">
        <v>198</v>
      </c>
      <c r="E302" s="22" t="s">
        <v>549</v>
      </c>
      <c r="G302" s="41">
        <f t="shared" si="105"/>
        <v>540</v>
      </c>
      <c r="H302" s="41"/>
      <c r="I302" s="41">
        <f t="shared" si="106"/>
        <v>81</v>
      </c>
      <c r="J302" s="41">
        <v>0</v>
      </c>
      <c r="K302" s="41">
        <v>0</v>
      </c>
      <c r="L302" s="41">
        <v>73</v>
      </c>
      <c r="M302" s="41">
        <v>0</v>
      </c>
      <c r="N302" s="41">
        <v>8</v>
      </c>
      <c r="O302" s="41"/>
      <c r="P302" s="41">
        <f t="shared" si="107"/>
        <v>183</v>
      </c>
      <c r="Q302" s="41">
        <v>34</v>
      </c>
      <c r="R302" s="41">
        <v>149</v>
      </c>
      <c r="S302" s="41"/>
      <c r="T302" s="41">
        <v>52</v>
      </c>
      <c r="U302" s="41"/>
      <c r="V302" s="41">
        <f t="shared" si="108"/>
        <v>224</v>
      </c>
      <c r="W302" s="41">
        <v>216</v>
      </c>
      <c r="X302" s="41">
        <v>8</v>
      </c>
      <c r="Y302" s="41">
        <v>0</v>
      </c>
      <c r="Z302" s="41"/>
      <c r="AA302" s="41">
        <v>0</v>
      </c>
      <c r="AB302" s="41"/>
      <c r="AC302" s="41">
        <f t="shared" si="109"/>
        <v>2</v>
      </c>
      <c r="AE302" s="41">
        <v>0</v>
      </c>
      <c r="AG302" s="41">
        <v>2</v>
      </c>
      <c r="AI302" s="41">
        <v>0</v>
      </c>
      <c r="AK302" s="41">
        <v>0</v>
      </c>
      <c r="AL302" s="57"/>
    </row>
    <row r="303" spans="1:38" outlineLevel="1" x14ac:dyDescent="0.2">
      <c r="A303" s="22">
        <v>1</v>
      </c>
      <c r="B303" s="46">
        <v>2019</v>
      </c>
      <c r="C303" s="46">
        <v>6</v>
      </c>
      <c r="D303" s="22" t="s">
        <v>199</v>
      </c>
      <c r="E303" s="22" t="s">
        <v>550</v>
      </c>
      <c r="G303" s="41">
        <f t="shared" si="105"/>
        <v>153</v>
      </c>
      <c r="H303" s="41"/>
      <c r="I303" s="41">
        <f t="shared" si="106"/>
        <v>91</v>
      </c>
      <c r="J303" s="41">
        <v>0</v>
      </c>
      <c r="K303" s="41">
        <v>0</v>
      </c>
      <c r="L303" s="41">
        <v>73</v>
      </c>
      <c r="M303" s="41">
        <v>0</v>
      </c>
      <c r="N303" s="41">
        <v>18</v>
      </c>
      <c r="O303" s="41"/>
      <c r="P303" s="41">
        <f t="shared" si="107"/>
        <v>0</v>
      </c>
      <c r="Q303" s="41">
        <v>0</v>
      </c>
      <c r="R303" s="41">
        <v>0</v>
      </c>
      <c r="S303" s="41"/>
      <c r="T303" s="41">
        <v>54</v>
      </c>
      <c r="U303" s="41"/>
      <c r="V303" s="41">
        <f t="shared" si="108"/>
        <v>8</v>
      </c>
      <c r="W303" s="41">
        <v>0</v>
      </c>
      <c r="X303" s="41">
        <v>0</v>
      </c>
      <c r="Y303" s="41">
        <v>8</v>
      </c>
      <c r="Z303" s="41"/>
      <c r="AA303" s="41">
        <v>0</v>
      </c>
      <c r="AB303" s="41"/>
      <c r="AC303" s="41">
        <f t="shared" si="109"/>
        <v>1</v>
      </c>
      <c r="AE303" s="41">
        <v>0</v>
      </c>
      <c r="AG303" s="41">
        <v>0</v>
      </c>
      <c r="AI303" s="41">
        <v>1</v>
      </c>
      <c r="AK303" s="41">
        <v>0</v>
      </c>
      <c r="AL303" s="57"/>
    </row>
    <row r="304" spans="1:38" outlineLevel="1" x14ac:dyDescent="0.2">
      <c r="A304" s="22">
        <v>1</v>
      </c>
      <c r="B304" s="46">
        <v>2019</v>
      </c>
      <c r="C304" s="46">
        <v>6</v>
      </c>
      <c r="D304" s="22" t="s">
        <v>203</v>
      </c>
      <c r="E304" s="22" t="s">
        <v>554</v>
      </c>
      <c r="G304" s="41">
        <f t="shared" si="105"/>
        <v>1409</v>
      </c>
      <c r="H304" s="41"/>
      <c r="I304" s="41">
        <f t="shared" si="106"/>
        <v>960</v>
      </c>
      <c r="J304" s="41">
        <v>363</v>
      </c>
      <c r="K304" s="41">
        <v>54</v>
      </c>
      <c r="L304" s="41">
        <v>194</v>
      </c>
      <c r="M304" s="41">
        <v>80</v>
      </c>
      <c r="N304" s="41">
        <v>269</v>
      </c>
      <c r="O304" s="41"/>
      <c r="P304" s="41">
        <f t="shared" si="107"/>
        <v>17</v>
      </c>
      <c r="Q304" s="41">
        <v>17</v>
      </c>
      <c r="R304" s="41">
        <v>0</v>
      </c>
      <c r="S304" s="41"/>
      <c r="T304" s="41">
        <v>113</v>
      </c>
      <c r="U304" s="41"/>
      <c r="V304" s="41">
        <f t="shared" si="108"/>
        <v>319</v>
      </c>
      <c r="W304" s="41">
        <v>311</v>
      </c>
      <c r="X304" s="41">
        <v>8</v>
      </c>
      <c r="Y304" s="41">
        <v>0</v>
      </c>
      <c r="Z304" s="41"/>
      <c r="AA304" s="41">
        <v>0</v>
      </c>
      <c r="AB304" s="41"/>
      <c r="AC304" s="41">
        <f t="shared" si="109"/>
        <v>292</v>
      </c>
      <c r="AE304" s="41">
        <v>279</v>
      </c>
      <c r="AG304" s="41">
        <v>13</v>
      </c>
      <c r="AI304" s="41">
        <v>0</v>
      </c>
      <c r="AK304" s="41">
        <v>0</v>
      </c>
      <c r="AL304" s="57"/>
    </row>
    <row r="305" spans="1:38" outlineLevel="1" x14ac:dyDescent="0.2">
      <c r="A305" s="22">
        <v>1</v>
      </c>
      <c r="B305" s="46">
        <v>2019</v>
      </c>
      <c r="C305" s="46">
        <v>6</v>
      </c>
      <c r="D305" s="22" t="s">
        <v>556</v>
      </c>
      <c r="E305" s="22" t="s">
        <v>557</v>
      </c>
      <c r="G305" s="41">
        <f t="shared" si="105"/>
        <v>539</v>
      </c>
      <c r="H305" s="41"/>
      <c r="I305" s="41">
        <f t="shared" ref="I305:I331" si="110">SUM(J305:N305)</f>
        <v>229</v>
      </c>
      <c r="J305" s="41">
        <v>0</v>
      </c>
      <c r="K305" s="41">
        <v>0</v>
      </c>
      <c r="L305" s="41">
        <v>210</v>
      </c>
      <c r="M305" s="41">
        <v>0</v>
      </c>
      <c r="N305" s="41">
        <v>19</v>
      </c>
      <c r="O305" s="41"/>
      <c r="P305" s="41">
        <f t="shared" ref="P305:P331" si="111">SUM(Q305:R305)</f>
        <v>25</v>
      </c>
      <c r="Q305" s="41">
        <v>25</v>
      </c>
      <c r="R305" s="41">
        <v>0</v>
      </c>
      <c r="S305" s="41"/>
      <c r="T305" s="41">
        <v>38</v>
      </c>
      <c r="U305" s="41"/>
      <c r="V305" s="41">
        <f t="shared" ref="V305:V331" si="112">SUM(W305:Y305)</f>
        <v>247</v>
      </c>
      <c r="W305" s="41">
        <v>231</v>
      </c>
      <c r="X305" s="41">
        <v>16</v>
      </c>
      <c r="Y305" s="41">
        <v>0</v>
      </c>
      <c r="Z305" s="41"/>
      <c r="AA305" s="41">
        <v>0</v>
      </c>
      <c r="AB305" s="41"/>
      <c r="AC305" s="41">
        <f t="shared" si="109"/>
        <v>5</v>
      </c>
      <c r="AE305" s="41">
        <v>5</v>
      </c>
      <c r="AG305" s="41">
        <v>0</v>
      </c>
      <c r="AI305" s="41">
        <v>0</v>
      </c>
      <c r="AK305" s="41">
        <v>0</v>
      </c>
      <c r="AL305" s="57"/>
    </row>
    <row r="306" spans="1:38" outlineLevel="1" x14ac:dyDescent="0.2">
      <c r="A306" s="22">
        <v>1</v>
      </c>
      <c r="B306" s="46">
        <v>2019</v>
      </c>
      <c r="C306" s="46">
        <v>6</v>
      </c>
      <c r="D306" s="22" t="s">
        <v>206</v>
      </c>
      <c r="E306" s="22" t="s">
        <v>559</v>
      </c>
      <c r="G306" s="41">
        <f t="shared" si="105"/>
        <v>912</v>
      </c>
      <c r="H306" s="41"/>
      <c r="I306" s="41">
        <f t="shared" si="110"/>
        <v>109</v>
      </c>
      <c r="J306" s="41">
        <v>13</v>
      </c>
      <c r="K306" s="41">
        <v>1</v>
      </c>
      <c r="L306" s="41">
        <v>88</v>
      </c>
      <c r="M306" s="41">
        <v>0</v>
      </c>
      <c r="N306" s="41">
        <v>7</v>
      </c>
      <c r="O306" s="41"/>
      <c r="P306" s="41">
        <f t="shared" si="111"/>
        <v>348</v>
      </c>
      <c r="Q306" s="41">
        <v>348</v>
      </c>
      <c r="R306" s="41">
        <v>0</v>
      </c>
      <c r="S306" s="41"/>
      <c r="T306" s="41">
        <v>195</v>
      </c>
      <c r="U306" s="41"/>
      <c r="V306" s="41">
        <f t="shared" si="112"/>
        <v>260</v>
      </c>
      <c r="W306" s="41">
        <v>250</v>
      </c>
      <c r="X306" s="41">
        <v>10</v>
      </c>
      <c r="Y306" s="41">
        <v>0</v>
      </c>
      <c r="Z306" s="41"/>
      <c r="AA306" s="41">
        <v>0</v>
      </c>
      <c r="AB306" s="41"/>
      <c r="AC306" s="41">
        <f t="shared" si="109"/>
        <v>1</v>
      </c>
      <c r="AE306" s="41">
        <v>0</v>
      </c>
      <c r="AG306" s="41">
        <v>0</v>
      </c>
      <c r="AI306" s="41">
        <v>1</v>
      </c>
      <c r="AK306" s="41">
        <v>0</v>
      </c>
      <c r="AL306" s="57"/>
    </row>
    <row r="307" spans="1:38" outlineLevel="1" x14ac:dyDescent="0.2">
      <c r="A307" s="22">
        <v>1</v>
      </c>
      <c r="B307" s="46">
        <v>2019</v>
      </c>
      <c r="C307" s="46">
        <v>6</v>
      </c>
      <c r="D307" s="22" t="s">
        <v>210</v>
      </c>
      <c r="E307" s="22" t="s">
        <v>565</v>
      </c>
      <c r="G307" s="41">
        <f t="shared" si="105"/>
        <v>1137</v>
      </c>
      <c r="H307" s="41"/>
      <c r="I307" s="41">
        <f t="shared" si="110"/>
        <v>395</v>
      </c>
      <c r="J307" s="41">
        <v>311</v>
      </c>
      <c r="K307" s="41">
        <v>0</v>
      </c>
      <c r="L307" s="41">
        <v>78</v>
      </c>
      <c r="M307" s="41">
        <v>0</v>
      </c>
      <c r="N307" s="41">
        <v>6</v>
      </c>
      <c r="O307" s="41"/>
      <c r="P307" s="41">
        <f t="shared" si="111"/>
        <v>20</v>
      </c>
      <c r="Q307" s="41">
        <v>8</v>
      </c>
      <c r="R307" s="41">
        <v>12</v>
      </c>
      <c r="S307" s="41"/>
      <c r="T307" s="41">
        <v>269</v>
      </c>
      <c r="U307" s="41"/>
      <c r="V307" s="41">
        <f t="shared" si="112"/>
        <v>453</v>
      </c>
      <c r="W307" s="41">
        <v>427</v>
      </c>
      <c r="X307" s="41">
        <v>26</v>
      </c>
      <c r="Y307" s="41">
        <v>0</v>
      </c>
      <c r="Z307" s="41"/>
      <c r="AA307" s="41">
        <v>0</v>
      </c>
      <c r="AB307" s="41"/>
      <c r="AC307" s="41">
        <f t="shared" si="109"/>
        <v>92</v>
      </c>
      <c r="AE307" s="41">
        <v>4</v>
      </c>
      <c r="AG307" s="41">
        <v>58</v>
      </c>
      <c r="AI307" s="41">
        <v>12</v>
      </c>
      <c r="AK307" s="41">
        <v>18</v>
      </c>
      <c r="AL307" s="57"/>
    </row>
    <row r="308" spans="1:38" outlineLevel="1" x14ac:dyDescent="0.2">
      <c r="A308" s="22">
        <v>1</v>
      </c>
      <c r="B308" s="46">
        <v>2019</v>
      </c>
      <c r="C308" s="46">
        <v>6</v>
      </c>
      <c r="D308" s="22" t="s">
        <v>211</v>
      </c>
      <c r="E308" s="22" t="s">
        <v>566</v>
      </c>
      <c r="G308" s="41">
        <f t="shared" si="105"/>
        <v>883</v>
      </c>
      <c r="H308" s="41"/>
      <c r="I308" s="41">
        <f t="shared" si="110"/>
        <v>483</v>
      </c>
      <c r="J308" s="41">
        <v>207</v>
      </c>
      <c r="K308" s="41">
        <v>0</v>
      </c>
      <c r="L308" s="41">
        <v>91</v>
      </c>
      <c r="M308" s="41">
        <v>0</v>
      </c>
      <c r="N308" s="41">
        <v>185</v>
      </c>
      <c r="O308" s="41"/>
      <c r="P308" s="41">
        <f t="shared" si="111"/>
        <v>0</v>
      </c>
      <c r="Q308" s="41">
        <v>0</v>
      </c>
      <c r="R308" s="41">
        <v>0</v>
      </c>
      <c r="S308" s="41"/>
      <c r="T308" s="41">
        <v>46</v>
      </c>
      <c r="U308" s="41"/>
      <c r="V308" s="41">
        <f t="shared" si="112"/>
        <v>354</v>
      </c>
      <c r="W308" s="41">
        <v>328</v>
      </c>
      <c r="X308" s="41">
        <v>9</v>
      </c>
      <c r="Y308" s="41">
        <v>17</v>
      </c>
      <c r="Z308" s="41"/>
      <c r="AA308" s="41">
        <v>0</v>
      </c>
      <c r="AB308" s="41"/>
      <c r="AC308" s="41">
        <f t="shared" si="109"/>
        <v>99</v>
      </c>
      <c r="AE308" s="41">
        <v>61</v>
      </c>
      <c r="AG308" s="41">
        <v>0</v>
      </c>
      <c r="AI308" s="41">
        <v>8</v>
      </c>
      <c r="AK308" s="41">
        <v>30</v>
      </c>
      <c r="AL308" s="57"/>
    </row>
    <row r="309" spans="1:38" outlineLevel="1" x14ac:dyDescent="0.2">
      <c r="A309" s="22">
        <v>1</v>
      </c>
      <c r="B309" s="46">
        <v>2019</v>
      </c>
      <c r="C309" s="46">
        <v>6</v>
      </c>
      <c r="D309" s="22" t="s">
        <v>213</v>
      </c>
      <c r="E309" s="22" t="s">
        <v>568</v>
      </c>
      <c r="G309" s="41">
        <f t="shared" si="105"/>
        <v>541</v>
      </c>
      <c r="H309" s="41"/>
      <c r="I309" s="41">
        <f t="shared" si="110"/>
        <v>151</v>
      </c>
      <c r="J309" s="41">
        <v>18</v>
      </c>
      <c r="K309" s="41">
        <v>0</v>
      </c>
      <c r="L309" s="41">
        <v>121</v>
      </c>
      <c r="M309" s="41">
        <v>0</v>
      </c>
      <c r="N309" s="41">
        <v>12</v>
      </c>
      <c r="O309" s="41"/>
      <c r="P309" s="41">
        <f t="shared" si="111"/>
        <v>12</v>
      </c>
      <c r="Q309" s="41">
        <v>12</v>
      </c>
      <c r="R309" s="41">
        <v>0</v>
      </c>
      <c r="S309" s="41"/>
      <c r="T309" s="41">
        <v>143</v>
      </c>
      <c r="U309" s="41"/>
      <c r="V309" s="41">
        <f t="shared" si="112"/>
        <v>235</v>
      </c>
      <c r="W309" s="41">
        <v>235</v>
      </c>
      <c r="X309" s="41">
        <v>0</v>
      </c>
      <c r="Y309" s="41">
        <v>0</v>
      </c>
      <c r="Z309" s="41"/>
      <c r="AA309" s="41">
        <v>42</v>
      </c>
      <c r="AB309" s="41"/>
      <c r="AC309" s="41">
        <f t="shared" si="109"/>
        <v>95</v>
      </c>
      <c r="AE309" s="41">
        <v>0</v>
      </c>
      <c r="AG309" s="41">
        <v>0</v>
      </c>
      <c r="AI309" s="41">
        <v>53</v>
      </c>
      <c r="AK309" s="41">
        <v>42</v>
      </c>
      <c r="AL309" s="57"/>
    </row>
    <row r="310" spans="1:38" outlineLevel="1" x14ac:dyDescent="0.2">
      <c r="A310" s="22">
        <v>1</v>
      </c>
      <c r="B310" s="46">
        <v>2019</v>
      </c>
      <c r="C310" s="46">
        <v>6</v>
      </c>
      <c r="D310" s="22" t="s">
        <v>217</v>
      </c>
      <c r="E310" s="22" t="s">
        <v>576</v>
      </c>
      <c r="G310" s="41">
        <f t="shared" si="105"/>
        <v>377</v>
      </c>
      <c r="H310" s="41"/>
      <c r="I310" s="41">
        <f t="shared" si="110"/>
        <v>41</v>
      </c>
      <c r="J310" s="41">
        <v>24</v>
      </c>
      <c r="K310" s="41">
        <v>0</v>
      </c>
      <c r="L310" s="41">
        <v>17</v>
      </c>
      <c r="M310" s="41">
        <v>0</v>
      </c>
      <c r="N310" s="41">
        <v>0</v>
      </c>
      <c r="O310" s="41"/>
      <c r="P310" s="41">
        <f t="shared" si="111"/>
        <v>5</v>
      </c>
      <c r="Q310" s="41">
        <v>5</v>
      </c>
      <c r="R310" s="41">
        <v>0</v>
      </c>
      <c r="S310" s="41"/>
      <c r="T310" s="41">
        <v>36</v>
      </c>
      <c r="U310" s="41"/>
      <c r="V310" s="41">
        <f t="shared" si="112"/>
        <v>295</v>
      </c>
      <c r="W310" s="41">
        <v>286</v>
      </c>
      <c r="X310" s="41">
        <v>9</v>
      </c>
      <c r="Y310" s="41">
        <v>0</v>
      </c>
      <c r="Z310" s="41"/>
      <c r="AA310" s="41">
        <v>0</v>
      </c>
      <c r="AB310" s="41"/>
      <c r="AC310" s="41">
        <f t="shared" si="109"/>
        <v>0</v>
      </c>
      <c r="AE310" s="41">
        <v>0</v>
      </c>
      <c r="AG310" s="41">
        <v>0</v>
      </c>
      <c r="AI310" s="41">
        <v>0</v>
      </c>
      <c r="AK310" s="41">
        <v>0</v>
      </c>
      <c r="AL310" s="57"/>
    </row>
    <row r="311" spans="1:38" outlineLevel="1" x14ac:dyDescent="0.2">
      <c r="A311" s="22">
        <v>1</v>
      </c>
      <c r="B311" s="46">
        <v>2019</v>
      </c>
      <c r="C311" s="46">
        <v>6</v>
      </c>
      <c r="D311" s="22" t="s">
        <v>221</v>
      </c>
      <c r="E311" s="22" t="s">
        <v>580</v>
      </c>
      <c r="G311" s="41">
        <f t="shared" si="105"/>
        <v>1285</v>
      </c>
      <c r="H311" s="41"/>
      <c r="I311" s="41">
        <f t="shared" si="110"/>
        <v>691</v>
      </c>
      <c r="J311" s="41">
        <v>604</v>
      </c>
      <c r="K311" s="41">
        <v>0</v>
      </c>
      <c r="L311" s="41">
        <v>70</v>
      </c>
      <c r="M311" s="41">
        <v>0</v>
      </c>
      <c r="N311" s="41">
        <v>17</v>
      </c>
      <c r="O311" s="41"/>
      <c r="P311" s="41">
        <f t="shared" si="111"/>
        <v>0</v>
      </c>
      <c r="Q311" s="41">
        <v>0</v>
      </c>
      <c r="R311" s="41">
        <v>0</v>
      </c>
      <c r="S311" s="41"/>
      <c r="T311" s="41">
        <v>308</v>
      </c>
      <c r="U311" s="41"/>
      <c r="V311" s="41">
        <f t="shared" si="112"/>
        <v>286</v>
      </c>
      <c r="W311" s="41">
        <v>276</v>
      </c>
      <c r="X311" s="41">
        <v>10</v>
      </c>
      <c r="Y311" s="41">
        <v>0</v>
      </c>
      <c r="Z311" s="41"/>
      <c r="AA311" s="41">
        <v>0</v>
      </c>
      <c r="AB311" s="41"/>
      <c r="AC311" s="41">
        <f t="shared" si="109"/>
        <v>655</v>
      </c>
      <c r="AE311" s="41">
        <v>323</v>
      </c>
      <c r="AG311" s="41">
        <v>0</v>
      </c>
      <c r="AI311" s="41">
        <v>332</v>
      </c>
      <c r="AK311" s="41">
        <v>0</v>
      </c>
      <c r="AL311" s="57"/>
    </row>
    <row r="312" spans="1:38" outlineLevel="1" x14ac:dyDescent="0.2">
      <c r="A312" s="22">
        <v>1</v>
      </c>
      <c r="B312" s="46">
        <v>2019</v>
      </c>
      <c r="C312" s="46">
        <v>6</v>
      </c>
      <c r="D312" s="22" t="s">
        <v>223</v>
      </c>
      <c r="E312" s="22" t="s">
        <v>583</v>
      </c>
      <c r="G312" s="41">
        <f t="shared" si="105"/>
        <v>1020</v>
      </c>
      <c r="H312" s="41"/>
      <c r="I312" s="41">
        <f t="shared" si="110"/>
        <v>661</v>
      </c>
      <c r="J312" s="41">
        <v>0</v>
      </c>
      <c r="K312" s="41">
        <v>569</v>
      </c>
      <c r="L312" s="41">
        <v>35</v>
      </c>
      <c r="M312" s="41">
        <v>0</v>
      </c>
      <c r="N312" s="41">
        <v>57</v>
      </c>
      <c r="O312" s="41"/>
      <c r="P312" s="41">
        <f t="shared" si="111"/>
        <v>5</v>
      </c>
      <c r="Q312" s="41">
        <v>0</v>
      </c>
      <c r="R312" s="41">
        <v>5</v>
      </c>
      <c r="S312" s="41"/>
      <c r="T312" s="41">
        <v>34</v>
      </c>
      <c r="U312" s="41"/>
      <c r="V312" s="41">
        <f t="shared" si="112"/>
        <v>320</v>
      </c>
      <c r="W312" s="41">
        <v>320</v>
      </c>
      <c r="X312" s="41">
        <v>0</v>
      </c>
      <c r="Y312" s="41">
        <v>0</v>
      </c>
      <c r="Z312" s="41"/>
      <c r="AA312" s="41">
        <v>0</v>
      </c>
      <c r="AB312" s="41"/>
      <c r="AC312" s="41">
        <f t="shared" si="109"/>
        <v>120</v>
      </c>
      <c r="AE312" s="41">
        <v>116</v>
      </c>
      <c r="AG312" s="41">
        <v>2</v>
      </c>
      <c r="AI312" s="41">
        <v>2</v>
      </c>
      <c r="AK312" s="41">
        <v>0</v>
      </c>
      <c r="AL312" s="57"/>
    </row>
    <row r="313" spans="1:38" outlineLevel="1" x14ac:dyDescent="0.2">
      <c r="A313" s="22">
        <v>1</v>
      </c>
      <c r="B313" s="46">
        <v>2019</v>
      </c>
      <c r="C313" s="46">
        <v>6</v>
      </c>
      <c r="D313" s="22" t="s">
        <v>224</v>
      </c>
      <c r="E313" s="22" t="s">
        <v>584</v>
      </c>
      <c r="G313" s="41">
        <f t="shared" si="105"/>
        <v>594</v>
      </c>
      <c r="H313" s="41"/>
      <c r="I313" s="41">
        <f t="shared" si="110"/>
        <v>281</v>
      </c>
      <c r="J313" s="41">
        <v>0</v>
      </c>
      <c r="K313" s="41">
        <v>131</v>
      </c>
      <c r="L313" s="41">
        <v>40</v>
      </c>
      <c r="M313" s="41">
        <v>0</v>
      </c>
      <c r="N313" s="41">
        <v>110</v>
      </c>
      <c r="O313" s="41"/>
      <c r="P313" s="41">
        <f t="shared" si="111"/>
        <v>0</v>
      </c>
      <c r="Q313" s="41">
        <v>0</v>
      </c>
      <c r="R313" s="41">
        <v>0</v>
      </c>
      <c r="S313" s="41"/>
      <c r="T313" s="41">
        <v>55</v>
      </c>
      <c r="U313" s="41"/>
      <c r="V313" s="41">
        <f t="shared" si="112"/>
        <v>258</v>
      </c>
      <c r="W313" s="41">
        <v>258</v>
      </c>
      <c r="X313" s="41">
        <v>0</v>
      </c>
      <c r="Y313" s="41">
        <v>0</v>
      </c>
      <c r="Z313" s="41"/>
      <c r="AA313" s="41">
        <v>0</v>
      </c>
      <c r="AB313" s="41"/>
      <c r="AC313" s="41">
        <f t="shared" si="109"/>
        <v>129</v>
      </c>
      <c r="AE313" s="41">
        <v>71</v>
      </c>
      <c r="AG313" s="41">
        <v>0</v>
      </c>
      <c r="AI313" s="41">
        <v>0</v>
      </c>
      <c r="AK313" s="41">
        <v>58</v>
      </c>
      <c r="AL313" s="57"/>
    </row>
    <row r="314" spans="1:38" outlineLevel="1" x14ac:dyDescent="0.2">
      <c r="A314" s="22">
        <v>1</v>
      </c>
      <c r="B314" s="46">
        <v>2019</v>
      </c>
      <c r="C314" s="46">
        <v>6</v>
      </c>
      <c r="D314" s="22" t="s">
        <v>226</v>
      </c>
      <c r="E314" s="22" t="s">
        <v>588</v>
      </c>
      <c r="G314" s="41">
        <f t="shared" si="105"/>
        <v>831</v>
      </c>
      <c r="H314" s="41"/>
      <c r="I314" s="41">
        <f t="shared" si="110"/>
        <v>309</v>
      </c>
      <c r="J314" s="41">
        <v>168</v>
      </c>
      <c r="K314" s="41">
        <v>25</v>
      </c>
      <c r="L314" s="41">
        <v>13</v>
      </c>
      <c r="M314" s="41">
        <v>0</v>
      </c>
      <c r="N314" s="41">
        <v>103</v>
      </c>
      <c r="O314" s="41"/>
      <c r="P314" s="41">
        <f t="shared" si="111"/>
        <v>32</v>
      </c>
      <c r="Q314" s="41">
        <v>28</v>
      </c>
      <c r="R314" s="41">
        <v>4</v>
      </c>
      <c r="S314" s="41"/>
      <c r="T314" s="41">
        <v>59</v>
      </c>
      <c r="U314" s="41"/>
      <c r="V314" s="41">
        <f t="shared" si="112"/>
        <v>431</v>
      </c>
      <c r="W314" s="41">
        <v>356</v>
      </c>
      <c r="X314" s="41">
        <v>39</v>
      </c>
      <c r="Y314" s="41">
        <v>36</v>
      </c>
      <c r="Z314" s="41"/>
      <c r="AA314" s="41">
        <v>0</v>
      </c>
      <c r="AB314" s="41"/>
      <c r="AC314" s="41">
        <f t="shared" si="109"/>
        <v>38</v>
      </c>
      <c r="AE314" s="41">
        <v>0</v>
      </c>
      <c r="AG314" s="41">
        <v>0</v>
      </c>
      <c r="AI314" s="41">
        <v>10</v>
      </c>
      <c r="AK314" s="41">
        <v>28</v>
      </c>
      <c r="AL314" s="57"/>
    </row>
    <row r="315" spans="1:38" outlineLevel="1" x14ac:dyDescent="0.2">
      <c r="A315" s="22">
        <v>1</v>
      </c>
      <c r="B315" s="46">
        <v>2019</v>
      </c>
      <c r="C315" s="46">
        <v>6</v>
      </c>
      <c r="D315" s="22" t="s">
        <v>229</v>
      </c>
      <c r="E315" s="22" t="s">
        <v>593</v>
      </c>
      <c r="G315" s="41">
        <f t="shared" si="105"/>
        <v>534</v>
      </c>
      <c r="H315" s="41"/>
      <c r="I315" s="41">
        <f t="shared" si="110"/>
        <v>199</v>
      </c>
      <c r="J315" s="41">
        <v>0</v>
      </c>
      <c r="K315" s="41">
        <v>199</v>
      </c>
      <c r="L315" s="41">
        <v>0</v>
      </c>
      <c r="M315" s="41">
        <v>0</v>
      </c>
      <c r="N315" s="41">
        <v>0</v>
      </c>
      <c r="O315" s="41"/>
      <c r="P315" s="41">
        <f t="shared" si="111"/>
        <v>1</v>
      </c>
      <c r="Q315" s="41">
        <v>1</v>
      </c>
      <c r="R315" s="41">
        <v>0</v>
      </c>
      <c r="S315" s="41"/>
      <c r="T315" s="41">
        <v>10</v>
      </c>
      <c r="U315" s="41"/>
      <c r="V315" s="41">
        <f t="shared" si="112"/>
        <v>324</v>
      </c>
      <c r="W315" s="41">
        <v>304</v>
      </c>
      <c r="X315" s="41">
        <v>20</v>
      </c>
      <c r="Y315" s="41">
        <v>0</v>
      </c>
      <c r="Z315" s="41"/>
      <c r="AA315" s="41">
        <v>0</v>
      </c>
      <c r="AB315" s="41"/>
      <c r="AC315" s="41">
        <f t="shared" si="109"/>
        <v>52</v>
      </c>
      <c r="AE315" s="41">
        <v>10</v>
      </c>
      <c r="AG315" s="41">
        <v>0</v>
      </c>
      <c r="AI315" s="41">
        <v>0</v>
      </c>
      <c r="AK315" s="41">
        <v>42</v>
      </c>
      <c r="AL315" s="57"/>
    </row>
    <row r="316" spans="1:38" outlineLevel="1" x14ac:dyDescent="0.2">
      <c r="A316" s="22">
        <v>1</v>
      </c>
      <c r="B316" s="46">
        <v>2019</v>
      </c>
      <c r="C316" s="46">
        <v>6</v>
      </c>
      <c r="D316" s="22" t="s">
        <v>231</v>
      </c>
      <c r="E316" s="22" t="s">
        <v>595</v>
      </c>
      <c r="G316" s="41">
        <f t="shared" si="105"/>
        <v>1553</v>
      </c>
      <c r="H316" s="41"/>
      <c r="I316" s="41">
        <f t="shared" si="110"/>
        <v>310</v>
      </c>
      <c r="J316" s="41">
        <v>22</v>
      </c>
      <c r="K316" s="41">
        <v>0</v>
      </c>
      <c r="L316" s="41">
        <v>249</v>
      </c>
      <c r="M316" s="41">
        <v>0</v>
      </c>
      <c r="N316" s="41">
        <v>39</v>
      </c>
      <c r="O316" s="41"/>
      <c r="P316" s="41">
        <f t="shared" si="111"/>
        <v>0</v>
      </c>
      <c r="Q316" s="41">
        <v>0</v>
      </c>
      <c r="R316" s="41">
        <v>0</v>
      </c>
      <c r="S316" s="41"/>
      <c r="T316" s="41">
        <v>951</v>
      </c>
      <c r="U316" s="41"/>
      <c r="V316" s="41">
        <f t="shared" si="112"/>
        <v>292</v>
      </c>
      <c r="W316" s="41">
        <v>283</v>
      </c>
      <c r="X316" s="41">
        <v>9</v>
      </c>
      <c r="Y316" s="41">
        <v>0</v>
      </c>
      <c r="Z316" s="41"/>
      <c r="AA316" s="41">
        <v>0</v>
      </c>
      <c r="AB316" s="41"/>
      <c r="AC316" s="41">
        <f t="shared" si="109"/>
        <v>324</v>
      </c>
      <c r="AE316" s="41">
        <v>2</v>
      </c>
      <c r="AG316" s="41">
        <v>0</v>
      </c>
      <c r="AI316" s="41">
        <v>322</v>
      </c>
      <c r="AK316" s="41">
        <v>0</v>
      </c>
      <c r="AL316" s="57"/>
    </row>
    <row r="317" spans="1:38" outlineLevel="1" x14ac:dyDescent="0.2">
      <c r="A317" s="22">
        <v>1</v>
      </c>
      <c r="B317" s="46">
        <v>2019</v>
      </c>
      <c r="C317" s="46">
        <v>6</v>
      </c>
      <c r="D317" s="22" t="s">
        <v>233</v>
      </c>
      <c r="E317" s="22" t="s">
        <v>597</v>
      </c>
      <c r="G317" s="41">
        <f t="shared" si="105"/>
        <v>307</v>
      </c>
      <c r="H317" s="41"/>
      <c r="I317" s="41">
        <f t="shared" si="110"/>
        <v>169</v>
      </c>
      <c r="J317" s="41">
        <v>45</v>
      </c>
      <c r="K317" s="41">
        <v>3</v>
      </c>
      <c r="L317" s="41">
        <v>121</v>
      </c>
      <c r="M317" s="41">
        <v>0</v>
      </c>
      <c r="N317" s="41">
        <v>0</v>
      </c>
      <c r="O317" s="41"/>
      <c r="P317" s="41">
        <f t="shared" si="111"/>
        <v>0</v>
      </c>
      <c r="Q317" s="41">
        <v>0</v>
      </c>
      <c r="R317" s="41">
        <v>0</v>
      </c>
      <c r="S317" s="41"/>
      <c r="T317" s="41">
        <v>0</v>
      </c>
      <c r="U317" s="41"/>
      <c r="V317" s="41">
        <f t="shared" si="112"/>
        <v>138</v>
      </c>
      <c r="W317" s="41">
        <v>138</v>
      </c>
      <c r="X317" s="41">
        <v>0</v>
      </c>
      <c r="Y317" s="41">
        <v>0</v>
      </c>
      <c r="Z317" s="41"/>
      <c r="AA317" s="41">
        <v>0</v>
      </c>
      <c r="AB317" s="41"/>
      <c r="AC317" s="41">
        <f t="shared" si="109"/>
        <v>0</v>
      </c>
      <c r="AE317" s="41">
        <v>0</v>
      </c>
      <c r="AG317" s="41">
        <v>0</v>
      </c>
      <c r="AI317" s="41">
        <v>0</v>
      </c>
      <c r="AK317" s="41">
        <v>0</v>
      </c>
      <c r="AL317" s="57"/>
    </row>
    <row r="318" spans="1:38" outlineLevel="1" x14ac:dyDescent="0.2">
      <c r="A318" s="22">
        <v>1</v>
      </c>
      <c r="B318" s="46">
        <v>2019</v>
      </c>
      <c r="C318" s="46">
        <v>6</v>
      </c>
      <c r="D318" s="22" t="s">
        <v>235</v>
      </c>
      <c r="E318" s="22" t="s">
        <v>599</v>
      </c>
      <c r="G318" s="41">
        <f t="shared" si="105"/>
        <v>949</v>
      </c>
      <c r="H318" s="41"/>
      <c r="I318" s="41">
        <f t="shared" si="110"/>
        <v>669</v>
      </c>
      <c r="J318" s="41">
        <v>391</v>
      </c>
      <c r="K318" s="41">
        <v>0</v>
      </c>
      <c r="L318" s="41">
        <v>61</v>
      </c>
      <c r="M318" s="41">
        <v>0</v>
      </c>
      <c r="N318" s="41">
        <v>217</v>
      </c>
      <c r="O318" s="41"/>
      <c r="P318" s="41">
        <f t="shared" si="111"/>
        <v>53</v>
      </c>
      <c r="Q318" s="41">
        <v>53</v>
      </c>
      <c r="R318" s="41">
        <v>0</v>
      </c>
      <c r="S318" s="41"/>
      <c r="T318" s="41">
        <v>66</v>
      </c>
      <c r="U318" s="41"/>
      <c r="V318" s="41">
        <f t="shared" si="112"/>
        <v>161</v>
      </c>
      <c r="W318" s="41">
        <v>161</v>
      </c>
      <c r="X318" s="41">
        <v>0</v>
      </c>
      <c r="Y318" s="41">
        <v>0</v>
      </c>
      <c r="Z318" s="41"/>
      <c r="AA318" s="41">
        <v>0</v>
      </c>
      <c r="AB318" s="41"/>
      <c r="AC318" s="41">
        <f t="shared" si="109"/>
        <v>230</v>
      </c>
      <c r="AE318" s="41">
        <v>219</v>
      </c>
      <c r="AG318" s="41">
        <v>11</v>
      </c>
      <c r="AI318" s="41">
        <v>0</v>
      </c>
      <c r="AK318" s="41">
        <v>0</v>
      </c>
      <c r="AL318" s="57"/>
    </row>
    <row r="319" spans="1:38" outlineLevel="1" x14ac:dyDescent="0.2">
      <c r="A319" s="22">
        <v>1</v>
      </c>
      <c r="B319" s="46">
        <v>2019</v>
      </c>
      <c r="C319" s="46">
        <v>6</v>
      </c>
      <c r="D319" s="22" t="s">
        <v>237</v>
      </c>
      <c r="E319" s="22" t="s">
        <v>603</v>
      </c>
      <c r="G319" s="41">
        <f t="shared" si="105"/>
        <v>657</v>
      </c>
      <c r="H319" s="41"/>
      <c r="I319" s="41">
        <f t="shared" si="110"/>
        <v>225</v>
      </c>
      <c r="J319" s="41">
        <v>38</v>
      </c>
      <c r="K319" s="41">
        <v>0</v>
      </c>
      <c r="L319" s="41">
        <v>0</v>
      </c>
      <c r="M319" s="41">
        <v>0</v>
      </c>
      <c r="N319" s="41">
        <v>187</v>
      </c>
      <c r="O319" s="41"/>
      <c r="P319" s="41">
        <f t="shared" si="111"/>
        <v>11</v>
      </c>
      <c r="Q319" s="41">
        <v>0</v>
      </c>
      <c r="R319" s="41">
        <v>11</v>
      </c>
      <c r="S319" s="41"/>
      <c r="T319" s="41">
        <v>95</v>
      </c>
      <c r="U319" s="41"/>
      <c r="V319" s="41">
        <f t="shared" si="112"/>
        <v>326</v>
      </c>
      <c r="W319" s="41">
        <v>326</v>
      </c>
      <c r="X319" s="41">
        <v>0</v>
      </c>
      <c r="Y319" s="41">
        <v>0</v>
      </c>
      <c r="Z319" s="41"/>
      <c r="AA319" s="41">
        <v>0</v>
      </c>
      <c r="AB319" s="41"/>
      <c r="AC319" s="41">
        <f t="shared" si="109"/>
        <v>20</v>
      </c>
      <c r="AE319" s="41">
        <v>0</v>
      </c>
      <c r="AG319" s="41">
        <v>0</v>
      </c>
      <c r="AI319" s="41">
        <v>0</v>
      </c>
      <c r="AK319" s="41">
        <v>20</v>
      </c>
      <c r="AL319" s="57"/>
    </row>
    <row r="320" spans="1:38" outlineLevel="1" x14ac:dyDescent="0.2">
      <c r="A320" s="22">
        <v>1</v>
      </c>
      <c r="B320" s="46">
        <v>2019</v>
      </c>
      <c r="C320" s="46">
        <v>6</v>
      </c>
      <c r="D320" s="22" t="s">
        <v>239</v>
      </c>
      <c r="E320" s="22" t="s">
        <v>605</v>
      </c>
      <c r="G320" s="41">
        <f t="shared" si="105"/>
        <v>1320</v>
      </c>
      <c r="H320" s="41"/>
      <c r="I320" s="41">
        <f t="shared" si="110"/>
        <v>193</v>
      </c>
      <c r="J320" s="41">
        <v>1</v>
      </c>
      <c r="K320" s="41">
        <v>93</v>
      </c>
      <c r="L320" s="41">
        <v>0</v>
      </c>
      <c r="M320" s="41">
        <v>0</v>
      </c>
      <c r="N320" s="41">
        <v>99</v>
      </c>
      <c r="O320" s="41"/>
      <c r="P320" s="41">
        <f t="shared" si="111"/>
        <v>51</v>
      </c>
      <c r="Q320" s="41">
        <v>51</v>
      </c>
      <c r="R320" s="41">
        <v>0</v>
      </c>
      <c r="S320" s="41"/>
      <c r="T320" s="41">
        <v>797</v>
      </c>
      <c r="U320" s="41"/>
      <c r="V320" s="41">
        <f t="shared" si="112"/>
        <v>279</v>
      </c>
      <c r="W320" s="41">
        <v>279</v>
      </c>
      <c r="X320" s="41">
        <v>0</v>
      </c>
      <c r="Y320" s="41">
        <v>0</v>
      </c>
      <c r="Z320" s="41"/>
      <c r="AA320" s="41">
        <v>582</v>
      </c>
      <c r="AB320" s="41"/>
      <c r="AC320" s="41">
        <f t="shared" si="109"/>
        <v>128</v>
      </c>
      <c r="AE320" s="41">
        <v>8</v>
      </c>
      <c r="AG320" s="41">
        <v>45</v>
      </c>
      <c r="AI320" s="41">
        <v>75</v>
      </c>
      <c r="AK320" s="41">
        <v>0</v>
      </c>
      <c r="AL320" s="57"/>
    </row>
    <row r="321" spans="1:38" outlineLevel="1" x14ac:dyDescent="0.2">
      <c r="A321" s="22">
        <v>1</v>
      </c>
      <c r="B321" s="46">
        <v>2019</v>
      </c>
      <c r="C321" s="46">
        <v>6</v>
      </c>
      <c r="D321" s="22" t="s">
        <v>251</v>
      </c>
      <c r="E321" s="22" t="s">
        <v>619</v>
      </c>
      <c r="G321" s="41">
        <f t="shared" si="105"/>
        <v>482</v>
      </c>
      <c r="H321" s="41"/>
      <c r="I321" s="41">
        <f t="shared" si="110"/>
        <v>166</v>
      </c>
      <c r="J321" s="41">
        <v>48</v>
      </c>
      <c r="K321" s="41">
        <v>0</v>
      </c>
      <c r="L321" s="41">
        <v>91</v>
      </c>
      <c r="M321" s="41">
        <v>0</v>
      </c>
      <c r="N321" s="41">
        <v>27</v>
      </c>
      <c r="O321" s="41"/>
      <c r="P321" s="41">
        <f t="shared" si="111"/>
        <v>0</v>
      </c>
      <c r="Q321" s="41">
        <v>0</v>
      </c>
      <c r="R321" s="41">
        <v>0</v>
      </c>
      <c r="S321" s="41"/>
      <c r="T321" s="41">
        <v>72</v>
      </c>
      <c r="U321" s="41"/>
      <c r="V321" s="41">
        <f t="shared" si="112"/>
        <v>244</v>
      </c>
      <c r="W321" s="41">
        <v>244</v>
      </c>
      <c r="X321" s="41">
        <v>0</v>
      </c>
      <c r="Y321" s="41">
        <v>0</v>
      </c>
      <c r="Z321" s="41"/>
      <c r="AA321" s="41">
        <v>0</v>
      </c>
      <c r="AB321" s="41"/>
      <c r="AC321" s="41">
        <f t="shared" si="109"/>
        <v>-23</v>
      </c>
      <c r="AE321" s="41">
        <v>0</v>
      </c>
      <c r="AG321" s="41">
        <v>0</v>
      </c>
      <c r="AI321" s="41">
        <v>-23</v>
      </c>
      <c r="AK321" s="41">
        <v>0</v>
      </c>
      <c r="AL321" s="57"/>
    </row>
    <row r="322" spans="1:38" outlineLevel="1" x14ac:dyDescent="0.2">
      <c r="A322" s="22">
        <v>1</v>
      </c>
      <c r="B322" s="46">
        <v>2019</v>
      </c>
      <c r="C322" s="46">
        <v>6</v>
      </c>
      <c r="D322" s="22" t="s">
        <v>253</v>
      </c>
      <c r="E322" s="22" t="s">
        <v>621</v>
      </c>
      <c r="G322" s="41">
        <f t="shared" si="105"/>
        <v>446</v>
      </c>
      <c r="H322" s="41"/>
      <c r="I322" s="41">
        <f t="shared" si="110"/>
        <v>129</v>
      </c>
      <c r="J322" s="41">
        <v>70</v>
      </c>
      <c r="K322" s="41">
        <v>1</v>
      </c>
      <c r="L322" s="41">
        <v>53</v>
      </c>
      <c r="M322" s="41">
        <v>0</v>
      </c>
      <c r="N322" s="41">
        <v>5</v>
      </c>
      <c r="O322" s="41"/>
      <c r="P322" s="41">
        <f t="shared" si="111"/>
        <v>56</v>
      </c>
      <c r="Q322" s="41">
        <v>5</v>
      </c>
      <c r="R322" s="41">
        <v>51</v>
      </c>
      <c r="S322" s="41"/>
      <c r="T322" s="41">
        <v>17</v>
      </c>
      <c r="U322" s="41"/>
      <c r="V322" s="41">
        <f t="shared" si="112"/>
        <v>244</v>
      </c>
      <c r="W322" s="41">
        <v>237</v>
      </c>
      <c r="X322" s="41">
        <v>7</v>
      </c>
      <c r="Y322" s="41">
        <v>0</v>
      </c>
      <c r="Z322" s="41"/>
      <c r="AA322" s="41">
        <v>16</v>
      </c>
      <c r="AB322" s="41"/>
      <c r="AC322" s="41">
        <f t="shared" si="109"/>
        <v>19</v>
      </c>
      <c r="AE322" s="41">
        <v>0</v>
      </c>
      <c r="AG322" s="41">
        <v>0</v>
      </c>
      <c r="AI322" s="41">
        <v>0</v>
      </c>
      <c r="AK322" s="41">
        <v>19</v>
      </c>
      <c r="AL322" s="57"/>
    </row>
    <row r="323" spans="1:38" outlineLevel="1" x14ac:dyDescent="0.2">
      <c r="A323" s="22">
        <v>1</v>
      </c>
      <c r="B323" s="46">
        <v>2019</v>
      </c>
      <c r="C323" s="46">
        <v>6</v>
      </c>
      <c r="D323" s="22" t="s">
        <v>260</v>
      </c>
      <c r="E323" s="22" t="s">
        <v>628</v>
      </c>
      <c r="G323" s="41">
        <f t="shared" si="105"/>
        <v>613</v>
      </c>
      <c r="H323" s="41"/>
      <c r="I323" s="41">
        <f t="shared" si="110"/>
        <v>140</v>
      </c>
      <c r="J323" s="41">
        <v>4</v>
      </c>
      <c r="K323" s="41">
        <v>20</v>
      </c>
      <c r="L323" s="41">
        <v>116</v>
      </c>
      <c r="M323" s="41">
        <v>0</v>
      </c>
      <c r="N323" s="41">
        <v>0</v>
      </c>
      <c r="O323" s="41"/>
      <c r="P323" s="41">
        <f t="shared" si="111"/>
        <v>17</v>
      </c>
      <c r="Q323" s="41">
        <v>2</v>
      </c>
      <c r="R323" s="41">
        <v>15</v>
      </c>
      <c r="S323" s="41"/>
      <c r="T323" s="41">
        <v>64</v>
      </c>
      <c r="U323" s="41"/>
      <c r="V323" s="41">
        <f t="shared" si="112"/>
        <v>392</v>
      </c>
      <c r="W323" s="41">
        <v>380</v>
      </c>
      <c r="X323" s="41">
        <v>12</v>
      </c>
      <c r="Y323" s="41">
        <v>0</v>
      </c>
      <c r="Z323" s="41"/>
      <c r="AA323" s="41">
        <v>12</v>
      </c>
      <c r="AB323" s="41"/>
      <c r="AC323" s="41">
        <f t="shared" si="109"/>
        <v>8</v>
      </c>
      <c r="AE323" s="41">
        <v>8</v>
      </c>
      <c r="AG323" s="41">
        <v>0</v>
      </c>
      <c r="AI323" s="41">
        <v>0</v>
      </c>
      <c r="AK323" s="41">
        <v>0</v>
      </c>
      <c r="AL323" s="57"/>
    </row>
    <row r="324" spans="1:38" outlineLevel="1" x14ac:dyDescent="0.2">
      <c r="A324" s="22">
        <v>1</v>
      </c>
      <c r="B324" s="46">
        <v>2019</v>
      </c>
      <c r="C324" s="46">
        <v>6</v>
      </c>
      <c r="D324" s="22" t="s">
        <v>264</v>
      </c>
      <c r="E324" s="22" t="s">
        <v>636</v>
      </c>
      <c r="G324" s="41">
        <f t="shared" si="105"/>
        <v>361</v>
      </c>
      <c r="H324" s="41"/>
      <c r="I324" s="41">
        <f t="shared" si="110"/>
        <v>105</v>
      </c>
      <c r="J324" s="41">
        <v>59</v>
      </c>
      <c r="K324" s="41">
        <v>0</v>
      </c>
      <c r="L324" s="41">
        <v>0</v>
      </c>
      <c r="M324" s="41">
        <v>0</v>
      </c>
      <c r="N324" s="41">
        <v>46</v>
      </c>
      <c r="O324" s="41"/>
      <c r="P324" s="41">
        <f t="shared" si="111"/>
        <v>0</v>
      </c>
      <c r="Q324" s="41">
        <v>0</v>
      </c>
      <c r="R324" s="41">
        <v>0</v>
      </c>
      <c r="S324" s="41"/>
      <c r="T324" s="41">
        <v>60</v>
      </c>
      <c r="U324" s="41"/>
      <c r="V324" s="41">
        <f t="shared" si="112"/>
        <v>196</v>
      </c>
      <c r="W324" s="41">
        <v>183</v>
      </c>
      <c r="X324" s="41">
        <v>6</v>
      </c>
      <c r="Y324" s="41">
        <v>7</v>
      </c>
      <c r="Z324" s="41"/>
      <c r="AA324" s="41">
        <v>12</v>
      </c>
      <c r="AB324" s="41"/>
      <c r="AC324" s="41">
        <f t="shared" si="109"/>
        <v>26</v>
      </c>
      <c r="AE324" s="41">
        <v>0</v>
      </c>
      <c r="AG324" s="41">
        <v>0</v>
      </c>
      <c r="AI324" s="41">
        <v>26</v>
      </c>
      <c r="AK324" s="41">
        <v>0</v>
      </c>
      <c r="AL324" s="57"/>
    </row>
    <row r="325" spans="1:38" outlineLevel="1" x14ac:dyDescent="0.2">
      <c r="A325" s="22">
        <v>1</v>
      </c>
      <c r="B325" s="46">
        <v>2019</v>
      </c>
      <c r="C325" s="46">
        <v>6</v>
      </c>
      <c r="D325" s="22" t="s">
        <v>273</v>
      </c>
      <c r="E325" s="22" t="s">
        <v>645</v>
      </c>
      <c r="G325" s="41">
        <f t="shared" si="105"/>
        <v>117</v>
      </c>
      <c r="H325" s="41"/>
      <c r="I325" s="41">
        <f t="shared" si="110"/>
        <v>22</v>
      </c>
      <c r="J325" s="41">
        <v>0</v>
      </c>
      <c r="K325" s="41">
        <v>8</v>
      </c>
      <c r="L325" s="41">
        <v>1</v>
      </c>
      <c r="M325" s="41">
        <v>0</v>
      </c>
      <c r="N325" s="41">
        <v>13</v>
      </c>
      <c r="O325" s="41"/>
      <c r="P325" s="41">
        <f t="shared" si="111"/>
        <v>15</v>
      </c>
      <c r="Q325" s="41">
        <v>15</v>
      </c>
      <c r="R325" s="41">
        <v>0</v>
      </c>
      <c r="S325" s="41"/>
      <c r="T325" s="41">
        <v>14</v>
      </c>
      <c r="U325" s="41"/>
      <c r="V325" s="41">
        <f t="shared" si="112"/>
        <v>66</v>
      </c>
      <c r="W325" s="41">
        <v>66</v>
      </c>
      <c r="X325" s="41">
        <v>0</v>
      </c>
      <c r="Y325" s="41">
        <v>0</v>
      </c>
      <c r="Z325" s="41"/>
      <c r="AA325" s="41">
        <v>0</v>
      </c>
      <c r="AB325" s="41"/>
      <c r="AC325" s="41">
        <f t="shared" si="109"/>
        <v>5</v>
      </c>
      <c r="AE325" s="41">
        <v>5</v>
      </c>
      <c r="AG325" s="41">
        <v>0</v>
      </c>
      <c r="AI325" s="41">
        <v>0</v>
      </c>
      <c r="AK325" s="41">
        <v>0</v>
      </c>
      <c r="AL325" s="57"/>
    </row>
    <row r="326" spans="1:38" outlineLevel="1" x14ac:dyDescent="0.2">
      <c r="A326" s="22">
        <v>1</v>
      </c>
      <c r="B326" s="46">
        <v>2019</v>
      </c>
      <c r="C326" s="46">
        <v>6</v>
      </c>
      <c r="D326" s="22" t="s">
        <v>274</v>
      </c>
      <c r="E326" s="22" t="s">
        <v>646</v>
      </c>
      <c r="G326" s="41">
        <f t="shared" si="105"/>
        <v>917</v>
      </c>
      <c r="H326" s="41"/>
      <c r="I326" s="41">
        <f t="shared" si="110"/>
        <v>508</v>
      </c>
      <c r="J326" s="41">
        <v>60</v>
      </c>
      <c r="K326" s="41">
        <v>75</v>
      </c>
      <c r="L326" s="41">
        <v>324</v>
      </c>
      <c r="M326" s="41">
        <v>0</v>
      </c>
      <c r="N326" s="41">
        <v>49</v>
      </c>
      <c r="O326" s="41"/>
      <c r="P326" s="41">
        <f t="shared" si="111"/>
        <v>23</v>
      </c>
      <c r="Q326" s="41">
        <v>23</v>
      </c>
      <c r="R326" s="41">
        <v>0</v>
      </c>
      <c r="S326" s="41"/>
      <c r="T326" s="41">
        <v>175</v>
      </c>
      <c r="U326" s="41"/>
      <c r="V326" s="41">
        <f t="shared" si="112"/>
        <v>211</v>
      </c>
      <c r="W326" s="41">
        <v>204</v>
      </c>
      <c r="X326" s="41">
        <v>7</v>
      </c>
      <c r="Y326" s="41">
        <v>0</v>
      </c>
      <c r="Z326" s="41"/>
      <c r="AA326" s="41">
        <v>0</v>
      </c>
      <c r="AB326" s="41"/>
      <c r="AC326" s="41">
        <f t="shared" si="109"/>
        <v>85</v>
      </c>
      <c r="AE326" s="41">
        <v>25</v>
      </c>
      <c r="AG326" s="41">
        <v>2</v>
      </c>
      <c r="AI326" s="41">
        <v>58</v>
      </c>
      <c r="AK326" s="41">
        <v>0</v>
      </c>
      <c r="AL326" s="57"/>
    </row>
    <row r="327" spans="1:38" outlineLevel="1" x14ac:dyDescent="0.2">
      <c r="A327" s="22">
        <v>1</v>
      </c>
      <c r="B327" s="46">
        <v>2019</v>
      </c>
      <c r="C327" s="46">
        <v>6</v>
      </c>
      <c r="D327" s="22" t="s">
        <v>276</v>
      </c>
      <c r="E327" s="22" t="s">
        <v>648</v>
      </c>
      <c r="G327" s="41">
        <f t="shared" si="105"/>
        <v>640</v>
      </c>
      <c r="H327" s="41"/>
      <c r="I327" s="41">
        <f t="shared" si="110"/>
        <v>191</v>
      </c>
      <c r="J327" s="41">
        <v>77</v>
      </c>
      <c r="K327" s="41">
        <v>9</v>
      </c>
      <c r="L327" s="41">
        <v>25</v>
      </c>
      <c r="M327" s="41">
        <v>0</v>
      </c>
      <c r="N327" s="41">
        <v>80</v>
      </c>
      <c r="O327" s="41"/>
      <c r="P327" s="41">
        <f t="shared" si="111"/>
        <v>97</v>
      </c>
      <c r="Q327" s="41">
        <v>13</v>
      </c>
      <c r="R327" s="41">
        <v>84</v>
      </c>
      <c r="S327" s="41"/>
      <c r="T327" s="41">
        <v>121</v>
      </c>
      <c r="U327" s="41"/>
      <c r="V327" s="41">
        <f t="shared" si="112"/>
        <v>231</v>
      </c>
      <c r="W327" s="41">
        <v>231</v>
      </c>
      <c r="X327" s="41">
        <v>0</v>
      </c>
      <c r="Y327" s="41">
        <v>0</v>
      </c>
      <c r="Z327" s="41"/>
      <c r="AA327" s="41">
        <v>0</v>
      </c>
      <c r="AB327" s="41"/>
      <c r="AC327" s="41">
        <f t="shared" si="109"/>
        <v>5</v>
      </c>
      <c r="AE327" s="41">
        <v>5</v>
      </c>
      <c r="AG327" s="41">
        <v>0</v>
      </c>
      <c r="AI327" s="41">
        <v>0</v>
      </c>
      <c r="AK327" s="41">
        <v>0</v>
      </c>
      <c r="AL327" s="57"/>
    </row>
    <row r="328" spans="1:38" outlineLevel="1" x14ac:dyDescent="0.2">
      <c r="A328" s="22">
        <v>1</v>
      </c>
      <c r="B328" s="46">
        <v>2019</v>
      </c>
      <c r="C328" s="46">
        <v>6</v>
      </c>
      <c r="D328" s="22" t="s">
        <v>283</v>
      </c>
      <c r="E328" s="22" t="s">
        <v>657</v>
      </c>
      <c r="G328" s="41">
        <f t="shared" si="105"/>
        <v>672</v>
      </c>
      <c r="H328" s="41"/>
      <c r="I328" s="41">
        <f t="shared" si="110"/>
        <v>202</v>
      </c>
      <c r="J328" s="41">
        <v>92</v>
      </c>
      <c r="K328" s="41">
        <v>1</v>
      </c>
      <c r="L328" s="41">
        <v>5</v>
      </c>
      <c r="M328" s="41">
        <v>0</v>
      </c>
      <c r="N328" s="41">
        <v>104</v>
      </c>
      <c r="O328" s="41"/>
      <c r="P328" s="41">
        <f t="shared" si="111"/>
        <v>52</v>
      </c>
      <c r="Q328" s="41">
        <v>52</v>
      </c>
      <c r="R328" s="41">
        <v>0</v>
      </c>
      <c r="S328" s="41"/>
      <c r="T328" s="41">
        <v>7</v>
      </c>
      <c r="U328" s="41"/>
      <c r="V328" s="41">
        <f t="shared" si="112"/>
        <v>411</v>
      </c>
      <c r="W328" s="41">
        <v>411</v>
      </c>
      <c r="X328" s="41">
        <v>0</v>
      </c>
      <c r="Y328" s="41">
        <v>0</v>
      </c>
      <c r="Z328" s="41"/>
      <c r="AA328" s="41">
        <v>10</v>
      </c>
      <c r="AB328" s="41"/>
      <c r="AC328" s="41">
        <f t="shared" si="109"/>
        <v>43</v>
      </c>
      <c r="AE328" s="41">
        <v>43</v>
      </c>
      <c r="AG328" s="41">
        <v>0</v>
      </c>
      <c r="AI328" s="41">
        <v>0</v>
      </c>
      <c r="AK328" s="41">
        <v>0</v>
      </c>
      <c r="AL328" s="57"/>
    </row>
    <row r="329" spans="1:38" outlineLevel="1" x14ac:dyDescent="0.2">
      <c r="A329" s="22">
        <v>1</v>
      </c>
      <c r="B329" s="46">
        <v>2019</v>
      </c>
      <c r="C329" s="46">
        <v>6</v>
      </c>
      <c r="D329" s="22" t="s">
        <v>286</v>
      </c>
      <c r="E329" s="22" t="s">
        <v>660</v>
      </c>
      <c r="G329" s="41">
        <f t="shared" si="105"/>
        <v>845</v>
      </c>
      <c r="H329" s="41"/>
      <c r="I329" s="41">
        <f t="shared" si="110"/>
        <v>300</v>
      </c>
      <c r="J329" s="41">
        <v>0</v>
      </c>
      <c r="K329" s="41">
        <v>0</v>
      </c>
      <c r="L329" s="41">
        <v>265</v>
      </c>
      <c r="M329" s="41">
        <v>0</v>
      </c>
      <c r="N329" s="41">
        <v>35</v>
      </c>
      <c r="O329" s="41"/>
      <c r="P329" s="41">
        <f t="shared" si="111"/>
        <v>60</v>
      </c>
      <c r="Q329" s="41">
        <v>60</v>
      </c>
      <c r="R329" s="41">
        <v>0</v>
      </c>
      <c r="S329" s="41"/>
      <c r="T329" s="41">
        <v>53</v>
      </c>
      <c r="U329" s="41"/>
      <c r="V329" s="41">
        <f t="shared" si="112"/>
        <v>432</v>
      </c>
      <c r="W329" s="41">
        <v>432</v>
      </c>
      <c r="X329" s="41">
        <v>0</v>
      </c>
      <c r="Y329" s="41">
        <v>0</v>
      </c>
      <c r="Z329" s="41"/>
      <c r="AA329" s="41">
        <v>0</v>
      </c>
      <c r="AB329" s="41"/>
      <c r="AC329" s="41">
        <f t="shared" si="109"/>
        <v>10</v>
      </c>
      <c r="AE329" s="41">
        <v>8</v>
      </c>
      <c r="AG329" s="41">
        <v>0</v>
      </c>
      <c r="AI329" s="41">
        <v>2</v>
      </c>
      <c r="AK329" s="41">
        <v>0</v>
      </c>
      <c r="AL329" s="57"/>
    </row>
    <row r="330" spans="1:38" outlineLevel="1" x14ac:dyDescent="0.2">
      <c r="A330" s="22">
        <v>1</v>
      </c>
      <c r="B330" s="46">
        <v>2019</v>
      </c>
      <c r="C330" s="46">
        <v>6</v>
      </c>
      <c r="D330" s="22" t="s">
        <v>291</v>
      </c>
      <c r="E330" s="22" t="s">
        <v>665</v>
      </c>
      <c r="G330" s="41">
        <f t="shared" si="105"/>
        <v>951</v>
      </c>
      <c r="H330" s="41"/>
      <c r="I330" s="41">
        <f t="shared" si="110"/>
        <v>226</v>
      </c>
      <c r="J330" s="41">
        <v>0</v>
      </c>
      <c r="K330" s="41">
        <v>20</v>
      </c>
      <c r="L330" s="41">
        <v>140</v>
      </c>
      <c r="M330" s="41">
        <v>0</v>
      </c>
      <c r="N330" s="41">
        <v>66</v>
      </c>
      <c r="O330" s="41"/>
      <c r="P330" s="41">
        <f t="shared" si="111"/>
        <v>88</v>
      </c>
      <c r="Q330" s="41">
        <v>88</v>
      </c>
      <c r="R330" s="41">
        <v>0</v>
      </c>
      <c r="S330" s="41"/>
      <c r="T330" s="41">
        <v>68</v>
      </c>
      <c r="U330" s="41"/>
      <c r="V330" s="41">
        <f t="shared" si="112"/>
        <v>569</v>
      </c>
      <c r="W330" s="41">
        <v>559</v>
      </c>
      <c r="X330" s="41">
        <v>10</v>
      </c>
      <c r="Y330" s="41">
        <v>0</v>
      </c>
      <c r="Z330" s="41"/>
      <c r="AA330" s="41">
        <v>0</v>
      </c>
      <c r="AB330" s="41"/>
      <c r="AC330" s="41">
        <f t="shared" si="109"/>
        <v>5</v>
      </c>
      <c r="AE330" s="41">
        <v>0</v>
      </c>
      <c r="AG330" s="41">
        <v>0</v>
      </c>
      <c r="AI330" s="41">
        <v>5</v>
      </c>
      <c r="AK330" s="41">
        <v>0</v>
      </c>
      <c r="AL330" s="57"/>
    </row>
    <row r="331" spans="1:38" outlineLevel="1" x14ac:dyDescent="0.2">
      <c r="B331" s="46">
        <v>2019</v>
      </c>
      <c r="C331" s="46">
        <v>6</v>
      </c>
      <c r="D331" s="22" t="s">
        <v>767</v>
      </c>
      <c r="E331" s="22" t="s">
        <v>804</v>
      </c>
      <c r="G331" s="41">
        <f t="shared" si="105"/>
        <v>4859</v>
      </c>
      <c r="H331" s="41"/>
      <c r="I331" s="41">
        <f t="shared" si="110"/>
        <v>1361.9999999999998</v>
      </c>
      <c r="J331" s="41">
        <v>804.89381928595185</v>
      </c>
      <c r="K331" s="41">
        <v>87.477307748054983</v>
      </c>
      <c r="L331" s="41">
        <v>261.14717552941016</v>
      </c>
      <c r="M331" s="41">
        <v>49.491293049075551</v>
      </c>
      <c r="N331" s="41">
        <v>158.9904043875074</v>
      </c>
      <c r="O331" s="41"/>
      <c r="P331" s="41">
        <f t="shared" si="111"/>
        <v>320</v>
      </c>
      <c r="Q331" s="41">
        <v>225.09107642513479</v>
      </c>
      <c r="R331" s="41">
        <v>94.908923574865213</v>
      </c>
      <c r="S331" s="41"/>
      <c r="T331" s="41">
        <v>638</v>
      </c>
      <c r="U331" s="41"/>
      <c r="V331" s="41">
        <f t="shared" si="112"/>
        <v>2538.9999999999995</v>
      </c>
      <c r="W331" s="41">
        <v>2377.8423199563836</v>
      </c>
      <c r="X331" s="41">
        <v>80.493535454626581</v>
      </c>
      <c r="Y331" s="41">
        <v>80.664144588989444</v>
      </c>
      <c r="Z331" s="41"/>
      <c r="AA331" s="41"/>
      <c r="AB331" s="41"/>
      <c r="AC331" s="41">
        <f t="shared" si="109"/>
        <v>625</v>
      </c>
      <c r="AE331" s="41">
        <v>51</v>
      </c>
      <c r="AF331" s="41"/>
      <c r="AG331" s="41">
        <v>0</v>
      </c>
      <c r="AH331" s="41"/>
      <c r="AI331" s="41">
        <v>226</v>
      </c>
      <c r="AJ331" s="41"/>
      <c r="AK331" s="41">
        <v>348</v>
      </c>
      <c r="AL331" s="57"/>
    </row>
    <row r="332" spans="1:38" x14ac:dyDescent="0.2">
      <c r="B332" s="46">
        <v>2019</v>
      </c>
      <c r="C332" s="46" t="s">
        <v>755</v>
      </c>
      <c r="G332" s="41">
        <f>SUBTOTAL(9,G273:G331)</f>
        <v>50153</v>
      </c>
      <c r="H332" s="41"/>
      <c r="I332" s="41">
        <f t="shared" ref="I332:N332" si="113">SUBTOTAL(9,I273:I331)</f>
        <v>17452</v>
      </c>
      <c r="J332" s="41">
        <f t="shared" si="113"/>
        <v>6076.8938192859514</v>
      </c>
      <c r="K332" s="41">
        <f t="shared" si="113"/>
        <v>1911.477307748055</v>
      </c>
      <c r="L332" s="41">
        <f t="shared" si="113"/>
        <v>4210.1471755294106</v>
      </c>
      <c r="M332" s="41">
        <f t="shared" si="113"/>
        <v>276.49129304907558</v>
      </c>
      <c r="N332" s="41">
        <f t="shared" si="113"/>
        <v>4976.9904043875076</v>
      </c>
      <c r="O332" s="41"/>
      <c r="P332" s="41">
        <f>SUBTOTAL(9,P273:P331)</f>
        <v>5632</v>
      </c>
      <c r="Q332" s="41">
        <f>SUBTOTAL(9,Q273:Q331)</f>
        <v>4342.0910764251348</v>
      </c>
      <c r="R332" s="41">
        <f>SUBTOTAL(9,R273:R331)</f>
        <v>1289.9089235748652</v>
      </c>
      <c r="S332" s="41"/>
      <c r="T332" s="41">
        <f>SUBTOTAL(9,T273:T331)</f>
        <v>7302</v>
      </c>
      <c r="U332" s="41"/>
      <c r="V332" s="41">
        <f>SUBTOTAL(9,V273:V331)</f>
        <v>19767</v>
      </c>
      <c r="W332" s="41">
        <f>SUBTOTAL(9,W273:W331)</f>
        <v>18365.842319956384</v>
      </c>
      <c r="X332" s="41">
        <f>SUBTOTAL(9,X273:X331)</f>
        <v>843.49353545462657</v>
      </c>
      <c r="Y332" s="41">
        <f>SUBTOTAL(9,Y273:Y331)</f>
        <v>557.66414458898942</v>
      </c>
      <c r="Z332" s="41"/>
      <c r="AA332" s="41">
        <f>SUBTOTAL(9,AA273:AA331)</f>
        <v>807</v>
      </c>
      <c r="AB332" s="41"/>
      <c r="AC332" s="41">
        <f>SUBTOTAL(9,AC273:AC331)</f>
        <v>5652.866</v>
      </c>
      <c r="AE332" s="41">
        <f>SUBTOTAL(9,AE273:AE331)</f>
        <v>2403.5414000000001</v>
      </c>
      <c r="AF332" s="41"/>
      <c r="AG332" s="41">
        <f>SUBTOTAL(9,AG273:AG331)</f>
        <v>734.20780000000002</v>
      </c>
      <c r="AH332" s="41"/>
      <c r="AI332" s="41">
        <f>SUBTOTAL(9,AI273:AI331)</f>
        <v>1394.5001999999999</v>
      </c>
      <c r="AJ332" s="41"/>
      <c r="AK332" s="41">
        <f>SUBTOTAL(9,AK273:AK331)</f>
        <v>1120.6166000000001</v>
      </c>
      <c r="AL332" s="57"/>
    </row>
    <row r="333" spans="1:38" outlineLevel="1" x14ac:dyDescent="0.2">
      <c r="A333" s="22">
        <v>1</v>
      </c>
      <c r="B333" s="46">
        <v>2019</v>
      </c>
      <c r="C333" s="46">
        <v>7</v>
      </c>
      <c r="D333" s="22" t="s">
        <v>4</v>
      </c>
      <c r="E333" s="22" t="s">
        <v>326</v>
      </c>
      <c r="G333" s="41">
        <f t="shared" ref="G333:G341" si="114">SUM(I333,P333,T333,V333)</f>
        <v>379</v>
      </c>
      <c r="H333" s="41"/>
      <c r="I333" s="41">
        <f t="shared" ref="I333:I341" si="115">SUM(J333:N333)</f>
        <v>183</v>
      </c>
      <c r="J333" s="41">
        <v>0</v>
      </c>
      <c r="K333" s="41">
        <v>0</v>
      </c>
      <c r="L333" s="41">
        <v>170</v>
      </c>
      <c r="M333" s="41">
        <v>0</v>
      </c>
      <c r="N333" s="41">
        <v>13</v>
      </c>
      <c r="O333" s="41"/>
      <c r="P333" s="41">
        <f t="shared" ref="P333:P341" si="116">SUM(Q333:R333)</f>
        <v>0</v>
      </c>
      <c r="Q333" s="41">
        <v>0</v>
      </c>
      <c r="R333" s="41">
        <v>0</v>
      </c>
      <c r="S333" s="41"/>
      <c r="T333" s="41">
        <v>10</v>
      </c>
      <c r="U333" s="41"/>
      <c r="V333" s="41">
        <f t="shared" ref="V333:V341" si="117">SUM(W333:Y333)</f>
        <v>186</v>
      </c>
      <c r="W333" s="41">
        <v>180</v>
      </c>
      <c r="X333" s="41">
        <v>6</v>
      </c>
      <c r="Y333" s="41">
        <v>0</v>
      </c>
      <c r="Z333" s="41"/>
      <c r="AA333" s="41">
        <v>0</v>
      </c>
      <c r="AB333" s="41"/>
      <c r="AC333" s="41">
        <f t="shared" ref="AC333:AC341" si="118">SUM(AD333:AK333)</f>
        <v>0</v>
      </c>
      <c r="AE333" s="41">
        <v>0</v>
      </c>
      <c r="AG333" s="41">
        <v>0</v>
      </c>
      <c r="AI333" s="41">
        <v>0</v>
      </c>
      <c r="AK333" s="41">
        <v>0</v>
      </c>
      <c r="AL333" s="57"/>
    </row>
    <row r="334" spans="1:38" outlineLevel="1" x14ac:dyDescent="0.2">
      <c r="A334" s="22">
        <v>1</v>
      </c>
      <c r="B334" s="46">
        <v>2019</v>
      </c>
      <c r="C334" s="46">
        <v>7</v>
      </c>
      <c r="D334" s="22" t="s">
        <v>69</v>
      </c>
      <c r="E334" s="22" t="s">
        <v>406</v>
      </c>
      <c r="G334" s="41">
        <f t="shared" si="114"/>
        <v>544</v>
      </c>
      <c r="H334" s="41"/>
      <c r="I334" s="41">
        <f t="shared" si="115"/>
        <v>55</v>
      </c>
      <c r="J334" s="41">
        <v>4</v>
      </c>
      <c r="K334" s="41">
        <v>0</v>
      </c>
      <c r="L334" s="41">
        <v>11</v>
      </c>
      <c r="M334" s="41">
        <v>0</v>
      </c>
      <c r="N334" s="41">
        <v>40</v>
      </c>
      <c r="O334" s="41"/>
      <c r="P334" s="41">
        <f t="shared" si="116"/>
        <v>0</v>
      </c>
      <c r="Q334" s="41">
        <v>0</v>
      </c>
      <c r="R334" s="41">
        <v>0</v>
      </c>
      <c r="S334" s="41"/>
      <c r="T334" s="41">
        <v>64</v>
      </c>
      <c r="U334" s="41"/>
      <c r="V334" s="41">
        <f t="shared" si="117"/>
        <v>425</v>
      </c>
      <c r="W334" s="41">
        <v>196</v>
      </c>
      <c r="X334" s="41">
        <v>0</v>
      </c>
      <c r="Y334" s="41">
        <v>229</v>
      </c>
      <c r="Z334" s="41"/>
      <c r="AA334" s="41">
        <v>0</v>
      </c>
      <c r="AB334" s="41"/>
      <c r="AC334" s="41">
        <f t="shared" si="118"/>
        <v>12</v>
      </c>
      <c r="AE334" s="41">
        <v>0</v>
      </c>
      <c r="AG334" s="41">
        <v>0</v>
      </c>
      <c r="AI334" s="41">
        <v>12</v>
      </c>
      <c r="AK334" s="41">
        <v>0</v>
      </c>
      <c r="AL334" s="57"/>
    </row>
    <row r="335" spans="1:38" outlineLevel="1" x14ac:dyDescent="0.2">
      <c r="A335" s="22">
        <v>1</v>
      </c>
      <c r="B335" s="46">
        <v>2019</v>
      </c>
      <c r="C335" s="46">
        <v>7</v>
      </c>
      <c r="D335" s="22" t="s">
        <v>86</v>
      </c>
      <c r="E335" s="22" t="s">
        <v>424</v>
      </c>
      <c r="G335" s="41">
        <f t="shared" si="114"/>
        <v>377</v>
      </c>
      <c r="H335" s="41"/>
      <c r="I335" s="41">
        <f t="shared" si="115"/>
        <v>94</v>
      </c>
      <c r="J335" s="41">
        <v>0</v>
      </c>
      <c r="K335" s="41">
        <v>0</v>
      </c>
      <c r="L335" s="41">
        <v>0</v>
      </c>
      <c r="M335" s="41">
        <v>0</v>
      </c>
      <c r="N335" s="41">
        <v>94</v>
      </c>
      <c r="O335" s="41"/>
      <c r="P335" s="41">
        <f t="shared" si="116"/>
        <v>0</v>
      </c>
      <c r="Q335" s="41">
        <v>0</v>
      </c>
      <c r="R335" s="41">
        <v>0</v>
      </c>
      <c r="S335" s="41"/>
      <c r="T335" s="41">
        <v>3</v>
      </c>
      <c r="U335" s="41"/>
      <c r="V335" s="41">
        <f t="shared" si="117"/>
        <v>280</v>
      </c>
      <c r="W335" s="41">
        <v>273</v>
      </c>
      <c r="X335" s="41">
        <v>7</v>
      </c>
      <c r="Y335" s="41">
        <v>0</v>
      </c>
      <c r="Z335" s="41"/>
      <c r="AA335" s="41">
        <v>0</v>
      </c>
      <c r="AB335" s="41"/>
      <c r="AC335" s="41">
        <f t="shared" si="118"/>
        <v>3</v>
      </c>
      <c r="AE335" s="41">
        <v>2</v>
      </c>
      <c r="AG335" s="41">
        <v>0</v>
      </c>
      <c r="AI335" s="41">
        <v>1</v>
      </c>
      <c r="AK335" s="41">
        <v>0</v>
      </c>
      <c r="AL335" s="57"/>
    </row>
    <row r="336" spans="1:38" outlineLevel="1" x14ac:dyDescent="0.2">
      <c r="A336" s="22">
        <v>1</v>
      </c>
      <c r="B336" s="46">
        <v>2019</v>
      </c>
      <c r="C336" s="46">
        <v>7</v>
      </c>
      <c r="D336" s="22" t="s">
        <v>102</v>
      </c>
      <c r="E336" s="22" t="s">
        <v>444</v>
      </c>
      <c r="G336" s="41">
        <f t="shared" si="114"/>
        <v>327</v>
      </c>
      <c r="H336" s="41"/>
      <c r="I336" s="41">
        <f t="shared" si="115"/>
        <v>95</v>
      </c>
      <c r="J336" s="41">
        <v>0</v>
      </c>
      <c r="K336" s="41">
        <v>0</v>
      </c>
      <c r="L336" s="41">
        <v>61</v>
      </c>
      <c r="M336" s="41">
        <v>0</v>
      </c>
      <c r="N336" s="41">
        <v>34</v>
      </c>
      <c r="O336" s="41"/>
      <c r="P336" s="41">
        <f t="shared" si="116"/>
        <v>15</v>
      </c>
      <c r="Q336" s="41">
        <v>15</v>
      </c>
      <c r="R336" s="41">
        <v>0</v>
      </c>
      <c r="S336" s="41"/>
      <c r="T336" s="41">
        <v>41</v>
      </c>
      <c r="U336" s="41"/>
      <c r="V336" s="41">
        <f t="shared" si="117"/>
        <v>176</v>
      </c>
      <c r="W336" s="41">
        <v>176</v>
      </c>
      <c r="X336" s="41">
        <v>0</v>
      </c>
      <c r="Y336" s="41">
        <v>0</v>
      </c>
      <c r="Z336" s="41"/>
      <c r="AA336" s="41">
        <v>0</v>
      </c>
      <c r="AB336" s="41"/>
      <c r="AC336" s="41">
        <f t="shared" si="118"/>
        <v>34</v>
      </c>
      <c r="AE336" s="41">
        <v>1</v>
      </c>
      <c r="AG336" s="41">
        <v>0</v>
      </c>
      <c r="AI336" s="41">
        <v>3</v>
      </c>
      <c r="AK336" s="41">
        <v>30</v>
      </c>
      <c r="AL336" s="57"/>
    </row>
    <row r="337" spans="1:38" outlineLevel="1" x14ac:dyDescent="0.2">
      <c r="A337" s="22">
        <v>1</v>
      </c>
      <c r="B337" s="46">
        <v>2019</v>
      </c>
      <c r="C337" s="46">
        <v>7</v>
      </c>
      <c r="D337" s="22" t="s">
        <v>123</v>
      </c>
      <c r="E337" s="22" t="s">
        <v>467</v>
      </c>
      <c r="G337" s="41">
        <f t="shared" si="114"/>
        <v>1027</v>
      </c>
      <c r="H337" s="41"/>
      <c r="I337" s="41">
        <f t="shared" si="115"/>
        <v>844</v>
      </c>
      <c r="J337" s="41">
        <v>829</v>
      </c>
      <c r="K337" s="41">
        <v>0</v>
      </c>
      <c r="L337" s="41">
        <v>0</v>
      </c>
      <c r="M337" s="41">
        <v>0</v>
      </c>
      <c r="N337" s="41">
        <v>15</v>
      </c>
      <c r="O337" s="41"/>
      <c r="P337" s="41">
        <f t="shared" si="116"/>
        <v>0</v>
      </c>
      <c r="Q337" s="41">
        <v>0</v>
      </c>
      <c r="R337" s="41">
        <v>0</v>
      </c>
      <c r="S337" s="41"/>
      <c r="T337" s="41">
        <v>0</v>
      </c>
      <c r="U337" s="41"/>
      <c r="V337" s="41">
        <f t="shared" si="117"/>
        <v>183</v>
      </c>
      <c r="W337" s="41">
        <v>169</v>
      </c>
      <c r="X337" s="41">
        <v>14</v>
      </c>
      <c r="Y337" s="41">
        <v>0</v>
      </c>
      <c r="Z337" s="41"/>
      <c r="AA337" s="41">
        <v>0</v>
      </c>
      <c r="AB337" s="41"/>
      <c r="AC337" s="41">
        <f t="shared" si="118"/>
        <v>527</v>
      </c>
      <c r="AE337" s="41">
        <v>527</v>
      </c>
      <c r="AG337" s="41">
        <v>0</v>
      </c>
      <c r="AI337" s="41">
        <v>0</v>
      </c>
      <c r="AK337" s="41">
        <v>0</v>
      </c>
      <c r="AL337" s="57"/>
    </row>
    <row r="338" spans="1:38" outlineLevel="1" x14ac:dyDescent="0.2">
      <c r="A338" s="22">
        <v>1</v>
      </c>
      <c r="B338" s="46">
        <v>2019</v>
      </c>
      <c r="C338" s="46">
        <v>7</v>
      </c>
      <c r="D338" s="22" t="s">
        <v>169</v>
      </c>
      <c r="E338" s="22" t="s">
        <v>516</v>
      </c>
      <c r="G338" s="41">
        <f t="shared" si="114"/>
        <v>317</v>
      </c>
      <c r="H338" s="41"/>
      <c r="I338" s="41">
        <f t="shared" si="115"/>
        <v>110</v>
      </c>
      <c r="J338" s="41">
        <v>51</v>
      </c>
      <c r="K338" s="41">
        <v>47</v>
      </c>
      <c r="L338" s="41">
        <v>12</v>
      </c>
      <c r="M338" s="41">
        <v>0</v>
      </c>
      <c r="N338" s="41">
        <v>0</v>
      </c>
      <c r="O338" s="41"/>
      <c r="P338" s="41">
        <f t="shared" si="116"/>
        <v>24</v>
      </c>
      <c r="Q338" s="41">
        <v>0</v>
      </c>
      <c r="R338" s="41">
        <v>24</v>
      </c>
      <c r="S338" s="41"/>
      <c r="T338" s="41">
        <v>36</v>
      </c>
      <c r="U338" s="41"/>
      <c r="V338" s="41">
        <f t="shared" si="117"/>
        <v>147</v>
      </c>
      <c r="W338" s="41">
        <v>142</v>
      </c>
      <c r="X338" s="41">
        <v>5</v>
      </c>
      <c r="Y338" s="41">
        <v>0</v>
      </c>
      <c r="Z338" s="41"/>
      <c r="AA338" s="41">
        <v>4</v>
      </c>
      <c r="AB338" s="41"/>
      <c r="AC338" s="41">
        <f t="shared" si="118"/>
        <v>32</v>
      </c>
      <c r="AE338" s="41">
        <v>16</v>
      </c>
      <c r="AG338" s="41">
        <v>0</v>
      </c>
      <c r="AI338" s="41">
        <v>0</v>
      </c>
      <c r="AK338" s="41">
        <v>16</v>
      </c>
      <c r="AL338" s="57"/>
    </row>
    <row r="339" spans="1:38" outlineLevel="1" x14ac:dyDescent="0.2">
      <c r="A339" s="22">
        <v>1</v>
      </c>
      <c r="B339" s="46">
        <v>2019</v>
      </c>
      <c r="C339" s="46">
        <v>7</v>
      </c>
      <c r="D339" s="22" t="s">
        <v>184</v>
      </c>
      <c r="E339" s="22" t="s">
        <v>535</v>
      </c>
      <c r="G339" s="41">
        <f t="shared" si="114"/>
        <v>294</v>
      </c>
      <c r="H339" s="41"/>
      <c r="I339" s="41">
        <f t="shared" si="115"/>
        <v>68</v>
      </c>
      <c r="J339" s="41">
        <v>20</v>
      </c>
      <c r="K339" s="41">
        <v>12</v>
      </c>
      <c r="L339" s="41">
        <v>24</v>
      </c>
      <c r="M339" s="41">
        <v>0</v>
      </c>
      <c r="N339" s="41">
        <v>12</v>
      </c>
      <c r="O339" s="41"/>
      <c r="P339" s="41">
        <f t="shared" si="116"/>
        <v>8</v>
      </c>
      <c r="Q339" s="41">
        <v>8</v>
      </c>
      <c r="R339" s="41">
        <v>0</v>
      </c>
      <c r="S339" s="41"/>
      <c r="T339" s="41">
        <v>5</v>
      </c>
      <c r="U339" s="41"/>
      <c r="V339" s="41">
        <f t="shared" si="117"/>
        <v>213</v>
      </c>
      <c r="W339" s="41">
        <v>213</v>
      </c>
      <c r="X339" s="41">
        <v>0</v>
      </c>
      <c r="Y339" s="41">
        <v>0</v>
      </c>
      <c r="Z339" s="41"/>
      <c r="AA339" s="41">
        <v>1</v>
      </c>
      <c r="AB339" s="41"/>
      <c r="AC339" s="41">
        <f t="shared" si="118"/>
        <v>3</v>
      </c>
      <c r="AE339" s="41">
        <v>3</v>
      </c>
      <c r="AG339" s="41">
        <v>0</v>
      </c>
      <c r="AI339" s="41">
        <v>0</v>
      </c>
      <c r="AK339" s="41">
        <v>0</v>
      </c>
      <c r="AL339" s="57"/>
    </row>
    <row r="340" spans="1:38" outlineLevel="1" x14ac:dyDescent="0.2">
      <c r="A340" s="22">
        <v>1</v>
      </c>
      <c r="B340" s="46">
        <v>2019</v>
      </c>
      <c r="C340" s="46">
        <v>7</v>
      </c>
      <c r="D340" s="22" t="s">
        <v>230</v>
      </c>
      <c r="E340" s="22" t="s">
        <v>594</v>
      </c>
      <c r="G340" s="41">
        <f t="shared" si="114"/>
        <v>122</v>
      </c>
      <c r="H340" s="41"/>
      <c r="I340" s="41">
        <f t="shared" si="115"/>
        <v>65</v>
      </c>
      <c r="J340" s="41">
        <v>35</v>
      </c>
      <c r="K340" s="41">
        <v>2</v>
      </c>
      <c r="L340" s="41">
        <v>1</v>
      </c>
      <c r="M340" s="41">
        <v>0</v>
      </c>
      <c r="N340" s="41">
        <v>27</v>
      </c>
      <c r="O340" s="41"/>
      <c r="P340" s="41">
        <f t="shared" si="116"/>
        <v>0</v>
      </c>
      <c r="Q340" s="41">
        <v>0</v>
      </c>
      <c r="R340" s="41">
        <v>0</v>
      </c>
      <c r="S340" s="41"/>
      <c r="T340" s="41">
        <v>28</v>
      </c>
      <c r="U340" s="41"/>
      <c r="V340" s="41">
        <f t="shared" si="117"/>
        <v>29</v>
      </c>
      <c r="W340" s="41">
        <v>25</v>
      </c>
      <c r="X340" s="41">
        <v>4</v>
      </c>
      <c r="Y340" s="41">
        <v>0</v>
      </c>
      <c r="Z340" s="41"/>
      <c r="AA340" s="41">
        <v>0</v>
      </c>
      <c r="AB340" s="41"/>
      <c r="AC340" s="41">
        <f t="shared" si="118"/>
        <v>0</v>
      </c>
      <c r="AE340" s="41">
        <v>0</v>
      </c>
      <c r="AG340" s="41">
        <v>0</v>
      </c>
      <c r="AI340" s="41">
        <v>0</v>
      </c>
      <c r="AK340" s="41">
        <v>0</v>
      </c>
      <c r="AL340" s="57"/>
    </row>
    <row r="341" spans="1:38" outlineLevel="1" x14ac:dyDescent="0.2">
      <c r="B341" s="46">
        <v>2019</v>
      </c>
      <c r="C341" s="46">
        <v>7</v>
      </c>
      <c r="D341" s="22" t="s">
        <v>767</v>
      </c>
      <c r="E341" s="22" t="s">
        <v>804</v>
      </c>
      <c r="G341" s="41">
        <f t="shared" si="114"/>
        <v>561</v>
      </c>
      <c r="H341" s="41"/>
      <c r="I341" s="41">
        <f t="shared" si="115"/>
        <v>267</v>
      </c>
      <c r="J341" s="41">
        <v>118.52919696686021</v>
      </c>
      <c r="K341" s="41">
        <v>27.563917452057975</v>
      </c>
      <c r="L341" s="41">
        <v>78.751862057931945</v>
      </c>
      <c r="M341" s="41">
        <v>7.0415031916556972</v>
      </c>
      <c r="N341" s="41">
        <v>35.113520331494179</v>
      </c>
      <c r="O341" s="41"/>
      <c r="P341" s="41">
        <f t="shared" si="116"/>
        <v>82</v>
      </c>
      <c r="Q341" s="41">
        <v>58.982688885293641</v>
      </c>
      <c r="R341" s="41">
        <v>23.017311114706356</v>
      </c>
      <c r="S341" s="41"/>
      <c r="T341" s="41">
        <v>19</v>
      </c>
      <c r="U341" s="41"/>
      <c r="V341" s="41">
        <f t="shared" si="117"/>
        <v>193.00000000000003</v>
      </c>
      <c r="W341" s="41">
        <v>184.49177567003699</v>
      </c>
      <c r="X341" s="41">
        <v>7.0919329633493557</v>
      </c>
      <c r="Y341" s="41">
        <v>1.4162913666136703</v>
      </c>
      <c r="Z341" s="41"/>
      <c r="AA341" s="41"/>
      <c r="AB341" s="41"/>
      <c r="AC341" s="41">
        <f t="shared" si="118"/>
        <v>22</v>
      </c>
      <c r="AE341" s="41">
        <v>15</v>
      </c>
      <c r="AF341" s="41"/>
      <c r="AG341" s="41">
        <v>6</v>
      </c>
      <c r="AH341" s="41"/>
      <c r="AI341" s="41">
        <v>1</v>
      </c>
      <c r="AJ341" s="41"/>
      <c r="AK341" s="41">
        <v>0</v>
      </c>
      <c r="AL341" s="57"/>
    </row>
    <row r="342" spans="1:38" x14ac:dyDescent="0.2">
      <c r="B342" s="46">
        <v>2019</v>
      </c>
      <c r="C342" s="46" t="s">
        <v>765</v>
      </c>
      <c r="G342" s="41">
        <f>SUBTOTAL(9,G333:G341)</f>
        <v>3948</v>
      </c>
      <c r="H342" s="41"/>
      <c r="I342" s="41">
        <f t="shared" ref="I342:N342" si="119">SUBTOTAL(9,I333:I341)</f>
        <v>1781</v>
      </c>
      <c r="J342" s="41">
        <f t="shared" si="119"/>
        <v>1057.5291969668601</v>
      </c>
      <c r="K342" s="41">
        <f t="shared" si="119"/>
        <v>88.563917452057979</v>
      </c>
      <c r="L342" s="41">
        <f t="shared" si="119"/>
        <v>357.75186205793193</v>
      </c>
      <c r="M342" s="41">
        <f t="shared" si="119"/>
        <v>7.0415031916556972</v>
      </c>
      <c r="N342" s="41">
        <f t="shared" si="119"/>
        <v>270.11352033149416</v>
      </c>
      <c r="O342" s="41"/>
      <c r="P342" s="41">
        <f>SUBTOTAL(9,P333:P341)</f>
        <v>129</v>
      </c>
      <c r="Q342" s="41">
        <f>SUBTOTAL(9,Q333:Q341)</f>
        <v>81.982688885293641</v>
      </c>
      <c r="R342" s="41">
        <f>SUBTOTAL(9,R333:R341)</f>
        <v>47.017311114706359</v>
      </c>
      <c r="S342" s="41"/>
      <c r="T342" s="41">
        <f>SUBTOTAL(9,T333:T341)</f>
        <v>206</v>
      </c>
      <c r="U342" s="41"/>
      <c r="V342" s="41">
        <f>SUBTOTAL(9,V333:V341)</f>
        <v>1832</v>
      </c>
      <c r="W342" s="41">
        <f>SUBTOTAL(9,W333:W341)</f>
        <v>1558.491775670037</v>
      </c>
      <c r="X342" s="41">
        <f>SUBTOTAL(9,X333:X341)</f>
        <v>43.091932963349358</v>
      </c>
      <c r="Y342" s="41">
        <f>SUBTOTAL(9,Y333:Y341)</f>
        <v>230.41629136661368</v>
      </c>
      <c r="Z342" s="41"/>
      <c r="AA342" s="41">
        <f>SUBTOTAL(9,AA333:AA341)</f>
        <v>5</v>
      </c>
      <c r="AB342" s="41"/>
      <c r="AC342" s="41">
        <f>SUBTOTAL(9,AC333:AC341)</f>
        <v>633</v>
      </c>
      <c r="AE342" s="41">
        <f>SUBTOTAL(9,AE333:AE341)</f>
        <v>564</v>
      </c>
      <c r="AF342" s="41"/>
      <c r="AG342" s="41">
        <f>SUBTOTAL(9,AG333:AG341)</f>
        <v>6</v>
      </c>
      <c r="AH342" s="41"/>
      <c r="AI342" s="41">
        <f>SUBTOTAL(9,AI333:AI341)</f>
        <v>17</v>
      </c>
      <c r="AJ342" s="41"/>
      <c r="AK342" s="41">
        <f>SUBTOTAL(9,AK333:AK341)</f>
        <v>46</v>
      </c>
      <c r="AL342" s="57"/>
    </row>
    <row r="343" spans="1:38" outlineLevel="1" x14ac:dyDescent="0.2">
      <c r="A343" s="22">
        <v>1</v>
      </c>
      <c r="B343" s="46">
        <v>2019</v>
      </c>
      <c r="C343" s="46">
        <v>8</v>
      </c>
      <c r="D343" s="22" t="s">
        <v>10</v>
      </c>
      <c r="E343" s="22" t="s">
        <v>334</v>
      </c>
      <c r="G343" s="41">
        <f t="shared" ref="G343:G348" si="120">SUM(I343,P343,T343,V343)</f>
        <v>689</v>
      </c>
      <c r="H343" s="41"/>
      <c r="I343" s="41">
        <f t="shared" ref="I343:I348" si="121">SUM(J343:N343)</f>
        <v>30</v>
      </c>
      <c r="J343" s="41">
        <v>0</v>
      </c>
      <c r="K343" s="41">
        <v>0</v>
      </c>
      <c r="L343" s="41">
        <v>0</v>
      </c>
      <c r="M343" s="41">
        <v>0</v>
      </c>
      <c r="N343" s="41">
        <v>30</v>
      </c>
      <c r="O343" s="41"/>
      <c r="P343" s="41">
        <f t="shared" ref="P343:P348" si="122">SUM(Q343:R343)</f>
        <v>529</v>
      </c>
      <c r="Q343" s="41">
        <v>509</v>
      </c>
      <c r="R343" s="41">
        <v>20</v>
      </c>
      <c r="S343" s="41"/>
      <c r="T343" s="41">
        <v>0</v>
      </c>
      <c r="U343" s="41"/>
      <c r="V343" s="41">
        <f t="shared" ref="V343:V348" si="123">SUM(W343:Y343)</f>
        <v>130</v>
      </c>
      <c r="W343" s="41">
        <v>130</v>
      </c>
      <c r="X343" s="41">
        <v>0</v>
      </c>
      <c r="Y343" s="41">
        <v>0</v>
      </c>
      <c r="Z343" s="41"/>
      <c r="AA343" s="41">
        <v>0</v>
      </c>
      <c r="AB343" s="41"/>
      <c r="AC343" s="41">
        <f t="shared" ref="AC343:AC347" si="124">SUM(AD343:AK343)</f>
        <v>180</v>
      </c>
      <c r="AE343" s="41">
        <v>0</v>
      </c>
      <c r="AG343" s="41">
        <v>180</v>
      </c>
      <c r="AI343" s="41">
        <v>0</v>
      </c>
      <c r="AK343" s="41">
        <v>0</v>
      </c>
      <c r="AL343" s="57"/>
    </row>
    <row r="344" spans="1:38" outlineLevel="1" x14ac:dyDescent="0.2">
      <c r="A344" s="22">
        <v>1</v>
      </c>
      <c r="B344" s="46">
        <v>2019</v>
      </c>
      <c r="C344" s="46">
        <v>8</v>
      </c>
      <c r="D344" s="22" t="s">
        <v>16</v>
      </c>
      <c r="E344" s="22" t="s">
        <v>340</v>
      </c>
      <c r="G344" s="41">
        <f t="shared" si="120"/>
        <v>161</v>
      </c>
      <c r="H344" s="41"/>
      <c r="I344" s="41">
        <f t="shared" si="121"/>
        <v>40</v>
      </c>
      <c r="J344" s="41">
        <v>0</v>
      </c>
      <c r="K344" s="41">
        <v>8</v>
      </c>
      <c r="L344" s="41">
        <v>32</v>
      </c>
      <c r="M344" s="41">
        <v>0</v>
      </c>
      <c r="N344" s="41">
        <v>0</v>
      </c>
      <c r="O344" s="41"/>
      <c r="P344" s="41">
        <f t="shared" si="122"/>
        <v>17</v>
      </c>
      <c r="Q344" s="41">
        <v>0</v>
      </c>
      <c r="R344" s="41">
        <v>17</v>
      </c>
      <c r="S344" s="41"/>
      <c r="T344" s="41">
        <v>9</v>
      </c>
      <c r="U344" s="41"/>
      <c r="V344" s="41">
        <f t="shared" si="123"/>
        <v>95</v>
      </c>
      <c r="W344" s="41">
        <v>95</v>
      </c>
      <c r="X344" s="41">
        <v>0</v>
      </c>
      <c r="Y344" s="41">
        <v>0</v>
      </c>
      <c r="Z344" s="41"/>
      <c r="AA344" s="41">
        <v>0</v>
      </c>
      <c r="AB344" s="41"/>
      <c r="AC344" s="41">
        <f t="shared" si="124"/>
        <v>0</v>
      </c>
      <c r="AE344" s="41">
        <v>0</v>
      </c>
      <c r="AG344" s="41">
        <v>0</v>
      </c>
      <c r="AI344" s="41">
        <v>0</v>
      </c>
      <c r="AK344" s="41">
        <v>0</v>
      </c>
      <c r="AL344" s="57"/>
    </row>
    <row r="345" spans="1:38" outlineLevel="1" x14ac:dyDescent="0.2">
      <c r="A345" s="22">
        <v>1</v>
      </c>
      <c r="B345" s="46">
        <v>2019</v>
      </c>
      <c r="C345" s="46">
        <v>8</v>
      </c>
      <c r="D345" s="22" t="s">
        <v>18</v>
      </c>
      <c r="E345" s="22" t="s">
        <v>342</v>
      </c>
      <c r="G345" s="41">
        <f t="shared" si="120"/>
        <v>918</v>
      </c>
      <c r="H345" s="41"/>
      <c r="I345" s="41">
        <f t="shared" si="121"/>
        <v>110</v>
      </c>
      <c r="J345" s="41">
        <v>0</v>
      </c>
      <c r="K345" s="41">
        <v>2</v>
      </c>
      <c r="L345" s="41">
        <v>28</v>
      </c>
      <c r="M345" s="41">
        <v>0</v>
      </c>
      <c r="N345" s="41">
        <v>80</v>
      </c>
      <c r="O345" s="41"/>
      <c r="P345" s="41">
        <f t="shared" si="122"/>
        <v>587</v>
      </c>
      <c r="Q345" s="41">
        <v>587</v>
      </c>
      <c r="R345" s="41">
        <v>0</v>
      </c>
      <c r="S345" s="41"/>
      <c r="T345" s="41">
        <v>0</v>
      </c>
      <c r="U345" s="41"/>
      <c r="V345" s="41">
        <f t="shared" si="123"/>
        <v>221</v>
      </c>
      <c r="W345" s="41">
        <v>183</v>
      </c>
      <c r="X345" s="41">
        <v>0</v>
      </c>
      <c r="Y345" s="41">
        <v>38</v>
      </c>
      <c r="Z345" s="41"/>
      <c r="AA345" s="41">
        <v>0</v>
      </c>
      <c r="AB345" s="41"/>
      <c r="AC345" s="41">
        <f t="shared" si="124"/>
        <v>300</v>
      </c>
      <c r="AE345" s="41">
        <v>0</v>
      </c>
      <c r="AG345" s="41">
        <v>0</v>
      </c>
      <c r="AI345" s="41">
        <v>231</v>
      </c>
      <c r="AK345" s="41">
        <v>69</v>
      </c>
      <c r="AL345" s="57"/>
    </row>
    <row r="346" spans="1:38" outlineLevel="1" x14ac:dyDescent="0.2">
      <c r="A346" s="22">
        <v>1</v>
      </c>
      <c r="B346" s="46">
        <v>2019</v>
      </c>
      <c r="C346" s="46">
        <v>8</v>
      </c>
      <c r="D346" s="22" t="s">
        <v>19</v>
      </c>
      <c r="E346" s="22" t="s">
        <v>343</v>
      </c>
      <c r="G346" s="41">
        <f t="shared" si="120"/>
        <v>245</v>
      </c>
      <c r="H346" s="41"/>
      <c r="I346" s="41">
        <f t="shared" si="121"/>
        <v>22</v>
      </c>
      <c r="J346" s="41">
        <v>19</v>
      </c>
      <c r="K346" s="41">
        <v>0</v>
      </c>
      <c r="L346" s="41">
        <v>0</v>
      </c>
      <c r="M346" s="41">
        <v>3</v>
      </c>
      <c r="N346" s="41">
        <v>0</v>
      </c>
      <c r="O346" s="41"/>
      <c r="P346" s="41">
        <f t="shared" si="122"/>
        <v>160</v>
      </c>
      <c r="Q346" s="41">
        <v>160</v>
      </c>
      <c r="R346" s="41">
        <v>0</v>
      </c>
      <c r="S346" s="41"/>
      <c r="T346" s="41">
        <v>0</v>
      </c>
      <c r="U346" s="41"/>
      <c r="V346" s="41">
        <f t="shared" si="123"/>
        <v>63</v>
      </c>
      <c r="W346" s="41">
        <v>63</v>
      </c>
      <c r="X346" s="41">
        <v>0</v>
      </c>
      <c r="Y346" s="41">
        <v>0</v>
      </c>
      <c r="Z346" s="41"/>
      <c r="AA346" s="41">
        <v>52</v>
      </c>
      <c r="AB346" s="41"/>
      <c r="AC346" s="41">
        <f t="shared" si="124"/>
        <v>0</v>
      </c>
      <c r="AE346" s="41">
        <v>0</v>
      </c>
      <c r="AG346" s="41">
        <v>0</v>
      </c>
      <c r="AI346" s="41">
        <v>0</v>
      </c>
      <c r="AK346" s="41">
        <v>0</v>
      </c>
      <c r="AL346" s="57"/>
    </row>
    <row r="347" spans="1:38" outlineLevel="1" x14ac:dyDescent="0.2">
      <c r="A347" s="22">
        <v>1</v>
      </c>
      <c r="B347" s="46">
        <v>2019</v>
      </c>
      <c r="C347" s="46">
        <v>8</v>
      </c>
      <c r="D347" s="22" t="s">
        <v>68</v>
      </c>
      <c r="E347" s="22" t="s">
        <v>405</v>
      </c>
      <c r="G347" s="41">
        <f t="shared" si="120"/>
        <v>41</v>
      </c>
      <c r="H347" s="41"/>
      <c r="I347" s="41">
        <f t="shared" si="121"/>
        <v>3</v>
      </c>
      <c r="J347" s="41">
        <v>3</v>
      </c>
      <c r="K347" s="41">
        <v>0</v>
      </c>
      <c r="L347" s="41">
        <v>0</v>
      </c>
      <c r="M347" s="41">
        <v>0</v>
      </c>
      <c r="N347" s="41">
        <v>0</v>
      </c>
      <c r="O347" s="41"/>
      <c r="P347" s="41">
        <f t="shared" si="122"/>
        <v>0</v>
      </c>
      <c r="Q347" s="41">
        <v>0</v>
      </c>
      <c r="R347" s="41">
        <v>0</v>
      </c>
      <c r="S347" s="41"/>
      <c r="T347" s="41">
        <v>3</v>
      </c>
      <c r="U347" s="41"/>
      <c r="V347" s="41">
        <f t="shared" si="123"/>
        <v>35</v>
      </c>
      <c r="W347" s="41">
        <v>33</v>
      </c>
      <c r="X347" s="41">
        <v>0</v>
      </c>
      <c r="Y347" s="41">
        <v>2</v>
      </c>
      <c r="Z347" s="41"/>
      <c r="AA347" s="41">
        <v>0</v>
      </c>
      <c r="AB347" s="41"/>
      <c r="AC347" s="41">
        <f t="shared" si="124"/>
        <v>0</v>
      </c>
      <c r="AE347" s="41">
        <v>0</v>
      </c>
      <c r="AG347" s="41">
        <v>0</v>
      </c>
      <c r="AI347" s="41">
        <v>0</v>
      </c>
      <c r="AK347" s="41">
        <v>0</v>
      </c>
      <c r="AL347" s="57"/>
    </row>
    <row r="348" spans="1:38" outlineLevel="1" x14ac:dyDescent="0.2">
      <c r="B348" s="46">
        <v>2019</v>
      </c>
      <c r="C348" s="46">
        <v>8</v>
      </c>
      <c r="D348" s="22" t="s">
        <v>767</v>
      </c>
      <c r="E348" s="22" t="s">
        <v>804</v>
      </c>
      <c r="G348" s="41">
        <f t="shared" si="120"/>
        <v>0</v>
      </c>
      <c r="H348" s="41"/>
      <c r="I348" s="41">
        <f t="shared" si="121"/>
        <v>0</v>
      </c>
      <c r="J348" s="41">
        <v>0</v>
      </c>
      <c r="K348" s="41">
        <v>0</v>
      </c>
      <c r="L348" s="41">
        <v>0</v>
      </c>
      <c r="M348" s="41">
        <v>0</v>
      </c>
      <c r="N348" s="41">
        <v>0</v>
      </c>
      <c r="O348" s="41"/>
      <c r="P348" s="41">
        <f t="shared" si="122"/>
        <v>0</v>
      </c>
      <c r="Q348" s="41">
        <v>0</v>
      </c>
      <c r="R348" s="41">
        <v>0</v>
      </c>
      <c r="S348" s="41"/>
      <c r="T348" s="41">
        <v>0</v>
      </c>
      <c r="U348" s="41"/>
      <c r="V348" s="41">
        <f t="shared" si="123"/>
        <v>0</v>
      </c>
      <c r="W348" s="41">
        <v>0</v>
      </c>
      <c r="X348" s="41">
        <v>0</v>
      </c>
      <c r="Y348" s="41">
        <v>0</v>
      </c>
      <c r="Z348" s="41"/>
      <c r="AA348" s="41"/>
      <c r="AB348" s="41"/>
      <c r="AC348" s="41">
        <f>SUM(AD348:AK348)</f>
        <v>0</v>
      </c>
      <c r="AE348" s="41">
        <v>0</v>
      </c>
      <c r="AF348" s="41"/>
      <c r="AG348" s="41">
        <v>0</v>
      </c>
      <c r="AH348" s="41"/>
      <c r="AI348" s="41">
        <v>0</v>
      </c>
      <c r="AJ348" s="41"/>
      <c r="AK348" s="41">
        <v>0</v>
      </c>
      <c r="AL348" s="57"/>
    </row>
    <row r="349" spans="1:38" x14ac:dyDescent="0.2">
      <c r="B349" s="46">
        <v>2019</v>
      </c>
      <c r="C349" s="46" t="s">
        <v>766</v>
      </c>
      <c r="G349" s="41">
        <f>SUBTOTAL(9,G343:G348)</f>
        <v>2054</v>
      </c>
      <c r="H349" s="41"/>
      <c r="I349" s="41">
        <f t="shared" ref="I349:N349" si="125">SUBTOTAL(9,I343:I348)</f>
        <v>205</v>
      </c>
      <c r="J349" s="41">
        <f t="shared" si="125"/>
        <v>22</v>
      </c>
      <c r="K349" s="41">
        <f t="shared" si="125"/>
        <v>10</v>
      </c>
      <c r="L349" s="41">
        <f t="shared" si="125"/>
        <v>60</v>
      </c>
      <c r="M349" s="41">
        <f t="shared" si="125"/>
        <v>3</v>
      </c>
      <c r="N349" s="41">
        <f t="shared" si="125"/>
        <v>110</v>
      </c>
      <c r="O349" s="41"/>
      <c r="P349" s="41">
        <f>SUBTOTAL(9,P343:P348)</f>
        <v>1293</v>
      </c>
      <c r="Q349" s="41">
        <f>SUBTOTAL(9,Q343:Q348)</f>
        <v>1256</v>
      </c>
      <c r="R349" s="41">
        <f>SUBTOTAL(9,R343:R348)</f>
        <v>37</v>
      </c>
      <c r="S349" s="41"/>
      <c r="T349" s="41">
        <f>SUBTOTAL(9,T343:T348)</f>
        <v>12</v>
      </c>
      <c r="U349" s="41"/>
      <c r="V349" s="41">
        <f>SUBTOTAL(9,V343:V348)</f>
        <v>544</v>
      </c>
      <c r="W349" s="41">
        <f>SUBTOTAL(9,W343:W348)</f>
        <v>504</v>
      </c>
      <c r="X349" s="41">
        <f>SUBTOTAL(9,X343:X348)</f>
        <v>0</v>
      </c>
      <c r="Y349" s="41">
        <f>SUBTOTAL(9,Y343:Y348)</f>
        <v>40</v>
      </c>
      <c r="Z349" s="41"/>
      <c r="AA349" s="41">
        <f>SUBTOTAL(9,AA343:AA348)</f>
        <v>52</v>
      </c>
      <c r="AB349" s="41"/>
      <c r="AC349" s="41">
        <f>SUBTOTAL(9,AC343:AC348)</f>
        <v>480</v>
      </c>
      <c r="AE349" s="41">
        <f>SUBTOTAL(9,AE343:AE348)</f>
        <v>0</v>
      </c>
      <c r="AF349" s="41"/>
      <c r="AG349" s="41">
        <f>SUBTOTAL(9,AG343:AG348)</f>
        <v>180</v>
      </c>
      <c r="AH349" s="41"/>
      <c r="AI349" s="41">
        <f>SUBTOTAL(9,AI343:AI348)</f>
        <v>231</v>
      </c>
      <c r="AJ349" s="41"/>
      <c r="AK349" s="41">
        <f>SUBTOTAL(9,AK343:AK348)</f>
        <v>69</v>
      </c>
      <c r="AL349" s="57"/>
    </row>
    <row r="350" spans="1:38" x14ac:dyDescent="0.2">
      <c r="C350" s="46"/>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E350" s="41"/>
      <c r="AG350" s="41"/>
      <c r="AI350" s="41"/>
      <c r="AK350" s="41"/>
    </row>
    <row r="351" spans="1:38" x14ac:dyDescent="0.2">
      <c r="C351" s="47"/>
      <c r="E351" s="47"/>
      <c r="G351" s="47"/>
      <c r="H351" s="22"/>
      <c r="I351" s="47"/>
      <c r="K351" s="47"/>
      <c r="M351" s="47"/>
      <c r="O351" s="47"/>
      <c r="P351" s="22"/>
      <c r="Q351" s="47"/>
      <c r="S351" s="47"/>
      <c r="T351" s="22"/>
      <c r="U351" s="47"/>
      <c r="V351" s="22"/>
      <c r="W351" s="47"/>
      <c r="Y351" s="47"/>
      <c r="AA351" s="47"/>
      <c r="AC351" s="47"/>
      <c r="AE351" s="47"/>
      <c r="AG351" s="47"/>
      <c r="AI351" s="47"/>
      <c r="AK351" s="47"/>
    </row>
    <row r="352" spans="1:38" outlineLevel="2" x14ac:dyDescent="0.2">
      <c r="B352" s="46">
        <v>2017</v>
      </c>
      <c r="C352" s="46">
        <v>1</v>
      </c>
      <c r="D352" s="22" t="s">
        <v>92</v>
      </c>
      <c r="E352" s="22" t="s">
        <v>419</v>
      </c>
      <c r="G352" s="41">
        <f t="shared" ref="G352:G355" si="126">SUM(I352,P352,T352,V352)</f>
        <v>74678</v>
      </c>
      <c r="H352" s="22"/>
      <c r="I352" s="41">
        <v>44825</v>
      </c>
      <c r="J352" s="41">
        <v>30729</v>
      </c>
      <c r="K352" s="41">
        <v>3071</v>
      </c>
      <c r="L352" s="41">
        <v>3371</v>
      </c>
      <c r="M352" s="41">
        <v>1017</v>
      </c>
      <c r="N352" s="41">
        <v>6637</v>
      </c>
      <c r="P352" s="41">
        <v>11323</v>
      </c>
      <c r="Q352" s="41">
        <v>8386</v>
      </c>
      <c r="R352" s="41">
        <v>2937</v>
      </c>
      <c r="T352" s="41">
        <v>4607</v>
      </c>
      <c r="U352" s="22"/>
      <c r="V352" s="41">
        <v>13923</v>
      </c>
      <c r="W352" s="41">
        <v>13225</v>
      </c>
      <c r="X352" s="41">
        <v>698</v>
      </c>
      <c r="Y352" s="41">
        <v>0</v>
      </c>
      <c r="AA352" s="41">
        <v>0</v>
      </c>
      <c r="AB352" s="41"/>
      <c r="AC352" s="41">
        <f>SUM(AD352:AK352)</f>
        <v>1066.9505000000001</v>
      </c>
      <c r="AE352" s="41">
        <v>417.76440000000002</v>
      </c>
      <c r="AG352" s="41">
        <v>81.354799999999997</v>
      </c>
      <c r="AI352" s="41">
        <v>567.83130000000006</v>
      </c>
      <c r="AK352" s="41">
        <v>0</v>
      </c>
    </row>
    <row r="353" spans="2:37" outlineLevel="2" x14ac:dyDescent="0.2">
      <c r="B353" s="46">
        <v>2017</v>
      </c>
      <c r="C353" s="46">
        <v>1</v>
      </c>
      <c r="D353" s="22" t="s">
        <v>101</v>
      </c>
      <c r="E353" s="22" t="s">
        <v>443</v>
      </c>
      <c r="G353" s="41">
        <f t="shared" si="126"/>
        <v>186664</v>
      </c>
      <c r="H353" s="22"/>
      <c r="I353" s="41">
        <v>115045</v>
      </c>
      <c r="J353" s="41">
        <v>43266</v>
      </c>
      <c r="K353" s="41">
        <v>0</v>
      </c>
      <c r="L353" s="41">
        <v>9455</v>
      </c>
      <c r="M353" s="41">
        <v>605</v>
      </c>
      <c r="N353" s="41">
        <v>61719</v>
      </c>
      <c r="P353" s="41">
        <v>38740</v>
      </c>
      <c r="Q353" s="41">
        <v>29487</v>
      </c>
      <c r="R353" s="41">
        <v>9253</v>
      </c>
      <c r="T353" s="41">
        <v>2713</v>
      </c>
      <c r="U353" s="22"/>
      <c r="V353" s="41">
        <v>30166</v>
      </c>
      <c r="W353" s="41">
        <v>26441</v>
      </c>
      <c r="X353" s="41">
        <v>3725</v>
      </c>
      <c r="Y353" s="41">
        <v>0</v>
      </c>
      <c r="AA353" s="41">
        <v>0</v>
      </c>
      <c r="AB353" s="41"/>
      <c r="AC353" s="41">
        <f t="shared" ref="AC353:AC419" si="127">SUM(AD353:AK353)</f>
        <v>3028</v>
      </c>
      <c r="AE353" s="41">
        <v>856</v>
      </c>
      <c r="AG353" s="41">
        <v>1378</v>
      </c>
      <c r="AI353" s="41">
        <v>794</v>
      </c>
      <c r="AK353" s="41">
        <v>0</v>
      </c>
    </row>
    <row r="354" spans="2:37" outlineLevel="2" x14ac:dyDescent="0.2">
      <c r="B354" s="46">
        <v>2017</v>
      </c>
      <c r="C354" s="46">
        <v>1</v>
      </c>
      <c r="D354" s="22" t="s">
        <v>141</v>
      </c>
      <c r="E354" s="74" t="s">
        <v>861</v>
      </c>
      <c r="G354" s="41">
        <f t="shared" si="126"/>
        <v>103977</v>
      </c>
      <c r="H354" s="22"/>
      <c r="I354" s="41">
        <v>55963</v>
      </c>
      <c r="J354" s="41">
        <v>28482</v>
      </c>
      <c r="K354" s="41">
        <v>3119</v>
      </c>
      <c r="L354" s="41">
        <v>16510</v>
      </c>
      <c r="M354" s="41">
        <v>1082</v>
      </c>
      <c r="N354" s="41">
        <v>6770</v>
      </c>
      <c r="P354" s="41">
        <v>23058</v>
      </c>
      <c r="Q354" s="41">
        <v>20004</v>
      </c>
      <c r="R354" s="41">
        <v>3054</v>
      </c>
      <c r="T354" s="41">
        <v>1089</v>
      </c>
      <c r="U354" s="22"/>
      <c r="V354" s="41">
        <v>23867</v>
      </c>
      <c r="W354" s="41">
        <v>22328</v>
      </c>
      <c r="X354" s="41">
        <v>1252</v>
      </c>
      <c r="Y354" s="41">
        <v>287</v>
      </c>
      <c r="AA354" s="41">
        <v>0</v>
      </c>
      <c r="AB354" s="41"/>
      <c r="AC354" s="41">
        <f t="shared" si="127"/>
        <v>15275</v>
      </c>
      <c r="AE354" s="41">
        <v>10145</v>
      </c>
      <c r="AG354" s="41">
        <v>3129</v>
      </c>
      <c r="AI354" s="41">
        <v>0</v>
      </c>
      <c r="AK354" s="41">
        <v>2001</v>
      </c>
    </row>
    <row r="355" spans="2:37" outlineLevel="2" x14ac:dyDescent="0.2">
      <c r="B355" s="46">
        <v>2017</v>
      </c>
      <c r="C355" s="46">
        <v>1</v>
      </c>
      <c r="D355" s="22" t="s">
        <v>157</v>
      </c>
      <c r="E355" s="22" t="s">
        <v>504</v>
      </c>
      <c r="G355" s="41">
        <f t="shared" si="126"/>
        <v>159343</v>
      </c>
      <c r="H355" s="22"/>
      <c r="I355" s="41">
        <v>83960</v>
      </c>
      <c r="J355" s="41">
        <v>43701</v>
      </c>
      <c r="K355" s="41">
        <v>4059</v>
      </c>
      <c r="L355" s="41">
        <v>13932</v>
      </c>
      <c r="M355" s="41">
        <v>1961</v>
      </c>
      <c r="N355" s="41">
        <v>20307</v>
      </c>
      <c r="P355" s="41">
        <v>49816</v>
      </c>
      <c r="Q355" s="41">
        <v>49788</v>
      </c>
      <c r="R355" s="41">
        <v>28</v>
      </c>
      <c r="T355" s="41">
        <v>5708</v>
      </c>
      <c r="U355" s="22"/>
      <c r="V355" s="41">
        <v>19859</v>
      </c>
      <c r="W355" s="41">
        <v>18880</v>
      </c>
      <c r="X355" s="41">
        <v>892</v>
      </c>
      <c r="Y355" s="41">
        <v>87</v>
      </c>
      <c r="AA355" s="41">
        <v>0</v>
      </c>
      <c r="AB355" s="41"/>
      <c r="AC355" s="41">
        <f t="shared" si="127"/>
        <v>27543.904799999997</v>
      </c>
      <c r="AE355" s="41">
        <v>10671.9</v>
      </c>
      <c r="AG355" s="41">
        <v>15587.476199999999</v>
      </c>
      <c r="AI355" s="41">
        <v>521.12419999999997</v>
      </c>
      <c r="AK355" s="41">
        <v>763.40440000000001</v>
      </c>
    </row>
    <row r="356" spans="2:37" outlineLevel="2" x14ac:dyDescent="0.2">
      <c r="B356" s="46">
        <v>2017</v>
      </c>
      <c r="C356" s="46">
        <v>1</v>
      </c>
      <c r="E356" s="22" t="s">
        <v>804</v>
      </c>
      <c r="G356" s="41">
        <v>0</v>
      </c>
      <c r="H356" s="22"/>
      <c r="I356" s="41">
        <v>0</v>
      </c>
      <c r="J356" s="41">
        <v>0</v>
      </c>
      <c r="K356" s="41">
        <v>0</v>
      </c>
      <c r="L356" s="41">
        <v>0</v>
      </c>
      <c r="M356" s="41">
        <v>0</v>
      </c>
      <c r="N356" s="41">
        <v>0</v>
      </c>
      <c r="P356" s="41">
        <v>0</v>
      </c>
      <c r="Q356" s="41">
        <v>0</v>
      </c>
      <c r="R356" s="41">
        <v>0</v>
      </c>
      <c r="T356" s="41">
        <v>0</v>
      </c>
      <c r="U356" s="22"/>
      <c r="V356" s="41">
        <v>0</v>
      </c>
      <c r="W356" s="41">
        <v>0</v>
      </c>
      <c r="X356" s="41">
        <v>0</v>
      </c>
      <c r="Y356" s="41">
        <v>0</v>
      </c>
      <c r="AA356" s="41">
        <v>0</v>
      </c>
      <c r="AB356" s="41"/>
      <c r="AC356" s="41">
        <f t="shared" si="127"/>
        <v>0</v>
      </c>
      <c r="AE356" s="41">
        <v>0</v>
      </c>
      <c r="AG356" s="41">
        <v>0</v>
      </c>
      <c r="AI356" s="41">
        <v>0</v>
      </c>
      <c r="AK356" s="41">
        <v>0</v>
      </c>
    </row>
    <row r="357" spans="2:37" outlineLevel="1" x14ac:dyDescent="0.2">
      <c r="B357" s="46">
        <v>2017</v>
      </c>
      <c r="C357" s="47" t="s">
        <v>761</v>
      </c>
      <c r="G357" s="41">
        <f>SUBTOTAL(9,G352:G356)</f>
        <v>524662</v>
      </c>
      <c r="H357" s="22"/>
      <c r="I357" s="41">
        <f t="shared" ref="I357:N357" si="128">SUBTOTAL(9,I352:I356)</f>
        <v>299793</v>
      </c>
      <c r="J357" s="41">
        <f t="shared" si="128"/>
        <v>146178</v>
      </c>
      <c r="K357" s="41">
        <f t="shared" si="128"/>
        <v>10249</v>
      </c>
      <c r="L357" s="41">
        <f t="shared" si="128"/>
        <v>43268</v>
      </c>
      <c r="M357" s="41">
        <f t="shared" si="128"/>
        <v>4665</v>
      </c>
      <c r="N357" s="41">
        <f t="shared" si="128"/>
        <v>95433</v>
      </c>
      <c r="P357" s="41">
        <f>SUBTOTAL(9,P352:P356)</f>
        <v>122937</v>
      </c>
      <c r="Q357" s="41">
        <f>SUBTOTAL(9,Q352:Q356)</f>
        <v>107665</v>
      </c>
      <c r="R357" s="41">
        <f>SUBTOTAL(9,R352:R356)</f>
        <v>15272</v>
      </c>
      <c r="T357" s="41">
        <f>SUBTOTAL(9,T352:T356)</f>
        <v>14117</v>
      </c>
      <c r="U357" s="22"/>
      <c r="V357" s="41">
        <f>SUBTOTAL(9,V352:V356)</f>
        <v>87815</v>
      </c>
      <c r="W357" s="41">
        <f>SUBTOTAL(9,W352:W356)</f>
        <v>80874</v>
      </c>
      <c r="X357" s="41">
        <f>SUBTOTAL(9,X352:X356)</f>
        <v>6567</v>
      </c>
      <c r="Y357" s="41">
        <f>SUBTOTAL(9,Y352:Y356)</f>
        <v>374</v>
      </c>
      <c r="AA357" s="41">
        <f>SUBTOTAL(9,AA352:AA356)</f>
        <v>0</v>
      </c>
      <c r="AB357" s="41"/>
      <c r="AC357" s="41">
        <f>SUBTOTAL(9,AC352:AC356)</f>
        <v>46913.855299999996</v>
      </c>
      <c r="AE357" s="41">
        <f>SUBTOTAL(9,AE352:AE356)</f>
        <v>22090.664400000001</v>
      </c>
      <c r="AG357" s="41">
        <f>SUBTOTAL(9,AG352:AG356)</f>
        <v>20175.830999999998</v>
      </c>
      <c r="AI357" s="41">
        <f>SUBTOTAL(9,AI352:AI356)</f>
        <v>1882.9555</v>
      </c>
      <c r="AK357" s="41">
        <f>SUBTOTAL(9,AK352:AK356)</f>
        <v>2764.4043999999999</v>
      </c>
    </row>
    <row r="358" spans="2:37" outlineLevel="2" x14ac:dyDescent="0.2">
      <c r="B358" s="46">
        <v>2017</v>
      </c>
      <c r="C358" s="46">
        <v>2</v>
      </c>
      <c r="D358" s="22" t="s">
        <v>3</v>
      </c>
      <c r="E358" s="22" t="s">
        <v>324</v>
      </c>
      <c r="G358" s="41">
        <f t="shared" ref="G358:G372" si="129">SUM(I358,P358,T358,V358)</f>
        <v>43430</v>
      </c>
      <c r="H358" s="22"/>
      <c r="I358" s="41">
        <v>26304</v>
      </c>
      <c r="J358" s="41">
        <v>17821</v>
      </c>
      <c r="K358" s="41">
        <v>2353</v>
      </c>
      <c r="L358" s="41">
        <v>447</v>
      </c>
      <c r="M358" s="41">
        <v>5575</v>
      </c>
      <c r="N358" s="41">
        <v>108</v>
      </c>
      <c r="P358" s="41">
        <v>15792</v>
      </c>
      <c r="Q358" s="41">
        <v>13676</v>
      </c>
      <c r="R358" s="41">
        <v>2116</v>
      </c>
      <c r="T358" s="41">
        <v>606</v>
      </c>
      <c r="U358" s="22"/>
      <c r="V358" s="41">
        <v>728</v>
      </c>
      <c r="W358" s="41">
        <v>724</v>
      </c>
      <c r="X358" s="41">
        <v>4</v>
      </c>
      <c r="Y358" s="41">
        <v>0</v>
      </c>
      <c r="AA358" s="41">
        <v>0</v>
      </c>
      <c r="AB358" s="41"/>
      <c r="AC358" s="41">
        <f t="shared" si="127"/>
        <v>10165</v>
      </c>
      <c r="AE358" s="41">
        <v>10095</v>
      </c>
      <c r="AG358" s="41">
        <v>17</v>
      </c>
      <c r="AI358" s="41">
        <v>8</v>
      </c>
      <c r="AK358" s="41">
        <v>45</v>
      </c>
    </row>
    <row r="359" spans="2:37" outlineLevel="2" x14ac:dyDescent="0.2">
      <c r="B359" s="46">
        <v>2017</v>
      </c>
      <c r="C359" s="46">
        <v>2</v>
      </c>
      <c r="D359" s="22" t="s">
        <v>5</v>
      </c>
      <c r="E359" s="22" t="s">
        <v>327</v>
      </c>
      <c r="G359" s="41">
        <f t="shared" si="129"/>
        <v>26775</v>
      </c>
      <c r="H359" s="22"/>
      <c r="I359" s="41">
        <v>14602</v>
      </c>
      <c r="J359" s="41">
        <v>7831</v>
      </c>
      <c r="K359" s="41">
        <v>1155</v>
      </c>
      <c r="L359" s="41">
        <v>2215</v>
      </c>
      <c r="M359" s="41">
        <v>1115</v>
      </c>
      <c r="N359" s="41">
        <v>2286</v>
      </c>
      <c r="P359" s="41">
        <v>412</v>
      </c>
      <c r="Q359" s="41">
        <v>0</v>
      </c>
      <c r="R359" s="41">
        <v>412</v>
      </c>
      <c r="T359" s="41">
        <v>1733</v>
      </c>
      <c r="U359" s="22"/>
      <c r="V359" s="41">
        <v>10028</v>
      </c>
      <c r="W359" s="41">
        <v>9931</v>
      </c>
      <c r="X359" s="41">
        <v>19</v>
      </c>
      <c r="Y359" s="41">
        <v>78</v>
      </c>
      <c r="AA359" s="41">
        <v>0</v>
      </c>
      <c r="AB359" s="41"/>
      <c r="AC359" s="41">
        <f t="shared" si="127"/>
        <v>7558</v>
      </c>
      <c r="AE359" s="41">
        <v>4602</v>
      </c>
      <c r="AG359" s="41">
        <v>2</v>
      </c>
      <c r="AI359" s="41">
        <v>0</v>
      </c>
      <c r="AK359" s="41">
        <v>2954</v>
      </c>
    </row>
    <row r="360" spans="2:37" outlineLevel="2" x14ac:dyDescent="0.2">
      <c r="B360" s="46">
        <v>2017</v>
      </c>
      <c r="C360" s="46">
        <v>2</v>
      </c>
      <c r="D360" s="22" t="s">
        <v>30</v>
      </c>
      <c r="E360" s="22" t="s">
        <v>356</v>
      </c>
      <c r="G360" s="41">
        <f t="shared" si="129"/>
        <v>19115</v>
      </c>
      <c r="H360" s="22"/>
      <c r="I360" s="41">
        <v>14889</v>
      </c>
      <c r="J360" s="41">
        <v>9181</v>
      </c>
      <c r="K360" s="41">
        <v>544</v>
      </c>
      <c r="L360" s="41">
        <v>3098</v>
      </c>
      <c r="M360" s="41">
        <v>0</v>
      </c>
      <c r="N360" s="41">
        <v>2066</v>
      </c>
      <c r="P360" s="41">
        <v>1479</v>
      </c>
      <c r="Q360" s="41">
        <v>1479</v>
      </c>
      <c r="R360" s="41">
        <v>0</v>
      </c>
      <c r="T360" s="41">
        <v>0</v>
      </c>
      <c r="U360" s="22"/>
      <c r="V360" s="41">
        <v>2747</v>
      </c>
      <c r="W360" s="41">
        <v>2714</v>
      </c>
      <c r="X360" s="41">
        <v>0</v>
      </c>
      <c r="Y360" s="41">
        <v>33</v>
      </c>
      <c r="AA360" s="41">
        <v>0</v>
      </c>
      <c r="AB360" s="41"/>
      <c r="AC360" s="41">
        <f t="shared" si="127"/>
        <v>1458</v>
      </c>
      <c r="AE360" s="41">
        <v>1439</v>
      </c>
      <c r="AG360" s="41">
        <v>2</v>
      </c>
      <c r="AI360" s="41">
        <v>0</v>
      </c>
      <c r="AK360" s="41">
        <v>17</v>
      </c>
    </row>
    <row r="361" spans="2:37" outlineLevel="2" x14ac:dyDescent="0.2">
      <c r="B361" s="46">
        <v>2017</v>
      </c>
      <c r="C361" s="46">
        <v>2</v>
      </c>
      <c r="D361" s="22" t="s">
        <v>45</v>
      </c>
      <c r="E361" s="22" t="s">
        <v>376</v>
      </c>
      <c r="G361" s="41">
        <f t="shared" si="129"/>
        <v>19351</v>
      </c>
      <c r="H361" s="22"/>
      <c r="I361" s="41">
        <v>11000</v>
      </c>
      <c r="J361" s="41">
        <v>6662</v>
      </c>
      <c r="K361" s="41">
        <v>1402</v>
      </c>
      <c r="L361" s="41">
        <v>1539</v>
      </c>
      <c r="M361" s="41">
        <v>426</v>
      </c>
      <c r="N361" s="41">
        <v>971</v>
      </c>
      <c r="P361" s="41">
        <v>2057</v>
      </c>
      <c r="Q361" s="41">
        <v>2057</v>
      </c>
      <c r="R361" s="41">
        <v>0</v>
      </c>
      <c r="T361" s="41">
        <v>852</v>
      </c>
      <c r="U361" s="22"/>
      <c r="V361" s="41">
        <v>5442</v>
      </c>
      <c r="W361" s="41">
        <v>5442</v>
      </c>
      <c r="X361" s="41">
        <v>0</v>
      </c>
      <c r="Y361" s="41">
        <v>0</v>
      </c>
      <c r="AA361" s="41">
        <v>0</v>
      </c>
      <c r="AB361" s="41"/>
      <c r="AC361" s="41">
        <f t="shared" si="127"/>
        <v>4016</v>
      </c>
      <c r="AE361" s="41">
        <v>2828</v>
      </c>
      <c r="AG361" s="41">
        <v>1097</v>
      </c>
      <c r="AI361" s="41">
        <v>91</v>
      </c>
      <c r="AK361" s="41">
        <v>0</v>
      </c>
    </row>
    <row r="362" spans="2:37" outlineLevel="2" x14ac:dyDescent="0.2">
      <c r="B362" s="46">
        <v>2017</v>
      </c>
      <c r="C362" s="46">
        <v>2</v>
      </c>
      <c r="D362" s="22" t="s">
        <v>46</v>
      </c>
      <c r="E362" s="22" t="s">
        <v>377</v>
      </c>
      <c r="G362" s="41">
        <f t="shared" si="129"/>
        <v>32921</v>
      </c>
      <c r="H362" s="22"/>
      <c r="I362" s="41">
        <v>20388</v>
      </c>
      <c r="J362" s="41">
        <v>19722</v>
      </c>
      <c r="K362" s="41">
        <v>244</v>
      </c>
      <c r="L362" s="41">
        <v>0</v>
      </c>
      <c r="M362" s="41">
        <v>422</v>
      </c>
      <c r="N362" s="41">
        <v>0</v>
      </c>
      <c r="P362" s="41">
        <v>4414</v>
      </c>
      <c r="Q362" s="41">
        <v>3344</v>
      </c>
      <c r="R362" s="41">
        <v>1070</v>
      </c>
      <c r="T362" s="41">
        <v>2246</v>
      </c>
      <c r="U362" s="22"/>
      <c r="V362" s="41">
        <v>5873</v>
      </c>
      <c r="W362" s="41">
        <v>5755</v>
      </c>
      <c r="X362" s="41">
        <v>118</v>
      </c>
      <c r="Y362" s="41">
        <v>0</v>
      </c>
      <c r="AA362" s="41">
        <v>0</v>
      </c>
      <c r="AB362" s="41"/>
      <c r="AC362" s="41">
        <f t="shared" si="127"/>
        <v>6544</v>
      </c>
      <c r="AE362" s="41">
        <v>5561</v>
      </c>
      <c r="AG362" s="41">
        <v>461</v>
      </c>
      <c r="AI362" s="41">
        <v>522</v>
      </c>
      <c r="AK362" s="41">
        <v>0</v>
      </c>
    </row>
    <row r="363" spans="2:37" outlineLevel="2" x14ac:dyDescent="0.2">
      <c r="B363" s="46">
        <v>2017</v>
      </c>
      <c r="C363" s="46">
        <v>2</v>
      </c>
      <c r="D363" s="22" t="s">
        <v>63</v>
      </c>
      <c r="E363" s="22" t="s">
        <v>400</v>
      </c>
      <c r="G363" s="41">
        <f t="shared" si="129"/>
        <v>28296</v>
      </c>
      <c r="H363" s="22"/>
      <c r="I363" s="41">
        <v>10730</v>
      </c>
      <c r="J363" s="41">
        <v>4519</v>
      </c>
      <c r="K363" s="41">
        <v>389</v>
      </c>
      <c r="L363" s="41">
        <v>3917</v>
      </c>
      <c r="M363" s="41">
        <v>1905</v>
      </c>
      <c r="N363" s="41">
        <v>0</v>
      </c>
      <c r="P363" s="41">
        <v>7705</v>
      </c>
      <c r="Q363" s="41">
        <v>6222</v>
      </c>
      <c r="R363" s="41">
        <v>1483</v>
      </c>
      <c r="T363" s="41">
        <v>4523</v>
      </c>
      <c r="U363" s="22"/>
      <c r="V363" s="41">
        <v>5338</v>
      </c>
      <c r="W363" s="41">
        <v>5338</v>
      </c>
      <c r="X363" s="41">
        <v>0</v>
      </c>
      <c r="Y363" s="41">
        <v>0</v>
      </c>
      <c r="AA363" s="41">
        <v>0</v>
      </c>
      <c r="AB363" s="41"/>
      <c r="AC363" s="41">
        <f t="shared" si="127"/>
        <v>7907</v>
      </c>
      <c r="AE363" s="41">
        <v>123</v>
      </c>
      <c r="AG363" s="41">
        <v>4479</v>
      </c>
      <c r="AI363" s="41">
        <v>3305</v>
      </c>
      <c r="AK363" s="41">
        <v>0</v>
      </c>
    </row>
    <row r="364" spans="2:37" outlineLevel="2" x14ac:dyDescent="0.2">
      <c r="B364" s="46">
        <v>2017</v>
      </c>
      <c r="C364" s="46">
        <v>2</v>
      </c>
      <c r="D364" s="22" t="s">
        <v>81</v>
      </c>
      <c r="E364" s="22" t="s">
        <v>418</v>
      </c>
      <c r="G364" s="41">
        <f t="shared" si="129"/>
        <v>21738</v>
      </c>
      <c r="H364" s="22"/>
      <c r="I364" s="41">
        <v>12817</v>
      </c>
      <c r="J364" s="41">
        <v>3655</v>
      </c>
      <c r="K364" s="41">
        <v>142</v>
      </c>
      <c r="L364" s="41">
        <v>3657</v>
      </c>
      <c r="M364" s="41">
        <v>0</v>
      </c>
      <c r="N364" s="41">
        <v>5363</v>
      </c>
      <c r="P364" s="41">
        <v>4002</v>
      </c>
      <c r="Q364" s="41">
        <v>3027</v>
      </c>
      <c r="R364" s="41">
        <v>975</v>
      </c>
      <c r="T364" s="41">
        <v>918</v>
      </c>
      <c r="U364" s="22"/>
      <c r="V364" s="41">
        <v>4001</v>
      </c>
      <c r="W364" s="41">
        <v>3787</v>
      </c>
      <c r="X364" s="41">
        <v>143</v>
      </c>
      <c r="Y364" s="41">
        <v>71</v>
      </c>
      <c r="AA364" s="41">
        <v>0</v>
      </c>
      <c r="AB364" s="41"/>
      <c r="AC364" s="41">
        <f t="shared" si="127"/>
        <v>2976</v>
      </c>
      <c r="AE364" s="41">
        <v>2764</v>
      </c>
      <c r="AG364" s="41">
        <v>204</v>
      </c>
      <c r="AI364" s="41">
        <v>7</v>
      </c>
      <c r="AK364" s="41">
        <v>1</v>
      </c>
    </row>
    <row r="365" spans="2:37" outlineLevel="2" x14ac:dyDescent="0.2">
      <c r="B365" s="46">
        <v>2017</v>
      </c>
      <c r="C365" s="46">
        <v>2</v>
      </c>
      <c r="D365" s="22" t="s">
        <v>110</v>
      </c>
      <c r="E365" s="22" t="s">
        <v>452</v>
      </c>
      <c r="G365" s="41">
        <f t="shared" si="129"/>
        <v>24503</v>
      </c>
      <c r="H365" s="22"/>
      <c r="I365" s="41">
        <v>13544</v>
      </c>
      <c r="J365" s="41">
        <v>10053</v>
      </c>
      <c r="K365" s="41">
        <v>483</v>
      </c>
      <c r="L365" s="41">
        <v>1818</v>
      </c>
      <c r="M365" s="41">
        <v>0</v>
      </c>
      <c r="N365" s="41">
        <v>1190</v>
      </c>
      <c r="P365" s="41">
        <v>5264</v>
      </c>
      <c r="Q365" s="41">
        <v>3287</v>
      </c>
      <c r="R365" s="41">
        <v>1977</v>
      </c>
      <c r="T365" s="41">
        <v>1324</v>
      </c>
      <c r="U365" s="22"/>
      <c r="V365" s="41">
        <v>4371</v>
      </c>
      <c r="W365" s="41">
        <v>4271</v>
      </c>
      <c r="X365" s="41">
        <v>100</v>
      </c>
      <c r="Y365" s="41">
        <v>0</v>
      </c>
      <c r="AA365" s="41">
        <v>0</v>
      </c>
      <c r="AB365" s="41"/>
      <c r="AC365" s="41">
        <f t="shared" si="127"/>
        <v>73.912199999999999</v>
      </c>
      <c r="AE365" s="41">
        <v>70.250699999999995</v>
      </c>
      <c r="AG365" s="41">
        <v>3.6615000000000002</v>
      </c>
      <c r="AI365" s="41">
        <v>0</v>
      </c>
      <c r="AK365" s="41">
        <v>0</v>
      </c>
    </row>
    <row r="366" spans="2:37" outlineLevel="2" x14ac:dyDescent="0.2">
      <c r="B366" s="46">
        <v>2017</v>
      </c>
      <c r="C366" s="46">
        <v>2</v>
      </c>
      <c r="D366" s="22" t="s">
        <v>111</v>
      </c>
      <c r="E366" s="22" t="s">
        <v>453</v>
      </c>
      <c r="G366" s="41">
        <f t="shared" si="129"/>
        <v>22202</v>
      </c>
      <c r="H366" s="22"/>
      <c r="I366" s="41">
        <v>14938</v>
      </c>
      <c r="J366" s="41">
        <v>6588</v>
      </c>
      <c r="K366" s="41">
        <v>576</v>
      </c>
      <c r="L366" s="41">
        <v>7653</v>
      </c>
      <c r="M366" s="41">
        <v>0</v>
      </c>
      <c r="N366" s="41">
        <v>121</v>
      </c>
      <c r="P366" s="41">
        <v>702</v>
      </c>
      <c r="Q366" s="41">
        <v>702</v>
      </c>
      <c r="R366" s="41">
        <v>0</v>
      </c>
      <c r="T366" s="41">
        <v>0</v>
      </c>
      <c r="U366" s="22"/>
      <c r="V366" s="41">
        <v>6562</v>
      </c>
      <c r="W366" s="41">
        <v>6488</v>
      </c>
      <c r="X366" s="41">
        <v>74</v>
      </c>
      <c r="Y366" s="41">
        <v>0</v>
      </c>
      <c r="AA366" s="41">
        <v>0</v>
      </c>
      <c r="AB366" s="41"/>
      <c r="AC366" s="41">
        <f t="shared" si="127"/>
        <v>5715</v>
      </c>
      <c r="AE366" s="41">
        <v>3748</v>
      </c>
      <c r="AG366" s="41">
        <v>252</v>
      </c>
      <c r="AI366" s="41">
        <v>0</v>
      </c>
      <c r="AK366" s="41">
        <v>1715</v>
      </c>
    </row>
    <row r="367" spans="2:37" outlineLevel="2" x14ac:dyDescent="0.2">
      <c r="B367" s="46">
        <v>2017</v>
      </c>
      <c r="C367" s="46">
        <v>2</v>
      </c>
      <c r="D367" s="22" t="s">
        <v>131</v>
      </c>
      <c r="E367" s="22" t="s">
        <v>475</v>
      </c>
      <c r="G367" s="41">
        <f t="shared" si="129"/>
        <v>11354</v>
      </c>
      <c r="H367" s="22"/>
      <c r="I367" s="41">
        <v>6865</v>
      </c>
      <c r="J367" s="41">
        <v>3831</v>
      </c>
      <c r="K367" s="41">
        <v>268</v>
      </c>
      <c r="L367" s="41">
        <v>2262</v>
      </c>
      <c r="M367" s="41">
        <v>304</v>
      </c>
      <c r="N367" s="41">
        <v>200</v>
      </c>
      <c r="P367" s="41">
        <v>1002</v>
      </c>
      <c r="Q367" s="41">
        <v>1002</v>
      </c>
      <c r="R367" s="41">
        <v>0</v>
      </c>
      <c r="T367" s="41">
        <v>511</v>
      </c>
      <c r="U367" s="22"/>
      <c r="V367" s="41">
        <v>2976</v>
      </c>
      <c r="W367" s="41">
        <v>2886</v>
      </c>
      <c r="X367" s="41">
        <v>90</v>
      </c>
      <c r="Y367" s="41">
        <v>0</v>
      </c>
      <c r="AA367" s="41">
        <v>0</v>
      </c>
      <c r="AB367" s="41"/>
      <c r="AC367" s="41">
        <f t="shared" si="127"/>
        <v>1343</v>
      </c>
      <c r="AE367" s="41">
        <v>1332</v>
      </c>
      <c r="AG367" s="41">
        <v>8</v>
      </c>
      <c r="AI367" s="41">
        <v>2</v>
      </c>
      <c r="AK367" s="41">
        <v>1</v>
      </c>
    </row>
    <row r="368" spans="2:37" outlineLevel="2" x14ac:dyDescent="0.2">
      <c r="B368" s="46">
        <v>2017</v>
      </c>
      <c r="C368" s="46">
        <v>2</v>
      </c>
      <c r="D368" s="22" t="s">
        <v>189</v>
      </c>
      <c r="E368" s="22" t="s">
        <v>540</v>
      </c>
      <c r="G368" s="41">
        <f t="shared" si="129"/>
        <v>31163</v>
      </c>
      <c r="H368" s="22"/>
      <c r="I368" s="41">
        <v>26612</v>
      </c>
      <c r="J368" s="41">
        <v>6434</v>
      </c>
      <c r="K368" s="41">
        <v>651</v>
      </c>
      <c r="L368" s="41">
        <v>16121</v>
      </c>
      <c r="M368" s="41">
        <v>1023</v>
      </c>
      <c r="N368" s="41">
        <v>2383</v>
      </c>
      <c r="P368" s="41">
        <v>2243</v>
      </c>
      <c r="Q368" s="41">
        <v>2243</v>
      </c>
      <c r="R368" s="41">
        <v>0</v>
      </c>
      <c r="T368" s="41">
        <v>1515</v>
      </c>
      <c r="U368" s="22"/>
      <c r="V368" s="41">
        <v>793</v>
      </c>
      <c r="W368" s="41">
        <v>793</v>
      </c>
      <c r="X368" s="41">
        <v>0</v>
      </c>
      <c r="Y368" s="41">
        <v>0</v>
      </c>
      <c r="AA368" s="41">
        <v>0</v>
      </c>
      <c r="AB368" s="41"/>
      <c r="AC368" s="41">
        <f t="shared" si="127"/>
        <v>5360</v>
      </c>
      <c r="AE368" s="41">
        <v>1292</v>
      </c>
      <c r="AG368" s="41">
        <v>2843</v>
      </c>
      <c r="AI368" s="41">
        <v>115</v>
      </c>
      <c r="AK368" s="41">
        <v>1110</v>
      </c>
    </row>
    <row r="369" spans="2:37" outlineLevel="2" x14ac:dyDescent="0.2">
      <c r="B369" s="46">
        <v>2017</v>
      </c>
      <c r="C369" s="46">
        <v>2</v>
      </c>
      <c r="D369" s="22" t="s">
        <v>193</v>
      </c>
      <c r="E369" s="22" t="s">
        <v>544</v>
      </c>
      <c r="G369" s="41">
        <f t="shared" si="129"/>
        <v>42044</v>
      </c>
      <c r="H369" s="22"/>
      <c r="I369" s="41">
        <v>32301</v>
      </c>
      <c r="J369" s="41">
        <v>11180</v>
      </c>
      <c r="K369" s="41">
        <v>2531</v>
      </c>
      <c r="L369" s="41">
        <v>4810</v>
      </c>
      <c r="M369" s="41">
        <v>980</v>
      </c>
      <c r="N369" s="41">
        <v>12800</v>
      </c>
      <c r="P369" s="41">
        <v>7942</v>
      </c>
      <c r="Q369" s="41">
        <v>7430</v>
      </c>
      <c r="R369" s="41">
        <v>512</v>
      </c>
      <c r="T369" s="41">
        <v>776</v>
      </c>
      <c r="U369" s="22"/>
      <c r="V369" s="41">
        <v>1025</v>
      </c>
      <c r="W369" s="41">
        <v>628</v>
      </c>
      <c r="X369" s="41">
        <v>397</v>
      </c>
      <c r="Y369" s="41">
        <v>0</v>
      </c>
      <c r="AA369" s="41">
        <v>0</v>
      </c>
      <c r="AB369" s="41"/>
      <c r="AC369" s="41">
        <f t="shared" si="127"/>
        <v>7874</v>
      </c>
      <c r="AE369" s="41">
        <v>4717</v>
      </c>
      <c r="AG369" s="41">
        <v>2980</v>
      </c>
      <c r="AI369" s="41">
        <v>177</v>
      </c>
      <c r="AK369" s="41">
        <v>0</v>
      </c>
    </row>
    <row r="370" spans="2:37" outlineLevel="2" x14ac:dyDescent="0.2">
      <c r="B370" s="46">
        <v>2017</v>
      </c>
      <c r="C370" s="46">
        <v>2</v>
      </c>
      <c r="D370" s="22" t="s">
        <v>201</v>
      </c>
      <c r="E370" s="74" t="s">
        <v>860</v>
      </c>
      <c r="G370" s="41">
        <f t="shared" si="129"/>
        <v>27017</v>
      </c>
      <c r="H370" s="22"/>
      <c r="I370" s="41">
        <v>15778</v>
      </c>
      <c r="J370" s="41">
        <v>7157</v>
      </c>
      <c r="K370" s="41">
        <v>3382</v>
      </c>
      <c r="L370" s="41">
        <v>2868</v>
      </c>
      <c r="M370" s="41">
        <v>0</v>
      </c>
      <c r="N370" s="41">
        <v>2371</v>
      </c>
      <c r="P370" s="41">
        <v>5564</v>
      </c>
      <c r="Q370" s="41">
        <v>1774</v>
      </c>
      <c r="R370" s="41">
        <v>3790</v>
      </c>
      <c r="T370" s="41">
        <v>1978</v>
      </c>
      <c r="U370" s="22"/>
      <c r="V370" s="41">
        <v>3697</v>
      </c>
      <c r="W370" s="41">
        <v>3548</v>
      </c>
      <c r="X370" s="41">
        <v>117</v>
      </c>
      <c r="Y370" s="41">
        <v>32</v>
      </c>
      <c r="AA370" s="41">
        <v>338</v>
      </c>
      <c r="AB370" s="41"/>
      <c r="AC370" s="41">
        <f t="shared" si="127"/>
        <v>3388</v>
      </c>
      <c r="AE370" s="41">
        <v>2317</v>
      </c>
      <c r="AG370" s="41">
        <v>423</v>
      </c>
      <c r="AI370" s="41">
        <v>647.99999999999989</v>
      </c>
      <c r="AK370" s="41">
        <v>0</v>
      </c>
    </row>
    <row r="371" spans="2:37" outlineLevel="2" x14ac:dyDescent="0.2">
      <c r="B371" s="46">
        <v>2017</v>
      </c>
      <c r="C371" s="46">
        <v>2</v>
      </c>
      <c r="D371" s="22" t="s">
        <v>569</v>
      </c>
      <c r="E371" s="22" t="s">
        <v>570</v>
      </c>
      <c r="G371" s="41">
        <f t="shared" si="129"/>
        <v>31350</v>
      </c>
      <c r="H371" s="22"/>
      <c r="I371" s="41">
        <v>16927</v>
      </c>
      <c r="J371" s="41">
        <v>9272</v>
      </c>
      <c r="K371" s="41">
        <v>1292</v>
      </c>
      <c r="L371" s="41">
        <v>4527</v>
      </c>
      <c r="M371" s="41">
        <v>37</v>
      </c>
      <c r="N371" s="41">
        <v>1799</v>
      </c>
      <c r="P371" s="41">
        <v>7308</v>
      </c>
      <c r="Q371" s="41">
        <v>5822</v>
      </c>
      <c r="R371" s="41">
        <v>1486</v>
      </c>
      <c r="T371" s="41">
        <v>925</v>
      </c>
      <c r="U371" s="22"/>
      <c r="V371" s="41">
        <v>6190</v>
      </c>
      <c r="W371" s="41">
        <v>6064</v>
      </c>
      <c r="X371" s="41">
        <v>126</v>
      </c>
      <c r="Y371" s="41">
        <v>0</v>
      </c>
      <c r="AA371" s="41">
        <v>0</v>
      </c>
      <c r="AB371" s="41"/>
      <c r="AC371" s="41">
        <f t="shared" si="127"/>
        <v>4346</v>
      </c>
      <c r="AE371" s="41">
        <v>3162</v>
      </c>
      <c r="AG371" s="41">
        <v>883</v>
      </c>
      <c r="AI371" s="41">
        <v>231</v>
      </c>
      <c r="AK371" s="41">
        <v>70</v>
      </c>
    </row>
    <row r="372" spans="2:37" outlineLevel="2" x14ac:dyDescent="0.2">
      <c r="B372" s="46">
        <v>2017</v>
      </c>
      <c r="C372" s="46">
        <v>2</v>
      </c>
      <c r="E372" s="22" t="s">
        <v>804</v>
      </c>
      <c r="G372" s="41">
        <f t="shared" si="129"/>
        <v>0</v>
      </c>
      <c r="H372" s="22"/>
      <c r="I372" s="41">
        <v>0</v>
      </c>
      <c r="J372" s="41">
        <v>0</v>
      </c>
      <c r="K372" s="41">
        <v>0</v>
      </c>
      <c r="L372" s="41">
        <v>0</v>
      </c>
      <c r="M372" s="41">
        <v>0</v>
      </c>
      <c r="N372" s="41">
        <v>0</v>
      </c>
      <c r="P372" s="41">
        <v>0</v>
      </c>
      <c r="Q372" s="41">
        <v>0</v>
      </c>
      <c r="R372" s="41">
        <v>0</v>
      </c>
      <c r="T372" s="41">
        <v>0</v>
      </c>
      <c r="U372" s="22"/>
      <c r="V372" s="41">
        <v>0</v>
      </c>
      <c r="W372" s="41">
        <v>0</v>
      </c>
      <c r="X372" s="41">
        <v>0</v>
      </c>
      <c r="Y372" s="41">
        <v>0</v>
      </c>
      <c r="AA372" s="41">
        <v>0</v>
      </c>
      <c r="AB372" s="41"/>
      <c r="AC372" s="41">
        <f t="shared" si="127"/>
        <v>0</v>
      </c>
      <c r="AE372" s="41">
        <v>0</v>
      </c>
      <c r="AG372" s="41">
        <v>0</v>
      </c>
      <c r="AI372" s="41">
        <v>0</v>
      </c>
      <c r="AK372" s="41">
        <v>0</v>
      </c>
    </row>
    <row r="373" spans="2:37" outlineLevel="1" x14ac:dyDescent="0.2">
      <c r="B373" s="46">
        <v>2017</v>
      </c>
      <c r="C373" s="47" t="s">
        <v>762</v>
      </c>
      <c r="G373" s="41">
        <f>SUBTOTAL(9,G358:G372)</f>
        <v>381259</v>
      </c>
      <c r="H373" s="22"/>
      <c r="I373" s="41">
        <f t="shared" ref="I373:N373" si="130">SUBTOTAL(9,I358:I372)</f>
        <v>237695</v>
      </c>
      <c r="J373" s="41">
        <f t="shared" si="130"/>
        <v>123906</v>
      </c>
      <c r="K373" s="41">
        <f t="shared" si="130"/>
        <v>15412</v>
      </c>
      <c r="L373" s="41">
        <f t="shared" si="130"/>
        <v>54932</v>
      </c>
      <c r="M373" s="41">
        <f t="shared" si="130"/>
        <v>11787</v>
      </c>
      <c r="N373" s="41">
        <f t="shared" si="130"/>
        <v>31658</v>
      </c>
      <c r="P373" s="41">
        <f>SUBTOTAL(9,P358:P372)</f>
        <v>65886</v>
      </c>
      <c r="Q373" s="41">
        <f>SUBTOTAL(9,Q358:Q372)</f>
        <v>52065</v>
      </c>
      <c r="R373" s="41">
        <f>SUBTOTAL(9,R358:R372)</f>
        <v>13821</v>
      </c>
      <c r="T373" s="41">
        <f>SUBTOTAL(9,T358:T372)</f>
        <v>17907</v>
      </c>
      <c r="U373" s="22"/>
      <c r="V373" s="41">
        <f>SUBTOTAL(9,V358:V372)</f>
        <v>59771</v>
      </c>
      <c r="W373" s="41">
        <f>SUBTOTAL(9,W358:W372)</f>
        <v>58369</v>
      </c>
      <c r="X373" s="41">
        <f>SUBTOTAL(9,X358:X372)</f>
        <v>1188</v>
      </c>
      <c r="Y373" s="41">
        <f>SUBTOTAL(9,Y358:Y372)</f>
        <v>214</v>
      </c>
      <c r="AA373" s="41">
        <f>SUBTOTAL(9,AA358:AA372)</f>
        <v>338</v>
      </c>
      <c r="AB373" s="41"/>
      <c r="AC373" s="41">
        <f>SUBTOTAL(9,AC358:AC372)</f>
        <v>68723.912199999992</v>
      </c>
      <c r="AE373" s="41">
        <f>SUBTOTAL(9,AE358:AE372)</f>
        <v>44050.250700000004</v>
      </c>
      <c r="AG373" s="41">
        <f>SUBTOTAL(9,AG358:AG372)</f>
        <v>13654.6615</v>
      </c>
      <c r="AI373" s="41">
        <f>SUBTOTAL(9,AI358:AI372)</f>
        <v>5106</v>
      </c>
      <c r="AK373" s="41">
        <f>SUBTOTAL(9,AK358:AK372)</f>
        <v>5913</v>
      </c>
    </row>
    <row r="374" spans="2:37" outlineLevel="2" x14ac:dyDescent="0.2">
      <c r="B374" s="46">
        <v>2017</v>
      </c>
      <c r="C374" s="46">
        <v>3</v>
      </c>
      <c r="D374" s="22" t="s">
        <v>13</v>
      </c>
      <c r="E374" s="22" t="s">
        <v>337</v>
      </c>
      <c r="G374" s="41">
        <f t="shared" ref="G374:G384" si="131">SUM(I374,P374,T374,V374)</f>
        <v>12384.221098942246</v>
      </c>
      <c r="H374" s="22"/>
      <c r="I374" s="41">
        <v>8018.9940091734534</v>
      </c>
      <c r="J374" s="41">
        <v>4130.9425255078158</v>
      </c>
      <c r="K374" s="41">
        <v>478</v>
      </c>
      <c r="L374" s="41">
        <v>996.41608162501166</v>
      </c>
      <c r="M374" s="41">
        <v>121</v>
      </c>
      <c r="N374" s="41">
        <v>2292.6354020406252</v>
      </c>
      <c r="P374" s="41">
        <v>1229.6354020406252</v>
      </c>
      <c r="Q374" s="41">
        <v>282.63540204062531</v>
      </c>
      <c r="R374" s="41">
        <v>947</v>
      </c>
      <c r="T374" s="41">
        <v>664.70804081250583</v>
      </c>
      <c r="U374" s="22"/>
      <c r="V374" s="41">
        <v>2470.8836469156604</v>
      </c>
      <c r="W374" s="41">
        <v>2339.8836469156604</v>
      </c>
      <c r="X374" s="41">
        <v>112</v>
      </c>
      <c r="Y374" s="41">
        <v>19</v>
      </c>
      <c r="AA374" s="41">
        <v>0</v>
      </c>
      <c r="AB374" s="41"/>
      <c r="AC374" s="41">
        <f t="shared" si="127"/>
        <v>1444</v>
      </c>
      <c r="AE374" s="41">
        <v>1328</v>
      </c>
      <c r="AG374" s="41">
        <v>113</v>
      </c>
      <c r="AI374" s="41">
        <v>0</v>
      </c>
      <c r="AK374" s="41">
        <v>3</v>
      </c>
    </row>
    <row r="375" spans="2:37" outlineLevel="2" x14ac:dyDescent="0.2">
      <c r="B375" s="46">
        <v>2017</v>
      </c>
      <c r="C375" s="46">
        <v>3</v>
      </c>
      <c r="D375" s="22" t="s">
        <v>23</v>
      </c>
      <c r="E375" s="22" t="s">
        <v>348</v>
      </c>
      <c r="G375" s="41">
        <f t="shared" si="131"/>
        <v>7760</v>
      </c>
      <c r="H375" s="22"/>
      <c r="I375" s="41">
        <v>5041</v>
      </c>
      <c r="J375" s="41">
        <v>3183</v>
      </c>
      <c r="K375" s="41">
        <v>480</v>
      </c>
      <c r="L375" s="41">
        <v>1221</v>
      </c>
      <c r="M375" s="41">
        <v>39</v>
      </c>
      <c r="N375" s="41">
        <v>118</v>
      </c>
      <c r="P375" s="41">
        <v>57</v>
      </c>
      <c r="Q375" s="41">
        <v>57</v>
      </c>
      <c r="R375" s="41">
        <v>0</v>
      </c>
      <c r="T375" s="41">
        <v>97</v>
      </c>
      <c r="U375" s="22"/>
      <c r="V375" s="41">
        <v>2565</v>
      </c>
      <c r="W375" s="41">
        <v>2499</v>
      </c>
      <c r="X375" s="41">
        <v>58</v>
      </c>
      <c r="Y375" s="41">
        <v>8</v>
      </c>
      <c r="AA375" s="41">
        <v>91</v>
      </c>
      <c r="AB375" s="41"/>
      <c r="AC375" s="41">
        <f t="shared" si="127"/>
        <v>268</v>
      </c>
      <c r="AE375" s="41">
        <v>268</v>
      </c>
      <c r="AG375" s="41">
        <v>0</v>
      </c>
      <c r="AI375" s="41">
        <v>0</v>
      </c>
      <c r="AK375" s="41">
        <v>0</v>
      </c>
    </row>
    <row r="376" spans="2:37" outlineLevel="2" x14ac:dyDescent="0.2">
      <c r="B376" s="46">
        <v>2017</v>
      </c>
      <c r="C376" s="46">
        <v>3</v>
      </c>
      <c r="D376" s="22" t="s">
        <v>43</v>
      </c>
      <c r="E376" s="22" t="s">
        <v>373</v>
      </c>
      <c r="G376" s="41">
        <f t="shared" si="131"/>
        <v>17240</v>
      </c>
      <c r="H376" s="22"/>
      <c r="I376" s="41">
        <v>9106</v>
      </c>
      <c r="J376" s="41">
        <v>6637</v>
      </c>
      <c r="K376" s="41">
        <v>364</v>
      </c>
      <c r="L376" s="41">
        <v>1597</v>
      </c>
      <c r="M376" s="41">
        <v>0</v>
      </c>
      <c r="N376" s="41">
        <v>508</v>
      </c>
      <c r="P376" s="41">
        <v>3775</v>
      </c>
      <c r="Q376" s="41">
        <v>3500</v>
      </c>
      <c r="R376" s="41">
        <v>275</v>
      </c>
      <c r="T376" s="41">
        <v>277</v>
      </c>
      <c r="U376" s="22"/>
      <c r="V376" s="41">
        <v>4082</v>
      </c>
      <c r="W376" s="41">
        <v>4082</v>
      </c>
      <c r="X376" s="41">
        <v>0</v>
      </c>
      <c r="Y376" s="41">
        <v>0</v>
      </c>
      <c r="AA376" s="41">
        <v>0</v>
      </c>
      <c r="AB376" s="41"/>
      <c r="AC376" s="41">
        <f t="shared" si="127"/>
        <v>466</v>
      </c>
      <c r="AE376" s="41">
        <v>368</v>
      </c>
      <c r="AG376" s="41">
        <v>97</v>
      </c>
      <c r="AI376" s="41">
        <v>1</v>
      </c>
      <c r="AK376" s="41">
        <v>0</v>
      </c>
    </row>
    <row r="377" spans="2:37" outlineLevel="2" x14ac:dyDescent="0.2">
      <c r="B377" s="46">
        <v>2017</v>
      </c>
      <c r="C377" s="46">
        <v>3</v>
      </c>
      <c r="D377" s="22" t="s">
        <v>54</v>
      </c>
      <c r="E377" s="22" t="s">
        <v>389</v>
      </c>
      <c r="G377" s="41">
        <f t="shared" si="131"/>
        <v>10514</v>
      </c>
      <c r="H377" s="22"/>
      <c r="I377" s="41">
        <v>5295</v>
      </c>
      <c r="J377" s="41">
        <v>1485</v>
      </c>
      <c r="K377" s="41">
        <v>221</v>
      </c>
      <c r="L377" s="41">
        <v>1895</v>
      </c>
      <c r="M377" s="41">
        <v>0</v>
      </c>
      <c r="N377" s="41">
        <v>1694</v>
      </c>
      <c r="P377" s="41">
        <v>1160</v>
      </c>
      <c r="Q377" s="41">
        <v>601</v>
      </c>
      <c r="R377" s="41">
        <v>559</v>
      </c>
      <c r="T377" s="41">
        <v>1137</v>
      </c>
      <c r="U377" s="22"/>
      <c r="V377" s="41">
        <v>2922</v>
      </c>
      <c r="W377" s="41">
        <v>2684</v>
      </c>
      <c r="X377" s="41">
        <v>238</v>
      </c>
      <c r="Y377" s="41">
        <v>0</v>
      </c>
      <c r="AA377" s="41">
        <v>0</v>
      </c>
      <c r="AB377" s="41"/>
      <c r="AC377" s="41">
        <f t="shared" si="127"/>
        <v>1168</v>
      </c>
      <c r="AE377" s="41">
        <v>834</v>
      </c>
      <c r="AG377" s="41">
        <v>81</v>
      </c>
      <c r="AI377" s="41">
        <v>253</v>
      </c>
      <c r="AK377" s="41">
        <v>0</v>
      </c>
    </row>
    <row r="378" spans="2:37" outlineLevel="2" x14ac:dyDescent="0.2">
      <c r="B378" s="46">
        <v>2017</v>
      </c>
      <c r="C378" s="46">
        <v>3</v>
      </c>
      <c r="D378" s="22" t="s">
        <v>133</v>
      </c>
      <c r="E378" s="22" t="s">
        <v>478</v>
      </c>
      <c r="G378" s="41">
        <f t="shared" si="131"/>
        <v>4269</v>
      </c>
      <c r="H378" s="22"/>
      <c r="I378" s="41">
        <v>2205</v>
      </c>
      <c r="J378" s="41">
        <v>2068</v>
      </c>
      <c r="K378" s="41">
        <v>0</v>
      </c>
      <c r="L378" s="41">
        <v>137</v>
      </c>
      <c r="M378" s="41">
        <v>0</v>
      </c>
      <c r="N378" s="41">
        <v>0</v>
      </c>
      <c r="P378" s="41">
        <v>476</v>
      </c>
      <c r="Q378" s="41">
        <v>24</v>
      </c>
      <c r="R378" s="41">
        <v>452</v>
      </c>
      <c r="T378" s="41">
        <v>446</v>
      </c>
      <c r="U378" s="22"/>
      <c r="V378" s="41">
        <v>1142</v>
      </c>
      <c r="W378" s="41">
        <v>1010</v>
      </c>
      <c r="X378" s="41">
        <v>132</v>
      </c>
      <c r="Y378" s="41">
        <v>0</v>
      </c>
      <c r="AA378" s="41">
        <v>0</v>
      </c>
      <c r="AB378" s="41"/>
      <c r="AC378" s="41">
        <f t="shared" si="127"/>
        <v>551</v>
      </c>
      <c r="AE378" s="41">
        <v>318</v>
      </c>
      <c r="AG378" s="41">
        <v>135</v>
      </c>
      <c r="AI378" s="41">
        <v>69</v>
      </c>
      <c r="AK378" s="41">
        <v>29</v>
      </c>
    </row>
    <row r="379" spans="2:37" outlineLevel="2" x14ac:dyDescent="0.2">
      <c r="B379" s="46">
        <v>2017</v>
      </c>
      <c r="C379" s="46">
        <v>3</v>
      </c>
      <c r="D379" s="22" t="s">
        <v>138</v>
      </c>
      <c r="E379" s="22" t="s">
        <v>483</v>
      </c>
      <c r="G379" s="41">
        <f t="shared" si="131"/>
        <v>18034</v>
      </c>
      <c r="H379" s="22"/>
      <c r="I379" s="41">
        <v>3366</v>
      </c>
      <c r="J379" s="41">
        <v>2647</v>
      </c>
      <c r="K379" s="41">
        <v>117</v>
      </c>
      <c r="L379" s="41">
        <v>540</v>
      </c>
      <c r="M379" s="41">
        <v>0</v>
      </c>
      <c r="N379" s="41">
        <v>62</v>
      </c>
      <c r="P379" s="41">
        <v>9656</v>
      </c>
      <c r="Q379" s="41">
        <v>8544</v>
      </c>
      <c r="R379" s="41">
        <v>1112</v>
      </c>
      <c r="T379" s="41">
        <v>1007</v>
      </c>
      <c r="U379" s="22"/>
      <c r="V379" s="41">
        <v>4005</v>
      </c>
      <c r="W379" s="41">
        <v>3949</v>
      </c>
      <c r="X379" s="41">
        <v>44</v>
      </c>
      <c r="Y379" s="41">
        <v>12</v>
      </c>
      <c r="AA379" s="41">
        <v>0</v>
      </c>
      <c r="AB379" s="41"/>
      <c r="AC379" s="41">
        <f t="shared" si="127"/>
        <v>3081</v>
      </c>
      <c r="AE379" s="41">
        <v>3</v>
      </c>
      <c r="AG379" s="41">
        <v>3029</v>
      </c>
      <c r="AI379" s="41">
        <v>49</v>
      </c>
      <c r="AK379" s="41">
        <v>0</v>
      </c>
    </row>
    <row r="380" spans="2:37" outlineLevel="2" x14ac:dyDescent="0.2">
      <c r="B380" s="46">
        <v>2017</v>
      </c>
      <c r="C380" s="46">
        <v>3</v>
      </c>
      <c r="D380" s="22" t="s">
        <v>148</v>
      </c>
      <c r="E380" s="22" t="s">
        <v>493</v>
      </c>
      <c r="G380" s="41">
        <f t="shared" si="131"/>
        <v>22483</v>
      </c>
      <c r="H380" s="22"/>
      <c r="I380" s="41">
        <v>8409</v>
      </c>
      <c r="J380" s="41">
        <v>5219</v>
      </c>
      <c r="K380" s="41">
        <v>0</v>
      </c>
      <c r="L380" s="41">
        <v>3170</v>
      </c>
      <c r="M380" s="41">
        <v>20</v>
      </c>
      <c r="N380" s="41">
        <v>0</v>
      </c>
      <c r="P380" s="41">
        <v>8270</v>
      </c>
      <c r="Q380" s="41">
        <v>6028</v>
      </c>
      <c r="R380" s="41">
        <v>2242</v>
      </c>
      <c r="T380" s="41">
        <v>2058</v>
      </c>
      <c r="U380" s="22"/>
      <c r="V380" s="41">
        <v>3746</v>
      </c>
      <c r="W380" s="41">
        <v>3669</v>
      </c>
      <c r="X380" s="41">
        <v>77</v>
      </c>
      <c r="Y380" s="41">
        <v>0</v>
      </c>
      <c r="AA380" s="41">
        <v>985</v>
      </c>
      <c r="AB380" s="41"/>
      <c r="AC380" s="41">
        <f t="shared" si="127"/>
        <v>3651</v>
      </c>
      <c r="AE380" s="41">
        <v>271</v>
      </c>
      <c r="AG380" s="41">
        <v>2640</v>
      </c>
      <c r="AI380" s="41">
        <v>740</v>
      </c>
      <c r="AK380" s="41">
        <v>0</v>
      </c>
    </row>
    <row r="381" spans="2:37" outlineLevel="2" x14ac:dyDescent="0.2">
      <c r="B381" s="46">
        <v>2017</v>
      </c>
      <c r="C381" s="46">
        <v>3</v>
      </c>
      <c r="D381" s="22" t="s">
        <v>228</v>
      </c>
      <c r="E381" s="22" t="s">
        <v>592</v>
      </c>
      <c r="G381" s="41">
        <f t="shared" si="131"/>
        <v>24566</v>
      </c>
      <c r="H381" s="22"/>
      <c r="I381" s="41">
        <v>16768</v>
      </c>
      <c r="J381" s="41">
        <v>7767</v>
      </c>
      <c r="K381" s="41">
        <v>643</v>
      </c>
      <c r="L381" s="41">
        <v>4226</v>
      </c>
      <c r="M381" s="41">
        <v>195</v>
      </c>
      <c r="N381" s="41">
        <v>3937</v>
      </c>
      <c r="P381" s="41">
        <v>582</v>
      </c>
      <c r="Q381" s="41">
        <v>582</v>
      </c>
      <c r="R381" s="41">
        <v>0</v>
      </c>
      <c r="T381" s="41">
        <v>1682</v>
      </c>
      <c r="U381" s="22"/>
      <c r="V381" s="41">
        <v>5534</v>
      </c>
      <c r="W381" s="41">
        <v>5153</v>
      </c>
      <c r="X381" s="41">
        <v>381</v>
      </c>
      <c r="Y381" s="41">
        <v>0</v>
      </c>
      <c r="AA381" s="41">
        <v>0</v>
      </c>
      <c r="AB381" s="41"/>
      <c r="AC381" s="41">
        <f t="shared" si="127"/>
        <v>6075</v>
      </c>
      <c r="AE381" s="41">
        <v>5137</v>
      </c>
      <c r="AG381" s="41">
        <v>129</v>
      </c>
      <c r="AI381" s="41">
        <v>5</v>
      </c>
      <c r="AK381" s="41">
        <v>804</v>
      </c>
    </row>
    <row r="382" spans="2:37" outlineLevel="2" x14ac:dyDescent="0.2">
      <c r="B382" s="46">
        <v>2017</v>
      </c>
      <c r="C382" s="46">
        <v>3</v>
      </c>
      <c r="D382" s="22" t="s">
        <v>236</v>
      </c>
      <c r="E382" s="22" t="s">
        <v>600</v>
      </c>
      <c r="G382" s="41">
        <f t="shared" si="131"/>
        <v>11158</v>
      </c>
      <c r="H382" s="22"/>
      <c r="I382" s="41">
        <v>7342</v>
      </c>
      <c r="J382" s="41">
        <v>4406</v>
      </c>
      <c r="K382" s="41">
        <v>0</v>
      </c>
      <c r="L382" s="41">
        <v>1222</v>
      </c>
      <c r="M382" s="41">
        <v>0</v>
      </c>
      <c r="N382" s="41">
        <v>1714</v>
      </c>
      <c r="P382" s="41">
        <v>1386</v>
      </c>
      <c r="Q382" s="41">
        <v>709</v>
      </c>
      <c r="R382" s="41">
        <v>677</v>
      </c>
      <c r="T382" s="41">
        <v>590</v>
      </c>
      <c r="U382" s="22"/>
      <c r="V382" s="41">
        <v>1840</v>
      </c>
      <c r="W382" s="41">
        <v>1570</v>
      </c>
      <c r="X382" s="41">
        <v>270</v>
      </c>
      <c r="Y382" s="41">
        <v>0</v>
      </c>
      <c r="AA382" s="41">
        <v>0</v>
      </c>
      <c r="AB382" s="41"/>
      <c r="AC382" s="41">
        <f t="shared" si="127"/>
        <v>261</v>
      </c>
      <c r="AE382" s="41">
        <v>106</v>
      </c>
      <c r="AG382" s="41">
        <v>123</v>
      </c>
      <c r="AI382" s="41">
        <v>32</v>
      </c>
      <c r="AK382" s="41">
        <v>0</v>
      </c>
    </row>
    <row r="383" spans="2:37" outlineLevel="2" x14ac:dyDescent="0.2">
      <c r="B383" s="46">
        <v>2017</v>
      </c>
      <c r="C383" s="46">
        <v>3</v>
      </c>
      <c r="D383" s="22" t="s">
        <v>285</v>
      </c>
      <c r="E383" s="22" t="s">
        <v>659</v>
      </c>
      <c r="G383" s="41">
        <f t="shared" si="131"/>
        <v>5987</v>
      </c>
      <c r="H383" s="22"/>
      <c r="I383" s="41">
        <v>2657</v>
      </c>
      <c r="J383" s="41">
        <v>1273</v>
      </c>
      <c r="K383" s="41">
        <v>559</v>
      </c>
      <c r="L383" s="41">
        <v>786</v>
      </c>
      <c r="M383" s="41">
        <v>0</v>
      </c>
      <c r="N383" s="41">
        <v>39</v>
      </c>
      <c r="P383" s="41">
        <v>802</v>
      </c>
      <c r="Q383" s="41">
        <v>365</v>
      </c>
      <c r="R383" s="41">
        <v>437</v>
      </c>
      <c r="T383" s="41">
        <v>354</v>
      </c>
      <c r="U383" s="22"/>
      <c r="V383" s="41">
        <v>2174</v>
      </c>
      <c r="W383" s="41">
        <v>2022</v>
      </c>
      <c r="X383" s="41">
        <v>152</v>
      </c>
      <c r="Y383" s="41">
        <v>0</v>
      </c>
      <c r="AA383" s="41">
        <v>0</v>
      </c>
      <c r="AB383" s="41"/>
      <c r="AC383" s="41">
        <f t="shared" si="127"/>
        <v>612</v>
      </c>
      <c r="AE383" s="41">
        <v>254</v>
      </c>
      <c r="AG383" s="41">
        <v>4</v>
      </c>
      <c r="AI383" s="41">
        <v>165</v>
      </c>
      <c r="AK383" s="41">
        <v>189</v>
      </c>
    </row>
    <row r="384" spans="2:37" outlineLevel="2" x14ac:dyDescent="0.2">
      <c r="B384" s="46">
        <v>2017</v>
      </c>
      <c r="C384" s="46">
        <v>3</v>
      </c>
      <c r="E384" s="22" t="s">
        <v>804</v>
      </c>
      <c r="G384" s="41">
        <f t="shared" si="131"/>
        <v>49290</v>
      </c>
      <c r="H384" s="22"/>
      <c r="I384" s="41">
        <v>26595</v>
      </c>
      <c r="J384" s="41">
        <v>14542</v>
      </c>
      <c r="K384" s="41">
        <v>1077</v>
      </c>
      <c r="L384" s="41">
        <v>7505</v>
      </c>
      <c r="M384" s="41">
        <v>119</v>
      </c>
      <c r="N384" s="41">
        <v>3352</v>
      </c>
      <c r="P384" s="41">
        <v>9763</v>
      </c>
      <c r="Q384" s="41">
        <v>7436</v>
      </c>
      <c r="R384" s="41">
        <v>2327</v>
      </c>
      <c r="T384" s="41">
        <v>2277</v>
      </c>
      <c r="U384" s="22"/>
      <c r="V384" s="41">
        <v>10655</v>
      </c>
      <c r="W384" s="41">
        <v>10200</v>
      </c>
      <c r="X384" s="41">
        <v>443</v>
      </c>
      <c r="Y384" s="41">
        <v>12</v>
      </c>
      <c r="AA384" s="41">
        <v>0</v>
      </c>
      <c r="AB384" s="41"/>
      <c r="AC384" s="41">
        <f t="shared" si="127"/>
        <v>5829.4702000000007</v>
      </c>
      <c r="AE384" s="41">
        <v>2643.3683000000001</v>
      </c>
      <c r="AG384" s="41">
        <v>2347.9629</v>
      </c>
      <c r="AI384" s="41">
        <v>37.139000000000003</v>
      </c>
      <c r="AK384" s="41">
        <v>801</v>
      </c>
    </row>
    <row r="385" spans="2:37" outlineLevel="1" x14ac:dyDescent="0.2">
      <c r="B385" s="46">
        <v>2017</v>
      </c>
      <c r="C385" s="47" t="s">
        <v>763</v>
      </c>
      <c r="G385" s="41">
        <f>SUBTOTAL(9,G374:G384)</f>
        <v>183685.22109894225</v>
      </c>
      <c r="H385" s="22"/>
      <c r="I385" s="41">
        <f t="shared" ref="I385:N385" si="132">SUBTOTAL(9,I374:I384)</f>
        <v>94802.994009173446</v>
      </c>
      <c r="J385" s="41">
        <f t="shared" si="132"/>
        <v>53357.942525507817</v>
      </c>
      <c r="K385" s="41">
        <f t="shared" si="132"/>
        <v>3939</v>
      </c>
      <c r="L385" s="41">
        <f t="shared" si="132"/>
        <v>23295.416081625011</v>
      </c>
      <c r="M385" s="41">
        <f t="shared" si="132"/>
        <v>494</v>
      </c>
      <c r="N385" s="41">
        <f t="shared" si="132"/>
        <v>13716.635402040625</v>
      </c>
      <c r="P385" s="41">
        <f>SUBTOTAL(9,P374:P384)</f>
        <v>37156.635402040629</v>
      </c>
      <c r="Q385" s="41">
        <f>SUBTOTAL(9,Q374:Q384)</f>
        <v>28128.635402040625</v>
      </c>
      <c r="R385" s="41">
        <f>SUBTOTAL(9,R374:R384)</f>
        <v>9028</v>
      </c>
      <c r="T385" s="41">
        <f>SUBTOTAL(9,T374:T384)</f>
        <v>10589.708040812506</v>
      </c>
      <c r="U385" s="22"/>
      <c r="V385" s="41">
        <f>SUBTOTAL(9,V374:V384)</f>
        <v>41135.883646915659</v>
      </c>
      <c r="W385" s="41">
        <f>SUBTOTAL(9,W374:W384)</f>
        <v>39177.883646915659</v>
      </c>
      <c r="X385" s="41">
        <f>SUBTOTAL(9,X374:X384)</f>
        <v>1907</v>
      </c>
      <c r="Y385" s="41">
        <f>SUBTOTAL(9,Y374:Y384)</f>
        <v>51</v>
      </c>
      <c r="AA385" s="41">
        <f>SUBTOTAL(9,AA374:AA384)</f>
        <v>1076</v>
      </c>
      <c r="AB385" s="41"/>
      <c r="AC385" s="41">
        <f>SUBTOTAL(9,AC374:AC384)</f>
        <v>23406.4702</v>
      </c>
      <c r="AE385" s="41">
        <f>SUBTOTAL(9,AE374:AE384)</f>
        <v>11530.3683</v>
      </c>
      <c r="AG385" s="41">
        <f>SUBTOTAL(9,AG374:AG384)</f>
        <v>8698.9629000000004</v>
      </c>
      <c r="AI385" s="41">
        <f>SUBTOTAL(9,AI374:AI384)</f>
        <v>1351.1389999999999</v>
      </c>
      <c r="AK385" s="41">
        <f>SUBTOTAL(9,AK374:AK384)</f>
        <v>1826</v>
      </c>
    </row>
    <row r="386" spans="2:37" outlineLevel="2" x14ac:dyDescent="0.2">
      <c r="B386" s="46">
        <v>2017</v>
      </c>
      <c r="C386" s="46">
        <v>4</v>
      </c>
      <c r="D386" s="22" t="s">
        <v>12</v>
      </c>
      <c r="E386" s="22" t="s">
        <v>336</v>
      </c>
      <c r="G386" s="41">
        <f t="shared" ref="G386:G437" si="133">SUM(I386,P386,T386,V386)</f>
        <v>4307</v>
      </c>
      <c r="H386" s="22"/>
      <c r="I386" s="41">
        <v>2849</v>
      </c>
      <c r="J386" s="41">
        <v>2849</v>
      </c>
      <c r="K386" s="41">
        <v>0</v>
      </c>
      <c r="L386" s="41">
        <v>0</v>
      </c>
      <c r="M386" s="41">
        <v>0</v>
      </c>
      <c r="N386" s="41">
        <v>0</v>
      </c>
      <c r="P386" s="41">
        <v>454</v>
      </c>
      <c r="Q386" s="41">
        <v>454</v>
      </c>
      <c r="R386" s="41">
        <v>0</v>
      </c>
      <c r="T386" s="41">
        <v>49</v>
      </c>
      <c r="U386" s="22"/>
      <c r="V386" s="41">
        <v>955</v>
      </c>
      <c r="W386" s="41">
        <v>955</v>
      </c>
      <c r="X386" s="41">
        <v>0</v>
      </c>
      <c r="Y386" s="41">
        <v>0</v>
      </c>
      <c r="AA386" s="41">
        <v>0</v>
      </c>
      <c r="AB386" s="41"/>
      <c r="AC386" s="41">
        <f t="shared" si="127"/>
        <v>688</v>
      </c>
      <c r="AE386" s="41">
        <v>688</v>
      </c>
      <c r="AG386" s="41">
        <v>0</v>
      </c>
      <c r="AI386" s="41">
        <v>0</v>
      </c>
      <c r="AK386" s="41">
        <v>0</v>
      </c>
    </row>
    <row r="387" spans="2:37" outlineLevel="2" x14ac:dyDescent="0.2">
      <c r="B387" s="46">
        <v>2017</v>
      </c>
      <c r="C387" s="46">
        <v>4</v>
      </c>
      <c r="D387" s="22" t="s">
        <v>17</v>
      </c>
      <c r="E387" s="22" t="s">
        <v>341</v>
      </c>
      <c r="G387" s="41">
        <f t="shared" si="133"/>
        <v>10396</v>
      </c>
      <c r="H387" s="22"/>
      <c r="I387" s="41">
        <v>8371</v>
      </c>
      <c r="J387" s="41">
        <v>7776</v>
      </c>
      <c r="K387" s="41">
        <v>210</v>
      </c>
      <c r="L387" s="41">
        <v>0</v>
      </c>
      <c r="M387" s="41">
        <v>0</v>
      </c>
      <c r="N387" s="41">
        <v>385</v>
      </c>
      <c r="P387" s="41">
        <v>505</v>
      </c>
      <c r="Q387" s="41">
        <v>505</v>
      </c>
      <c r="R387" s="41">
        <v>0</v>
      </c>
      <c r="T387" s="41">
        <v>167</v>
      </c>
      <c r="U387" s="22"/>
      <c r="V387" s="41">
        <v>1353</v>
      </c>
      <c r="W387" s="41">
        <v>1309</v>
      </c>
      <c r="X387" s="41">
        <v>44</v>
      </c>
      <c r="Y387" s="41">
        <v>0</v>
      </c>
      <c r="AA387" s="41">
        <v>0</v>
      </c>
      <c r="AB387" s="41"/>
      <c r="AC387" s="41">
        <f t="shared" si="127"/>
        <v>155</v>
      </c>
      <c r="AE387" s="41">
        <v>155</v>
      </c>
      <c r="AG387" s="41">
        <v>0</v>
      </c>
      <c r="AI387" s="41">
        <v>0</v>
      </c>
      <c r="AK387" s="41">
        <v>0</v>
      </c>
    </row>
    <row r="388" spans="2:37" outlineLevel="2" x14ac:dyDescent="0.2">
      <c r="B388" s="46">
        <v>2017</v>
      </c>
      <c r="C388" s="46">
        <v>4</v>
      </c>
      <c r="D388" s="22" t="s">
        <v>21</v>
      </c>
      <c r="E388" s="22" t="s">
        <v>345</v>
      </c>
      <c r="G388" s="41">
        <f t="shared" si="133"/>
        <v>14005</v>
      </c>
      <c r="H388" s="22"/>
      <c r="I388" s="41">
        <v>10417</v>
      </c>
      <c r="J388" s="41">
        <v>6921</v>
      </c>
      <c r="K388" s="41">
        <v>1074</v>
      </c>
      <c r="L388" s="41">
        <v>2274</v>
      </c>
      <c r="M388" s="41">
        <v>0</v>
      </c>
      <c r="N388" s="41">
        <v>148</v>
      </c>
      <c r="P388" s="41">
        <v>212</v>
      </c>
      <c r="Q388" s="41">
        <v>212</v>
      </c>
      <c r="R388" s="41">
        <v>0</v>
      </c>
      <c r="T388" s="41">
        <v>6</v>
      </c>
      <c r="U388" s="22"/>
      <c r="V388" s="41">
        <v>3370</v>
      </c>
      <c r="W388" s="41">
        <v>3326</v>
      </c>
      <c r="X388" s="41">
        <v>44</v>
      </c>
      <c r="Y388" s="41">
        <v>0</v>
      </c>
      <c r="AA388" s="41">
        <v>0</v>
      </c>
      <c r="AB388" s="41"/>
      <c r="AC388" s="41">
        <f t="shared" si="127"/>
        <v>4810.2631000000001</v>
      </c>
      <c r="AE388" s="41">
        <v>3799.5587</v>
      </c>
      <c r="AG388" s="41">
        <v>297.13690000000003</v>
      </c>
      <c r="AI388" s="41">
        <v>0</v>
      </c>
      <c r="AK388" s="41">
        <v>713.5675</v>
      </c>
    </row>
    <row r="389" spans="2:37" outlineLevel="2" x14ac:dyDescent="0.2">
      <c r="B389" s="46">
        <v>2017</v>
      </c>
      <c r="C389" s="46">
        <v>4</v>
      </c>
      <c r="D389" s="22" t="s">
        <v>24</v>
      </c>
      <c r="E389" s="22" t="s">
        <v>349</v>
      </c>
      <c r="G389" s="41">
        <f t="shared" si="133"/>
        <v>5685</v>
      </c>
      <c r="H389" s="22"/>
      <c r="I389" s="41">
        <v>3671</v>
      </c>
      <c r="J389" s="41">
        <v>3030</v>
      </c>
      <c r="K389" s="41">
        <v>12</v>
      </c>
      <c r="L389" s="41">
        <v>527</v>
      </c>
      <c r="M389" s="41">
        <v>0</v>
      </c>
      <c r="N389" s="41">
        <v>102</v>
      </c>
      <c r="P389" s="41">
        <v>77</v>
      </c>
      <c r="Q389" s="41">
        <v>77</v>
      </c>
      <c r="R389" s="41">
        <v>0</v>
      </c>
      <c r="T389" s="41">
        <v>92</v>
      </c>
      <c r="U389" s="22"/>
      <c r="V389" s="41">
        <v>1845</v>
      </c>
      <c r="W389" s="41">
        <v>1747</v>
      </c>
      <c r="X389" s="41">
        <v>98</v>
      </c>
      <c r="Y389" s="41">
        <v>0</v>
      </c>
      <c r="AA389" s="41">
        <v>0</v>
      </c>
      <c r="AB389" s="41"/>
      <c r="AC389" s="41">
        <f t="shared" si="127"/>
        <v>153</v>
      </c>
      <c r="AE389" s="41">
        <v>138</v>
      </c>
      <c r="AG389" s="41">
        <v>0</v>
      </c>
      <c r="AI389" s="41">
        <v>5</v>
      </c>
      <c r="AK389" s="41">
        <v>10</v>
      </c>
    </row>
    <row r="390" spans="2:37" outlineLevel="2" x14ac:dyDescent="0.2">
      <c r="B390" s="46">
        <v>2017</v>
      </c>
      <c r="C390" s="46">
        <v>4</v>
      </c>
      <c r="D390" s="22" t="s">
        <v>26</v>
      </c>
      <c r="E390" s="22" t="s">
        <v>351</v>
      </c>
      <c r="G390" s="41">
        <f t="shared" si="133"/>
        <v>5479</v>
      </c>
      <c r="H390" s="22"/>
      <c r="I390" s="41">
        <v>3203</v>
      </c>
      <c r="J390" s="41">
        <v>2474</v>
      </c>
      <c r="K390" s="41">
        <v>21</v>
      </c>
      <c r="L390" s="41">
        <v>358</v>
      </c>
      <c r="M390" s="41">
        <v>0</v>
      </c>
      <c r="N390" s="41">
        <v>350</v>
      </c>
      <c r="P390" s="41">
        <v>102</v>
      </c>
      <c r="Q390" s="41">
        <v>102</v>
      </c>
      <c r="R390" s="41">
        <v>0</v>
      </c>
      <c r="T390" s="41">
        <v>22</v>
      </c>
      <c r="U390" s="22"/>
      <c r="V390" s="41">
        <v>2152</v>
      </c>
      <c r="W390" s="41">
        <v>1821</v>
      </c>
      <c r="X390" s="41">
        <v>44</v>
      </c>
      <c r="Y390" s="41">
        <v>287</v>
      </c>
      <c r="AA390" s="41">
        <v>0</v>
      </c>
      <c r="AB390" s="41"/>
      <c r="AC390" s="41">
        <f t="shared" si="127"/>
        <v>385</v>
      </c>
      <c r="AE390" s="41">
        <v>384</v>
      </c>
      <c r="AG390" s="41">
        <v>0</v>
      </c>
      <c r="AI390" s="41">
        <v>0</v>
      </c>
      <c r="AK390" s="41">
        <v>1</v>
      </c>
    </row>
    <row r="391" spans="2:37" outlineLevel="2" x14ac:dyDescent="0.2">
      <c r="B391" s="46">
        <v>2017</v>
      </c>
      <c r="C391" s="46">
        <v>4</v>
      </c>
      <c r="D391" s="22" t="s">
        <v>29</v>
      </c>
      <c r="E391" s="22" t="s">
        <v>355</v>
      </c>
      <c r="G391" s="41">
        <f t="shared" si="133"/>
        <v>16122</v>
      </c>
      <c r="H391" s="22"/>
      <c r="I391" s="41">
        <v>6006</v>
      </c>
      <c r="J391" s="41">
        <v>1944</v>
      </c>
      <c r="K391" s="41">
        <v>322</v>
      </c>
      <c r="L391" s="41">
        <v>2079</v>
      </c>
      <c r="M391" s="41">
        <v>102</v>
      </c>
      <c r="N391" s="41">
        <v>1559</v>
      </c>
      <c r="P391" s="41">
        <v>1477</v>
      </c>
      <c r="Q391" s="41">
        <v>1308</v>
      </c>
      <c r="R391" s="41">
        <v>169</v>
      </c>
      <c r="T391" s="41">
        <v>3203</v>
      </c>
      <c r="U391" s="22"/>
      <c r="V391" s="41">
        <v>5436</v>
      </c>
      <c r="W391" s="41">
        <v>3618</v>
      </c>
      <c r="X391" s="41">
        <v>104</v>
      </c>
      <c r="Y391" s="41">
        <v>1714</v>
      </c>
      <c r="AA391" s="41">
        <v>0</v>
      </c>
      <c r="AB391" s="41"/>
      <c r="AC391" s="41">
        <f t="shared" si="127"/>
        <v>1750</v>
      </c>
      <c r="AE391" s="41">
        <v>42</v>
      </c>
      <c r="AG391" s="41">
        <v>50</v>
      </c>
      <c r="AI391" s="41">
        <v>1336</v>
      </c>
      <c r="AK391" s="41">
        <v>322</v>
      </c>
    </row>
    <row r="392" spans="2:37" outlineLevel="2" x14ac:dyDescent="0.2">
      <c r="B392" s="46">
        <v>2017</v>
      </c>
      <c r="C392" s="46">
        <v>4</v>
      </c>
      <c r="D392" s="22" t="s">
        <v>32</v>
      </c>
      <c r="E392" s="22" t="s">
        <v>358</v>
      </c>
      <c r="G392" s="41">
        <f t="shared" si="133"/>
        <v>3375</v>
      </c>
      <c r="H392" s="22"/>
      <c r="I392" s="41">
        <v>1949</v>
      </c>
      <c r="J392" s="41">
        <v>1213</v>
      </c>
      <c r="K392" s="41">
        <v>258</v>
      </c>
      <c r="L392" s="41">
        <v>478</v>
      </c>
      <c r="M392" s="41">
        <v>0</v>
      </c>
      <c r="N392" s="41">
        <v>0</v>
      </c>
      <c r="P392" s="41">
        <v>60</v>
      </c>
      <c r="Q392" s="41">
        <v>60</v>
      </c>
      <c r="R392" s="41">
        <v>0</v>
      </c>
      <c r="T392" s="41">
        <v>125</v>
      </c>
      <c r="U392" s="22"/>
      <c r="V392" s="41">
        <v>1241</v>
      </c>
      <c r="W392" s="41">
        <v>1206</v>
      </c>
      <c r="X392" s="41">
        <v>35</v>
      </c>
      <c r="Y392" s="41">
        <v>0</v>
      </c>
      <c r="AA392" s="41">
        <v>1</v>
      </c>
      <c r="AB392" s="41"/>
      <c r="AC392" s="41">
        <f t="shared" si="127"/>
        <v>994</v>
      </c>
      <c r="AE392" s="41">
        <v>932</v>
      </c>
      <c r="AG392" s="41">
        <v>19</v>
      </c>
      <c r="AI392" s="41">
        <v>8</v>
      </c>
      <c r="AK392" s="41">
        <v>35</v>
      </c>
    </row>
    <row r="393" spans="2:37" outlineLevel="2" x14ac:dyDescent="0.2">
      <c r="B393" s="46">
        <v>2017</v>
      </c>
      <c r="C393" s="46">
        <v>4</v>
      </c>
      <c r="D393" s="22" t="s">
        <v>34</v>
      </c>
      <c r="E393" s="22" t="s">
        <v>360</v>
      </c>
      <c r="G393" s="41">
        <f t="shared" si="133"/>
        <v>9229</v>
      </c>
      <c r="H393" s="22"/>
      <c r="I393" s="41">
        <v>5902</v>
      </c>
      <c r="J393" s="41">
        <v>2930</v>
      </c>
      <c r="K393" s="41">
        <v>172</v>
      </c>
      <c r="L393" s="41">
        <v>2524</v>
      </c>
      <c r="M393" s="41">
        <v>0</v>
      </c>
      <c r="N393" s="41">
        <v>276</v>
      </c>
      <c r="P393" s="41">
        <v>409</v>
      </c>
      <c r="Q393" s="41">
        <v>390</v>
      </c>
      <c r="R393" s="41">
        <v>19</v>
      </c>
      <c r="T393" s="41">
        <v>389</v>
      </c>
      <c r="U393" s="22"/>
      <c r="V393" s="41">
        <v>2529</v>
      </c>
      <c r="W393" s="41">
        <v>2484</v>
      </c>
      <c r="X393" s="41">
        <v>45</v>
      </c>
      <c r="Y393" s="41">
        <v>0</v>
      </c>
      <c r="AA393" s="41">
        <v>0</v>
      </c>
      <c r="AB393" s="41"/>
      <c r="AC393" s="41">
        <f t="shared" si="127"/>
        <v>1111</v>
      </c>
      <c r="AE393" s="41">
        <v>934</v>
      </c>
      <c r="AG393" s="41">
        <v>0</v>
      </c>
      <c r="AI393" s="41">
        <v>125</v>
      </c>
      <c r="AK393" s="41">
        <v>52</v>
      </c>
    </row>
    <row r="394" spans="2:37" outlineLevel="2" x14ac:dyDescent="0.2">
      <c r="B394" s="46">
        <v>2017</v>
      </c>
      <c r="C394" s="46">
        <v>4</v>
      </c>
      <c r="D394" s="22" t="s">
        <v>35</v>
      </c>
      <c r="E394" s="22" t="s">
        <v>361</v>
      </c>
      <c r="G394" s="41">
        <f t="shared" si="133"/>
        <v>8758</v>
      </c>
      <c r="H394" s="22"/>
      <c r="I394" s="41">
        <v>4624</v>
      </c>
      <c r="J394" s="41">
        <v>1258</v>
      </c>
      <c r="K394" s="41">
        <v>61</v>
      </c>
      <c r="L394" s="41">
        <v>2972</v>
      </c>
      <c r="M394" s="41">
        <v>0</v>
      </c>
      <c r="N394" s="41">
        <v>333</v>
      </c>
      <c r="P394" s="41">
        <v>1963</v>
      </c>
      <c r="Q394" s="41">
        <v>1253</v>
      </c>
      <c r="R394" s="41">
        <v>710</v>
      </c>
      <c r="T394" s="41">
        <v>508</v>
      </c>
      <c r="U394" s="22"/>
      <c r="V394" s="41">
        <v>1663</v>
      </c>
      <c r="W394" s="41">
        <v>1559</v>
      </c>
      <c r="X394" s="41">
        <v>63</v>
      </c>
      <c r="Y394" s="41">
        <v>41</v>
      </c>
      <c r="AA394" s="41">
        <v>0</v>
      </c>
      <c r="AB394" s="41"/>
      <c r="AC394" s="41">
        <f t="shared" si="127"/>
        <v>1174</v>
      </c>
      <c r="AE394" s="41">
        <v>608</v>
      </c>
      <c r="AG394" s="41">
        <v>161</v>
      </c>
      <c r="AI394" s="41">
        <v>172</v>
      </c>
      <c r="AK394" s="41">
        <v>233</v>
      </c>
    </row>
    <row r="395" spans="2:37" outlineLevel="2" x14ac:dyDescent="0.2">
      <c r="B395" s="46">
        <v>2017</v>
      </c>
      <c r="C395" s="46">
        <v>4</v>
      </c>
      <c r="D395" s="22" t="s">
        <v>378</v>
      </c>
      <c r="E395" s="22" t="s">
        <v>379</v>
      </c>
      <c r="G395" s="41">
        <f t="shared" si="133"/>
        <v>2740</v>
      </c>
      <c r="H395" s="22"/>
      <c r="I395" s="41">
        <v>1435</v>
      </c>
      <c r="J395" s="41">
        <v>825</v>
      </c>
      <c r="K395" s="41">
        <v>0</v>
      </c>
      <c r="L395" s="41">
        <v>597</v>
      </c>
      <c r="M395" s="41">
        <v>0</v>
      </c>
      <c r="N395" s="41">
        <v>13</v>
      </c>
      <c r="P395" s="41">
        <v>334</v>
      </c>
      <c r="Q395" s="41">
        <v>334</v>
      </c>
      <c r="R395" s="41">
        <v>0</v>
      </c>
      <c r="T395" s="41">
        <v>0</v>
      </c>
      <c r="U395" s="22"/>
      <c r="V395" s="41">
        <v>971</v>
      </c>
      <c r="W395" s="41">
        <v>943</v>
      </c>
      <c r="X395" s="41">
        <v>28</v>
      </c>
      <c r="Y395" s="41">
        <v>0</v>
      </c>
      <c r="AA395" s="41">
        <v>356</v>
      </c>
      <c r="AB395" s="41"/>
      <c r="AC395" s="41">
        <f t="shared" si="127"/>
        <v>265</v>
      </c>
      <c r="AE395" s="41">
        <v>96</v>
      </c>
      <c r="AG395" s="41">
        <v>100</v>
      </c>
      <c r="AI395" s="41">
        <v>30</v>
      </c>
      <c r="AK395" s="41">
        <v>39</v>
      </c>
    </row>
    <row r="396" spans="2:37" outlineLevel="2" x14ac:dyDescent="0.2">
      <c r="B396" s="46">
        <v>2017</v>
      </c>
      <c r="C396" s="46">
        <v>4</v>
      </c>
      <c r="D396" s="22" t="s">
        <v>385</v>
      </c>
      <c r="E396" s="22" t="s">
        <v>386</v>
      </c>
      <c r="G396" s="41">
        <f t="shared" si="133"/>
        <v>5750</v>
      </c>
      <c r="H396" s="22"/>
      <c r="I396" s="41">
        <v>3613</v>
      </c>
      <c r="J396" s="41">
        <v>3259</v>
      </c>
      <c r="K396" s="41">
        <v>1</v>
      </c>
      <c r="L396" s="41">
        <v>158</v>
      </c>
      <c r="M396" s="41">
        <v>0</v>
      </c>
      <c r="N396" s="41">
        <v>195</v>
      </c>
      <c r="P396" s="41">
        <v>86</v>
      </c>
      <c r="Q396" s="41">
        <v>86</v>
      </c>
      <c r="R396" s="41">
        <v>0</v>
      </c>
      <c r="T396" s="41">
        <v>767</v>
      </c>
      <c r="U396" s="22"/>
      <c r="V396" s="41">
        <v>1284</v>
      </c>
      <c r="W396" s="41">
        <v>949</v>
      </c>
      <c r="X396" s="41">
        <v>31</v>
      </c>
      <c r="Y396" s="41">
        <v>304</v>
      </c>
      <c r="AA396" s="41">
        <v>0</v>
      </c>
      <c r="AB396" s="41"/>
      <c r="AC396" s="41">
        <f t="shared" si="127"/>
        <v>633</v>
      </c>
      <c r="AE396" s="41">
        <v>196</v>
      </c>
      <c r="AG396" s="41">
        <v>8</v>
      </c>
      <c r="AI396" s="41">
        <v>126</v>
      </c>
      <c r="AK396" s="41">
        <v>303</v>
      </c>
    </row>
    <row r="397" spans="2:37" outlineLevel="2" x14ac:dyDescent="0.2">
      <c r="B397" s="46">
        <v>2017</v>
      </c>
      <c r="C397" s="46">
        <v>4</v>
      </c>
      <c r="D397" s="22" t="s">
        <v>93</v>
      </c>
      <c r="E397" s="22" t="s">
        <v>432</v>
      </c>
      <c r="G397" s="41">
        <f t="shared" si="133"/>
        <v>6585</v>
      </c>
      <c r="H397" s="22"/>
      <c r="I397" s="41">
        <v>3903</v>
      </c>
      <c r="J397" s="41">
        <v>2644</v>
      </c>
      <c r="K397" s="41">
        <v>0</v>
      </c>
      <c r="L397" s="41">
        <v>1223</v>
      </c>
      <c r="M397" s="41">
        <v>8</v>
      </c>
      <c r="N397" s="41">
        <v>28</v>
      </c>
      <c r="P397" s="41">
        <v>328</v>
      </c>
      <c r="Q397" s="41">
        <v>270</v>
      </c>
      <c r="R397" s="41">
        <v>58</v>
      </c>
      <c r="T397" s="41">
        <v>642</v>
      </c>
      <c r="U397" s="22"/>
      <c r="V397" s="41">
        <v>1712</v>
      </c>
      <c r="W397" s="41">
        <v>1677</v>
      </c>
      <c r="X397" s="41">
        <v>35</v>
      </c>
      <c r="Y397" s="41">
        <v>0</v>
      </c>
      <c r="AA397" s="41">
        <v>0</v>
      </c>
      <c r="AB397" s="41"/>
      <c r="AC397" s="41">
        <f t="shared" si="127"/>
        <v>2031</v>
      </c>
      <c r="AE397" s="41">
        <v>1471</v>
      </c>
      <c r="AG397" s="41">
        <v>0</v>
      </c>
      <c r="AI397" s="41">
        <v>560</v>
      </c>
      <c r="AK397" s="41">
        <v>0</v>
      </c>
    </row>
    <row r="398" spans="2:37" outlineLevel="2" x14ac:dyDescent="0.2">
      <c r="B398" s="46">
        <v>2017</v>
      </c>
      <c r="C398" s="46">
        <v>4</v>
      </c>
      <c r="D398" s="22" t="s">
        <v>436</v>
      </c>
      <c r="E398" s="22" t="s">
        <v>437</v>
      </c>
      <c r="G398" s="41">
        <f t="shared" si="133"/>
        <v>5020</v>
      </c>
      <c r="H398" s="22"/>
      <c r="I398" s="41">
        <v>2119</v>
      </c>
      <c r="J398" s="41">
        <v>474</v>
      </c>
      <c r="K398" s="41">
        <v>0</v>
      </c>
      <c r="L398" s="41">
        <v>1045</v>
      </c>
      <c r="M398" s="41">
        <v>339</v>
      </c>
      <c r="N398" s="41">
        <v>261</v>
      </c>
      <c r="P398" s="41">
        <v>61</v>
      </c>
      <c r="Q398" s="41">
        <v>61</v>
      </c>
      <c r="R398" s="41">
        <v>0</v>
      </c>
      <c r="T398" s="41">
        <v>1295</v>
      </c>
      <c r="U398" s="22"/>
      <c r="V398" s="41">
        <v>1545</v>
      </c>
      <c r="W398" s="41">
        <v>1462</v>
      </c>
      <c r="X398" s="41">
        <v>38</v>
      </c>
      <c r="Y398" s="41">
        <v>45</v>
      </c>
      <c r="AA398" s="41">
        <v>0</v>
      </c>
      <c r="AB398" s="41"/>
      <c r="AC398" s="41">
        <f t="shared" si="127"/>
        <v>533</v>
      </c>
      <c r="AE398" s="41">
        <v>25</v>
      </c>
      <c r="AG398" s="41">
        <v>18</v>
      </c>
      <c r="AI398" s="41">
        <v>490</v>
      </c>
      <c r="AK398" s="41">
        <v>0</v>
      </c>
    </row>
    <row r="399" spans="2:37" outlineLevel="2" x14ac:dyDescent="0.2">
      <c r="B399" s="46">
        <v>2017</v>
      </c>
      <c r="C399" s="46">
        <v>4</v>
      </c>
      <c r="D399" s="22" t="s">
        <v>100</v>
      </c>
      <c r="E399" s="22" t="s">
        <v>442</v>
      </c>
      <c r="G399" s="41">
        <f t="shared" si="133"/>
        <v>7324</v>
      </c>
      <c r="H399" s="22"/>
      <c r="I399" s="41">
        <v>3821</v>
      </c>
      <c r="J399" s="41">
        <v>2245</v>
      </c>
      <c r="K399" s="41">
        <v>161</v>
      </c>
      <c r="L399" s="41">
        <v>1308</v>
      </c>
      <c r="M399" s="41">
        <v>5</v>
      </c>
      <c r="N399" s="41">
        <v>102</v>
      </c>
      <c r="P399" s="41">
        <v>1206</v>
      </c>
      <c r="Q399" s="41">
        <v>1206</v>
      </c>
      <c r="R399" s="41">
        <v>0</v>
      </c>
      <c r="T399" s="41">
        <v>159</v>
      </c>
      <c r="U399" s="22"/>
      <c r="V399" s="41">
        <v>2138</v>
      </c>
      <c r="W399" s="41">
        <v>2028</v>
      </c>
      <c r="X399" s="41">
        <v>107</v>
      </c>
      <c r="Y399" s="41">
        <v>3</v>
      </c>
      <c r="AA399" s="41">
        <v>0</v>
      </c>
      <c r="AB399" s="41"/>
      <c r="AC399" s="41">
        <f t="shared" si="127"/>
        <v>0</v>
      </c>
      <c r="AE399" s="41">
        <v>0</v>
      </c>
      <c r="AG399" s="41">
        <v>0</v>
      </c>
      <c r="AI399" s="41">
        <v>0</v>
      </c>
      <c r="AK399" s="41">
        <v>0</v>
      </c>
    </row>
    <row r="400" spans="2:37" outlineLevel="2" x14ac:dyDescent="0.2">
      <c r="B400" s="46">
        <v>2017</v>
      </c>
      <c r="C400" s="46">
        <v>4</v>
      </c>
      <c r="D400" s="22" t="s">
        <v>114</v>
      </c>
      <c r="E400" s="22" t="s">
        <v>456</v>
      </c>
      <c r="G400" s="41">
        <f t="shared" si="133"/>
        <v>5083</v>
      </c>
      <c r="H400" s="22"/>
      <c r="I400" s="41">
        <v>2831</v>
      </c>
      <c r="J400" s="41">
        <v>2023</v>
      </c>
      <c r="K400" s="41">
        <v>12</v>
      </c>
      <c r="L400" s="41">
        <v>750</v>
      </c>
      <c r="M400" s="41">
        <v>0</v>
      </c>
      <c r="N400" s="41">
        <v>46</v>
      </c>
      <c r="P400" s="41">
        <v>199</v>
      </c>
      <c r="Q400" s="41">
        <v>20</v>
      </c>
      <c r="R400" s="41">
        <v>179</v>
      </c>
      <c r="T400" s="41">
        <v>37</v>
      </c>
      <c r="U400" s="22"/>
      <c r="V400" s="41">
        <v>2016</v>
      </c>
      <c r="W400" s="41">
        <v>1986</v>
      </c>
      <c r="X400" s="41">
        <v>30</v>
      </c>
      <c r="Y400" s="41">
        <v>0</v>
      </c>
      <c r="AA400" s="41">
        <v>0</v>
      </c>
      <c r="AB400" s="41"/>
      <c r="AC400" s="41">
        <f t="shared" si="127"/>
        <v>701</v>
      </c>
      <c r="AE400" s="41">
        <v>420</v>
      </c>
      <c r="AG400" s="41">
        <v>0</v>
      </c>
      <c r="AI400" s="41">
        <v>0</v>
      </c>
      <c r="AK400" s="41">
        <v>281</v>
      </c>
    </row>
    <row r="401" spans="2:37" outlineLevel="2" x14ac:dyDescent="0.2">
      <c r="B401" s="46">
        <v>2017</v>
      </c>
      <c r="C401" s="46">
        <v>4</v>
      </c>
      <c r="D401" s="22" t="s">
        <v>116</v>
      </c>
      <c r="E401" s="22" t="s">
        <v>458</v>
      </c>
      <c r="G401" s="41">
        <f t="shared" si="133"/>
        <v>6887</v>
      </c>
      <c r="H401" s="22"/>
      <c r="I401" s="41">
        <v>3845</v>
      </c>
      <c r="J401" s="41">
        <v>1865</v>
      </c>
      <c r="K401" s="41">
        <v>66</v>
      </c>
      <c r="L401" s="41">
        <v>1061</v>
      </c>
      <c r="M401" s="41">
        <v>853</v>
      </c>
      <c r="N401" s="41">
        <v>0</v>
      </c>
      <c r="P401" s="41">
        <v>167</v>
      </c>
      <c r="Q401" s="41">
        <v>167</v>
      </c>
      <c r="R401" s="41">
        <v>0</v>
      </c>
      <c r="T401" s="41">
        <v>1207</v>
      </c>
      <c r="U401" s="22"/>
      <c r="V401" s="41">
        <v>1668</v>
      </c>
      <c r="W401" s="41">
        <v>1610</v>
      </c>
      <c r="X401" s="41">
        <v>58</v>
      </c>
      <c r="Y401" s="41">
        <v>0</v>
      </c>
      <c r="AA401" s="41">
        <v>0</v>
      </c>
      <c r="AB401" s="41"/>
      <c r="AC401" s="41">
        <f t="shared" si="127"/>
        <v>302</v>
      </c>
      <c r="AE401" s="41">
        <v>302</v>
      </c>
      <c r="AG401" s="41">
        <v>0</v>
      </c>
      <c r="AI401" s="41">
        <v>0</v>
      </c>
      <c r="AK401" s="41">
        <v>0</v>
      </c>
    </row>
    <row r="402" spans="2:37" outlineLevel="2" x14ac:dyDescent="0.2">
      <c r="B402" s="46">
        <v>2017</v>
      </c>
      <c r="C402" s="46">
        <v>4</v>
      </c>
      <c r="D402" s="22" t="s">
        <v>459</v>
      </c>
      <c r="E402" s="22" t="s">
        <v>460</v>
      </c>
      <c r="G402" s="41">
        <f t="shared" si="133"/>
        <v>10644</v>
      </c>
      <c r="H402" s="22"/>
      <c r="I402" s="41">
        <v>6585</v>
      </c>
      <c r="J402" s="41">
        <v>4900</v>
      </c>
      <c r="K402" s="41">
        <v>379</v>
      </c>
      <c r="L402" s="41">
        <v>85</v>
      </c>
      <c r="M402" s="41">
        <v>157</v>
      </c>
      <c r="N402" s="41">
        <v>1064</v>
      </c>
      <c r="P402" s="41">
        <v>1425</v>
      </c>
      <c r="Q402" s="41">
        <v>951</v>
      </c>
      <c r="R402" s="41">
        <v>474</v>
      </c>
      <c r="T402" s="41">
        <v>1027</v>
      </c>
      <c r="U402" s="22"/>
      <c r="V402" s="41">
        <v>1607</v>
      </c>
      <c r="W402" s="41">
        <v>1518</v>
      </c>
      <c r="X402" s="41">
        <v>89</v>
      </c>
      <c r="Y402" s="41">
        <v>0</v>
      </c>
      <c r="AA402" s="41">
        <v>0</v>
      </c>
      <c r="AB402" s="41"/>
      <c r="AC402" s="41">
        <f t="shared" si="127"/>
        <v>2402</v>
      </c>
      <c r="AE402" s="41">
        <v>2029</v>
      </c>
      <c r="AG402" s="41">
        <v>318</v>
      </c>
      <c r="AI402" s="41">
        <v>53</v>
      </c>
      <c r="AK402" s="41">
        <v>2</v>
      </c>
    </row>
    <row r="403" spans="2:37" outlineLevel="2" x14ac:dyDescent="0.2">
      <c r="B403" s="46">
        <v>2017</v>
      </c>
      <c r="C403" s="46">
        <v>4</v>
      </c>
      <c r="D403" s="22" t="s">
        <v>117</v>
      </c>
      <c r="E403" s="22" t="s">
        <v>461</v>
      </c>
      <c r="G403" s="41">
        <f t="shared" si="133"/>
        <v>11588</v>
      </c>
      <c r="H403" s="22"/>
      <c r="I403" s="41">
        <v>4447</v>
      </c>
      <c r="J403" s="41">
        <v>3038</v>
      </c>
      <c r="K403" s="41">
        <v>147</v>
      </c>
      <c r="L403" s="41">
        <v>995</v>
      </c>
      <c r="M403" s="41">
        <v>72</v>
      </c>
      <c r="N403" s="41">
        <v>195</v>
      </c>
      <c r="P403" s="41">
        <v>3879</v>
      </c>
      <c r="Q403" s="41">
        <v>2315</v>
      </c>
      <c r="R403" s="41">
        <v>1564</v>
      </c>
      <c r="T403" s="41">
        <v>1483</v>
      </c>
      <c r="U403" s="22"/>
      <c r="V403" s="41">
        <v>1779</v>
      </c>
      <c r="W403" s="41">
        <v>0</v>
      </c>
      <c r="X403" s="41">
        <v>1688</v>
      </c>
      <c r="Y403" s="41">
        <v>91</v>
      </c>
      <c r="AA403" s="41">
        <v>10</v>
      </c>
      <c r="AB403" s="41"/>
      <c r="AC403" s="41">
        <f t="shared" si="127"/>
        <v>3500</v>
      </c>
      <c r="AE403" s="41">
        <v>1176</v>
      </c>
      <c r="AG403" s="41">
        <v>2279</v>
      </c>
      <c r="AI403" s="41">
        <v>3</v>
      </c>
      <c r="AK403" s="41">
        <v>42</v>
      </c>
    </row>
    <row r="404" spans="2:37" outlineLevel="2" x14ac:dyDescent="0.2">
      <c r="B404" s="46">
        <v>2017</v>
      </c>
      <c r="C404" s="46">
        <v>4</v>
      </c>
      <c r="D404" s="22" t="s">
        <v>125</v>
      </c>
      <c r="E404" s="22" t="s">
        <v>469</v>
      </c>
      <c r="G404" s="41">
        <f t="shared" si="133"/>
        <v>7638</v>
      </c>
      <c r="H404" s="22"/>
      <c r="I404" s="41">
        <v>5298</v>
      </c>
      <c r="J404" s="41">
        <v>3797</v>
      </c>
      <c r="K404" s="41">
        <v>18</v>
      </c>
      <c r="L404" s="41">
        <v>976</v>
      </c>
      <c r="M404" s="41">
        <v>507</v>
      </c>
      <c r="N404" s="41">
        <v>0</v>
      </c>
      <c r="P404" s="41">
        <v>325</v>
      </c>
      <c r="Q404" s="41">
        <v>325</v>
      </c>
      <c r="R404" s="41">
        <v>0</v>
      </c>
      <c r="T404" s="41">
        <v>93</v>
      </c>
      <c r="U404" s="22"/>
      <c r="V404" s="41">
        <v>1922</v>
      </c>
      <c r="W404" s="41">
        <v>1849</v>
      </c>
      <c r="X404" s="41">
        <v>73</v>
      </c>
      <c r="Y404" s="41">
        <v>0</v>
      </c>
      <c r="AA404" s="41">
        <v>0</v>
      </c>
      <c r="AB404" s="41"/>
      <c r="AC404" s="41">
        <f t="shared" si="127"/>
        <v>1566</v>
      </c>
      <c r="AE404" s="41">
        <v>1537</v>
      </c>
      <c r="AG404" s="41">
        <v>-1</v>
      </c>
      <c r="AI404" s="41">
        <v>0</v>
      </c>
      <c r="AK404" s="41">
        <v>30</v>
      </c>
    </row>
    <row r="405" spans="2:37" outlineLevel="2" x14ac:dyDescent="0.2">
      <c r="B405" s="46">
        <v>2017</v>
      </c>
      <c r="C405" s="46">
        <v>4</v>
      </c>
      <c r="D405" s="22" t="s">
        <v>128</v>
      </c>
      <c r="E405" s="22" t="s">
        <v>472</v>
      </c>
      <c r="G405" s="41">
        <f t="shared" si="133"/>
        <v>4764</v>
      </c>
      <c r="H405" s="22"/>
      <c r="I405" s="41">
        <v>1868</v>
      </c>
      <c r="J405" s="41">
        <v>968</v>
      </c>
      <c r="K405" s="41">
        <v>31</v>
      </c>
      <c r="L405" s="41">
        <v>624</v>
      </c>
      <c r="M405" s="41">
        <v>90</v>
      </c>
      <c r="N405" s="41">
        <v>155</v>
      </c>
      <c r="P405" s="41">
        <v>384</v>
      </c>
      <c r="Q405" s="41">
        <v>384</v>
      </c>
      <c r="R405" s="41">
        <v>0</v>
      </c>
      <c r="T405" s="41">
        <v>263</v>
      </c>
      <c r="U405" s="22"/>
      <c r="V405" s="41">
        <v>2249</v>
      </c>
      <c r="W405" s="41">
        <v>2249</v>
      </c>
      <c r="X405" s="41">
        <v>0</v>
      </c>
      <c r="Y405" s="41">
        <v>0</v>
      </c>
      <c r="AA405" s="41">
        <v>0</v>
      </c>
      <c r="AB405" s="41"/>
      <c r="AC405" s="41">
        <f t="shared" si="127"/>
        <v>11</v>
      </c>
      <c r="AE405" s="41">
        <v>-16</v>
      </c>
      <c r="AG405" s="41">
        <v>0</v>
      </c>
      <c r="AI405" s="41">
        <v>19</v>
      </c>
      <c r="AK405" s="41">
        <v>8</v>
      </c>
    </row>
    <row r="406" spans="2:37" outlineLevel="2" x14ac:dyDescent="0.2">
      <c r="B406" s="46">
        <v>2017</v>
      </c>
      <c r="C406" s="46">
        <v>4</v>
      </c>
      <c r="D406" s="22" t="s">
        <v>137</v>
      </c>
      <c r="E406" s="22" t="s">
        <v>482</v>
      </c>
      <c r="G406" s="41">
        <f t="shared" si="133"/>
        <v>3521</v>
      </c>
      <c r="H406" s="22"/>
      <c r="I406" s="41">
        <v>2349</v>
      </c>
      <c r="J406" s="41">
        <v>1345</v>
      </c>
      <c r="K406" s="41">
        <v>23</v>
      </c>
      <c r="L406" s="41">
        <v>440</v>
      </c>
      <c r="M406" s="41">
        <v>0</v>
      </c>
      <c r="N406" s="41">
        <v>541</v>
      </c>
      <c r="P406" s="41">
        <v>1</v>
      </c>
      <c r="Q406" s="41">
        <v>1</v>
      </c>
      <c r="R406" s="41">
        <v>0</v>
      </c>
      <c r="T406" s="41">
        <v>118</v>
      </c>
      <c r="U406" s="22"/>
      <c r="V406" s="41">
        <v>1053</v>
      </c>
      <c r="W406" s="41">
        <v>972</v>
      </c>
      <c r="X406" s="41">
        <v>41</v>
      </c>
      <c r="Y406" s="41">
        <v>40</v>
      </c>
      <c r="AA406" s="41">
        <v>0</v>
      </c>
      <c r="AB406" s="41"/>
      <c r="AC406" s="41">
        <f t="shared" si="127"/>
        <v>483</v>
      </c>
      <c r="AE406" s="41">
        <v>380</v>
      </c>
      <c r="AG406" s="41">
        <v>0</v>
      </c>
      <c r="AI406" s="41">
        <v>0</v>
      </c>
      <c r="AK406" s="41">
        <v>103</v>
      </c>
    </row>
    <row r="407" spans="2:37" outlineLevel="2" x14ac:dyDescent="0.2">
      <c r="B407" s="46">
        <v>2017</v>
      </c>
      <c r="C407" s="46">
        <v>4</v>
      </c>
      <c r="D407" s="22" t="s">
        <v>146</v>
      </c>
      <c r="E407" s="22" t="s">
        <v>491</v>
      </c>
      <c r="G407" s="41">
        <f t="shared" si="133"/>
        <v>3796</v>
      </c>
      <c r="H407" s="22"/>
      <c r="I407" s="41">
        <v>1365</v>
      </c>
      <c r="J407" s="41">
        <v>660</v>
      </c>
      <c r="K407" s="41">
        <v>0</v>
      </c>
      <c r="L407" s="41">
        <v>340</v>
      </c>
      <c r="M407" s="41">
        <v>0</v>
      </c>
      <c r="N407" s="41">
        <v>365</v>
      </c>
      <c r="P407" s="41">
        <v>327</v>
      </c>
      <c r="Q407" s="41">
        <v>327</v>
      </c>
      <c r="R407" s="41">
        <v>0</v>
      </c>
      <c r="T407" s="41">
        <v>552</v>
      </c>
      <c r="U407" s="22"/>
      <c r="V407" s="41">
        <v>1552</v>
      </c>
      <c r="W407" s="41">
        <v>1484</v>
      </c>
      <c r="X407" s="41">
        <v>63</v>
      </c>
      <c r="Y407" s="41">
        <v>5</v>
      </c>
      <c r="AA407" s="41">
        <v>0</v>
      </c>
      <c r="AB407" s="41"/>
      <c r="AC407" s="41">
        <f t="shared" si="127"/>
        <v>340</v>
      </c>
      <c r="AE407" s="41">
        <v>297</v>
      </c>
      <c r="AG407" s="41">
        <v>14</v>
      </c>
      <c r="AI407" s="41">
        <v>29</v>
      </c>
      <c r="AK407" s="41">
        <v>0</v>
      </c>
    </row>
    <row r="408" spans="2:37" outlineLevel="2" x14ac:dyDescent="0.2">
      <c r="B408" s="46">
        <v>2017</v>
      </c>
      <c r="C408" s="46">
        <v>4</v>
      </c>
      <c r="D408" s="22" t="s">
        <v>158</v>
      </c>
      <c r="E408" s="22" t="s">
        <v>505</v>
      </c>
      <c r="G408" s="41">
        <f t="shared" si="133"/>
        <v>6017</v>
      </c>
      <c r="H408" s="22"/>
      <c r="I408" s="41">
        <v>2524</v>
      </c>
      <c r="J408" s="41">
        <v>2041</v>
      </c>
      <c r="K408" s="41">
        <v>77</v>
      </c>
      <c r="L408" s="41">
        <v>51</v>
      </c>
      <c r="M408" s="41">
        <v>61</v>
      </c>
      <c r="N408" s="41">
        <v>294</v>
      </c>
      <c r="P408" s="41">
        <v>849</v>
      </c>
      <c r="Q408" s="41">
        <v>849</v>
      </c>
      <c r="R408" s="41">
        <v>0</v>
      </c>
      <c r="T408" s="41">
        <v>1147</v>
      </c>
      <c r="U408" s="22"/>
      <c r="V408" s="41">
        <v>1497</v>
      </c>
      <c r="W408" s="41">
        <v>1449</v>
      </c>
      <c r="X408" s="41">
        <v>35</v>
      </c>
      <c r="Y408" s="41">
        <v>13</v>
      </c>
      <c r="AA408" s="41">
        <v>0</v>
      </c>
      <c r="AB408" s="41"/>
      <c r="AC408" s="41">
        <f t="shared" si="127"/>
        <v>113</v>
      </c>
      <c r="AE408" s="41">
        <v>72</v>
      </c>
      <c r="AG408" s="41">
        <v>2</v>
      </c>
      <c r="AI408" s="41">
        <v>39</v>
      </c>
      <c r="AK408" s="41">
        <v>0</v>
      </c>
    </row>
    <row r="409" spans="2:37" outlineLevel="2" x14ac:dyDescent="0.2">
      <c r="B409" s="46">
        <v>2017</v>
      </c>
      <c r="C409" s="46">
        <v>4</v>
      </c>
      <c r="D409" s="22" t="s">
        <v>159</v>
      </c>
      <c r="E409" s="22" t="s">
        <v>506</v>
      </c>
      <c r="G409" s="41">
        <f t="shared" si="133"/>
        <v>11765</v>
      </c>
      <c r="H409" s="22"/>
      <c r="I409" s="41">
        <v>4031</v>
      </c>
      <c r="J409" s="41">
        <v>1712</v>
      </c>
      <c r="K409" s="41">
        <v>224</v>
      </c>
      <c r="L409" s="41">
        <v>944</v>
      </c>
      <c r="M409" s="41">
        <v>94</v>
      </c>
      <c r="N409" s="41">
        <v>1057</v>
      </c>
      <c r="P409" s="41">
        <v>4335</v>
      </c>
      <c r="Q409" s="41">
        <v>3099</v>
      </c>
      <c r="R409" s="41">
        <v>1236</v>
      </c>
      <c r="T409" s="41">
        <v>741</v>
      </c>
      <c r="U409" s="22"/>
      <c r="V409" s="41">
        <v>2658</v>
      </c>
      <c r="W409" s="41">
        <v>2437</v>
      </c>
      <c r="X409" s="41">
        <v>221</v>
      </c>
      <c r="Y409" s="41">
        <v>0</v>
      </c>
      <c r="AA409" s="41">
        <v>0</v>
      </c>
      <c r="AB409" s="41"/>
      <c r="AC409" s="41">
        <f t="shared" si="127"/>
        <v>38</v>
      </c>
      <c r="AE409" s="41">
        <v>13</v>
      </c>
      <c r="AG409" s="41">
        <v>25</v>
      </c>
      <c r="AI409" s="41">
        <v>0</v>
      </c>
      <c r="AK409" s="41">
        <v>0</v>
      </c>
    </row>
    <row r="410" spans="2:37" outlineLevel="2" x14ac:dyDescent="0.2">
      <c r="B410" s="46">
        <v>2017</v>
      </c>
      <c r="C410" s="46">
        <v>4</v>
      </c>
      <c r="D410" s="22" t="s">
        <v>163</v>
      </c>
      <c r="E410" s="22" t="s">
        <v>510</v>
      </c>
      <c r="G410" s="41">
        <f t="shared" si="133"/>
        <v>6888</v>
      </c>
      <c r="H410" s="22"/>
      <c r="I410" s="41">
        <v>2802</v>
      </c>
      <c r="J410" s="41">
        <v>1298</v>
      </c>
      <c r="K410" s="41">
        <v>0</v>
      </c>
      <c r="L410" s="41">
        <v>1039</v>
      </c>
      <c r="M410" s="41">
        <v>0</v>
      </c>
      <c r="N410" s="41">
        <v>465</v>
      </c>
      <c r="P410" s="41">
        <v>2143</v>
      </c>
      <c r="Q410" s="41">
        <v>1967</v>
      </c>
      <c r="R410" s="41">
        <v>176</v>
      </c>
      <c r="T410" s="41">
        <v>528</v>
      </c>
      <c r="U410" s="22"/>
      <c r="V410" s="41">
        <v>1415</v>
      </c>
      <c r="W410" s="41">
        <v>1370</v>
      </c>
      <c r="X410" s="41">
        <v>45</v>
      </c>
      <c r="Y410" s="41">
        <v>0</v>
      </c>
      <c r="AA410" s="41">
        <v>0</v>
      </c>
      <c r="AB410" s="41"/>
      <c r="AC410" s="41">
        <f t="shared" si="127"/>
        <v>1062</v>
      </c>
      <c r="AE410" s="41">
        <v>781</v>
      </c>
      <c r="AG410" s="41">
        <v>34</v>
      </c>
      <c r="AI410" s="41">
        <v>46</v>
      </c>
      <c r="AK410" s="41">
        <v>201</v>
      </c>
    </row>
    <row r="411" spans="2:37" outlineLevel="2" x14ac:dyDescent="0.2">
      <c r="B411" s="46">
        <v>2017</v>
      </c>
      <c r="C411" s="46">
        <v>4</v>
      </c>
      <c r="D411" s="22" t="s">
        <v>167</v>
      </c>
      <c r="E411" s="22" t="s">
        <v>514</v>
      </c>
      <c r="G411" s="41">
        <f t="shared" si="133"/>
        <v>2965</v>
      </c>
      <c r="H411" s="22"/>
      <c r="I411" s="41">
        <v>1231</v>
      </c>
      <c r="J411" s="41">
        <v>1074</v>
      </c>
      <c r="K411" s="41">
        <v>0</v>
      </c>
      <c r="L411" s="41">
        <v>0</v>
      </c>
      <c r="M411" s="41">
        <v>0</v>
      </c>
      <c r="N411" s="41">
        <v>157</v>
      </c>
      <c r="P411" s="41">
        <v>403</v>
      </c>
      <c r="Q411" s="41">
        <v>201</v>
      </c>
      <c r="R411" s="41">
        <v>202</v>
      </c>
      <c r="T411" s="41">
        <v>231</v>
      </c>
      <c r="U411" s="22"/>
      <c r="V411" s="41">
        <v>1100</v>
      </c>
      <c r="W411" s="41">
        <v>1066</v>
      </c>
      <c r="X411" s="41">
        <v>34</v>
      </c>
      <c r="Y411" s="41">
        <v>0</v>
      </c>
      <c r="AA411" s="41">
        <v>0</v>
      </c>
      <c r="AB411" s="41"/>
      <c r="AC411" s="41">
        <f t="shared" si="127"/>
        <v>428</v>
      </c>
      <c r="AE411" s="41">
        <v>189</v>
      </c>
      <c r="AG411" s="41">
        <v>5</v>
      </c>
      <c r="AI411" s="41">
        <v>27</v>
      </c>
      <c r="AK411" s="41">
        <v>207</v>
      </c>
    </row>
    <row r="412" spans="2:37" outlineLevel="2" x14ac:dyDescent="0.2">
      <c r="B412" s="46">
        <v>2017</v>
      </c>
      <c r="C412" s="46">
        <v>4</v>
      </c>
      <c r="D412" s="22" t="s">
        <v>177</v>
      </c>
      <c r="E412" s="22" t="s">
        <v>527</v>
      </c>
      <c r="G412" s="41">
        <f t="shared" si="133"/>
        <v>6370</v>
      </c>
      <c r="H412" s="22"/>
      <c r="I412" s="41">
        <v>3018</v>
      </c>
      <c r="J412" s="41">
        <v>1251</v>
      </c>
      <c r="K412" s="41">
        <v>132</v>
      </c>
      <c r="L412" s="41">
        <v>1507</v>
      </c>
      <c r="M412" s="41">
        <v>0</v>
      </c>
      <c r="N412" s="41">
        <v>128</v>
      </c>
      <c r="P412" s="41">
        <v>1453</v>
      </c>
      <c r="Q412" s="41">
        <v>1453</v>
      </c>
      <c r="R412" s="41">
        <v>0</v>
      </c>
      <c r="T412" s="41">
        <v>395</v>
      </c>
      <c r="U412" s="22"/>
      <c r="V412" s="41">
        <v>1504</v>
      </c>
      <c r="W412" s="41">
        <v>1474</v>
      </c>
      <c r="X412" s="41">
        <v>30</v>
      </c>
      <c r="Y412" s="41">
        <v>0</v>
      </c>
      <c r="AA412" s="41">
        <v>0</v>
      </c>
      <c r="AB412" s="41"/>
      <c r="AC412" s="41">
        <f t="shared" si="127"/>
        <v>1445</v>
      </c>
      <c r="AE412" s="41">
        <v>796</v>
      </c>
      <c r="AG412" s="41">
        <v>555</v>
      </c>
      <c r="AI412" s="41">
        <v>32</v>
      </c>
      <c r="AK412" s="41">
        <v>62</v>
      </c>
    </row>
    <row r="413" spans="2:37" outlineLevel="2" x14ac:dyDescent="0.2">
      <c r="B413" s="46">
        <v>2017</v>
      </c>
      <c r="C413" s="46">
        <v>4</v>
      </c>
      <c r="D413" s="22" t="s">
        <v>200</v>
      </c>
      <c r="E413" s="22" t="s">
        <v>551</v>
      </c>
      <c r="G413" s="41">
        <f t="shared" si="133"/>
        <v>11426</v>
      </c>
      <c r="H413" s="22"/>
      <c r="I413" s="41">
        <v>5492</v>
      </c>
      <c r="J413" s="41">
        <v>2805</v>
      </c>
      <c r="K413" s="41">
        <v>1710</v>
      </c>
      <c r="L413" s="41">
        <v>198</v>
      </c>
      <c r="M413" s="41">
        <v>0</v>
      </c>
      <c r="N413" s="41">
        <v>779</v>
      </c>
      <c r="P413" s="41">
        <v>2542</v>
      </c>
      <c r="Q413" s="41">
        <v>2334</v>
      </c>
      <c r="R413" s="41">
        <v>208</v>
      </c>
      <c r="T413" s="41">
        <v>92</v>
      </c>
      <c r="U413" s="22"/>
      <c r="V413" s="41">
        <v>3300</v>
      </c>
      <c r="W413" s="41">
        <v>2648</v>
      </c>
      <c r="X413" s="41">
        <v>71</v>
      </c>
      <c r="Y413" s="41">
        <v>581</v>
      </c>
      <c r="AA413" s="41">
        <v>0</v>
      </c>
      <c r="AB413" s="41"/>
      <c r="AC413" s="41">
        <f t="shared" si="127"/>
        <v>2674</v>
      </c>
      <c r="AE413" s="41">
        <v>1172</v>
      </c>
      <c r="AG413" s="41">
        <v>875</v>
      </c>
      <c r="AI413" s="41">
        <v>3</v>
      </c>
      <c r="AK413" s="41">
        <v>624</v>
      </c>
    </row>
    <row r="414" spans="2:37" outlineLevel="2" x14ac:dyDescent="0.2">
      <c r="B414" s="46">
        <v>2017</v>
      </c>
      <c r="C414" s="46">
        <v>4</v>
      </c>
      <c r="D414" s="22" t="s">
        <v>207</v>
      </c>
      <c r="E414" s="22" t="s">
        <v>560</v>
      </c>
      <c r="G414" s="41">
        <f t="shared" si="133"/>
        <v>6217</v>
      </c>
      <c r="H414" s="22"/>
      <c r="I414" s="41">
        <v>3895</v>
      </c>
      <c r="J414" s="41">
        <v>2200</v>
      </c>
      <c r="K414" s="41">
        <v>772</v>
      </c>
      <c r="L414" s="41">
        <v>913</v>
      </c>
      <c r="M414" s="41">
        <v>0</v>
      </c>
      <c r="N414" s="41">
        <v>10</v>
      </c>
      <c r="P414" s="41">
        <v>172</v>
      </c>
      <c r="Q414" s="41">
        <v>172</v>
      </c>
      <c r="R414" s="41">
        <v>0</v>
      </c>
      <c r="T414" s="41">
        <v>230</v>
      </c>
      <c r="U414" s="22"/>
      <c r="V414" s="41">
        <v>1920</v>
      </c>
      <c r="W414" s="41">
        <v>1806</v>
      </c>
      <c r="X414" s="41">
        <v>0</v>
      </c>
      <c r="Y414" s="41">
        <v>114</v>
      </c>
      <c r="AA414" s="41">
        <v>0</v>
      </c>
      <c r="AB414" s="41"/>
      <c r="AC414" s="41">
        <f t="shared" si="127"/>
        <v>1319</v>
      </c>
      <c r="AE414" s="41">
        <v>906</v>
      </c>
      <c r="AG414" s="41">
        <v>0</v>
      </c>
      <c r="AI414" s="41">
        <v>160</v>
      </c>
      <c r="AK414" s="41">
        <v>253</v>
      </c>
    </row>
    <row r="415" spans="2:37" outlineLevel="2" x14ac:dyDescent="0.2">
      <c r="B415" s="46">
        <v>2017</v>
      </c>
      <c r="C415" s="46">
        <v>4</v>
      </c>
      <c r="D415" s="22" t="s">
        <v>561</v>
      </c>
      <c r="E415" s="22" t="s">
        <v>562</v>
      </c>
      <c r="G415" s="41">
        <f t="shared" si="133"/>
        <v>7258</v>
      </c>
      <c r="H415" s="22"/>
      <c r="I415" s="41">
        <v>2934</v>
      </c>
      <c r="J415" s="41">
        <v>1407</v>
      </c>
      <c r="K415" s="41">
        <v>6</v>
      </c>
      <c r="L415" s="41">
        <v>1038</v>
      </c>
      <c r="M415" s="41">
        <v>0</v>
      </c>
      <c r="N415" s="41">
        <v>483</v>
      </c>
      <c r="P415" s="41">
        <v>1128</v>
      </c>
      <c r="Q415" s="41">
        <v>834</v>
      </c>
      <c r="R415" s="41">
        <v>294</v>
      </c>
      <c r="T415" s="41">
        <v>393</v>
      </c>
      <c r="U415" s="22"/>
      <c r="V415" s="41">
        <v>2803</v>
      </c>
      <c r="W415" s="41">
        <v>1882</v>
      </c>
      <c r="X415" s="41">
        <v>447</v>
      </c>
      <c r="Y415" s="41">
        <v>474</v>
      </c>
      <c r="AA415" s="41">
        <v>0</v>
      </c>
      <c r="AB415" s="41"/>
      <c r="AC415" s="41">
        <f t="shared" si="127"/>
        <v>121</v>
      </c>
      <c r="AE415" s="41">
        <v>41</v>
      </c>
      <c r="AG415" s="41">
        <v>80</v>
      </c>
      <c r="AI415" s="41">
        <v>0</v>
      </c>
      <c r="AK415" s="41">
        <v>0</v>
      </c>
    </row>
    <row r="416" spans="2:37" outlineLevel="2" x14ac:dyDescent="0.2">
      <c r="B416" s="46">
        <v>2017</v>
      </c>
      <c r="C416" s="46">
        <v>4</v>
      </c>
      <c r="D416" s="22" t="s">
        <v>589</v>
      </c>
      <c r="E416" s="22" t="s">
        <v>590</v>
      </c>
      <c r="G416" s="41">
        <f t="shared" si="133"/>
        <v>19633</v>
      </c>
      <c r="H416" s="22"/>
      <c r="I416" s="41">
        <v>12468</v>
      </c>
      <c r="J416" s="41">
        <v>3730</v>
      </c>
      <c r="K416" s="41">
        <v>200</v>
      </c>
      <c r="L416" s="41">
        <v>8489</v>
      </c>
      <c r="M416" s="41">
        <v>0</v>
      </c>
      <c r="N416" s="41">
        <v>49</v>
      </c>
      <c r="P416" s="41">
        <v>1420</v>
      </c>
      <c r="Q416" s="41">
        <v>1407</v>
      </c>
      <c r="R416" s="41">
        <v>13</v>
      </c>
      <c r="T416" s="41">
        <v>5525</v>
      </c>
      <c r="U416" s="22"/>
      <c r="V416" s="41">
        <v>220</v>
      </c>
      <c r="W416" s="41">
        <v>0</v>
      </c>
      <c r="X416" s="41">
        <v>0</v>
      </c>
      <c r="Y416" s="41">
        <v>220</v>
      </c>
      <c r="AA416" s="41">
        <v>0</v>
      </c>
      <c r="AB416" s="41"/>
      <c r="AC416" s="41">
        <f t="shared" si="127"/>
        <v>2022</v>
      </c>
      <c r="AE416" s="41">
        <v>142</v>
      </c>
      <c r="AG416" s="41">
        <v>939</v>
      </c>
      <c r="AI416" s="41">
        <v>941</v>
      </c>
      <c r="AK416" s="41">
        <v>0</v>
      </c>
    </row>
    <row r="417" spans="2:37" outlineLevel="2" x14ac:dyDescent="0.2">
      <c r="B417" s="46">
        <v>2017</v>
      </c>
      <c r="C417" s="46">
        <v>4</v>
      </c>
      <c r="D417" s="22" t="s">
        <v>232</v>
      </c>
      <c r="E417" s="22" t="s">
        <v>596</v>
      </c>
      <c r="G417" s="41">
        <f t="shared" si="133"/>
        <v>6404</v>
      </c>
      <c r="H417" s="22"/>
      <c r="I417" s="41">
        <v>2940</v>
      </c>
      <c r="J417" s="41">
        <v>2614</v>
      </c>
      <c r="K417" s="41">
        <v>202</v>
      </c>
      <c r="L417" s="41">
        <v>20</v>
      </c>
      <c r="M417" s="41">
        <v>0</v>
      </c>
      <c r="N417" s="41">
        <v>104</v>
      </c>
      <c r="P417" s="41">
        <v>1382</v>
      </c>
      <c r="Q417" s="41">
        <v>862</v>
      </c>
      <c r="R417" s="41">
        <v>520</v>
      </c>
      <c r="T417" s="41">
        <v>353</v>
      </c>
      <c r="U417" s="22"/>
      <c r="V417" s="41">
        <v>1729</v>
      </c>
      <c r="W417" s="41">
        <v>1690</v>
      </c>
      <c r="X417" s="41">
        <v>39</v>
      </c>
      <c r="Y417" s="41">
        <v>0</v>
      </c>
      <c r="AA417" s="41">
        <v>0</v>
      </c>
      <c r="AB417" s="41"/>
      <c r="AC417" s="41">
        <f t="shared" si="127"/>
        <v>442</v>
      </c>
      <c r="AE417" s="41">
        <v>19</v>
      </c>
      <c r="AG417" s="41">
        <v>173</v>
      </c>
      <c r="AI417" s="41">
        <v>6</v>
      </c>
      <c r="AK417" s="41">
        <v>244</v>
      </c>
    </row>
    <row r="418" spans="2:37" outlineLevel="2" x14ac:dyDescent="0.2">
      <c r="B418" s="46">
        <v>2017</v>
      </c>
      <c r="C418" s="46">
        <v>4</v>
      </c>
      <c r="D418" s="22" t="s">
        <v>240</v>
      </c>
      <c r="E418" s="22" t="s">
        <v>606</v>
      </c>
      <c r="G418" s="41">
        <f t="shared" si="133"/>
        <v>8186</v>
      </c>
      <c r="H418" s="22"/>
      <c r="I418" s="41">
        <v>6029</v>
      </c>
      <c r="J418" s="41">
        <v>1591</v>
      </c>
      <c r="K418" s="41">
        <v>100</v>
      </c>
      <c r="L418" s="41">
        <v>1702</v>
      </c>
      <c r="M418" s="41">
        <v>5</v>
      </c>
      <c r="N418" s="41">
        <v>2631</v>
      </c>
      <c r="P418" s="41">
        <v>0</v>
      </c>
      <c r="Q418" s="41">
        <v>0</v>
      </c>
      <c r="R418" s="41">
        <v>0</v>
      </c>
      <c r="T418" s="41">
        <v>12</v>
      </c>
      <c r="U418" s="22"/>
      <c r="V418" s="41">
        <v>2145</v>
      </c>
      <c r="W418" s="41">
        <v>2129</v>
      </c>
      <c r="X418" s="41">
        <v>16</v>
      </c>
      <c r="Y418" s="41">
        <v>0</v>
      </c>
      <c r="AA418" s="41">
        <v>0</v>
      </c>
      <c r="AB418" s="41"/>
      <c r="AC418" s="41">
        <f t="shared" si="127"/>
        <v>1105</v>
      </c>
      <c r="AE418" s="41">
        <v>1105</v>
      </c>
      <c r="AG418" s="41">
        <v>0</v>
      </c>
      <c r="AI418" s="41">
        <v>0</v>
      </c>
      <c r="AK418" s="41">
        <v>0</v>
      </c>
    </row>
    <row r="419" spans="2:37" outlineLevel="2" x14ac:dyDescent="0.2">
      <c r="B419" s="46">
        <v>2017</v>
      </c>
      <c r="C419" s="46">
        <v>4</v>
      </c>
      <c r="D419" s="22" t="s">
        <v>246</v>
      </c>
      <c r="E419" s="22" t="s">
        <v>614</v>
      </c>
      <c r="G419" s="41">
        <f t="shared" si="133"/>
        <v>895</v>
      </c>
      <c r="H419" s="22"/>
      <c r="I419" s="41">
        <v>170</v>
      </c>
      <c r="J419" s="41">
        <v>65</v>
      </c>
      <c r="K419" s="41">
        <v>26</v>
      </c>
      <c r="L419" s="41">
        <v>21</v>
      </c>
      <c r="M419" s="41">
        <v>0</v>
      </c>
      <c r="N419" s="41">
        <v>58</v>
      </c>
      <c r="P419" s="41">
        <v>37</v>
      </c>
      <c r="Q419" s="41">
        <v>0</v>
      </c>
      <c r="R419" s="41">
        <v>37</v>
      </c>
      <c r="T419" s="41">
        <v>8</v>
      </c>
      <c r="U419" s="22"/>
      <c r="V419" s="41">
        <v>680</v>
      </c>
      <c r="W419" s="41">
        <v>653</v>
      </c>
      <c r="X419" s="41">
        <v>27</v>
      </c>
      <c r="Y419" s="41">
        <v>0</v>
      </c>
      <c r="AA419" s="41">
        <v>0</v>
      </c>
      <c r="AB419" s="41"/>
      <c r="AC419" s="41">
        <f t="shared" si="127"/>
        <v>2</v>
      </c>
      <c r="AE419" s="41">
        <v>2</v>
      </c>
      <c r="AG419" s="41">
        <v>0</v>
      </c>
      <c r="AI419" s="41">
        <v>0</v>
      </c>
      <c r="AK419" s="41">
        <v>0</v>
      </c>
    </row>
    <row r="420" spans="2:37" outlineLevel="2" x14ac:dyDescent="0.2">
      <c r="B420" s="46">
        <v>2017</v>
      </c>
      <c r="C420" s="46">
        <v>4</v>
      </c>
      <c r="D420" s="22" t="s">
        <v>255</v>
      </c>
      <c r="E420" s="22" t="s">
        <v>623</v>
      </c>
      <c r="G420" s="41">
        <f t="shared" si="133"/>
        <v>6071</v>
      </c>
      <c r="H420" s="22"/>
      <c r="I420" s="41">
        <v>2970</v>
      </c>
      <c r="J420" s="41">
        <v>1624</v>
      </c>
      <c r="K420" s="41">
        <v>1057</v>
      </c>
      <c r="L420" s="41">
        <v>40</v>
      </c>
      <c r="M420" s="41">
        <v>30</v>
      </c>
      <c r="N420" s="41">
        <v>219</v>
      </c>
      <c r="P420" s="41">
        <v>1125</v>
      </c>
      <c r="Q420" s="41">
        <v>723</v>
      </c>
      <c r="R420" s="41">
        <v>402</v>
      </c>
      <c r="T420" s="41">
        <v>552</v>
      </c>
      <c r="U420" s="22"/>
      <c r="V420" s="41">
        <v>1424</v>
      </c>
      <c r="W420" s="41">
        <v>1379</v>
      </c>
      <c r="X420" s="41">
        <v>45</v>
      </c>
      <c r="Y420" s="41">
        <v>0</v>
      </c>
      <c r="AA420" s="41">
        <v>0</v>
      </c>
      <c r="AB420" s="41"/>
      <c r="AC420" s="41">
        <f t="shared" ref="AC420:AC484" si="134">SUM(AD420:AK420)</f>
        <v>1173</v>
      </c>
      <c r="AE420" s="41">
        <v>960</v>
      </c>
      <c r="AG420" s="41">
        <v>80</v>
      </c>
      <c r="AI420" s="41">
        <v>133</v>
      </c>
      <c r="AK420" s="41">
        <v>0</v>
      </c>
    </row>
    <row r="421" spans="2:37" outlineLevel="2" x14ac:dyDescent="0.2">
      <c r="B421" s="46">
        <v>2017</v>
      </c>
      <c r="C421" s="46">
        <v>4</v>
      </c>
      <c r="D421" s="22" t="s">
        <v>289</v>
      </c>
      <c r="E421" s="22" t="s">
        <v>663</v>
      </c>
      <c r="G421" s="41">
        <f t="shared" si="133"/>
        <v>16948</v>
      </c>
      <c r="H421" s="22"/>
      <c r="I421" s="41">
        <v>15014</v>
      </c>
      <c r="J421" s="41">
        <v>1857</v>
      </c>
      <c r="K421" s="41">
        <v>439</v>
      </c>
      <c r="L421" s="41">
        <v>1365</v>
      </c>
      <c r="M421" s="41">
        <v>1097</v>
      </c>
      <c r="N421" s="41">
        <v>10256</v>
      </c>
      <c r="P421" s="41">
        <v>496</v>
      </c>
      <c r="Q421" s="41">
        <v>67</v>
      </c>
      <c r="R421" s="41">
        <v>429</v>
      </c>
      <c r="T421" s="41">
        <v>1111</v>
      </c>
      <c r="U421" s="22"/>
      <c r="V421" s="41">
        <v>327</v>
      </c>
      <c r="W421" s="41">
        <v>258</v>
      </c>
      <c r="X421" s="41">
        <v>69</v>
      </c>
      <c r="Y421" s="41">
        <v>0</v>
      </c>
      <c r="AA421" s="41">
        <v>0</v>
      </c>
      <c r="AB421" s="41"/>
      <c r="AC421" s="41">
        <f t="shared" si="134"/>
        <v>4074</v>
      </c>
      <c r="AE421" s="41">
        <v>3353</v>
      </c>
      <c r="AG421" s="41">
        <v>194</v>
      </c>
      <c r="AI421" s="41">
        <v>244</v>
      </c>
      <c r="AK421" s="41">
        <v>283</v>
      </c>
    </row>
    <row r="422" spans="2:37" outlineLevel="2" x14ac:dyDescent="0.2">
      <c r="B422" s="46">
        <v>2017</v>
      </c>
      <c r="C422" s="46">
        <v>4</v>
      </c>
      <c r="D422" s="22" t="s">
        <v>296</v>
      </c>
      <c r="E422" s="22" t="s">
        <v>670</v>
      </c>
      <c r="G422" s="41">
        <f t="shared" si="133"/>
        <v>7997.0437143124591</v>
      </c>
      <c r="H422" s="22"/>
      <c r="I422" s="41">
        <v>4791.1961059627447</v>
      </c>
      <c r="J422" s="41">
        <v>4314.6626415800802</v>
      </c>
      <c r="K422" s="41">
        <v>5</v>
      </c>
      <c r="L422" s="41">
        <v>43.520453056257608</v>
      </c>
      <c r="M422" s="41">
        <v>3</v>
      </c>
      <c r="N422" s="41">
        <v>425.01301132640646</v>
      </c>
      <c r="P422" s="41">
        <v>556.0130113264064</v>
      </c>
      <c r="Q422" s="41">
        <v>556.0130113264064</v>
      </c>
      <c r="R422" s="41">
        <v>0</v>
      </c>
      <c r="T422" s="41">
        <v>690.26022652812878</v>
      </c>
      <c r="U422" s="22"/>
      <c r="V422" s="41">
        <v>1959.5743704951792</v>
      </c>
      <c r="W422" s="41">
        <v>1907.5743704951792</v>
      </c>
      <c r="X422" s="41">
        <v>52</v>
      </c>
      <c r="Y422" s="41">
        <v>0</v>
      </c>
      <c r="AA422" s="41">
        <v>0</v>
      </c>
      <c r="AB422" s="41"/>
      <c r="AC422" s="41">
        <f t="shared" si="134"/>
        <v>367</v>
      </c>
      <c r="AE422" s="41">
        <v>305</v>
      </c>
      <c r="AG422" s="41">
        <v>9</v>
      </c>
      <c r="AI422" s="41">
        <v>41</v>
      </c>
      <c r="AK422" s="41">
        <v>12</v>
      </c>
    </row>
    <row r="423" spans="2:37" outlineLevel="2" x14ac:dyDescent="0.2">
      <c r="B423" s="46">
        <v>2017</v>
      </c>
      <c r="C423" s="46">
        <v>4</v>
      </c>
      <c r="D423" s="22" t="s">
        <v>673</v>
      </c>
      <c r="E423" s="22" t="s">
        <v>674</v>
      </c>
      <c r="G423" s="41">
        <f t="shared" si="133"/>
        <v>2078</v>
      </c>
      <c r="H423" s="22"/>
      <c r="I423" s="41">
        <v>301</v>
      </c>
      <c r="J423" s="41">
        <v>165</v>
      </c>
      <c r="K423" s="41">
        <v>34</v>
      </c>
      <c r="L423" s="41">
        <v>16</v>
      </c>
      <c r="M423" s="41">
        <v>0</v>
      </c>
      <c r="N423" s="41">
        <v>86</v>
      </c>
      <c r="P423" s="41">
        <v>507</v>
      </c>
      <c r="Q423" s="41">
        <v>29</v>
      </c>
      <c r="R423" s="41">
        <v>478</v>
      </c>
      <c r="T423" s="41">
        <v>157</v>
      </c>
      <c r="U423" s="22"/>
      <c r="V423" s="41">
        <v>1113</v>
      </c>
      <c r="W423" s="41">
        <v>1077</v>
      </c>
      <c r="X423" s="41">
        <v>36</v>
      </c>
      <c r="Y423" s="41">
        <v>0</v>
      </c>
      <c r="AA423" s="41">
        <v>0</v>
      </c>
      <c r="AB423" s="41"/>
      <c r="AC423" s="41">
        <f t="shared" si="134"/>
        <v>380</v>
      </c>
      <c r="AE423" s="41">
        <v>35</v>
      </c>
      <c r="AG423" s="41">
        <v>225</v>
      </c>
      <c r="AI423" s="41">
        <v>27</v>
      </c>
      <c r="AK423" s="41">
        <v>93</v>
      </c>
    </row>
    <row r="424" spans="2:37" outlineLevel="2" x14ac:dyDescent="0.2">
      <c r="B424" s="46">
        <v>2017</v>
      </c>
      <c r="C424" s="46">
        <v>4</v>
      </c>
      <c r="D424" s="22" t="s">
        <v>300</v>
      </c>
      <c r="E424" s="22" t="s">
        <v>676</v>
      </c>
      <c r="G424" s="41">
        <f t="shared" si="133"/>
        <v>3146</v>
      </c>
      <c r="H424" s="22"/>
      <c r="I424" s="41">
        <v>509</v>
      </c>
      <c r="J424" s="41">
        <v>277</v>
      </c>
      <c r="K424" s="41">
        <v>0</v>
      </c>
      <c r="L424" s="41">
        <v>155</v>
      </c>
      <c r="M424" s="41">
        <v>0</v>
      </c>
      <c r="N424" s="41">
        <v>77</v>
      </c>
      <c r="P424" s="41">
        <v>730</v>
      </c>
      <c r="Q424" s="41">
        <v>371</v>
      </c>
      <c r="R424" s="41">
        <v>359</v>
      </c>
      <c r="T424" s="41">
        <v>234</v>
      </c>
      <c r="U424" s="22"/>
      <c r="V424" s="41">
        <v>1673</v>
      </c>
      <c r="W424" s="41">
        <v>1586</v>
      </c>
      <c r="X424" s="41">
        <v>51</v>
      </c>
      <c r="Y424" s="41">
        <v>36</v>
      </c>
      <c r="AA424" s="41">
        <v>3146</v>
      </c>
      <c r="AB424" s="41"/>
      <c r="AC424" s="41">
        <f t="shared" si="134"/>
        <v>412</v>
      </c>
      <c r="AE424" s="41">
        <v>95</v>
      </c>
      <c r="AG424" s="41">
        <v>57</v>
      </c>
      <c r="AI424" s="41">
        <v>0</v>
      </c>
      <c r="AK424" s="41">
        <v>260</v>
      </c>
    </row>
    <row r="425" spans="2:37" outlineLevel="2" x14ac:dyDescent="0.2">
      <c r="B425" s="46">
        <v>2017</v>
      </c>
      <c r="C425" s="46">
        <v>4</v>
      </c>
      <c r="D425" s="22" t="s">
        <v>302</v>
      </c>
      <c r="E425" s="22" t="s">
        <v>678</v>
      </c>
      <c r="G425" s="41">
        <f t="shared" si="133"/>
        <v>1851</v>
      </c>
      <c r="H425" s="22"/>
      <c r="I425" s="41">
        <v>1045</v>
      </c>
      <c r="J425" s="41">
        <v>997</v>
      </c>
      <c r="K425" s="41">
        <v>21</v>
      </c>
      <c r="L425" s="41">
        <v>26</v>
      </c>
      <c r="M425" s="41">
        <v>0</v>
      </c>
      <c r="N425" s="41">
        <v>1</v>
      </c>
      <c r="P425" s="41">
        <v>0</v>
      </c>
      <c r="Q425" s="41">
        <v>0</v>
      </c>
      <c r="R425" s="41">
        <v>0</v>
      </c>
      <c r="T425" s="41">
        <v>16</v>
      </c>
      <c r="U425" s="22"/>
      <c r="V425" s="41">
        <v>790</v>
      </c>
      <c r="W425" s="41">
        <v>765</v>
      </c>
      <c r="X425" s="41">
        <v>25</v>
      </c>
      <c r="Y425" s="41">
        <v>0</v>
      </c>
      <c r="AA425" s="41">
        <v>0</v>
      </c>
      <c r="AB425" s="41"/>
      <c r="AC425" s="41">
        <f t="shared" si="134"/>
        <v>477</v>
      </c>
      <c r="AE425" s="41">
        <v>477</v>
      </c>
      <c r="AG425" s="41">
        <v>0</v>
      </c>
      <c r="AI425" s="41">
        <v>0</v>
      </c>
      <c r="AK425" s="41">
        <v>0</v>
      </c>
    </row>
    <row r="426" spans="2:37" outlineLevel="2" x14ac:dyDescent="0.2">
      <c r="B426" s="46">
        <v>2017</v>
      </c>
      <c r="C426" s="46">
        <v>4</v>
      </c>
      <c r="D426" s="22" t="s">
        <v>303</v>
      </c>
      <c r="E426" s="22" t="s">
        <v>679</v>
      </c>
      <c r="G426" s="41">
        <f t="shared" si="133"/>
        <v>8597</v>
      </c>
      <c r="H426" s="22"/>
      <c r="I426" s="41">
        <v>6211</v>
      </c>
      <c r="J426" s="41">
        <v>3941</v>
      </c>
      <c r="K426" s="41">
        <v>29</v>
      </c>
      <c r="L426" s="41">
        <v>796</v>
      </c>
      <c r="M426" s="41">
        <v>4</v>
      </c>
      <c r="N426" s="41">
        <v>1441</v>
      </c>
      <c r="P426" s="41">
        <v>21</v>
      </c>
      <c r="Q426" s="41">
        <v>21</v>
      </c>
      <c r="R426" s="41">
        <v>0</v>
      </c>
      <c r="T426" s="41">
        <v>156</v>
      </c>
      <c r="U426" s="22"/>
      <c r="V426" s="41">
        <v>2209</v>
      </c>
      <c r="W426" s="41">
        <v>2147</v>
      </c>
      <c r="X426" s="41">
        <v>62</v>
      </c>
      <c r="Y426" s="41">
        <v>0</v>
      </c>
      <c r="AA426" s="41">
        <v>0</v>
      </c>
      <c r="AB426" s="41"/>
      <c r="AC426" s="41">
        <f t="shared" si="134"/>
        <v>2092</v>
      </c>
      <c r="AE426" s="41">
        <v>2085</v>
      </c>
      <c r="AG426" s="41">
        <v>0</v>
      </c>
      <c r="AI426" s="41">
        <v>7</v>
      </c>
      <c r="AK426" s="41">
        <v>0</v>
      </c>
    </row>
    <row r="427" spans="2:37" outlineLevel="2" x14ac:dyDescent="0.2">
      <c r="B427" s="46">
        <v>2017</v>
      </c>
      <c r="C427" s="46">
        <v>4</v>
      </c>
      <c r="D427" s="22" t="s">
        <v>304</v>
      </c>
      <c r="E427" s="22" t="s">
        <v>680</v>
      </c>
      <c r="G427" s="41">
        <f t="shared" si="133"/>
        <v>2178</v>
      </c>
      <c r="H427" s="22"/>
      <c r="I427" s="41">
        <v>565</v>
      </c>
      <c r="J427" s="41">
        <v>95</v>
      </c>
      <c r="K427" s="41">
        <v>0</v>
      </c>
      <c r="L427" s="41">
        <v>36</v>
      </c>
      <c r="M427" s="41">
        <v>0</v>
      </c>
      <c r="N427" s="41">
        <v>434</v>
      </c>
      <c r="P427" s="41">
        <v>137</v>
      </c>
      <c r="Q427" s="41">
        <v>137</v>
      </c>
      <c r="R427" s="41">
        <v>0</v>
      </c>
      <c r="T427" s="41">
        <v>294</v>
      </c>
      <c r="U427" s="22"/>
      <c r="V427" s="41">
        <v>1182</v>
      </c>
      <c r="W427" s="41">
        <v>1150</v>
      </c>
      <c r="X427" s="41">
        <v>32</v>
      </c>
      <c r="Y427" s="41">
        <v>0</v>
      </c>
      <c r="AA427" s="41">
        <v>0</v>
      </c>
      <c r="AB427" s="41"/>
      <c r="AC427" s="41">
        <f t="shared" si="134"/>
        <v>145</v>
      </c>
      <c r="AE427" s="41">
        <v>24</v>
      </c>
      <c r="AG427" s="41">
        <v>0</v>
      </c>
      <c r="AI427" s="41">
        <v>21</v>
      </c>
      <c r="AK427" s="41">
        <v>100</v>
      </c>
    </row>
    <row r="428" spans="2:37" outlineLevel="2" x14ac:dyDescent="0.2">
      <c r="B428" s="46">
        <v>2017</v>
      </c>
      <c r="C428" s="46">
        <v>4</v>
      </c>
      <c r="D428" s="22" t="s">
        <v>305</v>
      </c>
      <c r="E428" s="22" t="s">
        <v>681</v>
      </c>
      <c r="G428" s="41">
        <f t="shared" si="133"/>
        <v>2300</v>
      </c>
      <c r="H428" s="22"/>
      <c r="I428" s="41">
        <v>835</v>
      </c>
      <c r="J428" s="41">
        <v>766</v>
      </c>
      <c r="K428" s="41">
        <v>8</v>
      </c>
      <c r="L428" s="41">
        <v>61</v>
      </c>
      <c r="M428" s="41">
        <v>0</v>
      </c>
      <c r="N428" s="41">
        <v>0</v>
      </c>
      <c r="P428" s="41">
        <v>367</v>
      </c>
      <c r="Q428" s="41">
        <v>367</v>
      </c>
      <c r="R428" s="41">
        <v>0</v>
      </c>
      <c r="T428" s="41">
        <v>131</v>
      </c>
      <c r="U428" s="22"/>
      <c r="V428" s="41">
        <v>967</v>
      </c>
      <c r="W428" s="41">
        <v>946</v>
      </c>
      <c r="X428" s="41">
        <v>21</v>
      </c>
      <c r="Y428" s="41">
        <v>0</v>
      </c>
      <c r="AA428" s="41">
        <v>0</v>
      </c>
      <c r="AB428" s="41"/>
      <c r="AC428" s="41">
        <f t="shared" si="134"/>
        <v>167</v>
      </c>
      <c r="AE428" s="41">
        <v>86</v>
      </c>
      <c r="AG428" s="41">
        <v>0</v>
      </c>
      <c r="AI428" s="41">
        <v>0</v>
      </c>
      <c r="AK428" s="41">
        <v>81</v>
      </c>
    </row>
    <row r="429" spans="2:37" outlineLevel="2" x14ac:dyDescent="0.2">
      <c r="B429" s="46">
        <v>2017</v>
      </c>
      <c r="C429" s="46">
        <v>4</v>
      </c>
      <c r="D429" s="22" t="s">
        <v>306</v>
      </c>
      <c r="E429" s="22" t="s">
        <v>682</v>
      </c>
      <c r="G429" s="41">
        <f t="shared" si="133"/>
        <v>2924</v>
      </c>
      <c r="H429" s="22"/>
      <c r="I429" s="41">
        <v>797</v>
      </c>
      <c r="J429" s="41">
        <v>591</v>
      </c>
      <c r="K429" s="41">
        <v>20</v>
      </c>
      <c r="L429" s="41">
        <v>2</v>
      </c>
      <c r="M429" s="41">
        <v>5</v>
      </c>
      <c r="N429" s="41">
        <v>179</v>
      </c>
      <c r="P429" s="41">
        <v>86</v>
      </c>
      <c r="Q429" s="41">
        <v>86</v>
      </c>
      <c r="R429" s="41">
        <v>0</v>
      </c>
      <c r="T429" s="41">
        <v>541</v>
      </c>
      <c r="U429" s="22"/>
      <c r="V429" s="41">
        <v>1500</v>
      </c>
      <c r="W429" s="41">
        <v>1467</v>
      </c>
      <c r="X429" s="41">
        <v>33</v>
      </c>
      <c r="Y429" s="41">
        <v>0</v>
      </c>
      <c r="AA429" s="41">
        <v>0</v>
      </c>
      <c r="AB429" s="41"/>
      <c r="AC429" s="41">
        <f t="shared" si="134"/>
        <v>7</v>
      </c>
      <c r="AE429" s="41">
        <v>1</v>
      </c>
      <c r="AG429" s="41">
        <v>0</v>
      </c>
      <c r="AI429" s="41">
        <v>4</v>
      </c>
      <c r="AK429" s="41">
        <v>2</v>
      </c>
    </row>
    <row r="430" spans="2:37" outlineLevel="2" x14ac:dyDescent="0.2">
      <c r="B430" s="46">
        <v>2017</v>
      </c>
      <c r="C430" s="46">
        <v>4</v>
      </c>
      <c r="D430" s="22" t="s">
        <v>308</v>
      </c>
      <c r="E430" s="22" t="s">
        <v>684</v>
      </c>
      <c r="G430" s="41">
        <f t="shared" si="133"/>
        <v>6523</v>
      </c>
      <c r="H430" s="22"/>
      <c r="I430" s="41">
        <v>4151</v>
      </c>
      <c r="J430" s="41">
        <v>3391</v>
      </c>
      <c r="K430" s="41">
        <v>161</v>
      </c>
      <c r="L430" s="41">
        <v>523</v>
      </c>
      <c r="M430" s="41">
        <v>76</v>
      </c>
      <c r="N430" s="41">
        <v>0</v>
      </c>
      <c r="P430" s="41">
        <v>536</v>
      </c>
      <c r="Q430" s="41">
        <v>536</v>
      </c>
      <c r="R430" s="41">
        <v>0</v>
      </c>
      <c r="T430" s="41">
        <v>75</v>
      </c>
      <c r="U430" s="22"/>
      <c r="V430" s="41">
        <v>1761</v>
      </c>
      <c r="W430" s="41">
        <v>1761</v>
      </c>
      <c r="X430" s="41">
        <v>0</v>
      </c>
      <c r="Y430" s="41">
        <v>0</v>
      </c>
      <c r="AA430" s="41">
        <v>0</v>
      </c>
      <c r="AB430" s="41"/>
      <c r="AC430" s="41">
        <f t="shared" si="134"/>
        <v>850</v>
      </c>
      <c r="AE430" s="41">
        <v>199</v>
      </c>
      <c r="AG430" s="41">
        <v>45</v>
      </c>
      <c r="AI430" s="41">
        <v>1</v>
      </c>
      <c r="AK430" s="41">
        <v>605</v>
      </c>
    </row>
    <row r="431" spans="2:37" outlineLevel="2" x14ac:dyDescent="0.2">
      <c r="B431" s="46">
        <v>2017</v>
      </c>
      <c r="C431" s="46">
        <v>4</v>
      </c>
      <c r="D431" s="22" t="s">
        <v>688</v>
      </c>
      <c r="E431" s="22" t="s">
        <v>689</v>
      </c>
      <c r="G431" s="41">
        <f t="shared" si="133"/>
        <v>4306</v>
      </c>
      <c r="H431" s="22"/>
      <c r="I431" s="41">
        <v>2479</v>
      </c>
      <c r="J431" s="41">
        <v>719</v>
      </c>
      <c r="K431" s="41">
        <v>718</v>
      </c>
      <c r="L431" s="41">
        <v>798</v>
      </c>
      <c r="M431" s="41">
        <v>0</v>
      </c>
      <c r="N431" s="41">
        <v>244</v>
      </c>
      <c r="P431" s="41">
        <v>152</v>
      </c>
      <c r="Q431" s="41">
        <v>152</v>
      </c>
      <c r="R431" s="41">
        <v>0</v>
      </c>
      <c r="T431" s="41">
        <v>101</v>
      </c>
      <c r="U431" s="22"/>
      <c r="V431" s="41">
        <v>1574</v>
      </c>
      <c r="W431" s="41">
        <v>1559</v>
      </c>
      <c r="X431" s="41">
        <v>15</v>
      </c>
      <c r="Y431" s="41">
        <v>0</v>
      </c>
      <c r="AA431" s="41">
        <v>0</v>
      </c>
      <c r="AB431" s="41"/>
      <c r="AC431" s="41">
        <f t="shared" si="134"/>
        <v>75</v>
      </c>
      <c r="AE431" s="41">
        <v>3</v>
      </c>
      <c r="AG431" s="41">
        <v>3</v>
      </c>
      <c r="AI431" s="41">
        <v>41</v>
      </c>
      <c r="AK431" s="41">
        <v>28</v>
      </c>
    </row>
    <row r="432" spans="2:37" outlineLevel="2" x14ac:dyDescent="0.2">
      <c r="B432" s="46">
        <v>2017</v>
      </c>
      <c r="C432" s="46">
        <v>4</v>
      </c>
      <c r="D432" s="22" t="s">
        <v>312</v>
      </c>
      <c r="E432" s="22" t="s">
        <v>692</v>
      </c>
      <c r="G432" s="41">
        <f t="shared" si="133"/>
        <v>1992</v>
      </c>
      <c r="H432" s="22"/>
      <c r="I432" s="41">
        <v>362</v>
      </c>
      <c r="J432" s="41">
        <v>105</v>
      </c>
      <c r="K432" s="41">
        <v>31</v>
      </c>
      <c r="L432" s="41">
        <v>80</v>
      </c>
      <c r="M432" s="41">
        <v>0</v>
      </c>
      <c r="N432" s="41">
        <v>146</v>
      </c>
      <c r="P432" s="41">
        <v>351</v>
      </c>
      <c r="Q432" s="41">
        <v>86</v>
      </c>
      <c r="R432" s="41">
        <v>265</v>
      </c>
      <c r="T432" s="41">
        <v>363</v>
      </c>
      <c r="U432" s="22"/>
      <c r="V432" s="41">
        <v>916</v>
      </c>
      <c r="W432" s="41">
        <v>891</v>
      </c>
      <c r="X432" s="41">
        <v>22</v>
      </c>
      <c r="Y432" s="41">
        <v>3</v>
      </c>
      <c r="AA432" s="41">
        <v>0</v>
      </c>
      <c r="AB432" s="41"/>
      <c r="AC432" s="41">
        <f t="shared" si="134"/>
        <v>131</v>
      </c>
      <c r="AE432" s="41">
        <v>45</v>
      </c>
      <c r="AG432" s="41">
        <v>4</v>
      </c>
      <c r="AI432" s="41">
        <v>51</v>
      </c>
      <c r="AK432" s="41">
        <v>31</v>
      </c>
    </row>
    <row r="433" spans="2:37" outlineLevel="2" x14ac:dyDescent="0.2">
      <c r="B433" s="46">
        <v>2017</v>
      </c>
      <c r="C433" s="46">
        <v>4</v>
      </c>
      <c r="D433" s="22" t="s">
        <v>313</v>
      </c>
      <c r="E433" s="22" t="s">
        <v>693</v>
      </c>
      <c r="G433" s="41">
        <f t="shared" si="133"/>
        <v>2074</v>
      </c>
      <c r="H433" s="22"/>
      <c r="I433" s="41">
        <v>450</v>
      </c>
      <c r="J433" s="41">
        <v>43</v>
      </c>
      <c r="K433" s="41">
        <v>37</v>
      </c>
      <c r="L433" s="41">
        <v>56</v>
      </c>
      <c r="M433" s="41">
        <v>8</v>
      </c>
      <c r="N433" s="41">
        <v>306</v>
      </c>
      <c r="P433" s="41">
        <v>288</v>
      </c>
      <c r="Q433" s="41">
        <v>260</v>
      </c>
      <c r="R433" s="41">
        <v>28</v>
      </c>
      <c r="T433" s="41">
        <v>276</v>
      </c>
      <c r="U433" s="22"/>
      <c r="V433" s="41">
        <v>1060</v>
      </c>
      <c r="W433" s="41">
        <v>1036</v>
      </c>
      <c r="X433" s="41">
        <v>24</v>
      </c>
      <c r="Y433" s="41">
        <v>0</v>
      </c>
      <c r="AA433" s="41">
        <v>0</v>
      </c>
      <c r="AB433" s="41"/>
      <c r="AC433" s="41">
        <f t="shared" si="134"/>
        <v>91</v>
      </c>
      <c r="AE433" s="41">
        <v>0</v>
      </c>
      <c r="AG433" s="41">
        <v>0</v>
      </c>
      <c r="AI433" s="41">
        <v>35</v>
      </c>
      <c r="AK433" s="41">
        <v>56</v>
      </c>
    </row>
    <row r="434" spans="2:37" outlineLevel="2" x14ac:dyDescent="0.2">
      <c r="B434" s="46">
        <v>2017</v>
      </c>
      <c r="C434" s="46">
        <v>4</v>
      </c>
      <c r="D434" s="22" t="s">
        <v>694</v>
      </c>
      <c r="E434" s="22" t="s">
        <v>695</v>
      </c>
      <c r="G434" s="41">
        <f t="shared" si="133"/>
        <v>902</v>
      </c>
      <c r="H434" s="22"/>
      <c r="I434" s="41">
        <v>185</v>
      </c>
      <c r="J434" s="41">
        <v>0</v>
      </c>
      <c r="K434" s="41">
        <v>50</v>
      </c>
      <c r="L434" s="41">
        <v>46</v>
      </c>
      <c r="M434" s="41">
        <v>13</v>
      </c>
      <c r="N434" s="41">
        <v>76</v>
      </c>
      <c r="P434" s="41">
        <v>112</v>
      </c>
      <c r="Q434" s="41">
        <v>112</v>
      </c>
      <c r="R434" s="41">
        <v>0</v>
      </c>
      <c r="T434" s="41">
        <v>172</v>
      </c>
      <c r="U434" s="22"/>
      <c r="V434" s="41">
        <v>433</v>
      </c>
      <c r="W434" s="41">
        <v>424</v>
      </c>
      <c r="X434" s="41">
        <v>9</v>
      </c>
      <c r="Y434" s="41">
        <v>0</v>
      </c>
      <c r="AA434" s="41">
        <v>0</v>
      </c>
      <c r="AB434" s="41"/>
      <c r="AC434" s="41">
        <f t="shared" si="134"/>
        <v>179</v>
      </c>
      <c r="AE434" s="41">
        <v>0</v>
      </c>
      <c r="AG434" s="41">
        <v>2</v>
      </c>
      <c r="AI434" s="41">
        <v>101</v>
      </c>
      <c r="AK434" s="41">
        <v>76</v>
      </c>
    </row>
    <row r="435" spans="2:37" outlineLevel="2" x14ac:dyDescent="0.2">
      <c r="B435" s="46">
        <v>2017</v>
      </c>
      <c r="C435" s="46">
        <v>4</v>
      </c>
      <c r="D435" s="22" t="s">
        <v>314</v>
      </c>
      <c r="E435" s="22" t="s">
        <v>696</v>
      </c>
      <c r="G435" s="41">
        <f t="shared" si="133"/>
        <v>2923</v>
      </c>
      <c r="H435" s="22"/>
      <c r="I435" s="41">
        <v>317</v>
      </c>
      <c r="J435" s="41">
        <v>54</v>
      </c>
      <c r="K435" s="41">
        <v>1</v>
      </c>
      <c r="L435" s="41">
        <v>31</v>
      </c>
      <c r="M435" s="41">
        <v>0</v>
      </c>
      <c r="N435" s="41">
        <v>231</v>
      </c>
      <c r="P435" s="41">
        <v>471</v>
      </c>
      <c r="Q435" s="41">
        <v>471</v>
      </c>
      <c r="R435" s="41">
        <v>0</v>
      </c>
      <c r="T435" s="41">
        <v>519</v>
      </c>
      <c r="U435" s="22"/>
      <c r="V435" s="41">
        <v>1616</v>
      </c>
      <c r="W435" s="41">
        <v>1568</v>
      </c>
      <c r="X435" s="41">
        <v>39</v>
      </c>
      <c r="Y435" s="41">
        <v>9</v>
      </c>
      <c r="AA435" s="41">
        <v>4</v>
      </c>
      <c r="AB435" s="41"/>
      <c r="AC435" s="41">
        <f t="shared" si="134"/>
        <v>53</v>
      </c>
      <c r="AE435" s="41">
        <v>20</v>
      </c>
      <c r="AG435" s="41">
        <v>12</v>
      </c>
      <c r="AI435" s="41">
        <v>21</v>
      </c>
      <c r="AK435" s="41">
        <v>0</v>
      </c>
    </row>
    <row r="436" spans="2:37" outlineLevel="2" x14ac:dyDescent="0.2">
      <c r="B436" s="46">
        <v>2017</v>
      </c>
      <c r="C436" s="46">
        <v>4</v>
      </c>
      <c r="D436" s="22" t="s">
        <v>316</v>
      </c>
      <c r="E436" s="22" t="s">
        <v>698</v>
      </c>
      <c r="G436" s="41">
        <f t="shared" si="133"/>
        <v>2596.3336542021475</v>
      </c>
      <c r="H436" s="22"/>
      <c r="I436" s="41">
        <v>891.92136245834877</v>
      </c>
      <c r="J436" s="41">
        <v>150.69063309885229</v>
      </c>
      <c r="K436" s="41">
        <v>517</v>
      </c>
      <c r="L436" s="41">
        <v>157</v>
      </c>
      <c r="M436" s="41">
        <v>0.23072935949648279</v>
      </c>
      <c r="N436" s="41">
        <v>67</v>
      </c>
      <c r="P436" s="41">
        <v>77.458348759718632</v>
      </c>
      <c r="Q436" s="41">
        <v>77.458348759718632</v>
      </c>
      <c r="R436" s="41">
        <v>0</v>
      </c>
      <c r="T436" s="41">
        <v>377.46042206590153</v>
      </c>
      <c r="U436" s="22"/>
      <c r="V436" s="41">
        <v>1249.4935209181785</v>
      </c>
      <c r="W436" s="41">
        <v>1212.4935209181785</v>
      </c>
      <c r="X436" s="41">
        <v>19</v>
      </c>
      <c r="Y436" s="41">
        <v>18</v>
      </c>
      <c r="AA436" s="41">
        <v>0</v>
      </c>
      <c r="AB436" s="41"/>
      <c r="AC436" s="41">
        <f t="shared" si="134"/>
        <v>274.38282117734173</v>
      </c>
      <c r="AE436" s="41">
        <v>190</v>
      </c>
      <c r="AG436" s="41">
        <v>17.268493150684932</v>
      </c>
      <c r="AI436" s="41">
        <v>35.230211032950763</v>
      </c>
      <c r="AK436" s="41">
        <v>31.884116993706034</v>
      </c>
    </row>
    <row r="437" spans="2:37" outlineLevel="2" x14ac:dyDescent="0.2">
      <c r="B437" s="46">
        <v>2017</v>
      </c>
      <c r="C437" s="46">
        <v>4</v>
      </c>
      <c r="E437" s="22" t="s">
        <v>804</v>
      </c>
      <c r="G437" s="41">
        <f t="shared" si="133"/>
        <v>27300</v>
      </c>
      <c r="H437" s="22"/>
      <c r="I437" s="41">
        <v>15728</v>
      </c>
      <c r="J437" s="41">
        <v>8788</v>
      </c>
      <c r="K437" s="41">
        <v>721</v>
      </c>
      <c r="L437" s="41">
        <v>3598</v>
      </c>
      <c r="M437" s="41">
        <v>317</v>
      </c>
      <c r="N437" s="41">
        <v>2304</v>
      </c>
      <c r="P437" s="41">
        <v>5596</v>
      </c>
      <c r="Q437" s="41">
        <v>4372</v>
      </c>
      <c r="R437" s="41">
        <v>1224</v>
      </c>
      <c r="T437" s="41">
        <v>974</v>
      </c>
      <c r="U437" s="22"/>
      <c r="V437" s="41">
        <v>5002</v>
      </c>
      <c r="W437" s="41">
        <v>4480</v>
      </c>
      <c r="X437" s="41">
        <v>267</v>
      </c>
      <c r="Y437" s="41">
        <v>255</v>
      </c>
      <c r="AA437" s="41">
        <v>0</v>
      </c>
      <c r="AB437" s="41"/>
      <c r="AC437" s="41">
        <f t="shared" si="134"/>
        <v>4272</v>
      </c>
      <c r="AE437" s="41">
        <v>3421</v>
      </c>
      <c r="AG437" s="41">
        <v>518</v>
      </c>
      <c r="AI437" s="41">
        <v>143</v>
      </c>
      <c r="AK437" s="41">
        <v>190</v>
      </c>
    </row>
    <row r="438" spans="2:37" outlineLevel="1" x14ac:dyDescent="0.2">
      <c r="B438" s="46">
        <v>2017</v>
      </c>
      <c r="C438" s="47" t="s">
        <v>764</v>
      </c>
      <c r="G438" s="41">
        <f>SUBTOTAL(9,G386:G437)</f>
        <v>355426.37736851466</v>
      </c>
      <c r="H438" s="22"/>
      <c r="I438" s="41">
        <f t="shared" ref="I438:N438" si="135">SUBTOTAL(9,I386:I437)</f>
        <v>195607.11746842109</v>
      </c>
      <c r="J438" s="41">
        <f t="shared" si="135"/>
        <v>108104.35327467894</v>
      </c>
      <c r="K438" s="41">
        <f t="shared" si="135"/>
        <v>10266</v>
      </c>
      <c r="L438" s="41">
        <f t="shared" si="135"/>
        <v>44565.520453056255</v>
      </c>
      <c r="M438" s="41">
        <f t="shared" si="135"/>
        <v>3846.2307293594963</v>
      </c>
      <c r="N438" s="41">
        <f t="shared" si="135"/>
        <v>28825.013011326406</v>
      </c>
      <c r="P438" s="41">
        <f>SUBTOTAL(9,P386:P437)</f>
        <v>41453.471360086121</v>
      </c>
      <c r="Q438" s="41">
        <f>SUBTOTAL(9,Q386:Q437)</f>
        <v>32409.471360086125</v>
      </c>
      <c r="R438" s="41">
        <f>SUBTOTAL(9,R386:R437)</f>
        <v>9044</v>
      </c>
      <c r="T438" s="41">
        <f>SUBTOTAL(9,T386:T437)</f>
        <v>28598.72064859403</v>
      </c>
      <c r="U438" s="22"/>
      <c r="V438" s="41">
        <f>SUBTOTAL(9,V386:V437)</f>
        <v>89767.067891413346</v>
      </c>
      <c r="W438" s="41">
        <f>SUBTOTAL(9,W386:W437)</f>
        <v>80970.067891413375</v>
      </c>
      <c r="X438" s="41">
        <f>SUBTOTAL(9,X386:X437)</f>
        <v>4544</v>
      </c>
      <c r="Y438" s="41">
        <f>SUBTOTAL(9,Y386:Y437)</f>
        <v>4253</v>
      </c>
      <c r="AA438" s="41">
        <f>SUBTOTAL(9,AA386:AA437)</f>
        <v>3517</v>
      </c>
      <c r="AB438" s="41"/>
      <c r="AC438" s="41">
        <f>SUBTOTAL(9,AC386:AC437)</f>
        <v>49977.64592117734</v>
      </c>
      <c r="AE438" s="41">
        <f>SUBTOTAL(9,AE386:AE437)</f>
        <v>32130.558700000001</v>
      </c>
      <c r="AG438" s="41">
        <f>SUBTOTAL(9,AG386:AG437)</f>
        <v>7117.4053931506842</v>
      </c>
      <c r="AI438" s="41">
        <f>SUBTOTAL(9,AI386:AI437)</f>
        <v>5115.230211032951</v>
      </c>
      <c r="AK438" s="41">
        <f>SUBTOTAL(9,AK386:AK437)</f>
        <v>5614.451616993706</v>
      </c>
    </row>
    <row r="439" spans="2:37" outlineLevel="2" x14ac:dyDescent="0.2">
      <c r="B439" s="46">
        <v>2017</v>
      </c>
      <c r="C439" s="46">
        <v>5</v>
      </c>
      <c r="D439" s="22" t="s">
        <v>2</v>
      </c>
      <c r="E439" s="22" t="s">
        <v>325</v>
      </c>
      <c r="G439" s="41">
        <f t="shared" ref="G439:G502" si="136">SUM(I439,P439,T439,V439)</f>
        <v>1948</v>
      </c>
      <c r="H439" s="22"/>
      <c r="I439" s="41">
        <v>990</v>
      </c>
      <c r="J439" s="41">
        <v>933</v>
      </c>
      <c r="K439" s="41">
        <v>0</v>
      </c>
      <c r="L439" s="41">
        <v>56</v>
      </c>
      <c r="M439" s="41">
        <v>1</v>
      </c>
      <c r="N439" s="41">
        <v>0</v>
      </c>
      <c r="P439" s="41">
        <v>415</v>
      </c>
      <c r="Q439" s="41">
        <v>415</v>
      </c>
      <c r="R439" s="41">
        <v>0</v>
      </c>
      <c r="T439" s="41">
        <v>47</v>
      </c>
      <c r="U439" s="22"/>
      <c r="V439" s="41">
        <v>496</v>
      </c>
      <c r="W439" s="41">
        <v>480</v>
      </c>
      <c r="X439" s="41">
        <v>16</v>
      </c>
      <c r="Y439" s="41">
        <v>0</v>
      </c>
      <c r="AA439" s="41">
        <v>0</v>
      </c>
      <c r="AB439" s="41"/>
      <c r="AC439" s="41">
        <f t="shared" si="134"/>
        <v>597</v>
      </c>
      <c r="AE439" s="41">
        <v>532</v>
      </c>
      <c r="AG439" s="41">
        <v>0</v>
      </c>
      <c r="AI439" s="41">
        <v>0</v>
      </c>
      <c r="AK439" s="41">
        <v>65</v>
      </c>
    </row>
    <row r="440" spans="2:37" outlineLevel="2" x14ac:dyDescent="0.2">
      <c r="B440" s="46">
        <v>2017</v>
      </c>
      <c r="C440" s="46">
        <v>5</v>
      </c>
      <c r="D440" s="22" t="s">
        <v>6</v>
      </c>
      <c r="E440" s="22" t="s">
        <v>329</v>
      </c>
      <c r="G440" s="41">
        <f t="shared" si="136"/>
        <v>3551</v>
      </c>
      <c r="H440" s="22"/>
      <c r="I440" s="41">
        <v>2516</v>
      </c>
      <c r="J440" s="41">
        <v>2105</v>
      </c>
      <c r="K440" s="41">
        <v>43</v>
      </c>
      <c r="L440" s="41">
        <v>367</v>
      </c>
      <c r="M440" s="41">
        <v>0</v>
      </c>
      <c r="N440" s="41">
        <v>1</v>
      </c>
      <c r="P440" s="41">
        <v>148</v>
      </c>
      <c r="Q440" s="41">
        <v>148</v>
      </c>
      <c r="R440" s="41">
        <v>0</v>
      </c>
      <c r="T440" s="41">
        <v>21</v>
      </c>
      <c r="U440" s="22"/>
      <c r="V440" s="41">
        <v>866</v>
      </c>
      <c r="W440" s="41">
        <v>844</v>
      </c>
      <c r="X440" s="41">
        <v>22</v>
      </c>
      <c r="Y440" s="41">
        <v>0</v>
      </c>
      <c r="AA440" s="41">
        <v>0</v>
      </c>
      <c r="AB440" s="41"/>
      <c r="AC440" s="41">
        <f t="shared" si="134"/>
        <v>1349</v>
      </c>
      <c r="AE440" s="41">
        <v>1258</v>
      </c>
      <c r="AG440" s="41">
        <v>6</v>
      </c>
      <c r="AI440" s="41">
        <v>0</v>
      </c>
      <c r="AK440" s="41">
        <v>85</v>
      </c>
    </row>
    <row r="441" spans="2:37" outlineLevel="2" x14ac:dyDescent="0.2">
      <c r="B441" s="46">
        <v>2017</v>
      </c>
      <c r="C441" s="46">
        <v>5</v>
      </c>
      <c r="D441" s="22" t="s">
        <v>7</v>
      </c>
      <c r="E441" s="22" t="s">
        <v>330</v>
      </c>
      <c r="G441" s="41">
        <f t="shared" si="136"/>
        <v>4258</v>
      </c>
      <c r="H441" s="22"/>
      <c r="I441" s="41">
        <v>3259</v>
      </c>
      <c r="J441" s="41">
        <v>3187</v>
      </c>
      <c r="K441" s="41">
        <v>0</v>
      </c>
      <c r="L441" s="41">
        <v>0</v>
      </c>
      <c r="M441" s="41">
        <v>38</v>
      </c>
      <c r="N441" s="41">
        <v>34</v>
      </c>
      <c r="P441" s="41">
        <v>266</v>
      </c>
      <c r="Q441" s="41">
        <v>0</v>
      </c>
      <c r="R441" s="41">
        <v>266</v>
      </c>
      <c r="T441" s="41">
        <v>0</v>
      </c>
      <c r="U441" s="22"/>
      <c r="V441" s="41">
        <v>733</v>
      </c>
      <c r="W441" s="41">
        <v>712</v>
      </c>
      <c r="X441" s="41">
        <v>21</v>
      </c>
      <c r="Y441" s="41">
        <v>0</v>
      </c>
      <c r="AA441" s="41">
        <v>0</v>
      </c>
      <c r="AB441" s="41"/>
      <c r="AC441" s="41">
        <f t="shared" si="134"/>
        <v>836</v>
      </c>
      <c r="AE441" s="41">
        <v>802</v>
      </c>
      <c r="AG441" s="41">
        <v>34</v>
      </c>
      <c r="AI441" s="41">
        <v>0</v>
      </c>
      <c r="AK441" s="41">
        <v>0</v>
      </c>
    </row>
    <row r="442" spans="2:37" outlineLevel="2" x14ac:dyDescent="0.2">
      <c r="B442" s="46">
        <v>2017</v>
      </c>
      <c r="C442" s="46">
        <v>5</v>
      </c>
      <c r="D442" s="22" t="s">
        <v>8</v>
      </c>
      <c r="E442" s="22" t="s">
        <v>331</v>
      </c>
      <c r="G442" s="41">
        <f t="shared" si="136"/>
        <v>847</v>
      </c>
      <c r="H442" s="22"/>
      <c r="I442" s="41">
        <v>151</v>
      </c>
      <c r="J442" s="41">
        <v>92</v>
      </c>
      <c r="K442" s="41">
        <v>1</v>
      </c>
      <c r="L442" s="41">
        <v>11</v>
      </c>
      <c r="M442" s="41">
        <v>47</v>
      </c>
      <c r="N442" s="41">
        <v>0</v>
      </c>
      <c r="P442" s="41">
        <v>48</v>
      </c>
      <c r="Q442" s="41">
        <v>0</v>
      </c>
      <c r="R442" s="41">
        <v>48</v>
      </c>
      <c r="T442" s="41">
        <v>28</v>
      </c>
      <c r="U442" s="22"/>
      <c r="V442" s="41">
        <v>620</v>
      </c>
      <c r="W442" s="41">
        <v>584</v>
      </c>
      <c r="X442" s="41">
        <v>36</v>
      </c>
      <c r="Y442" s="41">
        <v>0</v>
      </c>
      <c r="AA442" s="41">
        <v>0</v>
      </c>
      <c r="AB442" s="41"/>
      <c r="AC442" s="41">
        <f t="shared" si="134"/>
        <v>70</v>
      </c>
      <c r="AE442" s="41">
        <v>0</v>
      </c>
      <c r="AG442" s="41">
        <v>0</v>
      </c>
      <c r="AI442" s="41">
        <v>0</v>
      </c>
      <c r="AK442" s="41">
        <v>70</v>
      </c>
    </row>
    <row r="443" spans="2:37" outlineLevel="2" x14ac:dyDescent="0.2">
      <c r="B443" s="46">
        <v>2017</v>
      </c>
      <c r="C443" s="46">
        <v>5</v>
      </c>
      <c r="D443" s="22" t="s">
        <v>14</v>
      </c>
      <c r="E443" s="22" t="s">
        <v>338</v>
      </c>
      <c r="G443" s="41">
        <f t="shared" si="136"/>
        <v>1343</v>
      </c>
      <c r="H443" s="22"/>
      <c r="I443" s="41">
        <v>688</v>
      </c>
      <c r="J443" s="41">
        <v>25</v>
      </c>
      <c r="K443" s="41">
        <v>29</v>
      </c>
      <c r="L443" s="41">
        <v>285</v>
      </c>
      <c r="M443" s="41">
        <v>0</v>
      </c>
      <c r="N443" s="41">
        <v>349</v>
      </c>
      <c r="P443" s="41">
        <v>0</v>
      </c>
      <c r="Q443" s="41">
        <v>0</v>
      </c>
      <c r="R443" s="41">
        <v>0</v>
      </c>
      <c r="T443" s="41">
        <v>91</v>
      </c>
      <c r="U443" s="22"/>
      <c r="V443" s="41">
        <v>564</v>
      </c>
      <c r="W443" s="41">
        <v>553</v>
      </c>
      <c r="X443" s="41">
        <v>11</v>
      </c>
      <c r="Y443" s="41">
        <v>0</v>
      </c>
      <c r="AA443" s="41">
        <v>0</v>
      </c>
      <c r="AB443" s="41"/>
      <c r="AC443" s="41">
        <f t="shared" si="134"/>
        <v>31</v>
      </c>
      <c r="AE443" s="41">
        <v>1</v>
      </c>
      <c r="AG443" s="41">
        <v>0</v>
      </c>
      <c r="AI443" s="41">
        <v>10</v>
      </c>
      <c r="AK443" s="41">
        <v>20</v>
      </c>
    </row>
    <row r="444" spans="2:37" outlineLevel="2" x14ac:dyDescent="0.2">
      <c r="B444" s="46">
        <v>2017</v>
      </c>
      <c r="C444" s="46">
        <v>5</v>
      </c>
      <c r="D444" s="22" t="s">
        <v>15</v>
      </c>
      <c r="E444" s="22" t="s">
        <v>339</v>
      </c>
      <c r="G444" s="41">
        <f t="shared" si="136"/>
        <v>1221</v>
      </c>
      <c r="H444" s="22"/>
      <c r="I444" s="41">
        <v>579</v>
      </c>
      <c r="J444" s="41">
        <v>14</v>
      </c>
      <c r="K444" s="41">
        <v>0</v>
      </c>
      <c r="L444" s="41">
        <v>390</v>
      </c>
      <c r="M444" s="41">
        <v>0</v>
      </c>
      <c r="N444" s="41">
        <v>175</v>
      </c>
      <c r="P444" s="41">
        <v>57</v>
      </c>
      <c r="Q444" s="41">
        <v>57</v>
      </c>
      <c r="R444" s="41">
        <v>0</v>
      </c>
      <c r="T444" s="41">
        <v>3</v>
      </c>
      <c r="U444" s="22"/>
      <c r="V444" s="41">
        <v>582</v>
      </c>
      <c r="W444" s="41">
        <v>582</v>
      </c>
      <c r="X444" s="41">
        <v>0</v>
      </c>
      <c r="Y444" s="41">
        <v>0</v>
      </c>
      <c r="AA444" s="41">
        <v>0</v>
      </c>
      <c r="AB444" s="41"/>
      <c r="AC444" s="41">
        <f t="shared" si="134"/>
        <v>15</v>
      </c>
      <c r="AE444" s="41">
        <v>0</v>
      </c>
      <c r="AG444" s="41">
        <v>11</v>
      </c>
      <c r="AI444" s="41">
        <v>4</v>
      </c>
      <c r="AK444" s="41">
        <v>0</v>
      </c>
    </row>
    <row r="445" spans="2:37" outlineLevel="2" x14ac:dyDescent="0.2">
      <c r="B445" s="46">
        <v>2017</v>
      </c>
      <c r="C445" s="46">
        <v>5</v>
      </c>
      <c r="D445" s="22" t="s">
        <v>20</v>
      </c>
      <c r="E445" s="22" t="s">
        <v>344</v>
      </c>
      <c r="G445" s="41">
        <f t="shared" si="136"/>
        <v>974</v>
      </c>
      <c r="H445" s="22"/>
      <c r="I445" s="41">
        <v>340</v>
      </c>
      <c r="J445" s="41">
        <v>157</v>
      </c>
      <c r="K445" s="41">
        <v>0</v>
      </c>
      <c r="L445" s="41">
        <v>128</v>
      </c>
      <c r="M445" s="41">
        <v>0</v>
      </c>
      <c r="N445" s="41">
        <v>55</v>
      </c>
      <c r="P445" s="41">
        <v>76</v>
      </c>
      <c r="Q445" s="41">
        <v>76</v>
      </c>
      <c r="R445" s="41">
        <v>0</v>
      </c>
      <c r="T445" s="41">
        <v>116</v>
      </c>
      <c r="U445" s="22"/>
      <c r="V445" s="41">
        <v>442</v>
      </c>
      <c r="W445" s="41">
        <v>409</v>
      </c>
      <c r="X445" s="41">
        <v>15</v>
      </c>
      <c r="Y445" s="41">
        <v>18</v>
      </c>
      <c r="AA445" s="41">
        <v>0</v>
      </c>
      <c r="AB445" s="41"/>
      <c r="AC445" s="41">
        <f t="shared" si="134"/>
        <v>2</v>
      </c>
      <c r="AE445" s="41">
        <v>0</v>
      </c>
      <c r="AG445" s="41">
        <v>0</v>
      </c>
      <c r="AI445" s="41">
        <v>2</v>
      </c>
      <c r="AK445" s="41">
        <v>0</v>
      </c>
    </row>
    <row r="446" spans="2:37" outlineLevel="2" x14ac:dyDescent="0.2">
      <c r="B446" s="46">
        <v>2017</v>
      </c>
      <c r="C446" s="46">
        <v>5</v>
      </c>
      <c r="D446" s="22" t="s">
        <v>22</v>
      </c>
      <c r="E446" s="22" t="s">
        <v>347</v>
      </c>
      <c r="G446" s="41">
        <f t="shared" si="136"/>
        <v>959</v>
      </c>
      <c r="H446" s="22"/>
      <c r="I446" s="41">
        <v>125</v>
      </c>
      <c r="J446" s="41">
        <v>107</v>
      </c>
      <c r="K446" s="41">
        <v>0</v>
      </c>
      <c r="L446" s="41">
        <v>11</v>
      </c>
      <c r="M446" s="41">
        <v>0</v>
      </c>
      <c r="N446" s="41">
        <v>7</v>
      </c>
      <c r="P446" s="41">
        <v>249</v>
      </c>
      <c r="Q446" s="41">
        <v>249</v>
      </c>
      <c r="R446" s="41">
        <v>0</v>
      </c>
      <c r="T446" s="41">
        <v>0</v>
      </c>
      <c r="U446" s="22"/>
      <c r="V446" s="41">
        <v>585</v>
      </c>
      <c r="W446" s="41">
        <v>568</v>
      </c>
      <c r="X446" s="41">
        <v>17</v>
      </c>
      <c r="Y446" s="41">
        <v>0</v>
      </c>
      <c r="AA446" s="41">
        <v>0</v>
      </c>
      <c r="AB446" s="41"/>
      <c r="AC446" s="41">
        <f t="shared" si="134"/>
        <v>94</v>
      </c>
      <c r="AE446" s="41">
        <v>0</v>
      </c>
      <c r="AG446" s="41">
        <v>36</v>
      </c>
      <c r="AI446" s="41">
        <v>0</v>
      </c>
      <c r="AK446" s="41">
        <v>58</v>
      </c>
    </row>
    <row r="447" spans="2:37" outlineLevel="2" x14ac:dyDescent="0.2">
      <c r="B447" s="46">
        <v>2017</v>
      </c>
      <c r="C447" s="46">
        <v>5</v>
      </c>
      <c r="D447" s="22" t="s">
        <v>25</v>
      </c>
      <c r="E447" s="22" t="s">
        <v>350</v>
      </c>
      <c r="G447" s="41">
        <f t="shared" si="136"/>
        <v>3019</v>
      </c>
      <c r="H447" s="22"/>
      <c r="I447" s="41">
        <v>2320</v>
      </c>
      <c r="J447" s="41">
        <v>2262</v>
      </c>
      <c r="K447" s="41">
        <v>58</v>
      </c>
      <c r="L447" s="41">
        <v>0</v>
      </c>
      <c r="M447" s="41">
        <v>0</v>
      </c>
      <c r="N447" s="41">
        <v>0</v>
      </c>
      <c r="P447" s="41">
        <v>64</v>
      </c>
      <c r="Q447" s="41">
        <v>64</v>
      </c>
      <c r="R447" s="41">
        <v>0</v>
      </c>
      <c r="T447" s="41">
        <v>110</v>
      </c>
      <c r="U447" s="22"/>
      <c r="V447" s="41">
        <v>525</v>
      </c>
      <c r="W447" s="41">
        <v>504</v>
      </c>
      <c r="X447" s="41">
        <v>21</v>
      </c>
      <c r="Y447" s="41">
        <v>0</v>
      </c>
      <c r="AA447" s="41">
        <v>0</v>
      </c>
      <c r="AB447" s="41"/>
      <c r="AC447" s="41">
        <f t="shared" si="134"/>
        <v>832</v>
      </c>
      <c r="AE447" s="41">
        <v>729</v>
      </c>
      <c r="AG447" s="41">
        <v>0</v>
      </c>
      <c r="AI447" s="41">
        <v>103</v>
      </c>
      <c r="AK447" s="41">
        <v>0</v>
      </c>
    </row>
    <row r="448" spans="2:37" outlineLevel="2" x14ac:dyDescent="0.2">
      <c r="B448" s="46">
        <v>2017</v>
      </c>
      <c r="C448" s="46">
        <v>5</v>
      </c>
      <c r="D448" s="22" t="s">
        <v>28</v>
      </c>
      <c r="E448" s="22" t="s">
        <v>354</v>
      </c>
      <c r="G448" s="41">
        <f t="shared" si="136"/>
        <v>1271</v>
      </c>
      <c r="H448" s="22"/>
      <c r="I448" s="41">
        <v>491</v>
      </c>
      <c r="J448" s="41">
        <v>0</v>
      </c>
      <c r="K448" s="41">
        <v>0</v>
      </c>
      <c r="L448" s="41">
        <v>391</v>
      </c>
      <c r="M448" s="41">
        <v>0</v>
      </c>
      <c r="N448" s="41">
        <v>100</v>
      </c>
      <c r="P448" s="41">
        <v>0</v>
      </c>
      <c r="Q448" s="41">
        <v>0</v>
      </c>
      <c r="R448" s="41">
        <v>0</v>
      </c>
      <c r="T448" s="41">
        <v>86</v>
      </c>
      <c r="U448" s="22"/>
      <c r="V448" s="41">
        <v>694</v>
      </c>
      <c r="W448" s="41">
        <v>592</v>
      </c>
      <c r="X448" s="41">
        <v>0</v>
      </c>
      <c r="Y448" s="41">
        <v>102</v>
      </c>
      <c r="AA448" s="41">
        <v>0</v>
      </c>
      <c r="AB448" s="41"/>
      <c r="AC448" s="41">
        <f t="shared" si="134"/>
        <v>65</v>
      </c>
      <c r="AE448" s="41">
        <v>55</v>
      </c>
      <c r="AG448" s="41">
        <v>0</v>
      </c>
      <c r="AI448" s="41">
        <v>10</v>
      </c>
      <c r="AK448" s="41">
        <v>0</v>
      </c>
    </row>
    <row r="449" spans="2:37" outlineLevel="2" x14ac:dyDescent="0.2">
      <c r="B449" s="46">
        <v>2017</v>
      </c>
      <c r="C449" s="46">
        <v>5</v>
      </c>
      <c r="D449" s="22" t="s">
        <v>31</v>
      </c>
      <c r="E449" s="22" t="s">
        <v>357</v>
      </c>
      <c r="G449" s="41">
        <f t="shared" si="136"/>
        <v>1302</v>
      </c>
      <c r="H449" s="22"/>
      <c r="I449" s="41">
        <v>1227</v>
      </c>
      <c r="J449" s="41">
        <v>1006</v>
      </c>
      <c r="K449" s="41">
        <v>80</v>
      </c>
      <c r="L449" s="41">
        <v>6</v>
      </c>
      <c r="M449" s="41">
        <v>0</v>
      </c>
      <c r="N449" s="41">
        <v>135</v>
      </c>
      <c r="P449" s="41">
        <v>0</v>
      </c>
      <c r="Q449" s="41">
        <v>0</v>
      </c>
      <c r="R449" s="41">
        <v>0</v>
      </c>
      <c r="T449" s="41">
        <v>63</v>
      </c>
      <c r="U449" s="22"/>
      <c r="V449" s="41">
        <v>12</v>
      </c>
      <c r="W449" s="41">
        <v>0</v>
      </c>
      <c r="X449" s="41">
        <v>12</v>
      </c>
      <c r="Y449" s="41">
        <v>0</v>
      </c>
      <c r="AA449" s="41">
        <v>0</v>
      </c>
      <c r="AB449" s="41"/>
      <c r="AC449" s="41">
        <f t="shared" si="134"/>
        <v>187</v>
      </c>
      <c r="AE449" s="41">
        <v>177</v>
      </c>
      <c r="AG449" s="41">
        <v>0</v>
      </c>
      <c r="AI449" s="41">
        <v>10</v>
      </c>
      <c r="AK449" s="41">
        <v>0</v>
      </c>
    </row>
    <row r="450" spans="2:37" outlineLevel="2" x14ac:dyDescent="0.2">
      <c r="B450" s="46">
        <v>2017</v>
      </c>
      <c r="C450" s="46">
        <v>5</v>
      </c>
      <c r="D450" s="22" t="s">
        <v>33</v>
      </c>
      <c r="E450" s="22" t="s">
        <v>359</v>
      </c>
      <c r="G450" s="41">
        <f t="shared" si="136"/>
        <v>3085</v>
      </c>
      <c r="H450" s="22"/>
      <c r="I450" s="41">
        <v>1512</v>
      </c>
      <c r="J450" s="41">
        <v>0</v>
      </c>
      <c r="K450" s="41">
        <v>89</v>
      </c>
      <c r="L450" s="41">
        <v>52</v>
      </c>
      <c r="M450" s="41">
        <v>1319</v>
      </c>
      <c r="N450" s="41">
        <v>52</v>
      </c>
      <c r="P450" s="41">
        <v>6</v>
      </c>
      <c r="Q450" s="41">
        <v>6</v>
      </c>
      <c r="R450" s="41">
        <v>0</v>
      </c>
      <c r="T450" s="41">
        <v>29</v>
      </c>
      <c r="U450" s="22"/>
      <c r="V450" s="41">
        <v>1538</v>
      </c>
      <c r="W450" s="41">
        <v>1474</v>
      </c>
      <c r="X450" s="41">
        <v>64</v>
      </c>
      <c r="Y450" s="41">
        <v>0</v>
      </c>
      <c r="AA450" s="41">
        <v>0</v>
      </c>
      <c r="AB450" s="41"/>
      <c r="AC450" s="41">
        <f t="shared" si="134"/>
        <v>1170</v>
      </c>
      <c r="AE450" s="41">
        <v>688</v>
      </c>
      <c r="AG450" s="41">
        <v>3</v>
      </c>
      <c r="AI450" s="41">
        <v>11</v>
      </c>
      <c r="AK450" s="41">
        <v>468</v>
      </c>
    </row>
    <row r="451" spans="2:37" outlineLevel="2" x14ac:dyDescent="0.2">
      <c r="B451" s="46">
        <v>2017</v>
      </c>
      <c r="C451" s="46">
        <v>5</v>
      </c>
      <c r="D451" s="22" t="s">
        <v>362</v>
      </c>
      <c r="E451" s="22" t="s">
        <v>363</v>
      </c>
      <c r="G451" s="41">
        <f t="shared" si="136"/>
        <v>793</v>
      </c>
      <c r="H451" s="22"/>
      <c r="I451" s="41">
        <v>300</v>
      </c>
      <c r="J451" s="41">
        <v>38</v>
      </c>
      <c r="K451" s="41">
        <v>2</v>
      </c>
      <c r="L451" s="41">
        <v>195</v>
      </c>
      <c r="M451" s="41">
        <v>0</v>
      </c>
      <c r="N451" s="41">
        <v>65</v>
      </c>
      <c r="P451" s="41">
        <v>13</v>
      </c>
      <c r="Q451" s="41">
        <v>13</v>
      </c>
      <c r="R451" s="41">
        <v>0</v>
      </c>
      <c r="T451" s="41">
        <v>13</v>
      </c>
      <c r="U451" s="22"/>
      <c r="V451" s="41">
        <v>467</v>
      </c>
      <c r="W451" s="41">
        <v>467</v>
      </c>
      <c r="X451" s="41">
        <v>0</v>
      </c>
      <c r="Y451" s="41">
        <v>0</v>
      </c>
      <c r="AA451" s="41">
        <v>0</v>
      </c>
      <c r="AB451" s="41"/>
      <c r="AC451" s="41">
        <f t="shared" si="134"/>
        <v>15</v>
      </c>
      <c r="AE451" s="41">
        <v>0</v>
      </c>
      <c r="AG451" s="41">
        <v>0</v>
      </c>
      <c r="AI451" s="41">
        <v>15</v>
      </c>
      <c r="AK451" s="41">
        <v>0</v>
      </c>
    </row>
    <row r="452" spans="2:37" outlineLevel="2" x14ac:dyDescent="0.2">
      <c r="B452" s="46">
        <v>2017</v>
      </c>
      <c r="C452" s="46">
        <v>5</v>
      </c>
      <c r="D452" s="22" t="s">
        <v>36</v>
      </c>
      <c r="E452" s="22" t="s">
        <v>364</v>
      </c>
      <c r="G452" s="41">
        <f t="shared" si="136"/>
        <v>4047</v>
      </c>
      <c r="H452" s="22"/>
      <c r="I452" s="41">
        <v>2246</v>
      </c>
      <c r="J452" s="41">
        <v>621</v>
      </c>
      <c r="K452" s="41">
        <v>32</v>
      </c>
      <c r="L452" s="41">
        <v>1556</v>
      </c>
      <c r="M452" s="41">
        <v>0</v>
      </c>
      <c r="N452" s="41">
        <v>37</v>
      </c>
      <c r="P452" s="41">
        <v>382</v>
      </c>
      <c r="Q452" s="41">
        <v>382</v>
      </c>
      <c r="R452" s="41">
        <v>0</v>
      </c>
      <c r="T452" s="41">
        <v>361</v>
      </c>
      <c r="U452" s="22"/>
      <c r="V452" s="41">
        <v>1058</v>
      </c>
      <c r="W452" s="41">
        <v>1016</v>
      </c>
      <c r="X452" s="41">
        <v>42</v>
      </c>
      <c r="Y452" s="41">
        <v>0</v>
      </c>
      <c r="AA452" s="41">
        <v>0</v>
      </c>
      <c r="AB452" s="41"/>
      <c r="AC452" s="41">
        <f t="shared" si="134"/>
        <v>144</v>
      </c>
      <c r="AE452" s="41">
        <v>75</v>
      </c>
      <c r="AG452" s="41">
        <v>48</v>
      </c>
      <c r="AI452" s="41">
        <v>21</v>
      </c>
      <c r="AK452" s="41">
        <v>0</v>
      </c>
    </row>
    <row r="453" spans="2:37" outlineLevel="2" x14ac:dyDescent="0.2">
      <c r="B453" s="46">
        <v>2017</v>
      </c>
      <c r="C453" s="46">
        <v>5</v>
      </c>
      <c r="D453" s="22" t="s">
        <v>37</v>
      </c>
      <c r="E453" s="22" t="s">
        <v>365</v>
      </c>
      <c r="G453" s="41">
        <f t="shared" si="136"/>
        <v>2373</v>
      </c>
      <c r="H453" s="22"/>
      <c r="I453" s="41">
        <v>1090</v>
      </c>
      <c r="J453" s="41">
        <v>692</v>
      </c>
      <c r="K453" s="41">
        <v>8</v>
      </c>
      <c r="L453" s="41">
        <v>326</v>
      </c>
      <c r="M453" s="41">
        <v>1</v>
      </c>
      <c r="N453" s="41">
        <v>63</v>
      </c>
      <c r="P453" s="41">
        <v>0</v>
      </c>
      <c r="Q453" s="41">
        <v>0</v>
      </c>
      <c r="R453" s="41">
        <v>0</v>
      </c>
      <c r="T453" s="41">
        <v>267</v>
      </c>
      <c r="U453" s="22"/>
      <c r="V453" s="41">
        <v>1016</v>
      </c>
      <c r="W453" s="41">
        <v>983</v>
      </c>
      <c r="X453" s="41">
        <v>18</v>
      </c>
      <c r="Y453" s="41">
        <v>15</v>
      </c>
      <c r="AA453" s="41">
        <v>0</v>
      </c>
      <c r="AB453" s="41"/>
      <c r="AC453" s="41">
        <f t="shared" si="134"/>
        <v>379</v>
      </c>
      <c r="AE453" s="41">
        <v>294</v>
      </c>
      <c r="AG453" s="41">
        <v>0</v>
      </c>
      <c r="AI453" s="41">
        <v>0</v>
      </c>
      <c r="AK453" s="41">
        <v>85</v>
      </c>
    </row>
    <row r="454" spans="2:37" outlineLevel="2" x14ac:dyDescent="0.2">
      <c r="B454" s="46">
        <v>2017</v>
      </c>
      <c r="C454" s="46">
        <v>5</v>
      </c>
      <c r="D454" s="22" t="s">
        <v>38</v>
      </c>
      <c r="E454" s="22" t="s">
        <v>368</v>
      </c>
      <c r="G454" s="41">
        <f t="shared" si="136"/>
        <v>1565</v>
      </c>
      <c r="H454" s="22"/>
      <c r="I454" s="41">
        <v>739</v>
      </c>
      <c r="J454" s="41">
        <v>432</v>
      </c>
      <c r="K454" s="41">
        <v>3</v>
      </c>
      <c r="L454" s="41">
        <v>304</v>
      </c>
      <c r="M454" s="41">
        <v>0</v>
      </c>
      <c r="N454" s="41">
        <v>0</v>
      </c>
      <c r="P454" s="41">
        <v>9</v>
      </c>
      <c r="Q454" s="41">
        <v>9</v>
      </c>
      <c r="R454" s="41">
        <v>0</v>
      </c>
      <c r="T454" s="41">
        <v>0</v>
      </c>
      <c r="U454" s="22"/>
      <c r="V454" s="41">
        <v>817</v>
      </c>
      <c r="W454" s="41">
        <v>796</v>
      </c>
      <c r="X454" s="41">
        <v>21</v>
      </c>
      <c r="Y454" s="41">
        <v>0</v>
      </c>
      <c r="AA454" s="41">
        <v>0</v>
      </c>
      <c r="AB454" s="41"/>
      <c r="AC454" s="41">
        <f t="shared" si="134"/>
        <v>82</v>
      </c>
      <c r="AE454" s="41">
        <v>82</v>
      </c>
      <c r="AG454" s="41">
        <v>0</v>
      </c>
      <c r="AI454" s="41">
        <v>0</v>
      </c>
      <c r="AK454" s="41">
        <v>0</v>
      </c>
    </row>
    <row r="455" spans="2:37" outlineLevel="2" x14ac:dyDescent="0.2">
      <c r="B455" s="46">
        <v>2017</v>
      </c>
      <c r="C455" s="46">
        <v>5</v>
      </c>
      <c r="D455" s="22" t="s">
        <v>40</v>
      </c>
      <c r="E455" s="22" t="s">
        <v>370</v>
      </c>
      <c r="G455" s="41">
        <f t="shared" si="136"/>
        <v>906</v>
      </c>
      <c r="H455" s="22"/>
      <c r="I455" s="41">
        <v>290</v>
      </c>
      <c r="J455" s="41">
        <v>119</v>
      </c>
      <c r="K455" s="41">
        <v>80</v>
      </c>
      <c r="L455" s="41">
        <v>85</v>
      </c>
      <c r="M455" s="41">
        <v>0</v>
      </c>
      <c r="N455" s="41">
        <v>6</v>
      </c>
      <c r="P455" s="41">
        <v>0</v>
      </c>
      <c r="Q455" s="41">
        <v>0</v>
      </c>
      <c r="R455" s="41">
        <v>0</v>
      </c>
      <c r="T455" s="41">
        <v>25</v>
      </c>
      <c r="U455" s="22"/>
      <c r="V455" s="41">
        <v>591</v>
      </c>
      <c r="W455" s="41">
        <v>579</v>
      </c>
      <c r="X455" s="41">
        <v>0</v>
      </c>
      <c r="Y455" s="41">
        <v>12</v>
      </c>
      <c r="AA455" s="41">
        <v>0</v>
      </c>
      <c r="AB455" s="41"/>
      <c r="AC455" s="41">
        <f t="shared" si="134"/>
        <v>45</v>
      </c>
      <c r="AE455" s="41">
        <v>7</v>
      </c>
      <c r="AG455" s="41">
        <v>0</v>
      </c>
      <c r="AI455" s="41">
        <v>7</v>
      </c>
      <c r="AK455" s="41">
        <v>31</v>
      </c>
    </row>
    <row r="456" spans="2:37" outlineLevel="2" x14ac:dyDescent="0.2">
      <c r="B456" s="46">
        <v>2017</v>
      </c>
      <c r="C456" s="46">
        <v>5</v>
      </c>
      <c r="D456" s="22" t="s">
        <v>41</v>
      </c>
      <c r="E456" s="22" t="s">
        <v>371</v>
      </c>
      <c r="G456" s="41">
        <f t="shared" si="136"/>
        <v>1981</v>
      </c>
      <c r="H456" s="22"/>
      <c r="I456" s="41">
        <v>45</v>
      </c>
      <c r="J456" s="41">
        <v>0</v>
      </c>
      <c r="K456" s="41">
        <v>0</v>
      </c>
      <c r="L456" s="41">
        <v>0</v>
      </c>
      <c r="M456" s="41">
        <v>0</v>
      </c>
      <c r="N456" s="41">
        <v>45</v>
      </c>
      <c r="P456" s="41">
        <v>134</v>
      </c>
      <c r="Q456" s="41">
        <v>134</v>
      </c>
      <c r="R456" s="41">
        <v>0</v>
      </c>
      <c r="T456" s="41">
        <v>1286</v>
      </c>
      <c r="U456" s="22"/>
      <c r="V456" s="41">
        <v>516</v>
      </c>
      <c r="W456" s="41">
        <v>516</v>
      </c>
      <c r="X456" s="41">
        <v>0</v>
      </c>
      <c r="Y456" s="41">
        <v>0</v>
      </c>
      <c r="AA456" s="41">
        <v>11</v>
      </c>
      <c r="AB456" s="41"/>
      <c r="AC456" s="41">
        <f t="shared" si="134"/>
        <v>632</v>
      </c>
      <c r="AE456" s="41">
        <v>0</v>
      </c>
      <c r="AG456" s="41">
        <v>52</v>
      </c>
      <c r="AI456" s="41">
        <v>492</v>
      </c>
      <c r="AK456" s="41">
        <v>88</v>
      </c>
    </row>
    <row r="457" spans="2:37" outlineLevel="2" x14ac:dyDescent="0.2">
      <c r="B457" s="46">
        <v>2017</v>
      </c>
      <c r="C457" s="46">
        <v>5</v>
      </c>
      <c r="D457" s="22" t="s">
        <v>42</v>
      </c>
      <c r="E457" s="22" t="s">
        <v>372</v>
      </c>
      <c r="G457" s="41">
        <f t="shared" si="136"/>
        <v>1015</v>
      </c>
      <c r="H457" s="22"/>
      <c r="I457" s="41">
        <v>472</v>
      </c>
      <c r="J457" s="41">
        <v>30</v>
      </c>
      <c r="K457" s="41">
        <v>23</v>
      </c>
      <c r="L457" s="41">
        <v>393</v>
      </c>
      <c r="M457" s="41">
        <v>22</v>
      </c>
      <c r="N457" s="41">
        <v>4</v>
      </c>
      <c r="P457" s="41">
        <v>4</v>
      </c>
      <c r="Q457" s="41">
        <v>4</v>
      </c>
      <c r="R457" s="41">
        <v>0</v>
      </c>
      <c r="T457" s="41">
        <v>40</v>
      </c>
      <c r="U457" s="22"/>
      <c r="V457" s="41">
        <v>499</v>
      </c>
      <c r="W457" s="41">
        <v>489</v>
      </c>
      <c r="X457" s="41">
        <v>10</v>
      </c>
      <c r="Y457" s="41">
        <v>0</v>
      </c>
      <c r="AA457" s="41">
        <v>0</v>
      </c>
      <c r="AB457" s="41"/>
      <c r="AC457" s="41">
        <f t="shared" si="134"/>
        <v>26</v>
      </c>
      <c r="AE457" s="41">
        <v>26</v>
      </c>
      <c r="AG457" s="41">
        <v>0</v>
      </c>
      <c r="AI457" s="41">
        <v>0</v>
      </c>
      <c r="AK457" s="41">
        <v>0</v>
      </c>
    </row>
    <row r="458" spans="2:37" outlineLevel="2" x14ac:dyDescent="0.2">
      <c r="B458" s="46">
        <v>2017</v>
      </c>
      <c r="C458" s="46">
        <v>5</v>
      </c>
      <c r="D458" s="22" t="s">
        <v>44</v>
      </c>
      <c r="E458" s="22" t="s">
        <v>374</v>
      </c>
      <c r="G458" s="41">
        <f t="shared" si="136"/>
        <v>1178</v>
      </c>
      <c r="H458" s="22"/>
      <c r="I458" s="41">
        <v>250</v>
      </c>
      <c r="J458" s="41">
        <v>178</v>
      </c>
      <c r="K458" s="41">
        <v>55</v>
      </c>
      <c r="L458" s="41">
        <v>0</v>
      </c>
      <c r="M458" s="41">
        <v>0</v>
      </c>
      <c r="N458" s="41">
        <v>17</v>
      </c>
      <c r="P458" s="41">
        <v>281</v>
      </c>
      <c r="Q458" s="41">
        <v>162</v>
      </c>
      <c r="R458" s="41">
        <v>119</v>
      </c>
      <c r="T458" s="41">
        <v>116</v>
      </c>
      <c r="U458" s="22"/>
      <c r="V458" s="41">
        <v>531</v>
      </c>
      <c r="W458" s="41">
        <v>516</v>
      </c>
      <c r="X458" s="41">
        <v>14</v>
      </c>
      <c r="Y458" s="41">
        <v>1</v>
      </c>
      <c r="AA458" s="41">
        <v>0</v>
      </c>
      <c r="AB458" s="41"/>
      <c r="AC458" s="41">
        <f t="shared" si="134"/>
        <v>75</v>
      </c>
      <c r="AE458" s="41">
        <v>0</v>
      </c>
      <c r="AG458" s="41">
        <v>19</v>
      </c>
      <c r="AI458" s="41">
        <v>32</v>
      </c>
      <c r="AK458" s="41">
        <v>24</v>
      </c>
    </row>
    <row r="459" spans="2:37" outlineLevel="2" x14ac:dyDescent="0.2">
      <c r="B459" s="46">
        <v>2017</v>
      </c>
      <c r="C459" s="46">
        <v>5</v>
      </c>
      <c r="D459" s="22" t="s">
        <v>48</v>
      </c>
      <c r="E459" s="22" t="s">
        <v>381</v>
      </c>
      <c r="G459" s="41">
        <f t="shared" si="136"/>
        <v>576</v>
      </c>
      <c r="H459" s="22"/>
      <c r="I459" s="41">
        <v>76</v>
      </c>
      <c r="J459" s="41">
        <v>44</v>
      </c>
      <c r="K459" s="41">
        <v>0</v>
      </c>
      <c r="L459" s="41">
        <v>26</v>
      </c>
      <c r="M459" s="41">
        <v>0</v>
      </c>
      <c r="N459" s="41">
        <v>6</v>
      </c>
      <c r="P459" s="41">
        <v>68</v>
      </c>
      <c r="Q459" s="41">
        <v>0</v>
      </c>
      <c r="R459" s="41">
        <v>68</v>
      </c>
      <c r="T459" s="41">
        <v>36</v>
      </c>
      <c r="U459" s="22"/>
      <c r="V459" s="41">
        <v>396</v>
      </c>
      <c r="W459" s="41">
        <v>384</v>
      </c>
      <c r="X459" s="41">
        <v>12</v>
      </c>
      <c r="Y459" s="41">
        <v>0</v>
      </c>
      <c r="AA459" s="41">
        <v>0</v>
      </c>
      <c r="AB459" s="41"/>
      <c r="AC459" s="41">
        <f t="shared" si="134"/>
        <v>0</v>
      </c>
      <c r="AE459" s="41">
        <v>0</v>
      </c>
      <c r="AG459" s="41">
        <v>0</v>
      </c>
      <c r="AI459" s="41">
        <v>0</v>
      </c>
      <c r="AK459" s="41">
        <v>0</v>
      </c>
    </row>
    <row r="460" spans="2:37" outlineLevel="2" x14ac:dyDescent="0.2">
      <c r="B460" s="46">
        <v>2017</v>
      </c>
      <c r="C460" s="46">
        <v>5</v>
      </c>
      <c r="D460" s="22" t="s">
        <v>49</v>
      </c>
      <c r="E460" s="22" t="s">
        <v>382</v>
      </c>
      <c r="G460" s="41">
        <f t="shared" si="136"/>
        <v>402</v>
      </c>
      <c r="H460" s="22"/>
      <c r="I460" s="41">
        <v>24</v>
      </c>
      <c r="J460" s="41">
        <v>0</v>
      </c>
      <c r="K460" s="41">
        <v>0</v>
      </c>
      <c r="L460" s="41">
        <v>0</v>
      </c>
      <c r="M460" s="41">
        <v>0</v>
      </c>
      <c r="N460" s="41">
        <v>24</v>
      </c>
      <c r="P460" s="41">
        <v>12</v>
      </c>
      <c r="Q460" s="41">
        <v>12</v>
      </c>
      <c r="R460" s="41">
        <v>0</v>
      </c>
      <c r="T460" s="41">
        <v>227</v>
      </c>
      <c r="U460" s="22"/>
      <c r="V460" s="41">
        <v>139</v>
      </c>
      <c r="W460" s="41">
        <v>100</v>
      </c>
      <c r="X460" s="41">
        <v>8</v>
      </c>
      <c r="Y460" s="41">
        <v>31</v>
      </c>
      <c r="AA460" s="41">
        <v>0</v>
      </c>
      <c r="AB460" s="41"/>
      <c r="AC460" s="41">
        <f t="shared" si="134"/>
        <v>91</v>
      </c>
      <c r="AE460" s="41">
        <v>3</v>
      </c>
      <c r="AG460" s="41">
        <v>4</v>
      </c>
      <c r="AI460" s="41">
        <v>84</v>
      </c>
      <c r="AK460" s="41">
        <v>0</v>
      </c>
    </row>
    <row r="461" spans="2:37" outlineLevel="2" x14ac:dyDescent="0.2">
      <c r="B461" s="46">
        <v>2017</v>
      </c>
      <c r="C461" s="46">
        <v>5</v>
      </c>
      <c r="D461" s="22" t="s">
        <v>50</v>
      </c>
      <c r="E461" s="22" t="s">
        <v>383</v>
      </c>
      <c r="G461" s="41">
        <f t="shared" si="136"/>
        <v>2001</v>
      </c>
      <c r="H461" s="22"/>
      <c r="I461" s="41">
        <v>547</v>
      </c>
      <c r="J461" s="41">
        <v>55</v>
      </c>
      <c r="K461" s="41">
        <v>257</v>
      </c>
      <c r="L461" s="41">
        <v>127</v>
      </c>
      <c r="M461" s="41">
        <v>0</v>
      </c>
      <c r="N461" s="41">
        <v>108</v>
      </c>
      <c r="P461" s="41">
        <v>416</v>
      </c>
      <c r="Q461" s="41">
        <v>141</v>
      </c>
      <c r="R461" s="41">
        <v>275</v>
      </c>
      <c r="T461" s="41">
        <v>587</v>
      </c>
      <c r="U461" s="22"/>
      <c r="V461" s="41">
        <v>451</v>
      </c>
      <c r="W461" s="41">
        <v>436</v>
      </c>
      <c r="X461" s="41">
        <v>15</v>
      </c>
      <c r="Y461" s="41">
        <v>0</v>
      </c>
      <c r="AA461" s="41">
        <v>0</v>
      </c>
      <c r="AB461" s="41"/>
      <c r="AC461" s="41">
        <f t="shared" si="134"/>
        <v>82</v>
      </c>
      <c r="AE461" s="41">
        <v>28</v>
      </c>
      <c r="AG461" s="41">
        <v>0</v>
      </c>
      <c r="AI461" s="41">
        <v>54</v>
      </c>
      <c r="AK461" s="41">
        <v>0</v>
      </c>
    </row>
    <row r="462" spans="2:37" outlineLevel="2" x14ac:dyDescent="0.2">
      <c r="B462" s="46">
        <v>2017</v>
      </c>
      <c r="C462" s="46">
        <v>5</v>
      </c>
      <c r="D462" s="22" t="s">
        <v>53</v>
      </c>
      <c r="E462" s="22" t="s">
        <v>388</v>
      </c>
      <c r="G462" s="41">
        <f t="shared" si="136"/>
        <v>766</v>
      </c>
      <c r="H462" s="22"/>
      <c r="I462" s="41">
        <v>376</v>
      </c>
      <c r="J462" s="41">
        <v>0</v>
      </c>
      <c r="K462" s="41">
        <v>153</v>
      </c>
      <c r="L462" s="41">
        <v>223</v>
      </c>
      <c r="M462" s="41">
        <v>0</v>
      </c>
      <c r="N462" s="41">
        <v>0</v>
      </c>
      <c r="P462" s="41">
        <v>23</v>
      </c>
      <c r="Q462" s="41">
        <v>23</v>
      </c>
      <c r="R462" s="41">
        <v>0</v>
      </c>
      <c r="T462" s="41">
        <v>84</v>
      </c>
      <c r="U462" s="22"/>
      <c r="V462" s="41">
        <v>283</v>
      </c>
      <c r="W462" s="41">
        <v>261</v>
      </c>
      <c r="X462" s="41">
        <v>22</v>
      </c>
      <c r="Y462" s="41">
        <v>0</v>
      </c>
      <c r="AA462" s="41">
        <v>0</v>
      </c>
      <c r="AB462" s="41"/>
      <c r="AC462" s="41">
        <f t="shared" si="134"/>
        <v>13</v>
      </c>
      <c r="AE462" s="41">
        <v>13</v>
      </c>
      <c r="AG462" s="41">
        <v>0</v>
      </c>
      <c r="AI462" s="41">
        <v>0</v>
      </c>
      <c r="AK462" s="41">
        <v>0</v>
      </c>
    </row>
    <row r="463" spans="2:37" outlineLevel="2" x14ac:dyDescent="0.2">
      <c r="B463" s="46">
        <v>2017</v>
      </c>
      <c r="C463" s="46">
        <v>5</v>
      </c>
      <c r="D463" s="22" t="s">
        <v>55</v>
      </c>
      <c r="E463" s="22" t="s">
        <v>390</v>
      </c>
      <c r="G463" s="41">
        <f t="shared" si="136"/>
        <v>1512</v>
      </c>
      <c r="H463" s="22"/>
      <c r="I463" s="41">
        <v>252</v>
      </c>
      <c r="J463" s="41">
        <v>0</v>
      </c>
      <c r="K463" s="41">
        <v>0</v>
      </c>
      <c r="L463" s="41">
        <v>252</v>
      </c>
      <c r="M463" s="41">
        <v>0</v>
      </c>
      <c r="N463" s="41">
        <v>0</v>
      </c>
      <c r="P463" s="41">
        <v>527</v>
      </c>
      <c r="Q463" s="41">
        <v>329</v>
      </c>
      <c r="R463" s="41">
        <v>198</v>
      </c>
      <c r="T463" s="41">
        <v>362</v>
      </c>
      <c r="U463" s="22"/>
      <c r="V463" s="41">
        <v>371</v>
      </c>
      <c r="W463" s="41">
        <v>371</v>
      </c>
      <c r="X463" s="41">
        <v>0</v>
      </c>
      <c r="Y463" s="41">
        <v>0</v>
      </c>
      <c r="AA463" s="41">
        <v>0</v>
      </c>
      <c r="AB463" s="41"/>
      <c r="AC463" s="41">
        <f t="shared" si="134"/>
        <v>186</v>
      </c>
      <c r="AE463" s="41">
        <v>27</v>
      </c>
      <c r="AG463" s="41">
        <v>14</v>
      </c>
      <c r="AI463" s="41">
        <v>145</v>
      </c>
      <c r="AK463" s="41">
        <v>0</v>
      </c>
    </row>
    <row r="464" spans="2:37" outlineLevel="2" x14ac:dyDescent="0.2">
      <c r="B464" s="46">
        <v>2017</v>
      </c>
      <c r="C464" s="46">
        <v>5</v>
      </c>
      <c r="D464" s="22" t="s">
        <v>56</v>
      </c>
      <c r="E464" s="22" t="s">
        <v>391</v>
      </c>
      <c r="G464" s="41">
        <f t="shared" si="136"/>
        <v>1330</v>
      </c>
      <c r="H464" s="22"/>
      <c r="I464" s="41">
        <v>455</v>
      </c>
      <c r="J464" s="41">
        <v>65</v>
      </c>
      <c r="K464" s="41">
        <v>25</v>
      </c>
      <c r="L464" s="41">
        <v>337</v>
      </c>
      <c r="M464" s="41">
        <v>0</v>
      </c>
      <c r="N464" s="41">
        <v>28</v>
      </c>
      <c r="P464" s="41">
        <v>120</v>
      </c>
      <c r="Q464" s="41">
        <v>18</v>
      </c>
      <c r="R464" s="41">
        <v>102</v>
      </c>
      <c r="T464" s="41">
        <v>140</v>
      </c>
      <c r="U464" s="22"/>
      <c r="V464" s="41">
        <v>615</v>
      </c>
      <c r="W464" s="41">
        <v>598</v>
      </c>
      <c r="X464" s="41">
        <v>17</v>
      </c>
      <c r="Y464" s="41">
        <v>0</v>
      </c>
      <c r="AA464" s="41">
        <v>13</v>
      </c>
      <c r="AB464" s="41"/>
      <c r="AC464" s="41">
        <f t="shared" si="134"/>
        <v>201</v>
      </c>
      <c r="AE464" s="41">
        <v>1</v>
      </c>
      <c r="AG464" s="41">
        <v>109</v>
      </c>
      <c r="AI464" s="41">
        <v>20</v>
      </c>
      <c r="AK464" s="41">
        <v>71</v>
      </c>
    </row>
    <row r="465" spans="2:37" outlineLevel="2" x14ac:dyDescent="0.2">
      <c r="B465" s="46">
        <v>2017</v>
      </c>
      <c r="C465" s="46">
        <v>5</v>
      </c>
      <c r="D465" s="22" t="s">
        <v>57</v>
      </c>
      <c r="E465" s="22" t="s">
        <v>392</v>
      </c>
      <c r="G465" s="41">
        <f t="shared" si="136"/>
        <v>1078</v>
      </c>
      <c r="H465" s="22"/>
      <c r="I465" s="41">
        <v>275</v>
      </c>
      <c r="J465" s="41">
        <v>0</v>
      </c>
      <c r="K465" s="41">
        <v>12</v>
      </c>
      <c r="L465" s="41">
        <v>186</v>
      </c>
      <c r="M465" s="41">
        <v>0</v>
      </c>
      <c r="N465" s="41">
        <v>77</v>
      </c>
      <c r="P465" s="41">
        <v>307</v>
      </c>
      <c r="Q465" s="41">
        <v>303</v>
      </c>
      <c r="R465" s="41">
        <v>4</v>
      </c>
      <c r="T465" s="41">
        <v>30</v>
      </c>
      <c r="U465" s="22"/>
      <c r="V465" s="41">
        <v>466</v>
      </c>
      <c r="W465" s="41">
        <v>452</v>
      </c>
      <c r="X465" s="41">
        <v>14</v>
      </c>
      <c r="Y465" s="41">
        <v>0</v>
      </c>
      <c r="AA465" s="41">
        <v>0</v>
      </c>
      <c r="AB465" s="41"/>
      <c r="AC465" s="41">
        <f t="shared" si="134"/>
        <v>112</v>
      </c>
      <c r="AE465" s="41">
        <v>1</v>
      </c>
      <c r="AG465" s="41">
        <v>102</v>
      </c>
      <c r="AI465" s="41">
        <v>2</v>
      </c>
      <c r="AK465" s="41">
        <v>7</v>
      </c>
    </row>
    <row r="466" spans="2:37" outlineLevel="2" x14ac:dyDescent="0.2">
      <c r="B466" s="46">
        <v>2017</v>
      </c>
      <c r="C466" s="46">
        <v>5</v>
      </c>
      <c r="D466" s="22" t="s">
        <v>393</v>
      </c>
      <c r="E466" s="22" t="s">
        <v>394</v>
      </c>
      <c r="G466" s="41">
        <f t="shared" si="136"/>
        <v>4448</v>
      </c>
      <c r="H466" s="22"/>
      <c r="I466" s="41">
        <v>3117</v>
      </c>
      <c r="J466" s="41">
        <v>2634</v>
      </c>
      <c r="K466" s="41">
        <v>28</v>
      </c>
      <c r="L466" s="41">
        <v>8</v>
      </c>
      <c r="M466" s="41">
        <v>225</v>
      </c>
      <c r="N466" s="41">
        <v>222</v>
      </c>
      <c r="P466" s="41">
        <v>190</v>
      </c>
      <c r="Q466" s="41">
        <v>190</v>
      </c>
      <c r="R466" s="41">
        <v>0</v>
      </c>
      <c r="T466" s="41">
        <v>589</v>
      </c>
      <c r="U466" s="22"/>
      <c r="V466" s="41">
        <v>552</v>
      </c>
      <c r="W466" s="41">
        <v>526</v>
      </c>
      <c r="X466" s="41">
        <v>26</v>
      </c>
      <c r="Y466" s="41">
        <v>0</v>
      </c>
      <c r="AA466" s="41">
        <v>0</v>
      </c>
      <c r="AB466" s="41"/>
      <c r="AC466" s="41">
        <f t="shared" si="134"/>
        <v>111</v>
      </c>
      <c r="AE466" s="41">
        <v>26</v>
      </c>
      <c r="AG466" s="41">
        <v>0</v>
      </c>
      <c r="AI466" s="41">
        <v>24</v>
      </c>
      <c r="AK466" s="41">
        <v>61</v>
      </c>
    </row>
    <row r="467" spans="2:37" outlineLevel="2" x14ac:dyDescent="0.2">
      <c r="B467" s="46">
        <v>2017</v>
      </c>
      <c r="C467" s="46">
        <v>5</v>
      </c>
      <c r="D467" s="22" t="s">
        <v>60</v>
      </c>
      <c r="E467" s="22" t="s">
        <v>397</v>
      </c>
      <c r="G467" s="41">
        <f t="shared" si="136"/>
        <v>1609</v>
      </c>
      <c r="H467" s="22"/>
      <c r="I467" s="41">
        <v>672</v>
      </c>
      <c r="J467" s="41">
        <v>388</v>
      </c>
      <c r="K467" s="41">
        <v>8</v>
      </c>
      <c r="L467" s="41">
        <v>183</v>
      </c>
      <c r="M467" s="41">
        <v>0</v>
      </c>
      <c r="N467" s="41">
        <v>93</v>
      </c>
      <c r="P467" s="41">
        <v>130</v>
      </c>
      <c r="Q467" s="41">
        <v>0</v>
      </c>
      <c r="R467" s="41">
        <v>130</v>
      </c>
      <c r="T467" s="41">
        <v>116</v>
      </c>
      <c r="U467" s="22"/>
      <c r="V467" s="41">
        <v>691</v>
      </c>
      <c r="W467" s="41">
        <v>672</v>
      </c>
      <c r="X467" s="41">
        <v>19</v>
      </c>
      <c r="Y467" s="41">
        <v>0</v>
      </c>
      <c r="AA467" s="41">
        <v>0</v>
      </c>
      <c r="AB467" s="41"/>
      <c r="AC467" s="41">
        <f t="shared" si="134"/>
        <v>86</v>
      </c>
      <c r="AE467" s="41">
        <v>0</v>
      </c>
      <c r="AG467" s="41">
        <v>10</v>
      </c>
      <c r="AI467" s="41">
        <v>4</v>
      </c>
      <c r="AK467" s="41">
        <v>72</v>
      </c>
    </row>
    <row r="468" spans="2:37" outlineLevel="2" x14ac:dyDescent="0.2">
      <c r="B468" s="46">
        <v>2017</v>
      </c>
      <c r="C468" s="46">
        <v>5</v>
      </c>
      <c r="D468" s="22" t="s">
        <v>61</v>
      </c>
      <c r="E468" s="22" t="s">
        <v>398</v>
      </c>
      <c r="G468" s="41">
        <f t="shared" si="136"/>
        <v>655</v>
      </c>
      <c r="H468" s="22"/>
      <c r="I468" s="41">
        <v>80</v>
      </c>
      <c r="J468" s="41">
        <v>61</v>
      </c>
      <c r="K468" s="41">
        <v>6</v>
      </c>
      <c r="L468" s="41">
        <v>9</v>
      </c>
      <c r="M468" s="41">
        <v>0</v>
      </c>
      <c r="N468" s="41">
        <v>4</v>
      </c>
      <c r="P468" s="41">
        <v>10</v>
      </c>
      <c r="Q468" s="41">
        <v>0</v>
      </c>
      <c r="R468" s="41">
        <v>10</v>
      </c>
      <c r="T468" s="41">
        <v>61</v>
      </c>
      <c r="U468" s="22"/>
      <c r="V468" s="41">
        <v>504</v>
      </c>
      <c r="W468" s="41">
        <v>443</v>
      </c>
      <c r="X468" s="41">
        <v>0</v>
      </c>
      <c r="Y468" s="41">
        <v>61</v>
      </c>
      <c r="AA468" s="41">
        <v>0</v>
      </c>
      <c r="AB468" s="41"/>
      <c r="AC468" s="41">
        <f t="shared" si="134"/>
        <v>7</v>
      </c>
      <c r="AE468" s="41">
        <v>0</v>
      </c>
      <c r="AG468" s="41">
        <v>0</v>
      </c>
      <c r="AI468" s="41">
        <v>7</v>
      </c>
      <c r="AK468" s="41">
        <v>0</v>
      </c>
    </row>
    <row r="469" spans="2:37" outlineLevel="2" x14ac:dyDescent="0.2">
      <c r="B469" s="46">
        <v>2017</v>
      </c>
      <c r="C469" s="46">
        <v>5</v>
      </c>
      <c r="D469" s="22" t="s">
        <v>62</v>
      </c>
      <c r="E469" s="22" t="s">
        <v>399</v>
      </c>
      <c r="G469" s="41">
        <f t="shared" si="136"/>
        <v>1171</v>
      </c>
      <c r="H469" s="22"/>
      <c r="I469" s="41">
        <v>234</v>
      </c>
      <c r="J469" s="41">
        <v>126</v>
      </c>
      <c r="K469" s="41">
        <v>0</v>
      </c>
      <c r="L469" s="41">
        <v>33</v>
      </c>
      <c r="M469" s="41">
        <v>0</v>
      </c>
      <c r="N469" s="41">
        <v>75</v>
      </c>
      <c r="P469" s="41">
        <v>0</v>
      </c>
      <c r="Q469" s="41">
        <v>0</v>
      </c>
      <c r="R469" s="41">
        <v>0</v>
      </c>
      <c r="T469" s="41">
        <v>179</v>
      </c>
      <c r="U469" s="22"/>
      <c r="V469" s="41">
        <v>758</v>
      </c>
      <c r="W469" s="41">
        <v>758</v>
      </c>
      <c r="X469" s="41">
        <v>0</v>
      </c>
      <c r="Y469" s="41">
        <v>0</v>
      </c>
      <c r="AA469" s="41">
        <v>0</v>
      </c>
      <c r="AB469" s="41"/>
      <c r="AC469" s="41">
        <f t="shared" si="134"/>
        <v>29</v>
      </c>
      <c r="AE469" s="41">
        <v>5</v>
      </c>
      <c r="AG469" s="41">
        <v>4</v>
      </c>
      <c r="AI469" s="41">
        <v>17</v>
      </c>
      <c r="AK469" s="41">
        <v>3</v>
      </c>
    </row>
    <row r="470" spans="2:37" outlineLevel="2" x14ac:dyDescent="0.2">
      <c r="B470" s="46">
        <v>2017</v>
      </c>
      <c r="C470" s="46">
        <v>5</v>
      </c>
      <c r="D470" s="22" t="s">
        <v>64</v>
      </c>
      <c r="E470" s="22" t="s">
        <v>401</v>
      </c>
      <c r="G470" s="41">
        <f t="shared" si="136"/>
        <v>541</v>
      </c>
      <c r="H470" s="22"/>
      <c r="I470" s="41">
        <v>88</v>
      </c>
      <c r="J470" s="41">
        <v>0</v>
      </c>
      <c r="K470" s="41">
        <v>0</v>
      </c>
      <c r="L470" s="41">
        <v>45</v>
      </c>
      <c r="M470" s="41">
        <v>0</v>
      </c>
      <c r="N470" s="41">
        <v>43</v>
      </c>
      <c r="P470" s="41">
        <v>19</v>
      </c>
      <c r="Q470" s="41">
        <v>19</v>
      </c>
      <c r="R470" s="41">
        <v>0</v>
      </c>
      <c r="T470" s="41">
        <v>83</v>
      </c>
      <c r="U470" s="22"/>
      <c r="V470" s="41">
        <v>351</v>
      </c>
      <c r="W470" s="41">
        <v>351</v>
      </c>
      <c r="X470" s="41">
        <v>0</v>
      </c>
      <c r="Y470" s="41">
        <v>0</v>
      </c>
      <c r="AA470" s="41">
        <v>0</v>
      </c>
      <c r="AB470" s="41"/>
      <c r="AC470" s="41">
        <f t="shared" si="134"/>
        <v>21</v>
      </c>
      <c r="AE470" s="41">
        <v>0</v>
      </c>
      <c r="AG470" s="41">
        <v>0</v>
      </c>
      <c r="AI470" s="41">
        <v>21</v>
      </c>
      <c r="AK470" s="41">
        <v>0</v>
      </c>
    </row>
    <row r="471" spans="2:37" outlineLevel="2" x14ac:dyDescent="0.2">
      <c r="B471" s="46">
        <v>2017</v>
      </c>
      <c r="C471" s="46">
        <v>5</v>
      </c>
      <c r="D471" s="22" t="s">
        <v>65</v>
      </c>
      <c r="E471" s="22" t="s">
        <v>402</v>
      </c>
      <c r="G471" s="41">
        <f t="shared" si="136"/>
        <v>1014</v>
      </c>
      <c r="H471" s="22"/>
      <c r="I471" s="41">
        <v>560</v>
      </c>
      <c r="J471" s="41">
        <v>297</v>
      </c>
      <c r="K471" s="41">
        <v>0</v>
      </c>
      <c r="L471" s="41">
        <v>0</v>
      </c>
      <c r="M471" s="41">
        <v>0</v>
      </c>
      <c r="N471" s="41">
        <v>263</v>
      </c>
      <c r="P471" s="41">
        <v>0</v>
      </c>
      <c r="Q471" s="41">
        <v>0</v>
      </c>
      <c r="R471" s="41">
        <v>0</v>
      </c>
      <c r="T471" s="41">
        <v>31</v>
      </c>
      <c r="U471" s="22"/>
      <c r="V471" s="41">
        <v>423</v>
      </c>
      <c r="W471" s="41">
        <v>407</v>
      </c>
      <c r="X471" s="41">
        <v>11</v>
      </c>
      <c r="Y471" s="41">
        <v>5</v>
      </c>
      <c r="AA471" s="41">
        <v>0</v>
      </c>
      <c r="AB471" s="41"/>
      <c r="AC471" s="41">
        <f t="shared" si="134"/>
        <v>6</v>
      </c>
      <c r="AE471" s="41">
        <v>0</v>
      </c>
      <c r="AG471" s="41">
        <v>0</v>
      </c>
      <c r="AI471" s="41">
        <v>6</v>
      </c>
      <c r="AK471" s="41">
        <v>0</v>
      </c>
    </row>
    <row r="472" spans="2:37" outlineLevel="2" x14ac:dyDescent="0.2">
      <c r="B472" s="46">
        <v>2017</v>
      </c>
      <c r="C472" s="46">
        <v>5</v>
      </c>
      <c r="D472" s="22" t="s">
        <v>66</v>
      </c>
      <c r="E472" s="22" t="s">
        <v>403</v>
      </c>
      <c r="G472" s="41">
        <f t="shared" si="136"/>
        <v>1433</v>
      </c>
      <c r="H472" s="22"/>
      <c r="I472" s="41">
        <v>501</v>
      </c>
      <c r="J472" s="41">
        <v>9</v>
      </c>
      <c r="K472" s="41">
        <v>0</v>
      </c>
      <c r="L472" s="41">
        <v>235</v>
      </c>
      <c r="M472" s="41">
        <v>0</v>
      </c>
      <c r="N472" s="41">
        <v>257</v>
      </c>
      <c r="P472" s="41">
        <v>178</v>
      </c>
      <c r="Q472" s="41">
        <v>178</v>
      </c>
      <c r="R472" s="41">
        <v>0</v>
      </c>
      <c r="T472" s="41">
        <v>47</v>
      </c>
      <c r="U472" s="22"/>
      <c r="V472" s="41">
        <v>707</v>
      </c>
      <c r="W472" s="41">
        <v>705</v>
      </c>
      <c r="X472" s="41">
        <v>0</v>
      </c>
      <c r="Y472" s="41">
        <v>2</v>
      </c>
      <c r="AA472" s="41">
        <v>0</v>
      </c>
      <c r="AB472" s="41"/>
      <c r="AC472" s="41">
        <f t="shared" si="134"/>
        <v>231</v>
      </c>
      <c r="AE472" s="41">
        <v>153</v>
      </c>
      <c r="AG472" s="41">
        <v>47</v>
      </c>
      <c r="AI472" s="41">
        <v>31</v>
      </c>
      <c r="AK472" s="41">
        <v>0</v>
      </c>
    </row>
    <row r="473" spans="2:37" outlineLevel="2" x14ac:dyDescent="0.2">
      <c r="B473" s="46">
        <v>2017</v>
      </c>
      <c r="C473" s="46">
        <v>5</v>
      </c>
      <c r="D473" s="22" t="s">
        <v>67</v>
      </c>
      <c r="E473" s="22" t="s">
        <v>404</v>
      </c>
      <c r="G473" s="41">
        <f t="shared" si="136"/>
        <v>1607</v>
      </c>
      <c r="H473" s="22"/>
      <c r="I473" s="41">
        <v>539</v>
      </c>
      <c r="J473" s="41">
        <v>500</v>
      </c>
      <c r="K473" s="41">
        <v>0</v>
      </c>
      <c r="L473" s="41">
        <v>0</v>
      </c>
      <c r="M473" s="41">
        <v>6</v>
      </c>
      <c r="N473" s="41">
        <v>33</v>
      </c>
      <c r="P473" s="41">
        <v>0</v>
      </c>
      <c r="Q473" s="41">
        <v>0</v>
      </c>
      <c r="R473" s="41">
        <v>0</v>
      </c>
      <c r="T473" s="41">
        <v>45</v>
      </c>
      <c r="U473" s="22"/>
      <c r="V473" s="41">
        <v>1023</v>
      </c>
      <c r="W473" s="41">
        <v>994</v>
      </c>
      <c r="X473" s="41">
        <v>28</v>
      </c>
      <c r="Y473" s="41">
        <v>1</v>
      </c>
      <c r="AA473" s="41">
        <v>22</v>
      </c>
      <c r="AB473" s="41"/>
      <c r="AC473" s="41">
        <f t="shared" si="134"/>
        <v>0</v>
      </c>
      <c r="AE473" s="41">
        <v>0</v>
      </c>
      <c r="AG473" s="41">
        <v>0</v>
      </c>
      <c r="AI473" s="41">
        <v>0</v>
      </c>
      <c r="AK473" s="41">
        <v>0</v>
      </c>
    </row>
    <row r="474" spans="2:37" outlineLevel="2" x14ac:dyDescent="0.2">
      <c r="B474" s="46">
        <v>2017</v>
      </c>
      <c r="C474" s="46">
        <v>5</v>
      </c>
      <c r="D474" s="22" t="s">
        <v>70</v>
      </c>
      <c r="E474" s="22" t="s">
        <v>407</v>
      </c>
      <c r="G474" s="41">
        <f t="shared" si="136"/>
        <v>7759</v>
      </c>
      <c r="H474" s="22"/>
      <c r="I474" s="41">
        <v>5837</v>
      </c>
      <c r="J474" s="41">
        <v>3282</v>
      </c>
      <c r="K474" s="41">
        <v>119</v>
      </c>
      <c r="L474" s="41">
        <v>2199</v>
      </c>
      <c r="M474" s="41">
        <v>45</v>
      </c>
      <c r="N474" s="41">
        <v>192</v>
      </c>
      <c r="P474" s="41">
        <v>940</v>
      </c>
      <c r="Q474" s="41">
        <v>488</v>
      </c>
      <c r="R474" s="41">
        <v>452</v>
      </c>
      <c r="T474" s="41">
        <v>147</v>
      </c>
      <c r="U474" s="22"/>
      <c r="V474" s="41">
        <v>835</v>
      </c>
      <c r="W474" s="41">
        <v>803</v>
      </c>
      <c r="X474" s="41">
        <v>25</v>
      </c>
      <c r="Y474" s="41">
        <v>7</v>
      </c>
      <c r="AA474" s="41">
        <v>0</v>
      </c>
      <c r="AB474" s="41"/>
      <c r="AC474" s="41">
        <f t="shared" si="134"/>
        <v>3042</v>
      </c>
      <c r="AE474" s="41">
        <v>2924</v>
      </c>
      <c r="AG474" s="41">
        <v>75</v>
      </c>
      <c r="AI474" s="41">
        <v>32</v>
      </c>
      <c r="AK474" s="41">
        <v>11</v>
      </c>
    </row>
    <row r="475" spans="2:37" outlineLevel="2" x14ac:dyDescent="0.2">
      <c r="B475" s="46">
        <v>2017</v>
      </c>
      <c r="C475" s="46">
        <v>5</v>
      </c>
      <c r="D475" s="22" t="s">
        <v>71</v>
      </c>
      <c r="E475" s="22" t="s">
        <v>408</v>
      </c>
      <c r="G475" s="41">
        <f t="shared" si="136"/>
        <v>741</v>
      </c>
      <c r="H475" s="22"/>
      <c r="I475" s="41">
        <v>43</v>
      </c>
      <c r="J475" s="41">
        <v>37</v>
      </c>
      <c r="K475" s="41">
        <v>0</v>
      </c>
      <c r="L475" s="41">
        <v>0</v>
      </c>
      <c r="M475" s="41">
        <v>0</v>
      </c>
      <c r="N475" s="41">
        <v>6</v>
      </c>
      <c r="P475" s="41">
        <v>0</v>
      </c>
      <c r="Q475" s="41">
        <v>0</v>
      </c>
      <c r="R475" s="41">
        <v>0</v>
      </c>
      <c r="T475" s="41">
        <v>259</v>
      </c>
      <c r="U475" s="22"/>
      <c r="V475" s="41">
        <v>439</v>
      </c>
      <c r="W475" s="41">
        <v>388</v>
      </c>
      <c r="X475" s="41">
        <v>13</v>
      </c>
      <c r="Y475" s="41">
        <v>38</v>
      </c>
      <c r="AA475" s="41">
        <v>0</v>
      </c>
      <c r="AB475" s="41"/>
      <c r="AC475" s="41">
        <f t="shared" si="134"/>
        <v>99</v>
      </c>
      <c r="AE475" s="41">
        <v>0</v>
      </c>
      <c r="AG475" s="41">
        <v>0</v>
      </c>
      <c r="AI475" s="41">
        <v>54</v>
      </c>
      <c r="AK475" s="41">
        <v>45</v>
      </c>
    </row>
    <row r="476" spans="2:37" outlineLevel="2" x14ac:dyDescent="0.2">
      <c r="B476" s="46">
        <v>2017</v>
      </c>
      <c r="C476" s="46">
        <v>5</v>
      </c>
      <c r="D476" s="22" t="s">
        <v>72</v>
      </c>
      <c r="E476" s="22" t="s">
        <v>409</v>
      </c>
      <c r="G476" s="41">
        <f t="shared" si="136"/>
        <v>3920</v>
      </c>
      <c r="H476" s="22"/>
      <c r="I476" s="41">
        <v>2504</v>
      </c>
      <c r="J476" s="41">
        <v>1700</v>
      </c>
      <c r="K476" s="41">
        <v>16</v>
      </c>
      <c r="L476" s="41">
        <v>224</v>
      </c>
      <c r="M476" s="41">
        <v>0</v>
      </c>
      <c r="N476" s="41">
        <v>564</v>
      </c>
      <c r="P476" s="41">
        <v>54</v>
      </c>
      <c r="Q476" s="41">
        <v>54</v>
      </c>
      <c r="R476" s="41">
        <v>0</v>
      </c>
      <c r="T476" s="41">
        <v>286</v>
      </c>
      <c r="U476" s="22"/>
      <c r="V476" s="41">
        <v>1076</v>
      </c>
      <c r="W476" s="41">
        <v>1051</v>
      </c>
      <c r="X476" s="41">
        <v>25</v>
      </c>
      <c r="Y476" s="41">
        <v>0</v>
      </c>
      <c r="AA476" s="41">
        <v>0</v>
      </c>
      <c r="AB476" s="41"/>
      <c r="AC476" s="41">
        <f t="shared" si="134"/>
        <v>489</v>
      </c>
      <c r="AE476" s="41">
        <v>418</v>
      </c>
      <c r="AG476" s="41">
        <v>12</v>
      </c>
      <c r="AI476" s="41">
        <v>9</v>
      </c>
      <c r="AK476" s="41">
        <v>50</v>
      </c>
    </row>
    <row r="477" spans="2:37" outlineLevel="2" x14ac:dyDescent="0.2">
      <c r="B477" s="46">
        <v>2017</v>
      </c>
      <c r="C477" s="46">
        <v>5</v>
      </c>
      <c r="D477" s="22" t="s">
        <v>74</v>
      </c>
      <c r="E477" s="22" t="s">
        <v>411</v>
      </c>
      <c r="G477" s="41">
        <f t="shared" si="136"/>
        <v>2149</v>
      </c>
      <c r="H477" s="22"/>
      <c r="I477" s="41">
        <v>1210</v>
      </c>
      <c r="J477" s="41">
        <v>513</v>
      </c>
      <c r="K477" s="41">
        <v>0</v>
      </c>
      <c r="L477" s="41">
        <v>531</v>
      </c>
      <c r="M477" s="41">
        <v>0</v>
      </c>
      <c r="N477" s="41">
        <v>166</v>
      </c>
      <c r="P477" s="41">
        <v>336</v>
      </c>
      <c r="Q477" s="41">
        <v>226</v>
      </c>
      <c r="R477" s="41">
        <v>110</v>
      </c>
      <c r="T477" s="41">
        <v>218</v>
      </c>
      <c r="U477" s="22"/>
      <c r="V477" s="41">
        <v>385</v>
      </c>
      <c r="W477" s="41">
        <v>369</v>
      </c>
      <c r="X477" s="41">
        <v>16</v>
      </c>
      <c r="Y477" s="41">
        <v>0</v>
      </c>
      <c r="AA477" s="41">
        <v>3</v>
      </c>
      <c r="AB477" s="41"/>
      <c r="AC477" s="41">
        <f t="shared" si="134"/>
        <v>131</v>
      </c>
      <c r="AE477" s="41">
        <v>96</v>
      </c>
      <c r="AG477" s="41">
        <v>0</v>
      </c>
      <c r="AI477" s="41">
        <v>31</v>
      </c>
      <c r="AK477" s="41">
        <v>4</v>
      </c>
    </row>
    <row r="478" spans="2:37" outlineLevel="2" x14ac:dyDescent="0.2">
      <c r="B478" s="46">
        <v>2017</v>
      </c>
      <c r="C478" s="46">
        <v>5</v>
      </c>
      <c r="D478" s="22" t="s">
        <v>76</v>
      </c>
      <c r="E478" s="22" t="s">
        <v>413</v>
      </c>
      <c r="G478" s="41">
        <f t="shared" si="136"/>
        <v>1247</v>
      </c>
      <c r="H478" s="22"/>
      <c r="I478" s="41">
        <v>182</v>
      </c>
      <c r="J478" s="41">
        <v>156</v>
      </c>
      <c r="K478" s="41">
        <v>17</v>
      </c>
      <c r="L478" s="41">
        <v>0</v>
      </c>
      <c r="M478" s="41">
        <v>0</v>
      </c>
      <c r="N478" s="41">
        <v>9</v>
      </c>
      <c r="P478" s="41">
        <v>362</v>
      </c>
      <c r="Q478" s="41">
        <v>91</v>
      </c>
      <c r="R478" s="41">
        <v>271</v>
      </c>
      <c r="T478" s="41">
        <v>283</v>
      </c>
      <c r="U478" s="22"/>
      <c r="V478" s="41">
        <v>420</v>
      </c>
      <c r="W478" s="41">
        <v>407</v>
      </c>
      <c r="X478" s="41">
        <v>13</v>
      </c>
      <c r="Y478" s="41">
        <v>0</v>
      </c>
      <c r="AA478" s="41">
        <v>0</v>
      </c>
      <c r="AB478" s="41"/>
      <c r="AC478" s="41">
        <f t="shared" si="134"/>
        <v>84</v>
      </c>
      <c r="AE478" s="41">
        <v>32</v>
      </c>
      <c r="AG478" s="41">
        <v>0</v>
      </c>
      <c r="AI478" s="41">
        <v>37</v>
      </c>
      <c r="AK478" s="41">
        <v>15</v>
      </c>
    </row>
    <row r="479" spans="2:37" outlineLevel="2" x14ac:dyDescent="0.2">
      <c r="B479" s="46">
        <v>2017</v>
      </c>
      <c r="C479" s="46">
        <v>5</v>
      </c>
      <c r="D479" s="22" t="s">
        <v>77</v>
      </c>
      <c r="E479" s="22" t="s">
        <v>414</v>
      </c>
      <c r="G479" s="41">
        <f t="shared" si="136"/>
        <v>514</v>
      </c>
      <c r="H479" s="22"/>
      <c r="I479" s="41">
        <v>363</v>
      </c>
      <c r="J479" s="41">
        <v>46</v>
      </c>
      <c r="K479" s="41">
        <v>16</v>
      </c>
      <c r="L479" s="41">
        <v>32</v>
      </c>
      <c r="M479" s="41">
        <v>17</v>
      </c>
      <c r="N479" s="41">
        <v>252</v>
      </c>
      <c r="P479" s="41">
        <v>6</v>
      </c>
      <c r="Q479" s="41">
        <v>6</v>
      </c>
      <c r="R479" s="41">
        <v>0</v>
      </c>
      <c r="T479" s="41">
        <v>40</v>
      </c>
      <c r="U479" s="22"/>
      <c r="V479" s="41">
        <v>105</v>
      </c>
      <c r="W479" s="41">
        <v>99</v>
      </c>
      <c r="X479" s="41">
        <v>6</v>
      </c>
      <c r="Y479" s="41">
        <v>0</v>
      </c>
      <c r="AA479" s="41">
        <v>0</v>
      </c>
      <c r="AB479" s="41"/>
      <c r="AC479" s="41">
        <f t="shared" si="134"/>
        <v>63</v>
      </c>
      <c r="AE479" s="41">
        <v>59</v>
      </c>
      <c r="AG479" s="41">
        <v>1</v>
      </c>
      <c r="AI479" s="41">
        <v>3</v>
      </c>
      <c r="AK479" s="41">
        <v>0</v>
      </c>
    </row>
    <row r="480" spans="2:37" outlineLevel="2" x14ac:dyDescent="0.2">
      <c r="B480" s="46">
        <v>2017</v>
      </c>
      <c r="C480" s="46">
        <v>5</v>
      </c>
      <c r="D480" s="22" t="s">
        <v>78</v>
      </c>
      <c r="E480" s="22" t="s">
        <v>415</v>
      </c>
      <c r="G480" s="41">
        <f t="shared" si="136"/>
        <v>6130</v>
      </c>
      <c r="H480" s="22"/>
      <c r="I480" s="41">
        <v>2405</v>
      </c>
      <c r="J480" s="41">
        <v>1824</v>
      </c>
      <c r="K480" s="41">
        <v>27</v>
      </c>
      <c r="L480" s="41">
        <v>381</v>
      </c>
      <c r="M480" s="41">
        <v>50</v>
      </c>
      <c r="N480" s="41">
        <v>123</v>
      </c>
      <c r="P480" s="41">
        <v>2342</v>
      </c>
      <c r="Q480" s="41">
        <v>2089</v>
      </c>
      <c r="R480" s="41">
        <v>253</v>
      </c>
      <c r="T480" s="41">
        <v>383</v>
      </c>
      <c r="U480" s="22"/>
      <c r="V480" s="41">
        <v>1000</v>
      </c>
      <c r="W480" s="41">
        <v>979</v>
      </c>
      <c r="X480" s="41">
        <v>21</v>
      </c>
      <c r="Y480" s="41">
        <v>0</v>
      </c>
      <c r="AA480" s="41">
        <v>0</v>
      </c>
      <c r="AB480" s="41"/>
      <c r="AC480" s="41">
        <f t="shared" si="134"/>
        <v>824</v>
      </c>
      <c r="AE480" s="41">
        <v>30</v>
      </c>
      <c r="AG480" s="41">
        <v>610</v>
      </c>
      <c r="AI480" s="41">
        <v>52</v>
      </c>
      <c r="AK480" s="41">
        <v>132</v>
      </c>
    </row>
    <row r="481" spans="2:37" outlineLevel="2" x14ac:dyDescent="0.2">
      <c r="B481" s="46">
        <v>2017</v>
      </c>
      <c r="C481" s="46">
        <v>5</v>
      </c>
      <c r="D481" s="22" t="s">
        <v>79</v>
      </c>
      <c r="E481" s="22" t="s">
        <v>416</v>
      </c>
      <c r="G481" s="41">
        <f t="shared" si="136"/>
        <v>1453</v>
      </c>
      <c r="H481" s="22"/>
      <c r="I481" s="41">
        <v>353</v>
      </c>
      <c r="J481" s="41">
        <v>221</v>
      </c>
      <c r="K481" s="41">
        <v>46</v>
      </c>
      <c r="L481" s="41">
        <v>0</v>
      </c>
      <c r="M481" s="41">
        <v>0</v>
      </c>
      <c r="N481" s="41">
        <v>86</v>
      </c>
      <c r="P481" s="41">
        <v>38</v>
      </c>
      <c r="Q481" s="41">
        <v>38</v>
      </c>
      <c r="R481" s="41">
        <v>0</v>
      </c>
      <c r="T481" s="41">
        <v>376</v>
      </c>
      <c r="U481" s="22"/>
      <c r="V481" s="41">
        <v>686</v>
      </c>
      <c r="W481" s="41">
        <v>636</v>
      </c>
      <c r="X481" s="41">
        <v>25</v>
      </c>
      <c r="Y481" s="41">
        <v>25</v>
      </c>
      <c r="AA481" s="41">
        <v>0</v>
      </c>
      <c r="AB481" s="41"/>
      <c r="AC481" s="41">
        <f t="shared" si="134"/>
        <v>21</v>
      </c>
      <c r="AE481" s="41">
        <v>10</v>
      </c>
      <c r="AG481" s="41">
        <v>0</v>
      </c>
      <c r="AI481" s="41">
        <v>11</v>
      </c>
      <c r="AK481" s="41">
        <v>0</v>
      </c>
    </row>
    <row r="482" spans="2:37" outlineLevel="2" x14ac:dyDescent="0.2">
      <c r="B482" s="46">
        <v>2017</v>
      </c>
      <c r="C482" s="46">
        <v>5</v>
      </c>
      <c r="D482" s="22" t="s">
        <v>83</v>
      </c>
      <c r="E482" s="22" t="s">
        <v>421</v>
      </c>
      <c r="G482" s="41">
        <f t="shared" si="136"/>
        <v>2105</v>
      </c>
      <c r="H482" s="22"/>
      <c r="I482" s="41">
        <v>1034</v>
      </c>
      <c r="J482" s="41">
        <v>42</v>
      </c>
      <c r="K482" s="41">
        <v>10</v>
      </c>
      <c r="L482" s="41">
        <v>864</v>
      </c>
      <c r="M482" s="41">
        <v>0</v>
      </c>
      <c r="N482" s="41">
        <v>118</v>
      </c>
      <c r="P482" s="41">
        <v>0</v>
      </c>
      <c r="Q482" s="41">
        <v>0</v>
      </c>
      <c r="R482" s="41">
        <v>0</v>
      </c>
      <c r="T482" s="41">
        <v>37</v>
      </c>
      <c r="U482" s="22"/>
      <c r="V482" s="41">
        <v>1034</v>
      </c>
      <c r="W482" s="41">
        <v>999</v>
      </c>
      <c r="X482" s="41">
        <v>35</v>
      </c>
      <c r="Y482" s="41">
        <v>0</v>
      </c>
      <c r="AA482" s="41">
        <v>0</v>
      </c>
      <c r="AB482" s="41"/>
      <c r="AC482" s="41">
        <f t="shared" si="134"/>
        <v>14</v>
      </c>
      <c r="AE482" s="41">
        <v>13</v>
      </c>
      <c r="AG482" s="41">
        <v>0</v>
      </c>
      <c r="AI482" s="41">
        <v>1</v>
      </c>
      <c r="AK482" s="41">
        <v>0</v>
      </c>
    </row>
    <row r="483" spans="2:37" outlineLevel="2" x14ac:dyDescent="0.2">
      <c r="B483" s="46">
        <v>2017</v>
      </c>
      <c r="C483" s="46">
        <v>5</v>
      </c>
      <c r="D483" s="22" t="s">
        <v>85</v>
      </c>
      <c r="E483" s="22" t="s">
        <v>423</v>
      </c>
      <c r="G483" s="41">
        <f t="shared" si="136"/>
        <v>1138</v>
      </c>
      <c r="H483" s="22"/>
      <c r="I483" s="41">
        <v>453</v>
      </c>
      <c r="J483" s="41">
        <v>18</v>
      </c>
      <c r="K483" s="41">
        <v>353</v>
      </c>
      <c r="L483" s="41">
        <v>9</v>
      </c>
      <c r="M483" s="41">
        <v>0</v>
      </c>
      <c r="N483" s="41">
        <v>73</v>
      </c>
      <c r="P483" s="41">
        <v>288</v>
      </c>
      <c r="Q483" s="41">
        <v>288</v>
      </c>
      <c r="R483" s="41">
        <v>0</v>
      </c>
      <c r="T483" s="41">
        <v>376</v>
      </c>
      <c r="U483" s="22"/>
      <c r="V483" s="41">
        <v>21</v>
      </c>
      <c r="W483" s="41">
        <v>0</v>
      </c>
      <c r="X483" s="41">
        <v>21</v>
      </c>
      <c r="Y483" s="41">
        <v>0</v>
      </c>
      <c r="AA483" s="41">
        <v>0</v>
      </c>
      <c r="AB483" s="41"/>
      <c r="AC483" s="41">
        <f t="shared" si="134"/>
        <v>119</v>
      </c>
      <c r="AE483" s="41">
        <v>11</v>
      </c>
      <c r="AG483" s="41">
        <v>98</v>
      </c>
      <c r="AI483" s="41">
        <v>10</v>
      </c>
      <c r="AK483" s="41">
        <v>0</v>
      </c>
    </row>
    <row r="484" spans="2:37" outlineLevel="2" x14ac:dyDescent="0.2">
      <c r="B484" s="46">
        <v>2017</v>
      </c>
      <c r="C484" s="46">
        <v>5</v>
      </c>
      <c r="D484" s="22" t="s">
        <v>87</v>
      </c>
      <c r="E484" s="22" t="s">
        <v>425</v>
      </c>
      <c r="G484" s="41">
        <f t="shared" si="136"/>
        <v>3226</v>
      </c>
      <c r="H484" s="22"/>
      <c r="I484" s="41">
        <v>1758</v>
      </c>
      <c r="J484" s="41">
        <v>1561</v>
      </c>
      <c r="K484" s="41">
        <v>0</v>
      </c>
      <c r="L484" s="41">
        <v>111</v>
      </c>
      <c r="M484" s="41">
        <v>0</v>
      </c>
      <c r="N484" s="41">
        <v>86</v>
      </c>
      <c r="P484" s="41">
        <v>119</v>
      </c>
      <c r="Q484" s="41">
        <v>113</v>
      </c>
      <c r="R484" s="41">
        <v>6</v>
      </c>
      <c r="T484" s="41">
        <v>766</v>
      </c>
      <c r="U484" s="22"/>
      <c r="V484" s="41">
        <v>583</v>
      </c>
      <c r="W484" s="41">
        <v>506</v>
      </c>
      <c r="X484" s="41">
        <v>28</v>
      </c>
      <c r="Y484" s="41">
        <v>49</v>
      </c>
      <c r="AA484" s="41">
        <v>0</v>
      </c>
      <c r="AB484" s="41"/>
      <c r="AC484" s="41">
        <f t="shared" si="134"/>
        <v>672</v>
      </c>
      <c r="AE484" s="41">
        <v>232</v>
      </c>
      <c r="AG484" s="41">
        <v>0</v>
      </c>
      <c r="AI484" s="41">
        <v>440</v>
      </c>
      <c r="AK484" s="41">
        <v>0</v>
      </c>
    </row>
    <row r="485" spans="2:37" outlineLevel="2" x14ac:dyDescent="0.2">
      <c r="B485" s="46">
        <v>2017</v>
      </c>
      <c r="C485" s="46">
        <v>5</v>
      </c>
      <c r="D485" s="22" t="s">
        <v>88</v>
      </c>
      <c r="E485" s="22" t="s">
        <v>426</v>
      </c>
      <c r="G485" s="41">
        <f t="shared" si="136"/>
        <v>943</v>
      </c>
      <c r="H485" s="22"/>
      <c r="I485" s="41">
        <v>391</v>
      </c>
      <c r="J485" s="41">
        <v>90</v>
      </c>
      <c r="K485" s="41">
        <v>0</v>
      </c>
      <c r="L485" s="41">
        <v>151</v>
      </c>
      <c r="M485" s="41">
        <v>0</v>
      </c>
      <c r="N485" s="41">
        <v>150</v>
      </c>
      <c r="P485" s="41">
        <v>24</v>
      </c>
      <c r="Q485" s="41">
        <v>24</v>
      </c>
      <c r="R485" s="41">
        <v>0</v>
      </c>
      <c r="T485" s="41">
        <v>85</v>
      </c>
      <c r="U485" s="22"/>
      <c r="V485" s="41">
        <v>443</v>
      </c>
      <c r="W485" s="41">
        <v>396</v>
      </c>
      <c r="X485" s="41">
        <v>15</v>
      </c>
      <c r="Y485" s="41">
        <v>32</v>
      </c>
      <c r="AA485" s="41">
        <v>0</v>
      </c>
      <c r="AB485" s="41"/>
      <c r="AC485" s="41">
        <f t="shared" ref="AC485:AC548" si="137">SUM(AD485:AK485)</f>
        <v>29</v>
      </c>
      <c r="AE485" s="41">
        <v>29</v>
      </c>
      <c r="AG485" s="41">
        <v>0</v>
      </c>
      <c r="AI485" s="41">
        <v>0</v>
      </c>
      <c r="AK485" s="41">
        <v>0</v>
      </c>
    </row>
    <row r="486" spans="2:37" outlineLevel="2" x14ac:dyDescent="0.2">
      <c r="B486" s="46">
        <v>2017</v>
      </c>
      <c r="C486" s="46">
        <v>5</v>
      </c>
      <c r="D486" s="22" t="s">
        <v>90</v>
      </c>
      <c r="E486" s="22" t="s">
        <v>430</v>
      </c>
      <c r="G486" s="41">
        <f t="shared" si="136"/>
        <v>788</v>
      </c>
      <c r="H486" s="22"/>
      <c r="I486" s="41">
        <v>109</v>
      </c>
      <c r="J486" s="41">
        <v>54</v>
      </c>
      <c r="K486" s="41">
        <v>15</v>
      </c>
      <c r="L486" s="41">
        <v>0</v>
      </c>
      <c r="M486" s="41">
        <v>0</v>
      </c>
      <c r="N486" s="41">
        <v>40</v>
      </c>
      <c r="P486" s="41">
        <v>225</v>
      </c>
      <c r="Q486" s="41">
        <v>225</v>
      </c>
      <c r="R486" s="41">
        <v>0</v>
      </c>
      <c r="T486" s="41">
        <v>158</v>
      </c>
      <c r="U486" s="22"/>
      <c r="V486" s="41">
        <v>296</v>
      </c>
      <c r="W486" s="41">
        <v>296</v>
      </c>
      <c r="X486" s="41">
        <v>0</v>
      </c>
      <c r="Y486" s="41">
        <v>0</v>
      </c>
      <c r="AA486" s="41">
        <v>0</v>
      </c>
      <c r="AB486" s="41"/>
      <c r="AC486" s="41">
        <f t="shared" si="137"/>
        <v>50.462699999999998</v>
      </c>
      <c r="AE486" s="41">
        <v>6.5448000000000004</v>
      </c>
      <c r="AG486" s="41">
        <v>1.2609999999999999</v>
      </c>
      <c r="AI486" s="41">
        <v>4.5</v>
      </c>
      <c r="AK486" s="41">
        <v>38.1569</v>
      </c>
    </row>
    <row r="487" spans="2:37" outlineLevel="2" x14ac:dyDescent="0.2">
      <c r="B487" s="46">
        <v>2017</v>
      </c>
      <c r="C487" s="46">
        <v>5</v>
      </c>
      <c r="D487" s="22" t="s">
        <v>91</v>
      </c>
      <c r="E487" s="22" t="s">
        <v>431</v>
      </c>
      <c r="G487" s="41">
        <f t="shared" si="136"/>
        <v>2234</v>
      </c>
      <c r="H487" s="22"/>
      <c r="I487" s="41">
        <v>1467</v>
      </c>
      <c r="J487" s="41">
        <v>532</v>
      </c>
      <c r="K487" s="41">
        <v>362</v>
      </c>
      <c r="L487" s="41">
        <v>100</v>
      </c>
      <c r="M487" s="41">
        <v>0</v>
      </c>
      <c r="N487" s="41">
        <v>473</v>
      </c>
      <c r="P487" s="41">
        <v>26</v>
      </c>
      <c r="Q487" s="41">
        <v>26</v>
      </c>
      <c r="R487" s="41">
        <v>0</v>
      </c>
      <c r="T487" s="41">
        <v>111</v>
      </c>
      <c r="U487" s="22"/>
      <c r="V487" s="41">
        <v>630</v>
      </c>
      <c r="W487" s="41">
        <v>602</v>
      </c>
      <c r="X487" s="41">
        <v>28</v>
      </c>
      <c r="Y487" s="41">
        <v>0</v>
      </c>
      <c r="AA487" s="41">
        <v>0</v>
      </c>
      <c r="AB487" s="41"/>
      <c r="AC487" s="41">
        <f t="shared" si="137"/>
        <v>407</v>
      </c>
      <c r="AE487" s="41">
        <v>407</v>
      </c>
      <c r="AG487" s="41">
        <v>0</v>
      </c>
      <c r="AI487" s="41">
        <v>0</v>
      </c>
      <c r="AK487" s="41">
        <v>0</v>
      </c>
    </row>
    <row r="488" spans="2:37" outlineLevel="2" x14ac:dyDescent="0.2">
      <c r="B488" s="46">
        <v>2017</v>
      </c>
      <c r="C488" s="46">
        <v>5</v>
      </c>
      <c r="D488" s="22" t="s">
        <v>95</v>
      </c>
      <c r="E488" s="22" t="s">
        <v>434</v>
      </c>
      <c r="G488" s="41">
        <f t="shared" si="136"/>
        <v>863</v>
      </c>
      <c r="H488" s="22"/>
      <c r="I488" s="41">
        <v>134</v>
      </c>
      <c r="J488" s="41">
        <v>49</v>
      </c>
      <c r="K488" s="41">
        <v>0</v>
      </c>
      <c r="L488" s="41">
        <v>15</v>
      </c>
      <c r="M488" s="41">
        <v>19</v>
      </c>
      <c r="N488" s="41">
        <v>51</v>
      </c>
      <c r="P488" s="41">
        <v>180</v>
      </c>
      <c r="Q488" s="41">
        <v>108</v>
      </c>
      <c r="R488" s="41">
        <v>72</v>
      </c>
      <c r="T488" s="41">
        <v>125</v>
      </c>
      <c r="U488" s="22"/>
      <c r="V488" s="41">
        <v>424</v>
      </c>
      <c r="W488" s="41">
        <v>411</v>
      </c>
      <c r="X488" s="41">
        <v>13</v>
      </c>
      <c r="Y488" s="41">
        <v>0</v>
      </c>
      <c r="AA488" s="41">
        <v>0</v>
      </c>
      <c r="AB488" s="41"/>
      <c r="AC488" s="41">
        <f t="shared" si="137"/>
        <v>42</v>
      </c>
      <c r="AE488" s="41">
        <v>0</v>
      </c>
      <c r="AG488" s="41">
        <v>2</v>
      </c>
      <c r="AI488" s="41">
        <v>35</v>
      </c>
      <c r="AK488" s="41">
        <v>5</v>
      </c>
    </row>
    <row r="489" spans="2:37" outlineLevel="2" x14ac:dyDescent="0.2">
      <c r="B489" s="46">
        <v>2017</v>
      </c>
      <c r="C489" s="46">
        <v>5</v>
      </c>
      <c r="D489" s="22" t="s">
        <v>96</v>
      </c>
      <c r="E489" s="22" t="s">
        <v>435</v>
      </c>
      <c r="G489" s="41">
        <f t="shared" si="136"/>
        <v>2990</v>
      </c>
      <c r="H489" s="22"/>
      <c r="I489" s="41">
        <v>849</v>
      </c>
      <c r="J489" s="41">
        <v>815</v>
      </c>
      <c r="K489" s="41">
        <v>21</v>
      </c>
      <c r="L489" s="41">
        <v>0</v>
      </c>
      <c r="M489" s="41">
        <v>0</v>
      </c>
      <c r="N489" s="41">
        <v>13</v>
      </c>
      <c r="P489" s="41">
        <v>343</v>
      </c>
      <c r="Q489" s="41">
        <v>246</v>
      </c>
      <c r="R489" s="41">
        <v>97</v>
      </c>
      <c r="T489" s="41">
        <v>611</v>
      </c>
      <c r="U489" s="22"/>
      <c r="V489" s="41">
        <v>1187</v>
      </c>
      <c r="W489" s="41">
        <v>1187</v>
      </c>
      <c r="X489" s="41">
        <v>0</v>
      </c>
      <c r="Y489" s="41">
        <v>0</v>
      </c>
      <c r="AA489" s="41">
        <v>22</v>
      </c>
      <c r="AB489" s="41"/>
      <c r="AC489" s="41">
        <f t="shared" si="137"/>
        <v>362</v>
      </c>
      <c r="AE489" s="41">
        <v>0</v>
      </c>
      <c r="AG489" s="41">
        <v>0</v>
      </c>
      <c r="AI489" s="41">
        <v>74</v>
      </c>
      <c r="AK489" s="41">
        <v>288</v>
      </c>
    </row>
    <row r="490" spans="2:37" outlineLevel="2" x14ac:dyDescent="0.2">
      <c r="B490" s="46">
        <v>2017</v>
      </c>
      <c r="C490" s="46">
        <v>5</v>
      </c>
      <c r="D490" s="22" t="s">
        <v>98</v>
      </c>
      <c r="E490" s="22" t="s">
        <v>439</v>
      </c>
      <c r="G490" s="41">
        <f t="shared" si="136"/>
        <v>959</v>
      </c>
      <c r="H490" s="22"/>
      <c r="I490" s="41">
        <v>273</v>
      </c>
      <c r="J490" s="41">
        <v>85</v>
      </c>
      <c r="K490" s="41">
        <v>19</v>
      </c>
      <c r="L490" s="41">
        <v>118</v>
      </c>
      <c r="M490" s="41">
        <v>0</v>
      </c>
      <c r="N490" s="41">
        <v>51</v>
      </c>
      <c r="P490" s="41">
        <v>140</v>
      </c>
      <c r="Q490" s="41">
        <v>140</v>
      </c>
      <c r="R490" s="41">
        <v>0</v>
      </c>
      <c r="T490" s="41">
        <v>58</v>
      </c>
      <c r="U490" s="22"/>
      <c r="V490" s="41">
        <v>488</v>
      </c>
      <c r="W490" s="41">
        <v>467</v>
      </c>
      <c r="X490" s="41">
        <v>21</v>
      </c>
      <c r="Y490" s="41">
        <v>0</v>
      </c>
      <c r="AA490" s="41">
        <v>0</v>
      </c>
      <c r="AB490" s="41"/>
      <c r="AC490" s="41">
        <f t="shared" si="137"/>
        <v>0</v>
      </c>
      <c r="AE490" s="41">
        <v>0</v>
      </c>
      <c r="AG490" s="41">
        <v>0</v>
      </c>
      <c r="AI490" s="41">
        <v>0</v>
      </c>
      <c r="AK490" s="41">
        <v>0</v>
      </c>
    </row>
    <row r="491" spans="2:37" outlineLevel="2" x14ac:dyDescent="0.2">
      <c r="B491" s="46">
        <v>2017</v>
      </c>
      <c r="C491" s="46">
        <v>5</v>
      </c>
      <c r="D491" s="22" t="s">
        <v>103</v>
      </c>
      <c r="E491" s="22" t="s">
        <v>445</v>
      </c>
      <c r="G491" s="41">
        <f t="shared" si="136"/>
        <v>2034</v>
      </c>
      <c r="H491" s="22"/>
      <c r="I491" s="41">
        <v>242</v>
      </c>
      <c r="J491" s="41">
        <v>242</v>
      </c>
      <c r="K491" s="41">
        <v>0</v>
      </c>
      <c r="L491" s="41">
        <v>0</v>
      </c>
      <c r="M491" s="41">
        <v>0</v>
      </c>
      <c r="N491" s="41">
        <v>0</v>
      </c>
      <c r="P491" s="41">
        <v>860</v>
      </c>
      <c r="Q491" s="41">
        <v>860</v>
      </c>
      <c r="R491" s="41">
        <v>0</v>
      </c>
      <c r="T491" s="41">
        <v>230</v>
      </c>
      <c r="U491" s="22"/>
      <c r="V491" s="41">
        <v>702</v>
      </c>
      <c r="W491" s="41">
        <v>677</v>
      </c>
      <c r="X491" s="41">
        <v>25</v>
      </c>
      <c r="Y491" s="41">
        <v>0</v>
      </c>
      <c r="AA491" s="41">
        <v>0</v>
      </c>
      <c r="AB491" s="41"/>
      <c r="AC491" s="41">
        <f t="shared" si="137"/>
        <v>93</v>
      </c>
      <c r="AE491" s="41">
        <v>6</v>
      </c>
      <c r="AG491" s="41">
        <v>85</v>
      </c>
      <c r="AI491" s="41">
        <v>2</v>
      </c>
      <c r="AK491" s="41">
        <v>0</v>
      </c>
    </row>
    <row r="492" spans="2:37" outlineLevel="2" x14ac:dyDescent="0.2">
      <c r="B492" s="46">
        <v>2017</v>
      </c>
      <c r="C492" s="46">
        <v>5</v>
      </c>
      <c r="D492" s="22" t="s">
        <v>104</v>
      </c>
      <c r="E492" s="22" t="s">
        <v>446</v>
      </c>
      <c r="G492" s="41">
        <f t="shared" si="136"/>
        <v>2364</v>
      </c>
      <c r="H492" s="22"/>
      <c r="I492" s="41">
        <v>1287</v>
      </c>
      <c r="J492" s="41">
        <v>786</v>
      </c>
      <c r="K492" s="41">
        <v>73</v>
      </c>
      <c r="L492" s="41">
        <v>272</v>
      </c>
      <c r="M492" s="41">
        <v>2</v>
      </c>
      <c r="N492" s="41">
        <v>154</v>
      </c>
      <c r="P492" s="41">
        <v>48</v>
      </c>
      <c r="Q492" s="41">
        <v>48</v>
      </c>
      <c r="R492" s="41">
        <v>0</v>
      </c>
      <c r="T492" s="41">
        <v>99</v>
      </c>
      <c r="U492" s="22"/>
      <c r="V492" s="41">
        <v>930</v>
      </c>
      <c r="W492" s="41">
        <v>900</v>
      </c>
      <c r="X492" s="41">
        <v>30</v>
      </c>
      <c r="Y492" s="41">
        <v>0</v>
      </c>
      <c r="AA492" s="41">
        <v>13</v>
      </c>
      <c r="AB492" s="41"/>
      <c r="AC492" s="41">
        <f t="shared" si="137"/>
        <v>0</v>
      </c>
      <c r="AE492" s="41">
        <v>0</v>
      </c>
      <c r="AG492" s="41">
        <v>0</v>
      </c>
      <c r="AI492" s="41">
        <v>0</v>
      </c>
      <c r="AK492" s="41">
        <v>0</v>
      </c>
    </row>
    <row r="493" spans="2:37" outlineLevel="2" x14ac:dyDescent="0.2">
      <c r="B493" s="46">
        <v>2017</v>
      </c>
      <c r="C493" s="46">
        <v>5</v>
      </c>
      <c r="D493" s="22" t="s">
        <v>106</v>
      </c>
      <c r="E493" s="22" t="s">
        <v>448</v>
      </c>
      <c r="G493" s="41">
        <f t="shared" si="136"/>
        <v>1562</v>
      </c>
      <c r="H493" s="22"/>
      <c r="I493" s="41">
        <v>897</v>
      </c>
      <c r="J493" s="41">
        <v>232</v>
      </c>
      <c r="K493" s="41">
        <v>665</v>
      </c>
      <c r="L493" s="41">
        <v>0</v>
      </c>
      <c r="M493" s="41">
        <v>0</v>
      </c>
      <c r="N493" s="41">
        <v>0</v>
      </c>
      <c r="P493" s="41">
        <v>0</v>
      </c>
      <c r="Q493" s="41">
        <v>0</v>
      </c>
      <c r="R493" s="41">
        <v>0</v>
      </c>
      <c r="T493" s="41">
        <v>151</v>
      </c>
      <c r="U493" s="22"/>
      <c r="V493" s="41">
        <v>514</v>
      </c>
      <c r="W493" s="41">
        <v>514</v>
      </c>
      <c r="X493" s="41">
        <v>0</v>
      </c>
      <c r="Y493" s="41">
        <v>0</v>
      </c>
      <c r="AA493" s="41">
        <v>0</v>
      </c>
      <c r="AB493" s="41"/>
      <c r="AC493" s="41">
        <f t="shared" si="137"/>
        <v>955</v>
      </c>
      <c r="AE493" s="41">
        <v>293</v>
      </c>
      <c r="AG493" s="41">
        <v>0</v>
      </c>
      <c r="AI493" s="41">
        <v>0</v>
      </c>
      <c r="AK493" s="41">
        <v>662</v>
      </c>
    </row>
    <row r="494" spans="2:37" outlineLevel="2" x14ac:dyDescent="0.2">
      <c r="B494" s="46">
        <v>2017</v>
      </c>
      <c r="C494" s="46">
        <v>5</v>
      </c>
      <c r="D494" s="22" t="s">
        <v>108</v>
      </c>
      <c r="E494" s="22" t="s">
        <v>450</v>
      </c>
      <c r="G494" s="41">
        <f t="shared" si="136"/>
        <v>1217</v>
      </c>
      <c r="H494" s="22"/>
      <c r="I494" s="41">
        <v>211</v>
      </c>
      <c r="J494" s="41">
        <v>146</v>
      </c>
      <c r="K494" s="41">
        <v>0</v>
      </c>
      <c r="L494" s="41">
        <v>13</v>
      </c>
      <c r="M494" s="41">
        <v>0</v>
      </c>
      <c r="N494" s="41">
        <v>52</v>
      </c>
      <c r="P494" s="41">
        <v>92</v>
      </c>
      <c r="Q494" s="41">
        <v>92</v>
      </c>
      <c r="R494" s="41">
        <v>0</v>
      </c>
      <c r="T494" s="41">
        <v>245</v>
      </c>
      <c r="U494" s="22"/>
      <c r="V494" s="41">
        <v>669</v>
      </c>
      <c r="W494" s="41">
        <v>622</v>
      </c>
      <c r="X494" s="41">
        <v>47</v>
      </c>
      <c r="Y494" s="41">
        <v>0</v>
      </c>
      <c r="AA494" s="41">
        <v>0</v>
      </c>
      <c r="AB494" s="41"/>
      <c r="AC494" s="41">
        <f t="shared" si="137"/>
        <v>43</v>
      </c>
      <c r="AE494" s="41">
        <v>0</v>
      </c>
      <c r="AG494" s="41">
        <v>15</v>
      </c>
      <c r="AI494" s="41">
        <v>9</v>
      </c>
      <c r="AK494" s="41">
        <v>19</v>
      </c>
    </row>
    <row r="495" spans="2:37" outlineLevel="2" x14ac:dyDescent="0.2">
      <c r="B495" s="46">
        <v>2017</v>
      </c>
      <c r="C495" s="46">
        <v>5</v>
      </c>
      <c r="D495" s="22" t="s">
        <v>112</v>
      </c>
      <c r="E495" s="22" t="s">
        <v>454</v>
      </c>
      <c r="G495" s="41">
        <f t="shared" si="136"/>
        <v>2189</v>
      </c>
      <c r="H495" s="22"/>
      <c r="I495" s="41">
        <v>1212</v>
      </c>
      <c r="J495" s="41">
        <v>1046</v>
      </c>
      <c r="K495" s="41">
        <v>0</v>
      </c>
      <c r="L495" s="41">
        <v>41</v>
      </c>
      <c r="M495" s="41">
        <v>30</v>
      </c>
      <c r="N495" s="41">
        <v>95</v>
      </c>
      <c r="P495" s="41">
        <v>12</v>
      </c>
      <c r="Q495" s="41">
        <v>12</v>
      </c>
      <c r="R495" s="41">
        <v>0</v>
      </c>
      <c r="T495" s="41">
        <v>71</v>
      </c>
      <c r="U495" s="22"/>
      <c r="V495" s="41">
        <v>894</v>
      </c>
      <c r="W495" s="41">
        <v>859</v>
      </c>
      <c r="X495" s="41">
        <v>35</v>
      </c>
      <c r="Y495" s="41">
        <v>0</v>
      </c>
      <c r="AA495" s="41">
        <v>0</v>
      </c>
      <c r="AB495" s="41"/>
      <c r="AC495" s="41">
        <f t="shared" si="137"/>
        <v>124</v>
      </c>
      <c r="AE495" s="41">
        <v>124</v>
      </c>
      <c r="AG495" s="41">
        <v>0</v>
      </c>
      <c r="AI495" s="41">
        <v>0</v>
      </c>
      <c r="AK495" s="41">
        <v>0</v>
      </c>
    </row>
    <row r="496" spans="2:37" outlineLevel="2" x14ac:dyDescent="0.2">
      <c r="B496" s="46">
        <v>2017</v>
      </c>
      <c r="C496" s="46">
        <v>5</v>
      </c>
      <c r="D496" s="22" t="s">
        <v>113</v>
      </c>
      <c r="E496" s="22" t="s">
        <v>455</v>
      </c>
      <c r="G496" s="41">
        <f t="shared" si="136"/>
        <v>1224</v>
      </c>
      <c r="H496" s="22"/>
      <c r="I496" s="41">
        <v>276</v>
      </c>
      <c r="J496" s="41">
        <v>166</v>
      </c>
      <c r="K496" s="41">
        <v>33</v>
      </c>
      <c r="L496" s="41">
        <v>32</v>
      </c>
      <c r="M496" s="41">
        <v>0</v>
      </c>
      <c r="N496" s="41">
        <v>45</v>
      </c>
      <c r="P496" s="41">
        <v>0</v>
      </c>
      <c r="Q496" s="41">
        <v>0</v>
      </c>
      <c r="R496" s="41">
        <v>0</v>
      </c>
      <c r="T496" s="41">
        <v>14</v>
      </c>
      <c r="U496" s="22"/>
      <c r="V496" s="41">
        <v>934</v>
      </c>
      <c r="W496" s="41">
        <v>924</v>
      </c>
      <c r="X496" s="41">
        <v>10</v>
      </c>
      <c r="Y496" s="41">
        <v>0</v>
      </c>
      <c r="AA496" s="41">
        <v>0</v>
      </c>
      <c r="AB496" s="41"/>
      <c r="AC496" s="41">
        <f t="shared" si="137"/>
        <v>140</v>
      </c>
      <c r="AE496" s="41">
        <v>1</v>
      </c>
      <c r="AG496" s="41">
        <v>0</v>
      </c>
      <c r="AI496" s="41">
        <v>0</v>
      </c>
      <c r="AK496" s="41">
        <v>139</v>
      </c>
    </row>
    <row r="497" spans="2:37" outlineLevel="2" x14ac:dyDescent="0.2">
      <c r="B497" s="46">
        <v>2017</v>
      </c>
      <c r="C497" s="46">
        <v>5</v>
      </c>
      <c r="D497" s="22" t="s">
        <v>115</v>
      </c>
      <c r="E497" s="22" t="s">
        <v>457</v>
      </c>
      <c r="G497" s="41">
        <f t="shared" si="136"/>
        <v>1254</v>
      </c>
      <c r="H497" s="22"/>
      <c r="I497" s="41">
        <v>544</v>
      </c>
      <c r="J497" s="41">
        <v>544</v>
      </c>
      <c r="K497" s="41">
        <v>0</v>
      </c>
      <c r="L497" s="41">
        <v>0</v>
      </c>
      <c r="M497" s="41">
        <v>0</v>
      </c>
      <c r="N497" s="41">
        <v>0</v>
      </c>
      <c r="P497" s="41">
        <v>6</v>
      </c>
      <c r="Q497" s="41">
        <v>6</v>
      </c>
      <c r="R497" s="41">
        <v>0</v>
      </c>
      <c r="T497" s="41">
        <v>98</v>
      </c>
      <c r="U497" s="22"/>
      <c r="V497" s="41">
        <v>606</v>
      </c>
      <c r="W497" s="41">
        <v>593</v>
      </c>
      <c r="X497" s="41">
        <v>13</v>
      </c>
      <c r="Y497" s="41">
        <v>0</v>
      </c>
      <c r="AA497" s="41">
        <v>0</v>
      </c>
      <c r="AB497" s="41"/>
      <c r="AC497" s="41">
        <f t="shared" si="137"/>
        <v>238</v>
      </c>
      <c r="AE497" s="41">
        <v>160</v>
      </c>
      <c r="AG497" s="41">
        <v>0</v>
      </c>
      <c r="AI497" s="41">
        <v>0</v>
      </c>
      <c r="AK497" s="41">
        <v>78</v>
      </c>
    </row>
    <row r="498" spans="2:37" outlineLevel="2" x14ac:dyDescent="0.2">
      <c r="B498" s="46">
        <v>2017</v>
      </c>
      <c r="C498" s="46">
        <v>5</v>
      </c>
      <c r="D498" s="22" t="s">
        <v>118</v>
      </c>
      <c r="E498" s="22" t="s">
        <v>462</v>
      </c>
      <c r="G498" s="41">
        <f t="shared" si="136"/>
        <v>1645</v>
      </c>
      <c r="H498" s="22"/>
      <c r="I498" s="41">
        <v>206</v>
      </c>
      <c r="J498" s="41">
        <v>31</v>
      </c>
      <c r="K498" s="41">
        <v>88</v>
      </c>
      <c r="L498" s="41">
        <v>0</v>
      </c>
      <c r="M498" s="41">
        <v>0</v>
      </c>
      <c r="N498" s="41">
        <v>87</v>
      </c>
      <c r="P498" s="41">
        <v>68</v>
      </c>
      <c r="Q498" s="41">
        <v>68</v>
      </c>
      <c r="R498" s="41">
        <v>0</v>
      </c>
      <c r="T498" s="41">
        <v>75</v>
      </c>
      <c r="U498" s="22"/>
      <c r="V498" s="41">
        <v>1296</v>
      </c>
      <c r="W498" s="41">
        <v>1254</v>
      </c>
      <c r="X498" s="41">
        <v>24</v>
      </c>
      <c r="Y498" s="41">
        <v>18</v>
      </c>
      <c r="AA498" s="41">
        <v>0</v>
      </c>
      <c r="AB498" s="41"/>
      <c r="AC498" s="41">
        <f t="shared" si="137"/>
        <v>383</v>
      </c>
      <c r="AE498" s="41">
        <v>0</v>
      </c>
      <c r="AG498" s="41">
        <v>0</v>
      </c>
      <c r="AI498" s="41">
        <v>53</v>
      </c>
      <c r="AK498" s="41">
        <v>330</v>
      </c>
    </row>
    <row r="499" spans="2:37" outlineLevel="2" x14ac:dyDescent="0.2">
      <c r="B499" s="46">
        <v>2017</v>
      </c>
      <c r="C499" s="46">
        <v>5</v>
      </c>
      <c r="D499" s="22" t="s">
        <v>122</v>
      </c>
      <c r="E499" s="22" t="s">
        <v>466</v>
      </c>
      <c r="G499" s="41">
        <f t="shared" si="136"/>
        <v>1715</v>
      </c>
      <c r="H499" s="22"/>
      <c r="I499" s="41">
        <v>415</v>
      </c>
      <c r="J499" s="41">
        <v>0</v>
      </c>
      <c r="K499" s="41">
        <v>346</v>
      </c>
      <c r="L499" s="41">
        <v>69</v>
      </c>
      <c r="M499" s="41">
        <v>0</v>
      </c>
      <c r="N499" s="41">
        <v>0</v>
      </c>
      <c r="P499" s="41">
        <v>391</v>
      </c>
      <c r="Q499" s="41">
        <v>391</v>
      </c>
      <c r="R499" s="41">
        <v>0</v>
      </c>
      <c r="T499" s="41">
        <v>108</v>
      </c>
      <c r="U499" s="22"/>
      <c r="V499" s="41">
        <v>801</v>
      </c>
      <c r="W499" s="41">
        <v>763</v>
      </c>
      <c r="X499" s="41">
        <v>0</v>
      </c>
      <c r="Y499" s="41">
        <v>38</v>
      </c>
      <c r="AA499" s="41">
        <v>79</v>
      </c>
      <c r="AB499" s="41"/>
      <c r="AC499" s="41">
        <f t="shared" si="137"/>
        <v>151</v>
      </c>
      <c r="AE499" s="41">
        <v>90</v>
      </c>
      <c r="AG499" s="41">
        <v>2</v>
      </c>
      <c r="AI499" s="41">
        <v>59</v>
      </c>
      <c r="AK499" s="41">
        <v>0</v>
      </c>
    </row>
    <row r="500" spans="2:37" outlineLevel="2" x14ac:dyDescent="0.2">
      <c r="B500" s="46">
        <v>2017</v>
      </c>
      <c r="C500" s="46">
        <v>5</v>
      </c>
      <c r="D500" s="22" t="s">
        <v>132</v>
      </c>
      <c r="E500" s="22" t="s">
        <v>476</v>
      </c>
      <c r="G500" s="41">
        <f t="shared" si="136"/>
        <v>1421</v>
      </c>
      <c r="H500" s="22"/>
      <c r="I500" s="41">
        <v>818</v>
      </c>
      <c r="J500" s="41">
        <v>0</v>
      </c>
      <c r="K500" s="41">
        <v>0</v>
      </c>
      <c r="L500" s="41">
        <v>26</v>
      </c>
      <c r="M500" s="41">
        <v>0</v>
      </c>
      <c r="N500" s="41">
        <v>792</v>
      </c>
      <c r="P500" s="41">
        <v>0</v>
      </c>
      <c r="Q500" s="41">
        <v>0</v>
      </c>
      <c r="R500" s="41">
        <v>0</v>
      </c>
      <c r="T500" s="41">
        <v>102</v>
      </c>
      <c r="U500" s="22"/>
      <c r="V500" s="41">
        <v>501</v>
      </c>
      <c r="W500" s="41">
        <v>501</v>
      </c>
      <c r="X500" s="41">
        <v>0</v>
      </c>
      <c r="Y500" s="41">
        <v>0</v>
      </c>
      <c r="AA500" s="41">
        <v>0</v>
      </c>
      <c r="AB500" s="41"/>
      <c r="AC500" s="41">
        <f t="shared" si="137"/>
        <v>276</v>
      </c>
      <c r="AE500" s="41">
        <v>276</v>
      </c>
      <c r="AG500" s="41">
        <v>0</v>
      </c>
      <c r="AI500" s="41">
        <v>0</v>
      </c>
      <c r="AK500" s="41">
        <v>0</v>
      </c>
    </row>
    <row r="501" spans="2:37" outlineLevel="2" x14ac:dyDescent="0.2">
      <c r="B501" s="46">
        <v>2017</v>
      </c>
      <c r="C501" s="46">
        <v>5</v>
      </c>
      <c r="D501" s="22" t="s">
        <v>134</v>
      </c>
      <c r="E501" s="22" t="s">
        <v>479</v>
      </c>
      <c r="G501" s="41">
        <f t="shared" si="136"/>
        <v>3038</v>
      </c>
      <c r="H501" s="22"/>
      <c r="I501" s="41">
        <v>2216</v>
      </c>
      <c r="J501" s="41">
        <v>444</v>
      </c>
      <c r="K501" s="41">
        <v>293</v>
      </c>
      <c r="L501" s="41">
        <v>46</v>
      </c>
      <c r="M501" s="41">
        <v>0</v>
      </c>
      <c r="N501" s="41">
        <v>1433</v>
      </c>
      <c r="P501" s="41">
        <v>0</v>
      </c>
      <c r="Q501" s="41">
        <v>0</v>
      </c>
      <c r="R501" s="41">
        <v>0</v>
      </c>
      <c r="T501" s="41">
        <v>53</v>
      </c>
      <c r="U501" s="22"/>
      <c r="V501" s="41">
        <v>769</v>
      </c>
      <c r="W501" s="41">
        <v>745</v>
      </c>
      <c r="X501" s="41">
        <v>24</v>
      </c>
      <c r="Y501" s="41">
        <v>0</v>
      </c>
      <c r="AA501" s="41">
        <v>0</v>
      </c>
      <c r="AB501" s="41"/>
      <c r="AC501" s="41">
        <f t="shared" si="137"/>
        <v>421</v>
      </c>
      <c r="AE501" s="41">
        <v>308</v>
      </c>
      <c r="AG501" s="41">
        <v>0</v>
      </c>
      <c r="AI501" s="41">
        <v>0</v>
      </c>
      <c r="AK501" s="41">
        <v>113</v>
      </c>
    </row>
    <row r="502" spans="2:37" outlineLevel="2" x14ac:dyDescent="0.2">
      <c r="B502" s="46">
        <v>2017</v>
      </c>
      <c r="C502" s="46">
        <v>5</v>
      </c>
      <c r="D502" s="22" t="s">
        <v>140</v>
      </c>
      <c r="E502" s="22" t="s">
        <v>485</v>
      </c>
      <c r="G502" s="41">
        <f t="shared" si="136"/>
        <v>3230</v>
      </c>
      <c r="H502" s="22"/>
      <c r="I502" s="41">
        <v>1415</v>
      </c>
      <c r="J502" s="41">
        <v>193</v>
      </c>
      <c r="K502" s="41">
        <v>631</v>
      </c>
      <c r="L502" s="41">
        <v>327</v>
      </c>
      <c r="M502" s="41">
        <v>0</v>
      </c>
      <c r="N502" s="41">
        <v>264</v>
      </c>
      <c r="P502" s="41">
        <v>366</v>
      </c>
      <c r="Q502" s="41">
        <v>366</v>
      </c>
      <c r="R502" s="41">
        <v>0</v>
      </c>
      <c r="T502" s="41">
        <v>780</v>
      </c>
      <c r="U502" s="22"/>
      <c r="V502" s="41">
        <v>669</v>
      </c>
      <c r="W502" s="41">
        <v>583</v>
      </c>
      <c r="X502" s="41">
        <v>0</v>
      </c>
      <c r="Y502" s="41">
        <v>86</v>
      </c>
      <c r="AA502" s="41">
        <v>0</v>
      </c>
      <c r="AB502" s="41"/>
      <c r="AC502" s="41">
        <f t="shared" si="137"/>
        <v>797</v>
      </c>
      <c r="AE502" s="41">
        <v>325</v>
      </c>
      <c r="AG502" s="41">
        <v>96</v>
      </c>
      <c r="AI502" s="41">
        <v>247</v>
      </c>
      <c r="AK502" s="41">
        <v>129</v>
      </c>
    </row>
    <row r="503" spans="2:37" outlineLevel="2" x14ac:dyDescent="0.2">
      <c r="B503" s="46">
        <v>2017</v>
      </c>
      <c r="C503" s="46">
        <v>5</v>
      </c>
      <c r="D503" s="22" t="s">
        <v>143</v>
      </c>
      <c r="E503" s="22" t="s">
        <v>488</v>
      </c>
      <c r="G503" s="41">
        <f t="shared" ref="G503:G566" si="138">SUM(I503,P503,T503,V503)</f>
        <v>1461</v>
      </c>
      <c r="H503" s="22"/>
      <c r="I503" s="41">
        <v>933</v>
      </c>
      <c r="J503" s="41">
        <v>614</v>
      </c>
      <c r="K503" s="41">
        <v>0</v>
      </c>
      <c r="L503" s="41">
        <v>0</v>
      </c>
      <c r="M503" s="41">
        <v>0</v>
      </c>
      <c r="N503" s="41">
        <v>319</v>
      </c>
      <c r="P503" s="41">
        <v>0</v>
      </c>
      <c r="Q503" s="41">
        <v>0</v>
      </c>
      <c r="R503" s="41">
        <v>0</v>
      </c>
      <c r="T503" s="41">
        <v>5</v>
      </c>
      <c r="U503" s="22"/>
      <c r="V503" s="41">
        <v>523</v>
      </c>
      <c r="W503" s="41">
        <v>510</v>
      </c>
      <c r="X503" s="41">
        <v>13</v>
      </c>
      <c r="Y503" s="41">
        <v>0</v>
      </c>
      <c r="AA503" s="41">
        <v>0</v>
      </c>
      <c r="AB503" s="41"/>
      <c r="AC503" s="41">
        <f t="shared" si="137"/>
        <v>983</v>
      </c>
      <c r="AE503" s="41">
        <v>983</v>
      </c>
      <c r="AG503" s="41">
        <v>0</v>
      </c>
      <c r="AI503" s="41">
        <v>0</v>
      </c>
      <c r="AK503" s="41">
        <v>0</v>
      </c>
    </row>
    <row r="504" spans="2:37" outlineLevel="2" x14ac:dyDescent="0.2">
      <c r="B504" s="46">
        <v>2017</v>
      </c>
      <c r="C504" s="46">
        <v>5</v>
      </c>
      <c r="D504" s="22" t="s">
        <v>144</v>
      </c>
      <c r="E504" s="22" t="s">
        <v>489</v>
      </c>
      <c r="G504" s="41">
        <f t="shared" si="138"/>
        <v>1970</v>
      </c>
      <c r="H504" s="22"/>
      <c r="I504" s="41">
        <v>1195</v>
      </c>
      <c r="J504" s="41">
        <v>780</v>
      </c>
      <c r="K504" s="41">
        <v>0</v>
      </c>
      <c r="L504" s="41">
        <v>376</v>
      </c>
      <c r="M504" s="41">
        <v>0</v>
      </c>
      <c r="N504" s="41">
        <v>39</v>
      </c>
      <c r="P504" s="41">
        <v>12</v>
      </c>
      <c r="Q504" s="41">
        <v>12</v>
      </c>
      <c r="R504" s="41">
        <v>0</v>
      </c>
      <c r="T504" s="41">
        <v>64</v>
      </c>
      <c r="U504" s="22"/>
      <c r="V504" s="41">
        <v>699</v>
      </c>
      <c r="W504" s="41">
        <v>666</v>
      </c>
      <c r="X504" s="41">
        <v>11</v>
      </c>
      <c r="Y504" s="41">
        <v>22</v>
      </c>
      <c r="AA504" s="41">
        <v>0</v>
      </c>
      <c r="AB504" s="41"/>
      <c r="AC504" s="41">
        <f t="shared" si="137"/>
        <v>190</v>
      </c>
      <c r="AE504" s="41">
        <v>3</v>
      </c>
      <c r="AG504" s="41">
        <v>0</v>
      </c>
      <c r="AI504" s="41">
        <v>0</v>
      </c>
      <c r="AK504" s="41">
        <v>187</v>
      </c>
    </row>
    <row r="505" spans="2:37" outlineLevel="2" x14ac:dyDescent="0.2">
      <c r="B505" s="46">
        <v>2017</v>
      </c>
      <c r="C505" s="46">
        <v>5</v>
      </c>
      <c r="D505" s="22" t="s">
        <v>145</v>
      </c>
      <c r="E505" s="22" t="s">
        <v>490</v>
      </c>
      <c r="G505" s="41">
        <f t="shared" si="138"/>
        <v>849</v>
      </c>
      <c r="H505" s="22"/>
      <c r="I505" s="41">
        <v>394</v>
      </c>
      <c r="J505" s="41">
        <v>190</v>
      </c>
      <c r="K505" s="41">
        <v>29</v>
      </c>
      <c r="L505" s="41">
        <v>33</v>
      </c>
      <c r="M505" s="41">
        <v>0</v>
      </c>
      <c r="N505" s="41">
        <v>142</v>
      </c>
      <c r="P505" s="41">
        <v>0</v>
      </c>
      <c r="Q505" s="41">
        <v>0</v>
      </c>
      <c r="R505" s="41">
        <v>0</v>
      </c>
      <c r="T505" s="41">
        <v>19</v>
      </c>
      <c r="U505" s="22"/>
      <c r="V505" s="41">
        <v>436</v>
      </c>
      <c r="W505" s="41">
        <v>424</v>
      </c>
      <c r="X505" s="41">
        <v>12</v>
      </c>
      <c r="Y505" s="41">
        <v>0</v>
      </c>
      <c r="AA505" s="41">
        <v>0</v>
      </c>
      <c r="AB505" s="41"/>
      <c r="AC505" s="41">
        <f t="shared" si="137"/>
        <v>0</v>
      </c>
      <c r="AE505" s="41">
        <v>0</v>
      </c>
      <c r="AG505" s="41">
        <v>0</v>
      </c>
      <c r="AI505" s="41">
        <v>0</v>
      </c>
      <c r="AK505" s="41">
        <v>0</v>
      </c>
    </row>
    <row r="506" spans="2:37" outlineLevel="2" x14ac:dyDescent="0.2">
      <c r="B506" s="46">
        <v>2017</v>
      </c>
      <c r="C506" s="46">
        <v>5</v>
      </c>
      <c r="D506" s="22" t="s">
        <v>147</v>
      </c>
      <c r="E506" s="22" t="s">
        <v>492</v>
      </c>
      <c r="G506" s="41">
        <f t="shared" si="138"/>
        <v>2910</v>
      </c>
      <c r="H506" s="22"/>
      <c r="I506" s="41">
        <v>2121</v>
      </c>
      <c r="J506" s="41">
        <v>100</v>
      </c>
      <c r="K506" s="41">
        <v>4</v>
      </c>
      <c r="L506" s="41">
        <v>1667</v>
      </c>
      <c r="M506" s="41">
        <v>0</v>
      </c>
      <c r="N506" s="41">
        <v>350</v>
      </c>
      <c r="P506" s="41">
        <v>213</v>
      </c>
      <c r="Q506" s="41">
        <v>213</v>
      </c>
      <c r="R506" s="41">
        <v>0</v>
      </c>
      <c r="T506" s="41">
        <v>31</v>
      </c>
      <c r="U506" s="22"/>
      <c r="V506" s="41">
        <v>545</v>
      </c>
      <c r="W506" s="41">
        <v>517</v>
      </c>
      <c r="X506" s="41">
        <v>18</v>
      </c>
      <c r="Y506" s="41">
        <v>10</v>
      </c>
      <c r="AA506" s="41">
        <v>13</v>
      </c>
      <c r="AB506" s="41"/>
      <c r="AC506" s="41">
        <f t="shared" si="137"/>
        <v>1010</v>
      </c>
      <c r="AE506" s="41">
        <v>1010</v>
      </c>
      <c r="AG506" s="41">
        <v>0</v>
      </c>
      <c r="AI506" s="41">
        <v>0</v>
      </c>
      <c r="AK506" s="41">
        <v>0</v>
      </c>
    </row>
    <row r="507" spans="2:37" outlineLevel="2" x14ac:dyDescent="0.2">
      <c r="B507" s="46">
        <v>2017</v>
      </c>
      <c r="C507" s="46">
        <v>5</v>
      </c>
      <c r="D507" s="22" t="s">
        <v>149</v>
      </c>
      <c r="E507" s="22" t="s">
        <v>494</v>
      </c>
      <c r="G507" s="41">
        <f t="shared" si="138"/>
        <v>908</v>
      </c>
      <c r="H507" s="22"/>
      <c r="I507" s="41">
        <v>184</v>
      </c>
      <c r="J507" s="41">
        <v>34</v>
      </c>
      <c r="K507" s="41">
        <v>15</v>
      </c>
      <c r="L507" s="41">
        <v>10</v>
      </c>
      <c r="M507" s="41">
        <v>0</v>
      </c>
      <c r="N507" s="41">
        <v>125</v>
      </c>
      <c r="P507" s="41">
        <v>24</v>
      </c>
      <c r="Q507" s="41">
        <v>24</v>
      </c>
      <c r="R507" s="41">
        <v>0</v>
      </c>
      <c r="T507" s="41">
        <v>23</v>
      </c>
      <c r="U507" s="22"/>
      <c r="V507" s="41">
        <v>677</v>
      </c>
      <c r="W507" s="41">
        <v>425</v>
      </c>
      <c r="X507" s="41">
        <v>15</v>
      </c>
      <c r="Y507" s="41">
        <v>237</v>
      </c>
      <c r="AA507" s="41">
        <v>0</v>
      </c>
      <c r="AB507" s="41"/>
      <c r="AC507" s="41">
        <f t="shared" si="137"/>
        <v>189</v>
      </c>
      <c r="AE507" s="41">
        <v>64</v>
      </c>
      <c r="AG507" s="41">
        <v>0</v>
      </c>
      <c r="AI507" s="41">
        <v>9</v>
      </c>
      <c r="AK507" s="41">
        <v>116</v>
      </c>
    </row>
    <row r="508" spans="2:37" outlineLevel="2" x14ac:dyDescent="0.2">
      <c r="B508" s="46">
        <v>2017</v>
      </c>
      <c r="C508" s="46">
        <v>5</v>
      </c>
      <c r="D508" s="22" t="s">
        <v>150</v>
      </c>
      <c r="E508" s="22" t="s">
        <v>495</v>
      </c>
      <c r="G508" s="41">
        <f t="shared" si="138"/>
        <v>1603</v>
      </c>
      <c r="H508" s="22"/>
      <c r="I508" s="41">
        <v>861</v>
      </c>
      <c r="J508" s="41">
        <v>0</v>
      </c>
      <c r="K508" s="41">
        <v>0</v>
      </c>
      <c r="L508" s="41">
        <v>51</v>
      </c>
      <c r="M508" s="41">
        <v>0</v>
      </c>
      <c r="N508" s="41">
        <v>810</v>
      </c>
      <c r="P508" s="41">
        <v>31</v>
      </c>
      <c r="Q508" s="41">
        <v>31</v>
      </c>
      <c r="R508" s="41">
        <v>0</v>
      </c>
      <c r="T508" s="41">
        <v>72</v>
      </c>
      <c r="U508" s="22"/>
      <c r="V508" s="41">
        <v>639</v>
      </c>
      <c r="W508" s="41">
        <v>626</v>
      </c>
      <c r="X508" s="41">
        <v>13</v>
      </c>
      <c r="Y508" s="41">
        <v>0</v>
      </c>
      <c r="AA508" s="41">
        <v>0</v>
      </c>
      <c r="AB508" s="41"/>
      <c r="AC508" s="41">
        <f t="shared" si="137"/>
        <v>147</v>
      </c>
      <c r="AE508" s="41">
        <v>-43</v>
      </c>
      <c r="AG508" s="41">
        <v>0</v>
      </c>
      <c r="AI508" s="41">
        <v>0</v>
      </c>
      <c r="AK508" s="41">
        <v>190</v>
      </c>
    </row>
    <row r="509" spans="2:37" outlineLevel="2" x14ac:dyDescent="0.2">
      <c r="B509" s="46">
        <v>2017</v>
      </c>
      <c r="C509" s="46">
        <v>5</v>
      </c>
      <c r="D509" s="22" t="s">
        <v>151</v>
      </c>
      <c r="E509" s="22" t="s">
        <v>496</v>
      </c>
      <c r="G509" s="41">
        <f t="shared" si="138"/>
        <v>2505</v>
      </c>
      <c r="H509" s="22"/>
      <c r="I509" s="41">
        <v>1148</v>
      </c>
      <c r="J509" s="41">
        <v>869</v>
      </c>
      <c r="K509" s="41">
        <v>0</v>
      </c>
      <c r="L509" s="41">
        <v>78</v>
      </c>
      <c r="M509" s="41">
        <v>0</v>
      </c>
      <c r="N509" s="41">
        <v>201</v>
      </c>
      <c r="P509" s="41">
        <v>335</v>
      </c>
      <c r="Q509" s="41">
        <v>259</v>
      </c>
      <c r="R509" s="41">
        <v>76</v>
      </c>
      <c r="T509" s="41">
        <v>312</v>
      </c>
      <c r="U509" s="22"/>
      <c r="V509" s="41">
        <v>710</v>
      </c>
      <c r="W509" s="41">
        <v>622</v>
      </c>
      <c r="X509" s="41">
        <v>88</v>
      </c>
      <c r="Y509" s="41">
        <v>0</v>
      </c>
      <c r="AA509" s="41">
        <v>10</v>
      </c>
      <c r="AB509" s="41"/>
      <c r="AC509" s="41">
        <f t="shared" si="137"/>
        <v>224</v>
      </c>
      <c r="AE509" s="41">
        <v>70</v>
      </c>
      <c r="AG509" s="41">
        <v>92</v>
      </c>
      <c r="AI509" s="41">
        <v>6</v>
      </c>
      <c r="AK509" s="41">
        <v>56</v>
      </c>
    </row>
    <row r="510" spans="2:37" outlineLevel="2" x14ac:dyDescent="0.2">
      <c r="B510" s="46">
        <v>2017</v>
      </c>
      <c r="C510" s="46">
        <v>5</v>
      </c>
      <c r="D510" s="22" t="s">
        <v>152</v>
      </c>
      <c r="E510" s="22" t="s">
        <v>497</v>
      </c>
      <c r="G510" s="41">
        <f t="shared" si="138"/>
        <v>646</v>
      </c>
      <c r="H510" s="22"/>
      <c r="I510" s="41">
        <v>119</v>
      </c>
      <c r="J510" s="41">
        <v>60</v>
      </c>
      <c r="K510" s="41">
        <v>15</v>
      </c>
      <c r="L510" s="41">
        <v>5</v>
      </c>
      <c r="M510" s="41">
        <v>15</v>
      </c>
      <c r="N510" s="41">
        <v>24</v>
      </c>
      <c r="P510" s="41">
        <v>59</v>
      </c>
      <c r="Q510" s="41">
        <v>59</v>
      </c>
      <c r="R510" s="41">
        <v>0</v>
      </c>
      <c r="T510" s="41">
        <v>99</v>
      </c>
      <c r="U510" s="22"/>
      <c r="V510" s="41">
        <v>369</v>
      </c>
      <c r="W510" s="41">
        <v>369</v>
      </c>
      <c r="X510" s="41">
        <v>0</v>
      </c>
      <c r="Y510" s="41">
        <v>0</v>
      </c>
      <c r="AA510" s="41">
        <v>0</v>
      </c>
      <c r="AB510" s="41"/>
      <c r="AC510" s="41">
        <f t="shared" si="137"/>
        <v>53</v>
      </c>
      <c r="AE510" s="41">
        <v>19</v>
      </c>
      <c r="AG510" s="41">
        <v>33</v>
      </c>
      <c r="AI510" s="41">
        <v>1</v>
      </c>
      <c r="AK510" s="41">
        <v>0</v>
      </c>
    </row>
    <row r="511" spans="2:37" outlineLevel="2" x14ac:dyDescent="0.2">
      <c r="B511" s="46">
        <v>2017</v>
      </c>
      <c r="C511" s="46">
        <v>5</v>
      </c>
      <c r="D511" s="22" t="s">
        <v>153</v>
      </c>
      <c r="E511" s="22" t="s">
        <v>498</v>
      </c>
      <c r="G511" s="41">
        <f t="shared" si="138"/>
        <v>2176</v>
      </c>
      <c r="H511" s="22"/>
      <c r="I511" s="41">
        <v>824</v>
      </c>
      <c r="J511" s="41">
        <v>529</v>
      </c>
      <c r="K511" s="41">
        <v>17</v>
      </c>
      <c r="L511" s="41">
        <v>278</v>
      </c>
      <c r="M511" s="41">
        <v>0</v>
      </c>
      <c r="N511" s="41">
        <v>0</v>
      </c>
      <c r="P511" s="41">
        <v>91</v>
      </c>
      <c r="Q511" s="41">
        <v>91</v>
      </c>
      <c r="R511" s="41">
        <v>0</v>
      </c>
      <c r="T511" s="41">
        <v>280</v>
      </c>
      <c r="U511" s="22"/>
      <c r="V511" s="41">
        <v>981</v>
      </c>
      <c r="W511" s="41">
        <v>955</v>
      </c>
      <c r="X511" s="41">
        <v>26</v>
      </c>
      <c r="Y511" s="41">
        <v>0</v>
      </c>
      <c r="AA511" s="41">
        <v>0</v>
      </c>
      <c r="AB511" s="41"/>
      <c r="AC511" s="41">
        <f t="shared" si="137"/>
        <v>169</v>
      </c>
      <c r="AE511" s="41">
        <v>0</v>
      </c>
      <c r="AG511" s="41">
        <v>0</v>
      </c>
      <c r="AI511" s="41">
        <v>2</v>
      </c>
      <c r="AK511" s="41">
        <v>167</v>
      </c>
    </row>
    <row r="512" spans="2:37" outlineLevel="2" x14ac:dyDescent="0.2">
      <c r="B512" s="46">
        <v>2017</v>
      </c>
      <c r="C512" s="46">
        <v>5</v>
      </c>
      <c r="D512" s="22" t="s">
        <v>154</v>
      </c>
      <c r="E512" s="22" t="s">
        <v>499</v>
      </c>
      <c r="G512" s="41">
        <f t="shared" si="138"/>
        <v>787</v>
      </c>
      <c r="H512" s="22"/>
      <c r="I512" s="41">
        <v>177</v>
      </c>
      <c r="J512" s="41">
        <v>20</v>
      </c>
      <c r="K512" s="41">
        <v>1</v>
      </c>
      <c r="L512" s="41">
        <v>140</v>
      </c>
      <c r="M512" s="41">
        <v>0</v>
      </c>
      <c r="N512" s="41">
        <v>16</v>
      </c>
      <c r="P512" s="41">
        <v>0</v>
      </c>
      <c r="Q512" s="41">
        <v>0</v>
      </c>
      <c r="R512" s="41">
        <v>0</v>
      </c>
      <c r="T512" s="41">
        <v>17</v>
      </c>
      <c r="U512" s="22"/>
      <c r="V512" s="41">
        <v>593</v>
      </c>
      <c r="W512" s="41">
        <v>593</v>
      </c>
      <c r="X512" s="41">
        <v>0</v>
      </c>
      <c r="Y512" s="41">
        <v>0</v>
      </c>
      <c r="AA512" s="41">
        <v>4</v>
      </c>
      <c r="AB512" s="41"/>
      <c r="AC512" s="41">
        <f t="shared" si="137"/>
        <v>9</v>
      </c>
      <c r="AE512" s="41">
        <v>0</v>
      </c>
      <c r="AG512" s="41">
        <v>0</v>
      </c>
      <c r="AI512" s="41">
        <v>9</v>
      </c>
      <c r="AK512" s="41">
        <v>0</v>
      </c>
    </row>
    <row r="513" spans="2:37" outlineLevel="2" x14ac:dyDescent="0.2">
      <c r="B513" s="46">
        <v>2017</v>
      </c>
      <c r="C513" s="46">
        <v>5</v>
      </c>
      <c r="D513" s="22" t="s">
        <v>501</v>
      </c>
      <c r="E513" s="22" t="s">
        <v>502</v>
      </c>
      <c r="G513" s="41">
        <f t="shared" si="138"/>
        <v>2499</v>
      </c>
      <c r="H513" s="22"/>
      <c r="I513" s="41">
        <v>1853</v>
      </c>
      <c r="J513" s="41">
        <v>1348</v>
      </c>
      <c r="K513" s="41">
        <v>0</v>
      </c>
      <c r="L513" s="41">
        <v>223</v>
      </c>
      <c r="M513" s="41">
        <v>0</v>
      </c>
      <c r="N513" s="41">
        <v>282</v>
      </c>
      <c r="P513" s="41">
        <v>31</v>
      </c>
      <c r="Q513" s="41">
        <v>31</v>
      </c>
      <c r="R513" s="41">
        <v>0</v>
      </c>
      <c r="T513" s="41">
        <v>0</v>
      </c>
      <c r="U513" s="22"/>
      <c r="V513" s="41">
        <v>615</v>
      </c>
      <c r="W513" s="41">
        <v>596</v>
      </c>
      <c r="X513" s="41">
        <v>0</v>
      </c>
      <c r="Y513" s="41">
        <v>19</v>
      </c>
      <c r="AA513" s="41">
        <v>0</v>
      </c>
      <c r="AB513" s="41"/>
      <c r="AC513" s="41">
        <f t="shared" si="137"/>
        <v>778</v>
      </c>
      <c r="AE513" s="41">
        <v>651</v>
      </c>
      <c r="AG513" s="41">
        <v>0</v>
      </c>
      <c r="AI513" s="41">
        <v>0</v>
      </c>
      <c r="AK513" s="41">
        <v>127</v>
      </c>
    </row>
    <row r="514" spans="2:37" outlineLevel="2" x14ac:dyDescent="0.2">
      <c r="B514" s="46">
        <v>2017</v>
      </c>
      <c r="C514" s="46">
        <v>5</v>
      </c>
      <c r="D514" s="22" t="s">
        <v>156</v>
      </c>
      <c r="E514" s="22" t="s">
        <v>503</v>
      </c>
      <c r="G514" s="41">
        <f t="shared" si="138"/>
        <v>2421</v>
      </c>
      <c r="H514" s="22"/>
      <c r="I514" s="41">
        <v>983</v>
      </c>
      <c r="J514" s="41">
        <v>855</v>
      </c>
      <c r="K514" s="41">
        <v>30</v>
      </c>
      <c r="L514" s="41">
        <v>10</v>
      </c>
      <c r="M514" s="41">
        <v>0</v>
      </c>
      <c r="N514" s="41">
        <v>88</v>
      </c>
      <c r="P514" s="41">
        <v>18</v>
      </c>
      <c r="Q514" s="41">
        <v>18</v>
      </c>
      <c r="R514" s="41">
        <v>0</v>
      </c>
      <c r="T514" s="41">
        <v>42</v>
      </c>
      <c r="U514" s="22"/>
      <c r="V514" s="41">
        <v>1378</v>
      </c>
      <c r="W514" s="41">
        <v>1378</v>
      </c>
      <c r="X514" s="41">
        <v>0</v>
      </c>
      <c r="Y514" s="41">
        <v>0</v>
      </c>
      <c r="AA514" s="41">
        <v>0</v>
      </c>
      <c r="AB514" s="41"/>
      <c r="AC514" s="41">
        <f t="shared" si="137"/>
        <v>0</v>
      </c>
      <c r="AE514" s="41">
        <v>0</v>
      </c>
      <c r="AG514" s="41">
        <v>0</v>
      </c>
      <c r="AI514" s="41">
        <v>0</v>
      </c>
      <c r="AK514" s="41">
        <v>0</v>
      </c>
    </row>
    <row r="515" spans="2:37" outlineLevel="2" x14ac:dyDescent="0.2">
      <c r="B515" s="46">
        <v>2017</v>
      </c>
      <c r="C515" s="46">
        <v>5</v>
      </c>
      <c r="D515" s="22" t="s">
        <v>160</v>
      </c>
      <c r="E515" s="22" t="s">
        <v>507</v>
      </c>
      <c r="G515" s="41">
        <f t="shared" si="138"/>
        <v>823</v>
      </c>
      <c r="H515" s="22"/>
      <c r="I515" s="41">
        <v>210</v>
      </c>
      <c r="J515" s="41">
        <v>0</v>
      </c>
      <c r="K515" s="41">
        <v>123</v>
      </c>
      <c r="L515" s="41">
        <v>0</v>
      </c>
      <c r="M515" s="41">
        <v>0</v>
      </c>
      <c r="N515" s="41">
        <v>87</v>
      </c>
      <c r="P515" s="41">
        <v>25</v>
      </c>
      <c r="Q515" s="41">
        <v>25</v>
      </c>
      <c r="R515" s="41">
        <v>0</v>
      </c>
      <c r="T515" s="41">
        <v>13</v>
      </c>
      <c r="U515" s="22"/>
      <c r="V515" s="41">
        <v>575</v>
      </c>
      <c r="W515" s="41">
        <v>561</v>
      </c>
      <c r="X515" s="41">
        <v>14</v>
      </c>
      <c r="Y515" s="41">
        <v>0</v>
      </c>
      <c r="AA515" s="41">
        <v>0</v>
      </c>
      <c r="AB515" s="41"/>
      <c r="AC515" s="41">
        <f t="shared" si="137"/>
        <v>288</v>
      </c>
      <c r="AE515" s="41">
        <v>48</v>
      </c>
      <c r="AG515" s="41">
        <v>0</v>
      </c>
      <c r="AI515" s="41">
        <v>0</v>
      </c>
      <c r="AK515" s="41">
        <v>240</v>
      </c>
    </row>
    <row r="516" spans="2:37" outlineLevel="2" x14ac:dyDescent="0.2">
      <c r="B516" s="46">
        <v>2017</v>
      </c>
      <c r="C516" s="46">
        <v>5</v>
      </c>
      <c r="D516" s="22" t="s">
        <v>161</v>
      </c>
      <c r="E516" s="22" t="s">
        <v>508</v>
      </c>
      <c r="G516" s="41">
        <f t="shared" si="138"/>
        <v>455</v>
      </c>
      <c r="H516" s="22"/>
      <c r="I516" s="41">
        <v>35</v>
      </c>
      <c r="J516" s="41">
        <v>35</v>
      </c>
      <c r="K516" s="41">
        <v>0</v>
      </c>
      <c r="L516" s="41">
        <v>0</v>
      </c>
      <c r="M516" s="41">
        <v>0</v>
      </c>
      <c r="N516" s="41">
        <v>0</v>
      </c>
      <c r="P516" s="41">
        <v>28</v>
      </c>
      <c r="Q516" s="41">
        <v>28</v>
      </c>
      <c r="R516" s="41">
        <v>0</v>
      </c>
      <c r="T516" s="41">
        <v>16</v>
      </c>
      <c r="U516" s="22"/>
      <c r="V516" s="41">
        <v>376</v>
      </c>
      <c r="W516" s="41">
        <v>376</v>
      </c>
      <c r="X516" s="41">
        <v>0</v>
      </c>
      <c r="Y516" s="41">
        <v>0</v>
      </c>
      <c r="AA516" s="41">
        <v>0</v>
      </c>
      <c r="AB516" s="41"/>
      <c r="AC516" s="41">
        <f t="shared" si="137"/>
        <v>12</v>
      </c>
      <c r="AE516" s="41">
        <v>0</v>
      </c>
      <c r="AG516" s="41">
        <v>0</v>
      </c>
      <c r="AI516" s="41">
        <v>0</v>
      </c>
      <c r="AK516" s="41">
        <v>12</v>
      </c>
    </row>
    <row r="517" spans="2:37" outlineLevel="2" x14ac:dyDescent="0.2">
      <c r="B517" s="46">
        <v>2017</v>
      </c>
      <c r="C517" s="46">
        <v>5</v>
      </c>
      <c r="D517" s="22" t="s">
        <v>164</v>
      </c>
      <c r="E517" s="22" t="s">
        <v>511</v>
      </c>
      <c r="G517" s="41">
        <f t="shared" si="138"/>
        <v>1074</v>
      </c>
      <c r="H517" s="22"/>
      <c r="I517" s="41">
        <v>220</v>
      </c>
      <c r="J517" s="41">
        <v>41</v>
      </c>
      <c r="K517" s="41">
        <v>1</v>
      </c>
      <c r="L517" s="41">
        <v>11</v>
      </c>
      <c r="M517" s="41">
        <v>3</v>
      </c>
      <c r="N517" s="41">
        <v>164</v>
      </c>
      <c r="P517" s="41">
        <v>9</v>
      </c>
      <c r="Q517" s="41">
        <v>9</v>
      </c>
      <c r="R517" s="41">
        <v>0</v>
      </c>
      <c r="T517" s="41">
        <v>500</v>
      </c>
      <c r="U517" s="22"/>
      <c r="V517" s="41">
        <v>345</v>
      </c>
      <c r="W517" s="41">
        <v>332</v>
      </c>
      <c r="X517" s="41">
        <v>13</v>
      </c>
      <c r="Y517" s="41">
        <v>0</v>
      </c>
      <c r="AA517" s="41">
        <v>0</v>
      </c>
      <c r="AB517" s="41"/>
      <c r="AC517" s="41">
        <f t="shared" si="137"/>
        <v>104</v>
      </c>
      <c r="AE517" s="41">
        <v>58</v>
      </c>
      <c r="AG517" s="41">
        <v>0</v>
      </c>
      <c r="AI517" s="41">
        <v>28</v>
      </c>
      <c r="AK517" s="41">
        <v>18</v>
      </c>
    </row>
    <row r="518" spans="2:37" outlineLevel="2" x14ac:dyDescent="0.2">
      <c r="B518" s="46">
        <v>2017</v>
      </c>
      <c r="C518" s="46">
        <v>5</v>
      </c>
      <c r="D518" s="22" t="s">
        <v>166</v>
      </c>
      <c r="E518" s="22" t="s">
        <v>513</v>
      </c>
      <c r="G518" s="41">
        <f t="shared" si="138"/>
        <v>1310</v>
      </c>
      <c r="H518" s="22"/>
      <c r="I518" s="41">
        <v>388</v>
      </c>
      <c r="J518" s="41">
        <v>318</v>
      </c>
      <c r="K518" s="41">
        <v>43</v>
      </c>
      <c r="L518" s="41">
        <v>0</v>
      </c>
      <c r="M518" s="41">
        <v>0</v>
      </c>
      <c r="N518" s="41">
        <v>27</v>
      </c>
      <c r="P518" s="41">
        <v>6</v>
      </c>
      <c r="Q518" s="41">
        <v>6</v>
      </c>
      <c r="R518" s="41">
        <v>0</v>
      </c>
      <c r="T518" s="41">
        <v>185</v>
      </c>
      <c r="U518" s="22"/>
      <c r="V518" s="41">
        <v>731</v>
      </c>
      <c r="W518" s="41">
        <v>717</v>
      </c>
      <c r="X518" s="41">
        <v>14</v>
      </c>
      <c r="Y518" s="41">
        <v>0</v>
      </c>
      <c r="AA518" s="41">
        <v>0</v>
      </c>
      <c r="AB518" s="41"/>
      <c r="AC518" s="41">
        <f t="shared" si="137"/>
        <v>292</v>
      </c>
      <c r="AE518" s="41">
        <v>35</v>
      </c>
      <c r="AG518" s="41">
        <v>0</v>
      </c>
      <c r="AI518" s="41">
        <v>54</v>
      </c>
      <c r="AK518" s="41">
        <v>203</v>
      </c>
    </row>
    <row r="519" spans="2:37" outlineLevel="2" x14ac:dyDescent="0.2">
      <c r="B519" s="46">
        <v>2017</v>
      </c>
      <c r="C519" s="46">
        <v>5</v>
      </c>
      <c r="D519" s="22" t="s">
        <v>170</v>
      </c>
      <c r="E519" s="22" t="s">
        <v>517</v>
      </c>
      <c r="G519" s="41">
        <f t="shared" si="138"/>
        <v>1593</v>
      </c>
      <c r="H519" s="22"/>
      <c r="I519" s="41">
        <v>324</v>
      </c>
      <c r="J519" s="41">
        <v>0</v>
      </c>
      <c r="K519" s="41">
        <v>8</v>
      </c>
      <c r="L519" s="41">
        <v>176</v>
      </c>
      <c r="M519" s="41">
        <v>0</v>
      </c>
      <c r="N519" s="41">
        <v>140</v>
      </c>
      <c r="P519" s="41">
        <v>0</v>
      </c>
      <c r="Q519" s="41">
        <v>0</v>
      </c>
      <c r="R519" s="41">
        <v>0</v>
      </c>
      <c r="T519" s="41">
        <v>100</v>
      </c>
      <c r="U519" s="22"/>
      <c r="V519" s="41">
        <v>1169</v>
      </c>
      <c r="W519" s="41">
        <v>973</v>
      </c>
      <c r="X519" s="41">
        <v>0</v>
      </c>
      <c r="Y519" s="41">
        <v>196</v>
      </c>
      <c r="AA519" s="41">
        <v>0</v>
      </c>
      <c r="AB519" s="41"/>
      <c r="AC519" s="41">
        <f t="shared" si="137"/>
        <v>127</v>
      </c>
      <c r="AE519" s="41">
        <v>79</v>
      </c>
      <c r="AG519" s="41">
        <v>0</v>
      </c>
      <c r="AI519" s="41">
        <v>2</v>
      </c>
      <c r="AK519" s="41">
        <v>46</v>
      </c>
    </row>
    <row r="520" spans="2:37" outlineLevel="2" x14ac:dyDescent="0.2">
      <c r="B520" s="46">
        <v>2017</v>
      </c>
      <c r="C520" s="46">
        <v>5</v>
      </c>
      <c r="D520" s="22" t="s">
        <v>171</v>
      </c>
      <c r="E520" s="22" t="s">
        <v>518</v>
      </c>
      <c r="G520" s="41">
        <f t="shared" si="138"/>
        <v>988</v>
      </c>
      <c r="H520" s="22"/>
      <c r="I520" s="41">
        <v>261</v>
      </c>
      <c r="J520" s="41">
        <v>151</v>
      </c>
      <c r="K520" s="41">
        <v>0</v>
      </c>
      <c r="L520" s="41">
        <v>101</v>
      </c>
      <c r="M520" s="41">
        <v>0</v>
      </c>
      <c r="N520" s="41">
        <v>9</v>
      </c>
      <c r="P520" s="41">
        <v>39</v>
      </c>
      <c r="Q520" s="41">
        <v>39</v>
      </c>
      <c r="R520" s="41">
        <v>0</v>
      </c>
      <c r="T520" s="41">
        <v>0</v>
      </c>
      <c r="U520" s="22"/>
      <c r="V520" s="41">
        <v>688</v>
      </c>
      <c r="W520" s="41">
        <v>688</v>
      </c>
      <c r="X520" s="41">
        <v>0</v>
      </c>
      <c r="Y520" s="41">
        <v>0</v>
      </c>
      <c r="AA520" s="41">
        <v>0</v>
      </c>
      <c r="AB520" s="41"/>
      <c r="AC520" s="41">
        <f t="shared" si="137"/>
        <v>57</v>
      </c>
      <c r="AE520" s="41">
        <v>0</v>
      </c>
      <c r="AG520" s="41">
        <v>0</v>
      </c>
      <c r="AI520" s="41">
        <v>0</v>
      </c>
      <c r="AK520" s="41">
        <v>57</v>
      </c>
    </row>
    <row r="521" spans="2:37" outlineLevel="2" x14ac:dyDescent="0.2">
      <c r="B521" s="46">
        <v>2017</v>
      </c>
      <c r="C521" s="46">
        <v>5</v>
      </c>
      <c r="D521" s="22" t="s">
        <v>520</v>
      </c>
      <c r="E521" s="22" t="s">
        <v>521</v>
      </c>
      <c r="G521" s="41">
        <f t="shared" si="138"/>
        <v>2703</v>
      </c>
      <c r="H521" s="22"/>
      <c r="I521" s="41">
        <v>1679</v>
      </c>
      <c r="J521" s="41">
        <v>1191</v>
      </c>
      <c r="K521" s="41">
        <v>104</v>
      </c>
      <c r="L521" s="41">
        <v>332</v>
      </c>
      <c r="M521" s="41">
        <v>0</v>
      </c>
      <c r="N521" s="41">
        <v>52</v>
      </c>
      <c r="P521" s="41">
        <v>227</v>
      </c>
      <c r="Q521" s="41">
        <v>227</v>
      </c>
      <c r="R521" s="41">
        <v>0</v>
      </c>
      <c r="T521" s="41">
        <v>0</v>
      </c>
      <c r="U521" s="22"/>
      <c r="V521" s="41">
        <v>797</v>
      </c>
      <c r="W521" s="41">
        <v>797</v>
      </c>
      <c r="X521" s="41">
        <v>0</v>
      </c>
      <c r="Y521" s="41">
        <v>0</v>
      </c>
      <c r="AA521" s="41">
        <v>0</v>
      </c>
      <c r="AB521" s="41"/>
      <c r="AC521" s="41">
        <f t="shared" si="137"/>
        <v>49</v>
      </c>
      <c r="AE521" s="41">
        <v>49</v>
      </c>
      <c r="AG521" s="41">
        <v>0</v>
      </c>
      <c r="AI521" s="41">
        <v>0</v>
      </c>
      <c r="AK521" s="41">
        <v>0</v>
      </c>
    </row>
    <row r="522" spans="2:37" outlineLevel="2" x14ac:dyDescent="0.2">
      <c r="B522" s="46">
        <v>2017</v>
      </c>
      <c r="C522" s="46">
        <v>5</v>
      </c>
      <c r="D522" s="22" t="s">
        <v>173</v>
      </c>
      <c r="E522" s="22" t="s">
        <v>523</v>
      </c>
      <c r="G522" s="41">
        <f t="shared" si="138"/>
        <v>1261</v>
      </c>
      <c r="H522" s="22"/>
      <c r="I522" s="41">
        <v>285</v>
      </c>
      <c r="J522" s="41">
        <v>0</v>
      </c>
      <c r="K522" s="41">
        <v>0</v>
      </c>
      <c r="L522" s="41">
        <v>15</v>
      </c>
      <c r="M522" s="41">
        <v>0</v>
      </c>
      <c r="N522" s="41">
        <v>270</v>
      </c>
      <c r="P522" s="41">
        <v>154</v>
      </c>
      <c r="Q522" s="41">
        <v>12</v>
      </c>
      <c r="R522" s="41">
        <v>142</v>
      </c>
      <c r="T522" s="41">
        <v>5</v>
      </c>
      <c r="U522" s="22"/>
      <c r="V522" s="41">
        <v>817</v>
      </c>
      <c r="W522" s="41">
        <v>559</v>
      </c>
      <c r="X522" s="41">
        <v>18</v>
      </c>
      <c r="Y522" s="41">
        <v>240</v>
      </c>
      <c r="AA522" s="41">
        <v>6</v>
      </c>
      <c r="AB522" s="41"/>
      <c r="AC522" s="41">
        <f t="shared" si="137"/>
        <v>55</v>
      </c>
      <c r="AE522" s="41">
        <v>30</v>
      </c>
      <c r="AG522" s="41">
        <v>6</v>
      </c>
      <c r="AI522" s="41">
        <v>19</v>
      </c>
      <c r="AK522" s="41">
        <v>0</v>
      </c>
    </row>
    <row r="523" spans="2:37" outlineLevel="2" x14ac:dyDescent="0.2">
      <c r="B523" s="46">
        <v>2017</v>
      </c>
      <c r="C523" s="46">
        <v>5</v>
      </c>
      <c r="D523" s="22" t="s">
        <v>175</v>
      </c>
      <c r="E523" s="22" t="s">
        <v>525</v>
      </c>
      <c r="G523" s="41">
        <f t="shared" si="138"/>
        <v>7413</v>
      </c>
      <c r="H523" s="22"/>
      <c r="I523" s="41">
        <v>3522</v>
      </c>
      <c r="J523" s="41">
        <v>1166</v>
      </c>
      <c r="K523" s="41">
        <v>554</v>
      </c>
      <c r="L523" s="41">
        <v>653</v>
      </c>
      <c r="M523" s="41">
        <v>56</v>
      </c>
      <c r="N523" s="41">
        <v>1093</v>
      </c>
      <c r="P523" s="41">
        <v>1056</v>
      </c>
      <c r="Q523" s="41">
        <v>333</v>
      </c>
      <c r="R523" s="41">
        <v>723</v>
      </c>
      <c r="T523" s="41">
        <v>1074</v>
      </c>
      <c r="U523" s="22"/>
      <c r="V523" s="41">
        <v>1761</v>
      </c>
      <c r="W523" s="41">
        <v>1726</v>
      </c>
      <c r="X523" s="41">
        <v>30</v>
      </c>
      <c r="Y523" s="41">
        <v>5</v>
      </c>
      <c r="AA523" s="41">
        <v>0</v>
      </c>
      <c r="AB523" s="41"/>
      <c r="AC523" s="41">
        <f t="shared" si="137"/>
        <v>1117</v>
      </c>
      <c r="AE523" s="41">
        <v>586</v>
      </c>
      <c r="AG523" s="41">
        <v>219</v>
      </c>
      <c r="AI523" s="41">
        <v>312</v>
      </c>
      <c r="AK523" s="41">
        <v>0</v>
      </c>
    </row>
    <row r="524" spans="2:37" outlineLevel="2" x14ac:dyDescent="0.2">
      <c r="B524" s="46">
        <v>2017</v>
      </c>
      <c r="C524" s="46">
        <v>5</v>
      </c>
      <c r="D524" s="22" t="s">
        <v>176</v>
      </c>
      <c r="E524" s="22" t="s">
        <v>526</v>
      </c>
      <c r="G524" s="41">
        <f t="shared" si="138"/>
        <v>837</v>
      </c>
      <c r="H524" s="22"/>
      <c r="I524" s="41">
        <v>192</v>
      </c>
      <c r="J524" s="41">
        <v>126</v>
      </c>
      <c r="K524" s="41">
        <v>0</v>
      </c>
      <c r="L524" s="41">
        <v>58</v>
      </c>
      <c r="M524" s="41">
        <v>0</v>
      </c>
      <c r="N524" s="41">
        <v>8</v>
      </c>
      <c r="P524" s="41">
        <v>37</v>
      </c>
      <c r="Q524" s="41">
        <v>27</v>
      </c>
      <c r="R524" s="41">
        <v>10</v>
      </c>
      <c r="T524" s="41">
        <v>80</v>
      </c>
      <c r="U524" s="22"/>
      <c r="V524" s="41">
        <v>528</v>
      </c>
      <c r="W524" s="41">
        <v>518</v>
      </c>
      <c r="X524" s="41">
        <v>10</v>
      </c>
      <c r="Y524" s="41">
        <v>0</v>
      </c>
      <c r="AA524" s="41">
        <v>0</v>
      </c>
      <c r="AB524" s="41"/>
      <c r="AC524" s="41">
        <f t="shared" si="137"/>
        <v>426</v>
      </c>
      <c r="AE524" s="41">
        <v>0</v>
      </c>
      <c r="AG524" s="41">
        <v>335</v>
      </c>
      <c r="AI524" s="41">
        <v>11</v>
      </c>
      <c r="AK524" s="41">
        <v>80</v>
      </c>
    </row>
    <row r="525" spans="2:37" outlineLevel="2" x14ac:dyDescent="0.2">
      <c r="B525" s="46">
        <v>2017</v>
      </c>
      <c r="C525" s="46">
        <v>5</v>
      </c>
      <c r="D525" s="22" t="s">
        <v>178</v>
      </c>
      <c r="E525" s="22" t="s">
        <v>528</v>
      </c>
      <c r="G525" s="41">
        <f t="shared" si="138"/>
        <v>1728</v>
      </c>
      <c r="H525" s="22"/>
      <c r="I525" s="41">
        <v>275</v>
      </c>
      <c r="J525" s="41">
        <v>55</v>
      </c>
      <c r="K525" s="41">
        <v>10</v>
      </c>
      <c r="L525" s="41">
        <v>178</v>
      </c>
      <c r="M525" s="41">
        <v>10</v>
      </c>
      <c r="N525" s="41">
        <v>22</v>
      </c>
      <c r="P525" s="41">
        <v>277</v>
      </c>
      <c r="Q525" s="41">
        <v>149</v>
      </c>
      <c r="R525" s="41">
        <v>128</v>
      </c>
      <c r="T525" s="41">
        <v>702</v>
      </c>
      <c r="U525" s="22"/>
      <c r="V525" s="41">
        <v>474</v>
      </c>
      <c r="W525" s="41">
        <v>474</v>
      </c>
      <c r="X525" s="41">
        <v>0</v>
      </c>
      <c r="Y525" s="41">
        <v>0</v>
      </c>
      <c r="AA525" s="41">
        <v>0</v>
      </c>
      <c r="AB525" s="41"/>
      <c r="AC525" s="41">
        <f t="shared" si="137"/>
        <v>143</v>
      </c>
      <c r="AE525" s="41">
        <v>7</v>
      </c>
      <c r="AG525" s="41">
        <v>3</v>
      </c>
      <c r="AI525" s="41">
        <v>133</v>
      </c>
      <c r="AK525" s="41">
        <v>0</v>
      </c>
    </row>
    <row r="526" spans="2:37" outlineLevel="2" x14ac:dyDescent="0.2">
      <c r="B526" s="46">
        <v>2017</v>
      </c>
      <c r="C526" s="46">
        <v>5</v>
      </c>
      <c r="D526" s="22" t="s">
        <v>179</v>
      </c>
      <c r="E526" s="22" t="s">
        <v>529</v>
      </c>
      <c r="G526" s="41">
        <f t="shared" si="138"/>
        <v>2149</v>
      </c>
      <c r="H526" s="22"/>
      <c r="I526" s="41">
        <v>751</v>
      </c>
      <c r="J526" s="41">
        <v>275</v>
      </c>
      <c r="K526" s="41">
        <v>63</v>
      </c>
      <c r="L526" s="41">
        <v>357</v>
      </c>
      <c r="M526" s="41">
        <v>0</v>
      </c>
      <c r="N526" s="41">
        <v>56</v>
      </c>
      <c r="P526" s="41">
        <v>271</v>
      </c>
      <c r="Q526" s="41">
        <v>144</v>
      </c>
      <c r="R526" s="41">
        <v>127</v>
      </c>
      <c r="T526" s="41">
        <v>846</v>
      </c>
      <c r="U526" s="22"/>
      <c r="V526" s="41">
        <v>281</v>
      </c>
      <c r="W526" s="41">
        <v>264</v>
      </c>
      <c r="X526" s="41">
        <v>17</v>
      </c>
      <c r="Y526" s="41">
        <v>0</v>
      </c>
      <c r="AA526" s="41">
        <v>0</v>
      </c>
      <c r="AB526" s="41"/>
      <c r="AC526" s="41">
        <f t="shared" si="137"/>
        <v>285</v>
      </c>
      <c r="AE526" s="41">
        <v>50</v>
      </c>
      <c r="AG526" s="41">
        <v>96</v>
      </c>
      <c r="AI526" s="41">
        <v>138</v>
      </c>
      <c r="AK526" s="41">
        <v>1</v>
      </c>
    </row>
    <row r="527" spans="2:37" outlineLevel="2" x14ac:dyDescent="0.2">
      <c r="B527" s="46">
        <v>2017</v>
      </c>
      <c r="C527" s="46">
        <v>5</v>
      </c>
      <c r="D527" s="22" t="s">
        <v>181</v>
      </c>
      <c r="E527" s="22" t="s">
        <v>531</v>
      </c>
      <c r="G527" s="41">
        <f t="shared" si="138"/>
        <v>1298</v>
      </c>
      <c r="H527" s="22"/>
      <c r="I527" s="41">
        <v>243</v>
      </c>
      <c r="J527" s="41">
        <v>31</v>
      </c>
      <c r="K527" s="41">
        <v>3</v>
      </c>
      <c r="L527" s="41">
        <v>98</v>
      </c>
      <c r="M527" s="41">
        <v>0</v>
      </c>
      <c r="N527" s="41">
        <v>111</v>
      </c>
      <c r="P527" s="41">
        <v>58</v>
      </c>
      <c r="Q527" s="41">
        <v>58</v>
      </c>
      <c r="R527" s="41">
        <v>0</v>
      </c>
      <c r="T527" s="41">
        <v>302</v>
      </c>
      <c r="U527" s="22"/>
      <c r="V527" s="41">
        <v>695</v>
      </c>
      <c r="W527" s="41">
        <v>638</v>
      </c>
      <c r="X527" s="41">
        <v>40</v>
      </c>
      <c r="Y527" s="41">
        <v>17</v>
      </c>
      <c r="AA527" s="41">
        <v>0</v>
      </c>
      <c r="AB527" s="41"/>
      <c r="AC527" s="41">
        <f t="shared" si="137"/>
        <v>149</v>
      </c>
      <c r="AE527" s="41">
        <v>20</v>
      </c>
      <c r="AG527" s="41">
        <v>0</v>
      </c>
      <c r="AI527" s="41">
        <v>129</v>
      </c>
      <c r="AK527" s="41">
        <v>0</v>
      </c>
    </row>
    <row r="528" spans="2:37" outlineLevel="2" x14ac:dyDescent="0.2">
      <c r="B528" s="46">
        <v>2017</v>
      </c>
      <c r="C528" s="46">
        <v>5</v>
      </c>
      <c r="D528" s="22" t="s">
        <v>185</v>
      </c>
      <c r="E528" s="22" t="s">
        <v>536</v>
      </c>
      <c r="G528" s="41">
        <f t="shared" si="138"/>
        <v>1500</v>
      </c>
      <c r="H528" s="22"/>
      <c r="I528" s="41">
        <v>737</v>
      </c>
      <c r="J528" s="41">
        <v>418</v>
      </c>
      <c r="K528" s="41">
        <v>97</v>
      </c>
      <c r="L528" s="41">
        <v>180</v>
      </c>
      <c r="M528" s="41">
        <v>0</v>
      </c>
      <c r="N528" s="41">
        <v>42</v>
      </c>
      <c r="P528" s="41">
        <v>101</v>
      </c>
      <c r="Q528" s="41">
        <v>0</v>
      </c>
      <c r="R528" s="41">
        <v>101</v>
      </c>
      <c r="T528" s="41">
        <v>53</v>
      </c>
      <c r="U528" s="22"/>
      <c r="V528" s="41">
        <v>609</v>
      </c>
      <c r="W528" s="41">
        <v>577</v>
      </c>
      <c r="X528" s="41">
        <v>32</v>
      </c>
      <c r="Y528" s="41">
        <v>0</v>
      </c>
      <c r="AA528" s="41">
        <v>0</v>
      </c>
      <c r="AB528" s="41"/>
      <c r="AC528" s="41">
        <f t="shared" si="137"/>
        <v>164</v>
      </c>
      <c r="AE528" s="41">
        <v>59</v>
      </c>
      <c r="AG528" s="41">
        <v>0</v>
      </c>
      <c r="AI528" s="41">
        <v>5</v>
      </c>
      <c r="AK528" s="41">
        <v>100</v>
      </c>
    </row>
    <row r="529" spans="2:37" outlineLevel="2" x14ac:dyDescent="0.2">
      <c r="B529" s="46">
        <v>2017</v>
      </c>
      <c r="C529" s="46">
        <v>5</v>
      </c>
      <c r="D529" s="22" t="s">
        <v>187</v>
      </c>
      <c r="E529" s="22" t="s">
        <v>538</v>
      </c>
      <c r="G529" s="41">
        <f t="shared" si="138"/>
        <v>1565</v>
      </c>
      <c r="H529" s="22"/>
      <c r="I529" s="41">
        <v>714</v>
      </c>
      <c r="J529" s="41">
        <v>301</v>
      </c>
      <c r="K529" s="41">
        <v>0</v>
      </c>
      <c r="L529" s="41">
        <v>175</v>
      </c>
      <c r="M529" s="41">
        <v>0</v>
      </c>
      <c r="N529" s="41">
        <v>238</v>
      </c>
      <c r="P529" s="41">
        <v>30</v>
      </c>
      <c r="Q529" s="41">
        <v>30</v>
      </c>
      <c r="R529" s="41">
        <v>0</v>
      </c>
      <c r="T529" s="41">
        <v>146</v>
      </c>
      <c r="U529" s="22"/>
      <c r="V529" s="41">
        <v>675</v>
      </c>
      <c r="W529" s="41">
        <v>661</v>
      </c>
      <c r="X529" s="41">
        <v>14</v>
      </c>
      <c r="Y529" s="41">
        <v>0</v>
      </c>
      <c r="AA529" s="41">
        <v>0</v>
      </c>
      <c r="AB529" s="41"/>
      <c r="AC529" s="41">
        <f t="shared" si="137"/>
        <v>150</v>
      </c>
      <c r="AE529" s="41">
        <v>129</v>
      </c>
      <c r="AG529" s="41">
        <v>0</v>
      </c>
      <c r="AI529" s="41">
        <v>21</v>
      </c>
      <c r="AK529" s="41">
        <v>0</v>
      </c>
    </row>
    <row r="530" spans="2:37" outlineLevel="2" x14ac:dyDescent="0.2">
      <c r="B530" s="46">
        <v>2017</v>
      </c>
      <c r="C530" s="46">
        <v>5</v>
      </c>
      <c r="D530" s="22" t="s">
        <v>188</v>
      </c>
      <c r="E530" s="22" t="s">
        <v>539</v>
      </c>
      <c r="G530" s="41">
        <f t="shared" si="138"/>
        <v>1258</v>
      </c>
      <c r="H530" s="22"/>
      <c r="I530" s="41">
        <v>555</v>
      </c>
      <c r="J530" s="41">
        <v>0</v>
      </c>
      <c r="K530" s="41">
        <v>440</v>
      </c>
      <c r="L530" s="41">
        <v>105</v>
      </c>
      <c r="M530" s="41">
        <v>0</v>
      </c>
      <c r="N530" s="41">
        <v>10</v>
      </c>
      <c r="P530" s="41">
        <v>57</v>
      </c>
      <c r="Q530" s="41">
        <v>12</v>
      </c>
      <c r="R530" s="41">
        <v>45</v>
      </c>
      <c r="T530" s="41">
        <v>99</v>
      </c>
      <c r="U530" s="22"/>
      <c r="V530" s="41">
        <v>547</v>
      </c>
      <c r="W530" s="41">
        <v>526</v>
      </c>
      <c r="X530" s="41">
        <v>21</v>
      </c>
      <c r="Y530" s="41">
        <v>0</v>
      </c>
      <c r="AA530" s="41">
        <v>0</v>
      </c>
      <c r="AB530" s="41"/>
      <c r="AC530" s="41">
        <f t="shared" si="137"/>
        <v>15</v>
      </c>
      <c r="AE530" s="41">
        <v>15</v>
      </c>
      <c r="AG530" s="41">
        <v>0</v>
      </c>
      <c r="AI530" s="41">
        <v>0</v>
      </c>
      <c r="AK530" s="41">
        <v>0</v>
      </c>
    </row>
    <row r="531" spans="2:37" outlineLevel="2" x14ac:dyDescent="0.2">
      <c r="B531" s="46">
        <v>2017</v>
      </c>
      <c r="C531" s="46">
        <v>5</v>
      </c>
      <c r="D531" s="22" t="s">
        <v>190</v>
      </c>
      <c r="E531" s="22" t="s">
        <v>541</v>
      </c>
      <c r="G531" s="41">
        <f t="shared" si="138"/>
        <v>1613</v>
      </c>
      <c r="H531" s="22"/>
      <c r="I531" s="41">
        <v>1096</v>
      </c>
      <c r="J531" s="41">
        <v>934</v>
      </c>
      <c r="K531" s="41">
        <v>0</v>
      </c>
      <c r="L531" s="41">
        <v>137</v>
      </c>
      <c r="M531" s="41">
        <v>0</v>
      </c>
      <c r="N531" s="41">
        <v>25</v>
      </c>
      <c r="P531" s="41">
        <v>192</v>
      </c>
      <c r="Q531" s="41">
        <v>73</v>
      </c>
      <c r="R531" s="41">
        <v>119</v>
      </c>
      <c r="T531" s="41">
        <v>59</v>
      </c>
      <c r="U531" s="22"/>
      <c r="V531" s="41">
        <v>266</v>
      </c>
      <c r="W531" s="41">
        <v>250</v>
      </c>
      <c r="X531" s="41">
        <v>11</v>
      </c>
      <c r="Y531" s="41">
        <v>5</v>
      </c>
      <c r="AA531" s="41">
        <v>13</v>
      </c>
      <c r="AB531" s="41"/>
      <c r="AC531" s="41">
        <f t="shared" si="137"/>
        <v>140</v>
      </c>
      <c r="AE531" s="41">
        <v>124</v>
      </c>
      <c r="AG531" s="41">
        <v>0</v>
      </c>
      <c r="AI531" s="41">
        <v>16</v>
      </c>
      <c r="AK531" s="41">
        <v>0</v>
      </c>
    </row>
    <row r="532" spans="2:37" outlineLevel="2" x14ac:dyDescent="0.2">
      <c r="B532" s="46">
        <v>2017</v>
      </c>
      <c r="C532" s="46">
        <v>5</v>
      </c>
      <c r="D532" s="22" t="s">
        <v>194</v>
      </c>
      <c r="E532" s="22" t="s">
        <v>545</v>
      </c>
      <c r="G532" s="41">
        <f t="shared" si="138"/>
        <v>4026</v>
      </c>
      <c r="H532" s="22"/>
      <c r="I532" s="41">
        <v>2603</v>
      </c>
      <c r="J532" s="41">
        <v>1271</v>
      </c>
      <c r="K532" s="41">
        <v>1032</v>
      </c>
      <c r="L532" s="41">
        <v>221</v>
      </c>
      <c r="M532" s="41">
        <v>0</v>
      </c>
      <c r="N532" s="41">
        <v>79</v>
      </c>
      <c r="P532" s="41">
        <v>230</v>
      </c>
      <c r="Q532" s="41">
        <v>110</v>
      </c>
      <c r="R532" s="41">
        <v>120</v>
      </c>
      <c r="T532" s="41">
        <v>137</v>
      </c>
      <c r="U532" s="22"/>
      <c r="V532" s="41">
        <v>1056</v>
      </c>
      <c r="W532" s="41">
        <v>1037</v>
      </c>
      <c r="X532" s="41">
        <v>19</v>
      </c>
      <c r="Y532" s="41">
        <v>0</v>
      </c>
      <c r="AA532" s="41">
        <v>0</v>
      </c>
      <c r="AB532" s="41"/>
      <c r="AC532" s="41">
        <f t="shared" si="137"/>
        <v>82</v>
      </c>
      <c r="AE532" s="41">
        <v>65</v>
      </c>
      <c r="AG532" s="41">
        <v>17</v>
      </c>
      <c r="AI532" s="41">
        <v>0</v>
      </c>
      <c r="AK532" s="41">
        <v>0</v>
      </c>
    </row>
    <row r="533" spans="2:37" outlineLevel="2" x14ac:dyDescent="0.2">
      <c r="B533" s="46">
        <v>2017</v>
      </c>
      <c r="C533" s="46">
        <v>5</v>
      </c>
      <c r="D533" s="22" t="s">
        <v>195</v>
      </c>
      <c r="E533" s="22" t="s">
        <v>546</v>
      </c>
      <c r="G533" s="41">
        <f t="shared" si="138"/>
        <v>1475</v>
      </c>
      <c r="H533" s="22"/>
      <c r="I533" s="41">
        <v>658</v>
      </c>
      <c r="J533" s="41">
        <v>428</v>
      </c>
      <c r="K533" s="41">
        <v>18</v>
      </c>
      <c r="L533" s="41">
        <v>38</v>
      </c>
      <c r="M533" s="41">
        <v>37</v>
      </c>
      <c r="N533" s="41">
        <v>137</v>
      </c>
      <c r="P533" s="41">
        <v>24</v>
      </c>
      <c r="Q533" s="41">
        <v>24</v>
      </c>
      <c r="R533" s="41">
        <v>0</v>
      </c>
      <c r="T533" s="41">
        <v>203</v>
      </c>
      <c r="U533" s="22"/>
      <c r="V533" s="41">
        <v>590</v>
      </c>
      <c r="W533" s="41">
        <v>576</v>
      </c>
      <c r="X533" s="41">
        <v>14</v>
      </c>
      <c r="Y533" s="41">
        <v>0</v>
      </c>
      <c r="AA533" s="41">
        <v>0</v>
      </c>
      <c r="AB533" s="41"/>
      <c r="AC533" s="41">
        <f t="shared" si="137"/>
        <v>202</v>
      </c>
      <c r="AE533" s="41">
        <v>137</v>
      </c>
      <c r="AG533" s="41">
        <v>2</v>
      </c>
      <c r="AI533" s="41">
        <v>22</v>
      </c>
      <c r="AK533" s="41">
        <v>41</v>
      </c>
    </row>
    <row r="534" spans="2:37" outlineLevel="2" x14ac:dyDescent="0.2">
      <c r="B534" s="46">
        <v>2017</v>
      </c>
      <c r="C534" s="46">
        <v>5</v>
      </c>
      <c r="D534" s="22" t="s">
        <v>196</v>
      </c>
      <c r="E534" s="22" t="s">
        <v>547</v>
      </c>
      <c r="G534" s="41">
        <f t="shared" si="138"/>
        <v>655</v>
      </c>
      <c r="H534" s="22"/>
      <c r="I534" s="41">
        <v>195</v>
      </c>
      <c r="J534" s="41">
        <v>24</v>
      </c>
      <c r="K534" s="41">
        <v>0</v>
      </c>
      <c r="L534" s="41">
        <v>161</v>
      </c>
      <c r="M534" s="41">
        <v>0</v>
      </c>
      <c r="N534" s="41">
        <v>10</v>
      </c>
      <c r="P534" s="41">
        <v>0</v>
      </c>
      <c r="Q534" s="41">
        <v>0</v>
      </c>
      <c r="R534" s="41">
        <v>0</v>
      </c>
      <c r="T534" s="41">
        <v>21</v>
      </c>
      <c r="U534" s="22"/>
      <c r="V534" s="41">
        <v>439</v>
      </c>
      <c r="W534" s="41">
        <v>425</v>
      </c>
      <c r="X534" s="41">
        <v>14</v>
      </c>
      <c r="Y534" s="41">
        <v>0</v>
      </c>
      <c r="AA534" s="41">
        <v>11</v>
      </c>
      <c r="AB534" s="41"/>
      <c r="AC534" s="41">
        <f t="shared" si="137"/>
        <v>13</v>
      </c>
      <c r="AE534" s="41">
        <v>13</v>
      </c>
      <c r="AG534" s="41">
        <v>0</v>
      </c>
      <c r="AI534" s="41">
        <v>0</v>
      </c>
      <c r="AK534" s="41">
        <v>0</v>
      </c>
    </row>
    <row r="535" spans="2:37" outlineLevel="2" x14ac:dyDescent="0.2">
      <c r="B535" s="46">
        <v>2017</v>
      </c>
      <c r="C535" s="46">
        <v>5</v>
      </c>
      <c r="D535" s="22" t="s">
        <v>197</v>
      </c>
      <c r="E535" s="22" t="s">
        <v>548</v>
      </c>
      <c r="G535" s="41">
        <f t="shared" si="138"/>
        <v>1986</v>
      </c>
      <c r="H535" s="22"/>
      <c r="I535" s="41">
        <v>497</v>
      </c>
      <c r="J535" s="41">
        <v>0</v>
      </c>
      <c r="K535" s="41">
        <v>0</v>
      </c>
      <c r="L535" s="41">
        <v>40</v>
      </c>
      <c r="M535" s="41">
        <v>0</v>
      </c>
      <c r="N535" s="41">
        <v>457</v>
      </c>
      <c r="P535" s="41">
        <v>12</v>
      </c>
      <c r="Q535" s="41">
        <v>12</v>
      </c>
      <c r="R535" s="41">
        <v>0</v>
      </c>
      <c r="T535" s="41">
        <v>1004</v>
      </c>
      <c r="U535" s="22"/>
      <c r="V535" s="41">
        <v>473</v>
      </c>
      <c r="W535" s="41">
        <v>458</v>
      </c>
      <c r="X535" s="41">
        <v>13</v>
      </c>
      <c r="Y535" s="41">
        <v>2</v>
      </c>
      <c r="AA535" s="41">
        <v>417</v>
      </c>
      <c r="AB535" s="41"/>
      <c r="AC535" s="41">
        <f t="shared" si="137"/>
        <v>87</v>
      </c>
      <c r="AE535" s="41">
        <v>12</v>
      </c>
      <c r="AG535" s="41">
        <v>21</v>
      </c>
      <c r="AI535" s="41">
        <v>54</v>
      </c>
      <c r="AK535" s="41">
        <v>0</v>
      </c>
    </row>
    <row r="536" spans="2:37" outlineLevel="2" x14ac:dyDescent="0.2">
      <c r="B536" s="46">
        <v>2017</v>
      </c>
      <c r="C536" s="46">
        <v>5</v>
      </c>
      <c r="D536" s="22" t="s">
        <v>202</v>
      </c>
      <c r="E536" s="22" t="s">
        <v>553</v>
      </c>
      <c r="G536" s="41">
        <f t="shared" si="138"/>
        <v>2927</v>
      </c>
      <c r="H536" s="22"/>
      <c r="I536" s="41">
        <v>1490</v>
      </c>
      <c r="J536" s="41">
        <v>1292</v>
      </c>
      <c r="K536" s="41">
        <v>61</v>
      </c>
      <c r="L536" s="41">
        <v>137</v>
      </c>
      <c r="M536" s="41">
        <v>0</v>
      </c>
      <c r="N536" s="41">
        <v>0</v>
      </c>
      <c r="P536" s="41">
        <v>306</v>
      </c>
      <c r="Q536" s="41">
        <v>2</v>
      </c>
      <c r="R536" s="41">
        <v>304</v>
      </c>
      <c r="T536" s="41">
        <v>154</v>
      </c>
      <c r="U536" s="22"/>
      <c r="V536" s="41">
        <v>977</v>
      </c>
      <c r="W536" s="41">
        <v>944</v>
      </c>
      <c r="X536" s="41">
        <v>33</v>
      </c>
      <c r="Y536" s="41">
        <v>0</v>
      </c>
      <c r="AA536" s="41">
        <v>0</v>
      </c>
      <c r="AB536" s="41"/>
      <c r="AC536" s="41">
        <f t="shared" si="137"/>
        <v>343.79499999999996</v>
      </c>
      <c r="AE536" s="41">
        <v>110.88800000000001</v>
      </c>
      <c r="AG536" s="41">
        <v>34.92</v>
      </c>
      <c r="AI536" s="41">
        <v>0.45400000000000001</v>
      </c>
      <c r="AK536" s="41">
        <v>197.53299999999999</v>
      </c>
    </row>
    <row r="537" spans="2:37" outlineLevel="2" x14ac:dyDescent="0.2">
      <c r="B537" s="46">
        <v>2017</v>
      </c>
      <c r="C537" s="46">
        <v>5</v>
      </c>
      <c r="D537" s="22" t="s">
        <v>204</v>
      </c>
      <c r="E537" s="22" t="s">
        <v>555</v>
      </c>
      <c r="G537" s="41">
        <f t="shared" si="138"/>
        <v>573</v>
      </c>
      <c r="H537" s="22"/>
      <c r="I537" s="41">
        <v>70</v>
      </c>
      <c r="J537" s="41">
        <v>0</v>
      </c>
      <c r="K537" s="41">
        <v>0</v>
      </c>
      <c r="L537" s="41">
        <v>26</v>
      </c>
      <c r="M537" s="41">
        <v>0</v>
      </c>
      <c r="N537" s="41">
        <v>44</v>
      </c>
      <c r="P537" s="41">
        <v>0</v>
      </c>
      <c r="Q537" s="41">
        <v>0</v>
      </c>
      <c r="R537" s="41">
        <v>0</v>
      </c>
      <c r="T537" s="41">
        <v>95</v>
      </c>
      <c r="U537" s="22"/>
      <c r="V537" s="41">
        <v>408</v>
      </c>
      <c r="W537" s="41">
        <v>396</v>
      </c>
      <c r="X537" s="41">
        <v>12</v>
      </c>
      <c r="Y537" s="41">
        <v>0</v>
      </c>
      <c r="AA537" s="41">
        <v>3</v>
      </c>
      <c r="AB537" s="41"/>
      <c r="AC537" s="41">
        <f t="shared" si="137"/>
        <v>11</v>
      </c>
      <c r="AE537" s="41">
        <v>11</v>
      </c>
      <c r="AG537" s="41">
        <v>0</v>
      </c>
      <c r="AI537" s="41">
        <v>0</v>
      </c>
      <c r="AK537" s="41">
        <v>0</v>
      </c>
    </row>
    <row r="538" spans="2:37" outlineLevel="2" x14ac:dyDescent="0.2">
      <c r="B538" s="46">
        <v>2017</v>
      </c>
      <c r="C538" s="46">
        <v>5</v>
      </c>
      <c r="D538" s="22" t="s">
        <v>205</v>
      </c>
      <c r="E538" s="22" t="s">
        <v>558</v>
      </c>
      <c r="G538" s="41">
        <f t="shared" si="138"/>
        <v>947</v>
      </c>
      <c r="H538" s="22"/>
      <c r="I538" s="41">
        <v>494</v>
      </c>
      <c r="J538" s="41">
        <v>247</v>
      </c>
      <c r="K538" s="41">
        <v>247</v>
      </c>
      <c r="L538" s="41">
        <v>0</v>
      </c>
      <c r="M538" s="41">
        <v>0</v>
      </c>
      <c r="N538" s="41">
        <v>0</v>
      </c>
      <c r="P538" s="41">
        <v>7</v>
      </c>
      <c r="Q538" s="41">
        <v>7</v>
      </c>
      <c r="R538" s="41">
        <v>0</v>
      </c>
      <c r="T538" s="41">
        <v>25</v>
      </c>
      <c r="U538" s="22"/>
      <c r="V538" s="41">
        <v>421</v>
      </c>
      <c r="W538" s="41">
        <v>421</v>
      </c>
      <c r="X538" s="41">
        <v>0</v>
      </c>
      <c r="Y538" s="41">
        <v>0</v>
      </c>
      <c r="AA538" s="41">
        <v>0</v>
      </c>
      <c r="AB538" s="41"/>
      <c r="AC538" s="41">
        <f t="shared" si="137"/>
        <v>11</v>
      </c>
      <c r="AE538" s="41">
        <v>11</v>
      </c>
      <c r="AG538" s="41">
        <v>0</v>
      </c>
      <c r="AI538" s="41">
        <v>0</v>
      </c>
      <c r="AK538" s="41">
        <v>0</v>
      </c>
    </row>
    <row r="539" spans="2:37" outlineLevel="2" x14ac:dyDescent="0.2">
      <c r="B539" s="46">
        <v>2017</v>
      </c>
      <c r="C539" s="46">
        <v>5</v>
      </c>
      <c r="D539" s="22" t="s">
        <v>208</v>
      </c>
      <c r="E539" s="22" t="s">
        <v>563</v>
      </c>
      <c r="G539" s="41">
        <f t="shared" si="138"/>
        <v>556</v>
      </c>
      <c r="H539" s="22"/>
      <c r="I539" s="41">
        <v>60</v>
      </c>
      <c r="J539" s="41">
        <v>46</v>
      </c>
      <c r="K539" s="41">
        <v>4</v>
      </c>
      <c r="L539" s="41">
        <v>0</v>
      </c>
      <c r="M539" s="41">
        <v>0</v>
      </c>
      <c r="N539" s="41">
        <v>10</v>
      </c>
      <c r="P539" s="41">
        <v>0</v>
      </c>
      <c r="Q539" s="41">
        <v>0</v>
      </c>
      <c r="R539" s="41">
        <v>0</v>
      </c>
      <c r="T539" s="41">
        <v>44</v>
      </c>
      <c r="U539" s="22"/>
      <c r="V539" s="41">
        <v>452</v>
      </c>
      <c r="W539" s="41">
        <v>441</v>
      </c>
      <c r="X539" s="41">
        <v>11</v>
      </c>
      <c r="Y539" s="41">
        <v>0</v>
      </c>
      <c r="AA539" s="41">
        <v>0</v>
      </c>
      <c r="AB539" s="41"/>
      <c r="AC539" s="41">
        <f t="shared" si="137"/>
        <v>0</v>
      </c>
      <c r="AE539" s="41">
        <v>0</v>
      </c>
      <c r="AG539" s="41">
        <v>0</v>
      </c>
      <c r="AI539" s="41">
        <v>0</v>
      </c>
      <c r="AK539" s="41">
        <v>0</v>
      </c>
    </row>
    <row r="540" spans="2:37" outlineLevel="2" x14ac:dyDescent="0.2">
      <c r="B540" s="46">
        <v>2017</v>
      </c>
      <c r="C540" s="46">
        <v>5</v>
      </c>
      <c r="D540" s="22" t="s">
        <v>209</v>
      </c>
      <c r="E540" s="22" t="s">
        <v>564</v>
      </c>
      <c r="G540" s="41">
        <f t="shared" si="138"/>
        <v>1113</v>
      </c>
      <c r="H540" s="22"/>
      <c r="I540" s="41">
        <v>337</v>
      </c>
      <c r="J540" s="41">
        <v>0</v>
      </c>
      <c r="K540" s="41">
        <v>240</v>
      </c>
      <c r="L540" s="41">
        <v>45</v>
      </c>
      <c r="M540" s="41">
        <v>0</v>
      </c>
      <c r="N540" s="41">
        <v>52</v>
      </c>
      <c r="P540" s="41">
        <v>153</v>
      </c>
      <c r="Q540" s="41">
        <v>0</v>
      </c>
      <c r="R540" s="41">
        <v>153</v>
      </c>
      <c r="T540" s="41">
        <v>159</v>
      </c>
      <c r="U540" s="22"/>
      <c r="V540" s="41">
        <v>464</v>
      </c>
      <c r="W540" s="41">
        <v>446</v>
      </c>
      <c r="X540" s="41">
        <v>18</v>
      </c>
      <c r="Y540" s="41">
        <v>0</v>
      </c>
      <c r="AA540" s="41">
        <v>0</v>
      </c>
      <c r="AB540" s="41"/>
      <c r="AC540" s="41">
        <f t="shared" si="137"/>
        <v>15</v>
      </c>
      <c r="AE540" s="41">
        <v>14</v>
      </c>
      <c r="AG540" s="41">
        <v>0</v>
      </c>
      <c r="AI540" s="41">
        <v>1</v>
      </c>
      <c r="AK540" s="41">
        <v>0</v>
      </c>
    </row>
    <row r="541" spans="2:37" outlineLevel="2" x14ac:dyDescent="0.2">
      <c r="B541" s="46">
        <v>2017</v>
      </c>
      <c r="C541" s="46">
        <v>5</v>
      </c>
      <c r="D541" s="22" t="s">
        <v>212</v>
      </c>
      <c r="E541" s="22" t="s">
        <v>567</v>
      </c>
      <c r="G541" s="41">
        <f t="shared" si="138"/>
        <v>620</v>
      </c>
      <c r="H541" s="22"/>
      <c r="I541" s="41">
        <v>122</v>
      </c>
      <c r="J541" s="41">
        <v>0</v>
      </c>
      <c r="K541" s="41">
        <v>0</v>
      </c>
      <c r="L541" s="41">
        <v>0</v>
      </c>
      <c r="M541" s="41">
        <v>0</v>
      </c>
      <c r="N541" s="41">
        <v>122</v>
      </c>
      <c r="P541" s="41">
        <v>0</v>
      </c>
      <c r="Q541" s="41">
        <v>0</v>
      </c>
      <c r="R541" s="41">
        <v>0</v>
      </c>
      <c r="T541" s="41">
        <v>85</v>
      </c>
      <c r="U541" s="22"/>
      <c r="V541" s="41">
        <v>413</v>
      </c>
      <c r="W541" s="41">
        <v>402</v>
      </c>
      <c r="X541" s="41">
        <v>11</v>
      </c>
      <c r="Y541" s="41">
        <v>0</v>
      </c>
      <c r="AA541" s="41">
        <v>0</v>
      </c>
      <c r="AB541" s="41"/>
      <c r="AC541" s="41">
        <f t="shared" si="137"/>
        <v>109</v>
      </c>
      <c r="AE541" s="41">
        <v>12</v>
      </c>
      <c r="AG541" s="41">
        <v>0</v>
      </c>
      <c r="AI541" s="41">
        <v>0</v>
      </c>
      <c r="AK541" s="41">
        <v>97</v>
      </c>
    </row>
    <row r="542" spans="2:37" outlineLevel="2" x14ac:dyDescent="0.2">
      <c r="B542" s="46">
        <v>2017</v>
      </c>
      <c r="C542" s="46">
        <v>5</v>
      </c>
      <c r="D542" s="22" t="s">
        <v>214</v>
      </c>
      <c r="E542" s="22" t="s">
        <v>571</v>
      </c>
      <c r="G542" s="41">
        <f t="shared" si="138"/>
        <v>4748</v>
      </c>
      <c r="H542" s="22"/>
      <c r="I542" s="41">
        <v>3251</v>
      </c>
      <c r="J542" s="41">
        <v>2470</v>
      </c>
      <c r="K542" s="41">
        <v>27</v>
      </c>
      <c r="L542" s="41">
        <v>667</v>
      </c>
      <c r="M542" s="41">
        <v>0</v>
      </c>
      <c r="N542" s="41">
        <v>87</v>
      </c>
      <c r="P542" s="41">
        <v>306</v>
      </c>
      <c r="Q542" s="41">
        <v>306</v>
      </c>
      <c r="R542" s="41">
        <v>0</v>
      </c>
      <c r="T542" s="41">
        <v>20</v>
      </c>
      <c r="U542" s="22"/>
      <c r="V542" s="41">
        <v>1171</v>
      </c>
      <c r="W542" s="41">
        <v>1171</v>
      </c>
      <c r="X542" s="41">
        <v>0</v>
      </c>
      <c r="Y542" s="41">
        <v>0</v>
      </c>
      <c r="AA542" s="41">
        <v>0</v>
      </c>
      <c r="AB542" s="41"/>
      <c r="AC542" s="41">
        <f t="shared" si="137"/>
        <v>1259</v>
      </c>
      <c r="AE542" s="41">
        <v>972</v>
      </c>
      <c r="AG542" s="41">
        <v>0</v>
      </c>
      <c r="AI542" s="41">
        <v>0</v>
      </c>
      <c r="AK542" s="41">
        <v>287</v>
      </c>
    </row>
    <row r="543" spans="2:37" outlineLevel="2" x14ac:dyDescent="0.2">
      <c r="B543" s="46">
        <v>2017</v>
      </c>
      <c r="C543" s="46">
        <v>5</v>
      </c>
      <c r="D543" s="22" t="s">
        <v>215</v>
      </c>
      <c r="E543" s="22" t="s">
        <v>572</v>
      </c>
      <c r="G543" s="41">
        <f t="shared" si="138"/>
        <v>4093</v>
      </c>
      <c r="H543" s="22"/>
      <c r="I543" s="41">
        <v>3127</v>
      </c>
      <c r="J543" s="41">
        <v>573</v>
      </c>
      <c r="K543" s="41">
        <v>37</v>
      </c>
      <c r="L543" s="41">
        <v>2505</v>
      </c>
      <c r="M543" s="41">
        <v>0</v>
      </c>
      <c r="N543" s="41">
        <v>12</v>
      </c>
      <c r="P543" s="41">
        <v>210</v>
      </c>
      <c r="Q543" s="41">
        <v>101</v>
      </c>
      <c r="R543" s="41">
        <v>109</v>
      </c>
      <c r="T543" s="41">
        <v>159</v>
      </c>
      <c r="U543" s="22"/>
      <c r="V543" s="41">
        <v>597</v>
      </c>
      <c r="W543" s="41">
        <v>582</v>
      </c>
      <c r="X543" s="41">
        <v>15</v>
      </c>
      <c r="Y543" s="41">
        <v>0</v>
      </c>
      <c r="AA543" s="41">
        <v>0</v>
      </c>
      <c r="AB543" s="41"/>
      <c r="AC543" s="41">
        <f t="shared" si="137"/>
        <v>1224</v>
      </c>
      <c r="AE543" s="41">
        <v>1115</v>
      </c>
      <c r="AG543" s="41">
        <v>0</v>
      </c>
      <c r="AI543" s="41">
        <v>109</v>
      </c>
      <c r="AK543" s="41">
        <v>0</v>
      </c>
    </row>
    <row r="544" spans="2:37" outlineLevel="2" x14ac:dyDescent="0.2">
      <c r="B544" s="46">
        <v>2017</v>
      </c>
      <c r="C544" s="46">
        <v>5</v>
      </c>
      <c r="D544" s="22" t="s">
        <v>573</v>
      </c>
      <c r="E544" s="22" t="s">
        <v>574</v>
      </c>
      <c r="G544" s="41">
        <f t="shared" si="138"/>
        <v>4223</v>
      </c>
      <c r="H544" s="22"/>
      <c r="I544" s="41">
        <v>2716</v>
      </c>
      <c r="J544" s="41">
        <v>2289</v>
      </c>
      <c r="K544" s="41">
        <v>66</v>
      </c>
      <c r="L544" s="41">
        <v>41</v>
      </c>
      <c r="M544" s="41">
        <v>0</v>
      </c>
      <c r="N544" s="41">
        <v>320</v>
      </c>
      <c r="P544" s="41">
        <v>249</v>
      </c>
      <c r="Q544" s="41">
        <v>249</v>
      </c>
      <c r="R544" s="41">
        <v>0</v>
      </c>
      <c r="T544" s="41">
        <v>104</v>
      </c>
      <c r="U544" s="22"/>
      <c r="V544" s="41">
        <v>1154</v>
      </c>
      <c r="W544" s="41">
        <v>984</v>
      </c>
      <c r="X544" s="41">
        <v>36</v>
      </c>
      <c r="Y544" s="41">
        <v>134</v>
      </c>
      <c r="AA544" s="41">
        <v>0</v>
      </c>
      <c r="AB544" s="41"/>
      <c r="AC544" s="41">
        <f t="shared" si="137"/>
        <v>753.18179999999995</v>
      </c>
      <c r="AE544" s="41">
        <v>611.32719999999995</v>
      </c>
      <c r="AG544" s="41">
        <v>62.057200000000002</v>
      </c>
      <c r="AI544" s="41">
        <v>0</v>
      </c>
      <c r="AK544" s="41">
        <v>79.797399999999996</v>
      </c>
    </row>
    <row r="545" spans="2:37" outlineLevel="2" x14ac:dyDescent="0.2">
      <c r="B545" s="46">
        <v>2017</v>
      </c>
      <c r="C545" s="46">
        <v>5</v>
      </c>
      <c r="D545" s="22" t="s">
        <v>216</v>
      </c>
      <c r="E545" s="22" t="s">
        <v>575</v>
      </c>
      <c r="G545" s="41">
        <f t="shared" si="138"/>
        <v>1590</v>
      </c>
      <c r="H545" s="22"/>
      <c r="I545" s="41">
        <v>927</v>
      </c>
      <c r="J545" s="41">
        <v>420</v>
      </c>
      <c r="K545" s="41">
        <v>0</v>
      </c>
      <c r="L545" s="41">
        <v>418</v>
      </c>
      <c r="M545" s="41">
        <v>0</v>
      </c>
      <c r="N545" s="41">
        <v>89</v>
      </c>
      <c r="P545" s="41">
        <v>51</v>
      </c>
      <c r="Q545" s="41">
        <v>51</v>
      </c>
      <c r="R545" s="41">
        <v>0</v>
      </c>
      <c r="T545" s="41">
        <v>82</v>
      </c>
      <c r="U545" s="22"/>
      <c r="V545" s="41">
        <v>530</v>
      </c>
      <c r="W545" s="41">
        <v>516</v>
      </c>
      <c r="X545" s="41">
        <v>14</v>
      </c>
      <c r="Y545" s="41">
        <v>0</v>
      </c>
      <c r="AA545" s="41">
        <v>0</v>
      </c>
      <c r="AB545" s="41"/>
      <c r="AC545" s="41">
        <f t="shared" si="137"/>
        <v>14</v>
      </c>
      <c r="AE545" s="41">
        <v>13</v>
      </c>
      <c r="AG545" s="41">
        <v>0</v>
      </c>
      <c r="AI545" s="41">
        <v>1</v>
      </c>
      <c r="AK545" s="41">
        <v>0</v>
      </c>
    </row>
    <row r="546" spans="2:37" outlineLevel="2" x14ac:dyDescent="0.2">
      <c r="B546" s="46">
        <v>2017</v>
      </c>
      <c r="C546" s="46">
        <v>5</v>
      </c>
      <c r="D546" s="22" t="s">
        <v>218</v>
      </c>
      <c r="E546" s="22" t="s">
        <v>577</v>
      </c>
      <c r="G546" s="41">
        <f t="shared" si="138"/>
        <v>5116</v>
      </c>
      <c r="H546" s="22"/>
      <c r="I546" s="41">
        <v>2589</v>
      </c>
      <c r="J546" s="41">
        <v>1180</v>
      </c>
      <c r="K546" s="41">
        <v>821</v>
      </c>
      <c r="L546" s="41">
        <v>72</v>
      </c>
      <c r="M546" s="41">
        <v>62</v>
      </c>
      <c r="N546" s="41">
        <v>454</v>
      </c>
      <c r="P546" s="41">
        <v>1010</v>
      </c>
      <c r="Q546" s="41">
        <v>675</v>
      </c>
      <c r="R546" s="41">
        <v>335</v>
      </c>
      <c r="T546" s="41">
        <v>235</v>
      </c>
      <c r="U546" s="22"/>
      <c r="V546" s="41">
        <v>1282</v>
      </c>
      <c r="W546" s="41">
        <v>1248</v>
      </c>
      <c r="X546" s="41">
        <v>34</v>
      </c>
      <c r="Y546" s="41">
        <v>0</v>
      </c>
      <c r="AA546" s="41">
        <v>0</v>
      </c>
      <c r="AB546" s="41"/>
      <c r="AC546" s="41">
        <f t="shared" si="137"/>
        <v>1064</v>
      </c>
      <c r="AE546" s="41">
        <v>678</v>
      </c>
      <c r="AG546" s="41">
        <v>87</v>
      </c>
      <c r="AI546" s="41">
        <v>22</v>
      </c>
      <c r="AK546" s="41">
        <v>277</v>
      </c>
    </row>
    <row r="547" spans="2:37" outlineLevel="2" x14ac:dyDescent="0.2">
      <c r="B547" s="46">
        <v>2017</v>
      </c>
      <c r="C547" s="46">
        <v>5</v>
      </c>
      <c r="D547" s="22" t="s">
        <v>219</v>
      </c>
      <c r="E547" s="22" t="s">
        <v>578</v>
      </c>
      <c r="G547" s="41">
        <f t="shared" si="138"/>
        <v>1111</v>
      </c>
      <c r="H547" s="22"/>
      <c r="I547" s="41">
        <v>500</v>
      </c>
      <c r="J547" s="41">
        <v>20</v>
      </c>
      <c r="K547" s="41">
        <v>0</v>
      </c>
      <c r="L547" s="41">
        <v>463</v>
      </c>
      <c r="M547" s="41">
        <v>0</v>
      </c>
      <c r="N547" s="41">
        <v>17</v>
      </c>
      <c r="P547" s="41">
        <v>149</v>
      </c>
      <c r="Q547" s="41">
        <v>29</v>
      </c>
      <c r="R547" s="41">
        <v>120</v>
      </c>
      <c r="T547" s="41">
        <v>0</v>
      </c>
      <c r="U547" s="22"/>
      <c r="V547" s="41">
        <v>462</v>
      </c>
      <c r="W547" s="41">
        <v>363</v>
      </c>
      <c r="X547" s="41">
        <v>0</v>
      </c>
      <c r="Y547" s="41">
        <v>99</v>
      </c>
      <c r="AA547" s="41">
        <v>84</v>
      </c>
      <c r="AB547" s="41"/>
      <c r="AC547" s="41">
        <f t="shared" si="137"/>
        <v>318</v>
      </c>
      <c r="AE547" s="41">
        <v>275</v>
      </c>
      <c r="AG547" s="41">
        <v>0</v>
      </c>
      <c r="AI547" s="41">
        <v>0</v>
      </c>
      <c r="AK547" s="41">
        <v>43</v>
      </c>
    </row>
    <row r="548" spans="2:37" outlineLevel="2" x14ac:dyDescent="0.2">
      <c r="B548" s="46">
        <v>2017</v>
      </c>
      <c r="C548" s="46">
        <v>5</v>
      </c>
      <c r="D548" s="22" t="s">
        <v>220</v>
      </c>
      <c r="E548" s="22" t="s">
        <v>579</v>
      </c>
      <c r="G548" s="41">
        <f t="shared" si="138"/>
        <v>432</v>
      </c>
      <c r="H548" s="22"/>
      <c r="I548" s="41">
        <v>134</v>
      </c>
      <c r="J548" s="41">
        <v>0</v>
      </c>
      <c r="K548" s="41">
        <v>112</v>
      </c>
      <c r="L548" s="41">
        <v>22</v>
      </c>
      <c r="M548" s="41">
        <v>0</v>
      </c>
      <c r="N548" s="41">
        <v>0</v>
      </c>
      <c r="P548" s="41">
        <v>37</v>
      </c>
      <c r="Q548" s="41">
        <v>37</v>
      </c>
      <c r="R548" s="41">
        <v>0</v>
      </c>
      <c r="T548" s="41">
        <v>10</v>
      </c>
      <c r="U548" s="22"/>
      <c r="V548" s="41">
        <v>251</v>
      </c>
      <c r="W548" s="41">
        <v>233</v>
      </c>
      <c r="X548" s="41">
        <v>18</v>
      </c>
      <c r="Y548" s="41">
        <v>0</v>
      </c>
      <c r="AA548" s="41">
        <v>0</v>
      </c>
      <c r="AB548" s="41"/>
      <c r="AC548" s="41">
        <f t="shared" si="137"/>
        <v>18</v>
      </c>
      <c r="AE548" s="41">
        <v>11</v>
      </c>
      <c r="AG548" s="41">
        <v>5</v>
      </c>
      <c r="AI548" s="41">
        <v>0</v>
      </c>
      <c r="AK548" s="41">
        <v>2</v>
      </c>
    </row>
    <row r="549" spans="2:37" outlineLevel="2" x14ac:dyDescent="0.2">
      <c r="B549" s="46">
        <v>2017</v>
      </c>
      <c r="C549" s="46">
        <v>5</v>
      </c>
      <c r="D549" s="22" t="s">
        <v>222</v>
      </c>
      <c r="E549" s="22" t="s">
        <v>581</v>
      </c>
      <c r="G549" s="41">
        <f t="shared" si="138"/>
        <v>2529</v>
      </c>
      <c r="H549" s="22"/>
      <c r="I549" s="41">
        <v>865</v>
      </c>
      <c r="J549" s="41">
        <v>116</v>
      </c>
      <c r="K549" s="41">
        <v>46</v>
      </c>
      <c r="L549" s="41">
        <v>546</v>
      </c>
      <c r="M549" s="41">
        <v>0</v>
      </c>
      <c r="N549" s="41">
        <v>157</v>
      </c>
      <c r="P549" s="41">
        <v>86</v>
      </c>
      <c r="Q549" s="41">
        <v>22</v>
      </c>
      <c r="R549" s="41">
        <v>64</v>
      </c>
      <c r="T549" s="41">
        <v>695</v>
      </c>
      <c r="U549" s="22"/>
      <c r="V549" s="41">
        <v>883</v>
      </c>
      <c r="W549" s="41">
        <v>828</v>
      </c>
      <c r="X549" s="41">
        <v>0</v>
      </c>
      <c r="Y549" s="41">
        <v>55</v>
      </c>
      <c r="AA549" s="41">
        <v>0</v>
      </c>
      <c r="AB549" s="41"/>
      <c r="AC549" s="41">
        <f t="shared" ref="AC549:AC613" si="139">SUM(AD549:AK549)</f>
        <v>298</v>
      </c>
      <c r="AE549" s="41">
        <v>8</v>
      </c>
      <c r="AG549" s="41">
        <v>18</v>
      </c>
      <c r="AI549" s="41">
        <v>272</v>
      </c>
      <c r="AK549" s="41">
        <v>0</v>
      </c>
    </row>
    <row r="550" spans="2:37" outlineLevel="2" x14ac:dyDescent="0.2">
      <c r="B550" s="46">
        <v>2017</v>
      </c>
      <c r="C550" s="46">
        <v>5</v>
      </c>
      <c r="D550" s="22" t="s">
        <v>225</v>
      </c>
      <c r="E550" s="22" t="s">
        <v>587</v>
      </c>
      <c r="G550" s="41">
        <f t="shared" si="138"/>
        <v>1074</v>
      </c>
      <c r="H550" s="22"/>
      <c r="I550" s="41">
        <v>609</v>
      </c>
      <c r="J550" s="41">
        <v>162</v>
      </c>
      <c r="K550" s="41">
        <v>48</v>
      </c>
      <c r="L550" s="41">
        <v>317</v>
      </c>
      <c r="M550" s="41">
        <v>0</v>
      </c>
      <c r="N550" s="41">
        <v>82</v>
      </c>
      <c r="P550" s="41">
        <v>0</v>
      </c>
      <c r="Q550" s="41">
        <v>0</v>
      </c>
      <c r="R550" s="41">
        <v>0</v>
      </c>
      <c r="T550" s="41">
        <v>0</v>
      </c>
      <c r="U550" s="22"/>
      <c r="V550" s="41">
        <v>465</v>
      </c>
      <c r="W550" s="41">
        <v>458</v>
      </c>
      <c r="X550" s="41">
        <v>0</v>
      </c>
      <c r="Y550" s="41">
        <v>7</v>
      </c>
      <c r="AA550" s="41">
        <v>0</v>
      </c>
      <c r="AB550" s="41"/>
      <c r="AC550" s="41">
        <f t="shared" si="139"/>
        <v>2</v>
      </c>
      <c r="AE550" s="41">
        <v>2</v>
      </c>
      <c r="AG550" s="41">
        <v>0</v>
      </c>
      <c r="AI550" s="41">
        <v>0</v>
      </c>
      <c r="AK550" s="41">
        <v>0</v>
      </c>
    </row>
    <row r="551" spans="2:37" outlineLevel="2" x14ac:dyDescent="0.2">
      <c r="B551" s="46">
        <v>2017</v>
      </c>
      <c r="C551" s="46">
        <v>5</v>
      </c>
      <c r="D551" s="22" t="s">
        <v>227</v>
      </c>
      <c r="E551" s="22" t="s">
        <v>591</v>
      </c>
      <c r="G551" s="41">
        <f t="shared" si="138"/>
        <v>5187</v>
      </c>
      <c r="H551" s="22"/>
      <c r="I551" s="41">
        <v>3747</v>
      </c>
      <c r="J551" s="41">
        <v>3012</v>
      </c>
      <c r="K551" s="41">
        <v>115</v>
      </c>
      <c r="L551" s="41">
        <v>0</v>
      </c>
      <c r="M551" s="41">
        <v>0</v>
      </c>
      <c r="N551" s="41">
        <v>620</v>
      </c>
      <c r="P551" s="41">
        <v>0</v>
      </c>
      <c r="Q551" s="41">
        <v>0</v>
      </c>
      <c r="R551" s="41">
        <v>0</v>
      </c>
      <c r="T551" s="41">
        <v>200</v>
      </c>
      <c r="U551" s="22"/>
      <c r="V551" s="41">
        <v>1240</v>
      </c>
      <c r="W551" s="41">
        <v>1240</v>
      </c>
      <c r="X551" s="41">
        <v>0</v>
      </c>
      <c r="Y551" s="41">
        <v>0</v>
      </c>
      <c r="AA551" s="41">
        <v>0</v>
      </c>
      <c r="AB551" s="41"/>
      <c r="AC551" s="41">
        <f t="shared" si="139"/>
        <v>462</v>
      </c>
      <c r="AE551" s="41">
        <v>297</v>
      </c>
      <c r="AG551" s="41">
        <v>0</v>
      </c>
      <c r="AI551" s="41">
        <v>83</v>
      </c>
      <c r="AK551" s="41">
        <v>82</v>
      </c>
    </row>
    <row r="552" spans="2:37" outlineLevel="2" x14ac:dyDescent="0.2">
      <c r="B552" s="46">
        <v>2017</v>
      </c>
      <c r="C552" s="46">
        <v>5</v>
      </c>
      <c r="D552" s="22" t="s">
        <v>234</v>
      </c>
      <c r="E552" s="22" t="s">
        <v>598</v>
      </c>
      <c r="G552" s="41">
        <f t="shared" si="138"/>
        <v>1333</v>
      </c>
      <c r="H552" s="22"/>
      <c r="I552" s="41">
        <v>349</v>
      </c>
      <c r="J552" s="41">
        <v>0</v>
      </c>
      <c r="K552" s="41">
        <v>0</v>
      </c>
      <c r="L552" s="41">
        <v>19</v>
      </c>
      <c r="M552" s="41">
        <v>0</v>
      </c>
      <c r="N552" s="41">
        <v>330</v>
      </c>
      <c r="P552" s="41">
        <v>182</v>
      </c>
      <c r="Q552" s="41">
        <v>182</v>
      </c>
      <c r="R552" s="41">
        <v>0</v>
      </c>
      <c r="T552" s="41">
        <v>121</v>
      </c>
      <c r="U552" s="22"/>
      <c r="V552" s="41">
        <v>681</v>
      </c>
      <c r="W552" s="41">
        <v>636</v>
      </c>
      <c r="X552" s="41">
        <v>45</v>
      </c>
      <c r="Y552" s="41">
        <v>0</v>
      </c>
      <c r="AA552" s="41">
        <v>0</v>
      </c>
      <c r="AB552" s="41"/>
      <c r="AC552" s="41">
        <f t="shared" si="139"/>
        <v>21</v>
      </c>
      <c r="AE552" s="41">
        <v>1</v>
      </c>
      <c r="AG552" s="41">
        <v>10</v>
      </c>
      <c r="AI552" s="41">
        <v>3</v>
      </c>
      <c r="AK552" s="41">
        <v>7</v>
      </c>
    </row>
    <row r="553" spans="2:37" outlineLevel="2" x14ac:dyDescent="0.2">
      <c r="B553" s="46">
        <v>2017</v>
      </c>
      <c r="C553" s="46">
        <v>5</v>
      </c>
      <c r="D553" s="22" t="s">
        <v>601</v>
      </c>
      <c r="E553" s="22" t="s">
        <v>602</v>
      </c>
      <c r="G553" s="41">
        <f t="shared" si="138"/>
        <v>4490</v>
      </c>
      <c r="H553" s="22"/>
      <c r="I553" s="41">
        <v>3500</v>
      </c>
      <c r="J553" s="41">
        <v>1161</v>
      </c>
      <c r="K553" s="41">
        <v>2106</v>
      </c>
      <c r="L553" s="41">
        <v>146</v>
      </c>
      <c r="M553" s="41">
        <v>0</v>
      </c>
      <c r="N553" s="41">
        <v>87</v>
      </c>
      <c r="P553" s="41">
        <v>236</v>
      </c>
      <c r="Q553" s="41">
        <v>114</v>
      </c>
      <c r="R553" s="41">
        <v>122</v>
      </c>
      <c r="T553" s="41">
        <v>70</v>
      </c>
      <c r="U553" s="22"/>
      <c r="V553" s="41">
        <v>684</v>
      </c>
      <c r="W553" s="41">
        <v>684</v>
      </c>
      <c r="X553" s="41">
        <v>0</v>
      </c>
      <c r="Y553" s="41">
        <v>0</v>
      </c>
      <c r="AA553" s="41">
        <v>0</v>
      </c>
      <c r="AB553" s="41"/>
      <c r="AC553" s="41">
        <f t="shared" si="139"/>
        <v>416</v>
      </c>
      <c r="AE553" s="41">
        <v>182</v>
      </c>
      <c r="AG553" s="41">
        <v>180</v>
      </c>
      <c r="AI553" s="41">
        <v>0</v>
      </c>
      <c r="AK553" s="41">
        <v>54</v>
      </c>
    </row>
    <row r="554" spans="2:37" outlineLevel="2" x14ac:dyDescent="0.2">
      <c r="B554" s="46">
        <v>2017</v>
      </c>
      <c r="C554" s="46">
        <v>5</v>
      </c>
      <c r="D554" s="22" t="s">
        <v>238</v>
      </c>
      <c r="E554" s="22" t="s">
        <v>604</v>
      </c>
      <c r="G554" s="41">
        <f t="shared" si="138"/>
        <v>6901</v>
      </c>
      <c r="H554" s="22"/>
      <c r="I554" s="41">
        <v>4510</v>
      </c>
      <c r="J554" s="41">
        <v>2139</v>
      </c>
      <c r="K554" s="41">
        <v>70</v>
      </c>
      <c r="L554" s="41">
        <v>2084</v>
      </c>
      <c r="M554" s="41">
        <v>0</v>
      </c>
      <c r="N554" s="41">
        <v>217</v>
      </c>
      <c r="P554" s="41">
        <v>581</v>
      </c>
      <c r="Q554" s="41">
        <v>511</v>
      </c>
      <c r="R554" s="41">
        <v>70</v>
      </c>
      <c r="T554" s="41">
        <v>603</v>
      </c>
      <c r="U554" s="22"/>
      <c r="V554" s="41">
        <v>1207</v>
      </c>
      <c r="W554" s="41">
        <v>1165</v>
      </c>
      <c r="X554" s="41">
        <v>42</v>
      </c>
      <c r="Y554" s="41">
        <v>0</v>
      </c>
      <c r="AA554" s="41">
        <v>0</v>
      </c>
      <c r="AB554" s="41"/>
      <c r="AC554" s="41">
        <f t="shared" si="139"/>
        <v>1397</v>
      </c>
      <c r="AE554" s="41">
        <v>1204</v>
      </c>
      <c r="AG554" s="41">
        <v>9</v>
      </c>
      <c r="AI554" s="41">
        <v>0</v>
      </c>
      <c r="AK554" s="41">
        <v>184</v>
      </c>
    </row>
    <row r="555" spans="2:37" outlineLevel="2" x14ac:dyDescent="0.2">
      <c r="B555" s="46">
        <v>2017</v>
      </c>
      <c r="C555" s="46">
        <v>5</v>
      </c>
      <c r="D555" s="22" t="s">
        <v>241</v>
      </c>
      <c r="E555" s="22" t="s">
        <v>607</v>
      </c>
      <c r="G555" s="41">
        <f t="shared" si="138"/>
        <v>1460</v>
      </c>
      <c r="H555" s="22"/>
      <c r="I555" s="41">
        <v>379</v>
      </c>
      <c r="J555" s="41">
        <v>242</v>
      </c>
      <c r="K555" s="41">
        <v>4</v>
      </c>
      <c r="L555" s="41">
        <v>53</v>
      </c>
      <c r="M555" s="41">
        <v>0</v>
      </c>
      <c r="N555" s="41">
        <v>80</v>
      </c>
      <c r="P555" s="41">
        <v>26</v>
      </c>
      <c r="Q555" s="41">
        <v>26</v>
      </c>
      <c r="R555" s="41">
        <v>0</v>
      </c>
      <c r="T555" s="41">
        <v>192</v>
      </c>
      <c r="U555" s="22"/>
      <c r="V555" s="41">
        <v>863</v>
      </c>
      <c r="W555" s="41">
        <v>841</v>
      </c>
      <c r="X555" s="41">
        <v>22</v>
      </c>
      <c r="Y555" s="41">
        <v>0</v>
      </c>
      <c r="AA555" s="41">
        <v>0</v>
      </c>
      <c r="AB555" s="41"/>
      <c r="AC555" s="41">
        <f t="shared" si="139"/>
        <v>67</v>
      </c>
      <c r="AE555" s="41">
        <v>0</v>
      </c>
      <c r="AG555" s="41">
        <v>0</v>
      </c>
      <c r="AI555" s="41">
        <v>0</v>
      </c>
      <c r="AK555" s="41">
        <v>67</v>
      </c>
    </row>
    <row r="556" spans="2:37" outlineLevel="2" x14ac:dyDescent="0.2">
      <c r="B556" s="46">
        <v>2017</v>
      </c>
      <c r="C556" s="46">
        <v>5</v>
      </c>
      <c r="D556" s="22" t="s">
        <v>242</v>
      </c>
      <c r="E556" s="22" t="s">
        <v>608</v>
      </c>
      <c r="G556" s="41">
        <f t="shared" si="138"/>
        <v>1947</v>
      </c>
      <c r="H556" s="22"/>
      <c r="I556" s="41">
        <v>622</v>
      </c>
      <c r="J556" s="41">
        <v>288</v>
      </c>
      <c r="K556" s="41">
        <v>85</v>
      </c>
      <c r="L556" s="41">
        <v>241</v>
      </c>
      <c r="M556" s="41">
        <v>0</v>
      </c>
      <c r="N556" s="41">
        <v>8</v>
      </c>
      <c r="P556" s="41">
        <v>177</v>
      </c>
      <c r="Q556" s="41">
        <v>12</v>
      </c>
      <c r="R556" s="41">
        <v>165</v>
      </c>
      <c r="T556" s="41">
        <v>87</v>
      </c>
      <c r="U556" s="22"/>
      <c r="V556" s="41">
        <v>1061</v>
      </c>
      <c r="W556" s="41">
        <v>1037</v>
      </c>
      <c r="X556" s="41">
        <v>24</v>
      </c>
      <c r="Y556" s="41">
        <v>0</v>
      </c>
      <c r="AA556" s="41">
        <v>0</v>
      </c>
      <c r="AB556" s="41"/>
      <c r="AC556" s="41">
        <f t="shared" si="139"/>
        <v>58</v>
      </c>
      <c r="AE556" s="41">
        <v>2</v>
      </c>
      <c r="AG556" s="41">
        <v>0</v>
      </c>
      <c r="AI556" s="41">
        <v>48</v>
      </c>
      <c r="AK556" s="41">
        <v>8</v>
      </c>
    </row>
    <row r="557" spans="2:37" outlineLevel="2" x14ac:dyDescent="0.2">
      <c r="B557" s="46">
        <v>2017</v>
      </c>
      <c r="C557" s="46">
        <v>5</v>
      </c>
      <c r="D557" s="22" t="s">
        <v>243</v>
      </c>
      <c r="E557" s="22" t="s">
        <v>609</v>
      </c>
      <c r="G557" s="41">
        <f t="shared" si="138"/>
        <v>1645</v>
      </c>
      <c r="H557" s="22"/>
      <c r="I557" s="41">
        <v>697</v>
      </c>
      <c r="J557" s="41">
        <v>212</v>
      </c>
      <c r="K557" s="41">
        <v>10</v>
      </c>
      <c r="L557" s="41">
        <v>0</v>
      </c>
      <c r="M557" s="41">
        <v>0</v>
      </c>
      <c r="N557" s="41">
        <v>475</v>
      </c>
      <c r="P557" s="41">
        <v>27</v>
      </c>
      <c r="Q557" s="41">
        <v>27</v>
      </c>
      <c r="R557" s="41">
        <v>0</v>
      </c>
      <c r="T557" s="41">
        <v>69</v>
      </c>
      <c r="U557" s="22"/>
      <c r="V557" s="41">
        <v>852</v>
      </c>
      <c r="W557" s="41">
        <v>769</v>
      </c>
      <c r="X557" s="41">
        <v>83</v>
      </c>
      <c r="Y557" s="41">
        <v>0</v>
      </c>
      <c r="AA557" s="41">
        <v>0</v>
      </c>
      <c r="AB557" s="41"/>
      <c r="AC557" s="41">
        <f t="shared" si="139"/>
        <v>181</v>
      </c>
      <c r="AE557" s="41">
        <v>150</v>
      </c>
      <c r="AG557" s="41">
        <v>8</v>
      </c>
      <c r="AI557" s="41">
        <v>0</v>
      </c>
      <c r="AK557" s="41">
        <v>23</v>
      </c>
    </row>
    <row r="558" spans="2:37" outlineLevel="2" x14ac:dyDescent="0.2">
      <c r="B558" s="46">
        <v>2017</v>
      </c>
      <c r="C558" s="46">
        <v>5</v>
      </c>
      <c r="D558" s="22" t="s">
        <v>610</v>
      </c>
      <c r="E558" s="22" t="s">
        <v>611</v>
      </c>
      <c r="G558" s="41">
        <f t="shared" si="138"/>
        <v>2378</v>
      </c>
      <c r="H558" s="22"/>
      <c r="I558" s="41">
        <v>917</v>
      </c>
      <c r="J558" s="41">
        <v>150</v>
      </c>
      <c r="K558" s="41">
        <v>60</v>
      </c>
      <c r="L558" s="41">
        <v>60</v>
      </c>
      <c r="M558" s="41">
        <v>0</v>
      </c>
      <c r="N558" s="41">
        <v>647</v>
      </c>
      <c r="P558" s="41">
        <v>214</v>
      </c>
      <c r="Q558" s="41">
        <v>47</v>
      </c>
      <c r="R558" s="41">
        <v>167</v>
      </c>
      <c r="T558" s="41">
        <v>324</v>
      </c>
      <c r="U558" s="22"/>
      <c r="V558" s="41">
        <v>923</v>
      </c>
      <c r="W558" s="41">
        <v>902</v>
      </c>
      <c r="X558" s="41">
        <v>21</v>
      </c>
      <c r="Y558" s="41">
        <v>0</v>
      </c>
      <c r="AA558" s="41">
        <v>0</v>
      </c>
      <c r="AB558" s="41"/>
      <c r="AC558" s="41">
        <f t="shared" si="139"/>
        <v>334</v>
      </c>
      <c r="AE558" s="41">
        <v>226</v>
      </c>
      <c r="AG558" s="41">
        <v>36</v>
      </c>
      <c r="AI558" s="41">
        <v>72</v>
      </c>
      <c r="AK558" s="41">
        <v>0</v>
      </c>
    </row>
    <row r="559" spans="2:37" outlineLevel="2" x14ac:dyDescent="0.2">
      <c r="B559" s="46">
        <v>2017</v>
      </c>
      <c r="C559" s="46">
        <v>5</v>
      </c>
      <c r="D559" s="22" t="s">
        <v>244</v>
      </c>
      <c r="E559" s="22" t="s">
        <v>612</v>
      </c>
      <c r="G559" s="41">
        <f t="shared" si="138"/>
        <v>1347</v>
      </c>
      <c r="H559" s="22"/>
      <c r="I559" s="41">
        <v>335</v>
      </c>
      <c r="J559" s="41">
        <v>1</v>
      </c>
      <c r="K559" s="41">
        <v>19</v>
      </c>
      <c r="L559" s="41">
        <v>26</v>
      </c>
      <c r="M559" s="41">
        <v>0</v>
      </c>
      <c r="N559" s="41">
        <v>289</v>
      </c>
      <c r="P559" s="41">
        <v>504</v>
      </c>
      <c r="Q559" s="41">
        <v>504</v>
      </c>
      <c r="R559" s="41">
        <v>0</v>
      </c>
      <c r="T559" s="41">
        <v>32</v>
      </c>
      <c r="U559" s="22"/>
      <c r="V559" s="41">
        <v>476</v>
      </c>
      <c r="W559" s="41">
        <v>462</v>
      </c>
      <c r="X559" s="41">
        <v>14</v>
      </c>
      <c r="Y559" s="41">
        <v>0</v>
      </c>
      <c r="AA559" s="41">
        <v>0</v>
      </c>
      <c r="AB559" s="41"/>
      <c r="AC559" s="41">
        <f t="shared" si="139"/>
        <v>75</v>
      </c>
      <c r="AE559" s="41">
        <v>3</v>
      </c>
      <c r="AG559" s="41">
        <v>17</v>
      </c>
      <c r="AI559" s="41">
        <v>0</v>
      </c>
      <c r="AK559" s="41">
        <v>55</v>
      </c>
    </row>
    <row r="560" spans="2:37" outlineLevel="2" x14ac:dyDescent="0.2">
      <c r="B560" s="46">
        <v>2017</v>
      </c>
      <c r="C560" s="46">
        <v>5</v>
      </c>
      <c r="D560" s="22" t="s">
        <v>245</v>
      </c>
      <c r="E560" s="22" t="s">
        <v>613</v>
      </c>
      <c r="G560" s="41">
        <f t="shared" si="138"/>
        <v>420</v>
      </c>
      <c r="H560" s="22"/>
      <c r="I560" s="41">
        <v>11</v>
      </c>
      <c r="J560" s="41">
        <v>0</v>
      </c>
      <c r="K560" s="41">
        <v>0</v>
      </c>
      <c r="L560" s="41">
        <v>11</v>
      </c>
      <c r="M560" s="41">
        <v>0</v>
      </c>
      <c r="N560" s="41">
        <v>0</v>
      </c>
      <c r="P560" s="41">
        <v>0</v>
      </c>
      <c r="Q560" s="41">
        <v>0</v>
      </c>
      <c r="R560" s="41">
        <v>0</v>
      </c>
      <c r="T560" s="41">
        <v>19</v>
      </c>
      <c r="U560" s="22"/>
      <c r="V560" s="41">
        <v>390</v>
      </c>
      <c r="W560" s="41">
        <v>340</v>
      </c>
      <c r="X560" s="41">
        <v>11</v>
      </c>
      <c r="Y560" s="41">
        <v>39</v>
      </c>
      <c r="AA560" s="41">
        <v>0</v>
      </c>
      <c r="AB560" s="41"/>
      <c r="AC560" s="41">
        <f t="shared" si="139"/>
        <v>7</v>
      </c>
      <c r="AE560" s="41">
        <v>0</v>
      </c>
      <c r="AG560" s="41">
        <v>0</v>
      </c>
      <c r="AI560" s="41">
        <v>0</v>
      </c>
      <c r="AK560" s="41">
        <v>7</v>
      </c>
    </row>
    <row r="561" spans="2:37" outlineLevel="2" x14ac:dyDescent="0.2">
      <c r="B561" s="46">
        <v>2017</v>
      </c>
      <c r="C561" s="46">
        <v>5</v>
      </c>
      <c r="D561" s="22" t="s">
        <v>247</v>
      </c>
      <c r="E561" s="22" t="s">
        <v>615</v>
      </c>
      <c r="G561" s="41">
        <f t="shared" si="138"/>
        <v>1167</v>
      </c>
      <c r="H561" s="22"/>
      <c r="I561" s="41">
        <v>466</v>
      </c>
      <c r="J561" s="41">
        <v>233</v>
      </c>
      <c r="K561" s="41">
        <v>0</v>
      </c>
      <c r="L561" s="41">
        <v>233</v>
      </c>
      <c r="M561" s="41">
        <v>0</v>
      </c>
      <c r="N561" s="41">
        <v>0</v>
      </c>
      <c r="P561" s="41">
        <v>12</v>
      </c>
      <c r="Q561" s="41">
        <v>12</v>
      </c>
      <c r="R561" s="41">
        <v>0</v>
      </c>
      <c r="T561" s="41">
        <v>170</v>
      </c>
      <c r="U561" s="22"/>
      <c r="V561" s="41">
        <v>519</v>
      </c>
      <c r="W561" s="41">
        <v>499</v>
      </c>
      <c r="X561" s="41">
        <v>20</v>
      </c>
      <c r="Y561" s="41">
        <v>0</v>
      </c>
      <c r="AA561" s="41">
        <v>0</v>
      </c>
      <c r="AB561" s="41"/>
      <c r="AC561" s="41">
        <f t="shared" si="139"/>
        <v>149</v>
      </c>
      <c r="AE561" s="41">
        <v>11</v>
      </c>
      <c r="AG561" s="41">
        <v>9</v>
      </c>
      <c r="AI561" s="41">
        <v>34</v>
      </c>
      <c r="AK561" s="41">
        <v>95</v>
      </c>
    </row>
    <row r="562" spans="2:37" outlineLevel="2" x14ac:dyDescent="0.2">
      <c r="B562" s="46">
        <v>2017</v>
      </c>
      <c r="C562" s="46">
        <v>5</v>
      </c>
      <c r="D562" s="22" t="s">
        <v>248</v>
      </c>
      <c r="E562" s="22" t="s">
        <v>616</v>
      </c>
      <c r="G562" s="41">
        <f t="shared" si="138"/>
        <v>974</v>
      </c>
      <c r="H562" s="22"/>
      <c r="I562" s="41">
        <v>405</v>
      </c>
      <c r="J562" s="41">
        <v>274</v>
      </c>
      <c r="K562" s="41">
        <v>5</v>
      </c>
      <c r="L562" s="41">
        <v>10</v>
      </c>
      <c r="M562" s="41">
        <v>0</v>
      </c>
      <c r="N562" s="41">
        <v>116</v>
      </c>
      <c r="P562" s="41">
        <v>147</v>
      </c>
      <c r="Q562" s="41">
        <v>141</v>
      </c>
      <c r="R562" s="41">
        <v>6</v>
      </c>
      <c r="T562" s="41">
        <v>54</v>
      </c>
      <c r="U562" s="22"/>
      <c r="V562" s="41">
        <v>368</v>
      </c>
      <c r="W562" s="41">
        <v>332</v>
      </c>
      <c r="X562" s="41">
        <v>27</v>
      </c>
      <c r="Y562" s="41">
        <v>9</v>
      </c>
      <c r="AA562" s="41">
        <v>0</v>
      </c>
      <c r="AB562" s="41"/>
      <c r="AC562" s="41">
        <f t="shared" si="139"/>
        <v>17</v>
      </c>
      <c r="AE562" s="41">
        <v>7</v>
      </c>
      <c r="AG562" s="41">
        <v>8</v>
      </c>
      <c r="AI562" s="41">
        <v>2</v>
      </c>
      <c r="AK562" s="41">
        <v>0</v>
      </c>
    </row>
    <row r="563" spans="2:37" outlineLevel="2" x14ac:dyDescent="0.2">
      <c r="B563" s="46">
        <v>2017</v>
      </c>
      <c r="C563" s="46">
        <v>5</v>
      </c>
      <c r="D563" s="22" t="s">
        <v>249</v>
      </c>
      <c r="E563" s="22" t="s">
        <v>617</v>
      </c>
      <c r="G563" s="41">
        <f t="shared" si="138"/>
        <v>2077</v>
      </c>
      <c r="H563" s="22"/>
      <c r="I563" s="41">
        <v>909</v>
      </c>
      <c r="J563" s="41">
        <v>208</v>
      </c>
      <c r="K563" s="41">
        <v>74</v>
      </c>
      <c r="L563" s="41">
        <v>436</v>
      </c>
      <c r="M563" s="41">
        <v>0</v>
      </c>
      <c r="N563" s="41">
        <v>191</v>
      </c>
      <c r="P563" s="41">
        <v>516</v>
      </c>
      <c r="Q563" s="41">
        <v>516</v>
      </c>
      <c r="R563" s="41">
        <v>0</v>
      </c>
      <c r="T563" s="41">
        <v>241</v>
      </c>
      <c r="U563" s="22"/>
      <c r="V563" s="41">
        <v>411</v>
      </c>
      <c r="W563" s="41">
        <v>391</v>
      </c>
      <c r="X563" s="41">
        <v>20</v>
      </c>
      <c r="Y563" s="41">
        <v>0</v>
      </c>
      <c r="AA563" s="41">
        <v>0</v>
      </c>
      <c r="AB563" s="41"/>
      <c r="AC563" s="41">
        <f t="shared" si="139"/>
        <v>-10</v>
      </c>
      <c r="AE563" s="41">
        <v>-26</v>
      </c>
      <c r="AG563" s="41">
        <v>11</v>
      </c>
      <c r="AI563" s="41">
        <v>5</v>
      </c>
      <c r="AK563" s="41">
        <v>0</v>
      </c>
    </row>
    <row r="564" spans="2:37" outlineLevel="2" x14ac:dyDescent="0.2">
      <c r="B564" s="46">
        <v>2017</v>
      </c>
      <c r="C564" s="46">
        <v>5</v>
      </c>
      <c r="D564" s="22" t="s">
        <v>250</v>
      </c>
      <c r="E564" s="22" t="s">
        <v>618</v>
      </c>
      <c r="G564" s="41">
        <f t="shared" si="138"/>
        <v>812</v>
      </c>
      <c r="H564" s="22"/>
      <c r="I564" s="41">
        <v>138</v>
      </c>
      <c r="J564" s="41">
        <v>0</v>
      </c>
      <c r="K564" s="41">
        <v>56</v>
      </c>
      <c r="L564" s="41">
        <v>82</v>
      </c>
      <c r="M564" s="41">
        <v>0</v>
      </c>
      <c r="N564" s="41">
        <v>0</v>
      </c>
      <c r="P564" s="41">
        <v>91</v>
      </c>
      <c r="Q564" s="41">
        <v>91</v>
      </c>
      <c r="R564" s="41">
        <v>0</v>
      </c>
      <c r="T564" s="41">
        <v>82</v>
      </c>
      <c r="U564" s="22"/>
      <c r="V564" s="41">
        <v>501</v>
      </c>
      <c r="W564" s="41">
        <v>466</v>
      </c>
      <c r="X564" s="41">
        <v>35</v>
      </c>
      <c r="Y564" s="41">
        <v>0</v>
      </c>
      <c r="AA564" s="41">
        <v>140</v>
      </c>
      <c r="AB564" s="41"/>
      <c r="AC564" s="41">
        <f t="shared" si="139"/>
        <v>16</v>
      </c>
      <c r="AE564" s="41">
        <v>0</v>
      </c>
      <c r="AG564" s="41">
        <v>0</v>
      </c>
      <c r="AI564" s="41">
        <v>0</v>
      </c>
      <c r="AK564" s="41">
        <v>16</v>
      </c>
    </row>
    <row r="565" spans="2:37" outlineLevel="2" x14ac:dyDescent="0.2">
      <c r="B565" s="46">
        <v>2017</v>
      </c>
      <c r="C565" s="46">
        <v>5</v>
      </c>
      <c r="D565" s="22" t="s">
        <v>252</v>
      </c>
      <c r="E565" s="22" t="s">
        <v>620</v>
      </c>
      <c r="G565" s="41">
        <f t="shared" si="138"/>
        <v>644</v>
      </c>
      <c r="H565" s="22"/>
      <c r="I565" s="41">
        <v>190</v>
      </c>
      <c r="J565" s="41">
        <v>48</v>
      </c>
      <c r="K565" s="41">
        <v>141</v>
      </c>
      <c r="L565" s="41">
        <v>0</v>
      </c>
      <c r="M565" s="41">
        <v>0</v>
      </c>
      <c r="N565" s="41">
        <v>1</v>
      </c>
      <c r="P565" s="41">
        <v>0</v>
      </c>
      <c r="Q565" s="41">
        <v>0</v>
      </c>
      <c r="R565" s="41">
        <v>0</v>
      </c>
      <c r="T565" s="41">
        <v>70</v>
      </c>
      <c r="U565" s="22"/>
      <c r="V565" s="41">
        <v>384</v>
      </c>
      <c r="W565" s="41">
        <v>331</v>
      </c>
      <c r="X565" s="41">
        <v>53</v>
      </c>
      <c r="Y565" s="41">
        <v>0</v>
      </c>
      <c r="AA565" s="41">
        <v>0</v>
      </c>
      <c r="AB565" s="41"/>
      <c r="AC565" s="41">
        <f t="shared" si="139"/>
        <v>9</v>
      </c>
      <c r="AE565" s="41">
        <v>0</v>
      </c>
      <c r="AG565" s="41">
        <v>1</v>
      </c>
      <c r="AI565" s="41">
        <v>8</v>
      </c>
      <c r="AK565" s="41">
        <v>0</v>
      </c>
    </row>
    <row r="566" spans="2:37" outlineLevel="2" x14ac:dyDescent="0.2">
      <c r="B566" s="46">
        <v>2017</v>
      </c>
      <c r="C566" s="46">
        <v>5</v>
      </c>
      <c r="D566" s="22" t="s">
        <v>254</v>
      </c>
      <c r="E566" s="22" t="s">
        <v>622</v>
      </c>
      <c r="G566" s="41">
        <f t="shared" si="138"/>
        <v>918</v>
      </c>
      <c r="H566" s="22"/>
      <c r="I566" s="41">
        <v>316</v>
      </c>
      <c r="J566" s="41">
        <v>204</v>
      </c>
      <c r="K566" s="41">
        <v>0</v>
      </c>
      <c r="L566" s="41">
        <v>0</v>
      </c>
      <c r="M566" s="41">
        <v>0</v>
      </c>
      <c r="N566" s="41">
        <v>112</v>
      </c>
      <c r="P566" s="41">
        <v>27</v>
      </c>
      <c r="Q566" s="41">
        <v>27</v>
      </c>
      <c r="R566" s="41">
        <v>0</v>
      </c>
      <c r="T566" s="41">
        <v>191</v>
      </c>
      <c r="U566" s="22"/>
      <c r="V566" s="41">
        <v>384</v>
      </c>
      <c r="W566" s="41">
        <v>293</v>
      </c>
      <c r="X566" s="41">
        <v>86</v>
      </c>
      <c r="Y566" s="41">
        <v>5</v>
      </c>
      <c r="AA566" s="41">
        <v>0</v>
      </c>
      <c r="AB566" s="41"/>
      <c r="AC566" s="41">
        <f t="shared" si="139"/>
        <v>159</v>
      </c>
      <c r="AE566" s="41">
        <v>8</v>
      </c>
      <c r="AG566" s="41">
        <v>13</v>
      </c>
      <c r="AI566" s="41">
        <v>138</v>
      </c>
      <c r="AK566" s="41">
        <v>0</v>
      </c>
    </row>
    <row r="567" spans="2:37" outlineLevel="2" x14ac:dyDescent="0.2">
      <c r="B567" s="46">
        <v>2017</v>
      </c>
      <c r="C567" s="46">
        <v>5</v>
      </c>
      <c r="D567" s="22" t="s">
        <v>256</v>
      </c>
      <c r="E567" s="22" t="s">
        <v>624</v>
      </c>
      <c r="G567" s="41">
        <f t="shared" ref="G567:G609" si="140">SUM(I567,P567,T567,V567)</f>
        <v>3654</v>
      </c>
      <c r="H567" s="22"/>
      <c r="I567" s="41">
        <v>697</v>
      </c>
      <c r="J567" s="41">
        <v>252</v>
      </c>
      <c r="K567" s="41">
        <v>96</v>
      </c>
      <c r="L567" s="41">
        <v>241</v>
      </c>
      <c r="M567" s="41">
        <v>12</v>
      </c>
      <c r="N567" s="41">
        <v>96</v>
      </c>
      <c r="P567" s="41">
        <v>1741</v>
      </c>
      <c r="Q567" s="41">
        <v>1344</v>
      </c>
      <c r="R567" s="41">
        <v>397</v>
      </c>
      <c r="T567" s="41">
        <v>389</v>
      </c>
      <c r="U567" s="22"/>
      <c r="V567" s="41">
        <v>827</v>
      </c>
      <c r="W567" s="41">
        <v>800</v>
      </c>
      <c r="X567" s="41">
        <v>27</v>
      </c>
      <c r="Y567" s="41">
        <v>0</v>
      </c>
      <c r="AA567" s="41">
        <v>0</v>
      </c>
      <c r="AB567" s="41"/>
      <c r="AC567" s="41">
        <f t="shared" si="139"/>
        <v>620</v>
      </c>
      <c r="AE567" s="41">
        <v>58</v>
      </c>
      <c r="AG567" s="41">
        <v>315</v>
      </c>
      <c r="AI567" s="41">
        <v>239</v>
      </c>
      <c r="AK567" s="41">
        <v>8</v>
      </c>
    </row>
    <row r="568" spans="2:37" outlineLevel="2" x14ac:dyDescent="0.2">
      <c r="B568" s="46">
        <v>2017</v>
      </c>
      <c r="C568" s="46">
        <v>5</v>
      </c>
      <c r="D568" s="22" t="s">
        <v>257</v>
      </c>
      <c r="E568" s="22" t="s">
        <v>625</v>
      </c>
      <c r="G568" s="41">
        <f t="shared" si="140"/>
        <v>991</v>
      </c>
      <c r="H568" s="22"/>
      <c r="I568" s="41">
        <v>358</v>
      </c>
      <c r="J568" s="41">
        <v>59</v>
      </c>
      <c r="K568" s="41">
        <v>279</v>
      </c>
      <c r="L568" s="41">
        <v>20</v>
      </c>
      <c r="M568" s="41">
        <v>0</v>
      </c>
      <c r="N568" s="41">
        <v>0</v>
      </c>
      <c r="P568" s="41">
        <v>0</v>
      </c>
      <c r="Q568" s="41">
        <v>0</v>
      </c>
      <c r="R568" s="41">
        <v>0</v>
      </c>
      <c r="T568" s="41">
        <v>148</v>
      </c>
      <c r="U568" s="22"/>
      <c r="V568" s="41">
        <v>485</v>
      </c>
      <c r="W568" s="41">
        <v>468</v>
      </c>
      <c r="X568" s="41">
        <v>17</v>
      </c>
      <c r="Y568" s="41">
        <v>0</v>
      </c>
      <c r="AA568" s="41">
        <v>0</v>
      </c>
      <c r="AB568" s="41"/>
      <c r="AC568" s="41">
        <f t="shared" si="139"/>
        <v>24</v>
      </c>
      <c r="AE568" s="41">
        <v>0</v>
      </c>
      <c r="AG568" s="41">
        <v>0</v>
      </c>
      <c r="AI568" s="41">
        <v>24</v>
      </c>
      <c r="AK568" s="41">
        <v>0</v>
      </c>
    </row>
    <row r="569" spans="2:37" outlineLevel="2" x14ac:dyDescent="0.2">
      <c r="B569" s="46">
        <v>2017</v>
      </c>
      <c r="C569" s="46">
        <v>5</v>
      </c>
      <c r="D569" s="22" t="s">
        <v>258</v>
      </c>
      <c r="E569" s="22" t="s">
        <v>626</v>
      </c>
      <c r="G569" s="41">
        <f t="shared" si="140"/>
        <v>764</v>
      </c>
      <c r="H569" s="22"/>
      <c r="I569" s="41">
        <v>103</v>
      </c>
      <c r="J569" s="41">
        <v>103</v>
      </c>
      <c r="K569" s="41">
        <v>0</v>
      </c>
      <c r="L569" s="41">
        <v>0</v>
      </c>
      <c r="M569" s="41">
        <v>0</v>
      </c>
      <c r="N569" s="41">
        <v>0</v>
      </c>
      <c r="P569" s="41">
        <v>152</v>
      </c>
      <c r="Q569" s="41">
        <v>152</v>
      </c>
      <c r="R569" s="41">
        <v>0</v>
      </c>
      <c r="T569" s="41">
        <v>0</v>
      </c>
      <c r="U569" s="22"/>
      <c r="V569" s="41">
        <v>509</v>
      </c>
      <c r="W569" s="41">
        <v>509</v>
      </c>
      <c r="X569" s="41">
        <v>0</v>
      </c>
      <c r="Y569" s="41">
        <v>0</v>
      </c>
      <c r="AA569" s="41">
        <v>29</v>
      </c>
      <c r="AB569" s="41"/>
      <c r="AC569" s="41">
        <f t="shared" si="139"/>
        <v>28</v>
      </c>
      <c r="AE569" s="41">
        <v>16</v>
      </c>
      <c r="AG569" s="41">
        <v>12</v>
      </c>
      <c r="AI569" s="41">
        <v>0</v>
      </c>
      <c r="AK569" s="41">
        <v>0</v>
      </c>
    </row>
    <row r="570" spans="2:37" outlineLevel="2" x14ac:dyDescent="0.2">
      <c r="B570" s="46">
        <v>2017</v>
      </c>
      <c r="C570" s="46">
        <v>5</v>
      </c>
      <c r="D570" s="22" t="s">
        <v>261</v>
      </c>
      <c r="E570" s="22" t="s">
        <v>629</v>
      </c>
      <c r="G570" s="41">
        <f t="shared" si="140"/>
        <v>1117</v>
      </c>
      <c r="H570" s="22"/>
      <c r="I570" s="41">
        <v>475</v>
      </c>
      <c r="J570" s="41">
        <v>0</v>
      </c>
      <c r="K570" s="41">
        <v>0</v>
      </c>
      <c r="L570" s="41">
        <v>0</v>
      </c>
      <c r="M570" s="41">
        <v>0</v>
      </c>
      <c r="N570" s="41">
        <v>475</v>
      </c>
      <c r="P570" s="41">
        <v>99</v>
      </c>
      <c r="Q570" s="41">
        <v>99</v>
      </c>
      <c r="R570" s="41">
        <v>0</v>
      </c>
      <c r="T570" s="41">
        <v>21</v>
      </c>
      <c r="U570" s="22"/>
      <c r="V570" s="41">
        <v>522</v>
      </c>
      <c r="W570" s="41">
        <v>522</v>
      </c>
      <c r="X570" s="41">
        <v>0</v>
      </c>
      <c r="Y570" s="41">
        <v>0</v>
      </c>
      <c r="AA570" s="41">
        <v>0</v>
      </c>
      <c r="AB570" s="41"/>
      <c r="AC570" s="41">
        <f t="shared" si="139"/>
        <v>54</v>
      </c>
      <c r="AE570" s="41">
        <v>50</v>
      </c>
      <c r="AG570" s="41">
        <v>0</v>
      </c>
      <c r="AI570" s="41">
        <v>4</v>
      </c>
      <c r="AK570" s="41">
        <v>0</v>
      </c>
    </row>
    <row r="571" spans="2:37" outlineLevel="2" x14ac:dyDescent="0.2">
      <c r="B571" s="46">
        <v>2017</v>
      </c>
      <c r="C571" s="46">
        <v>5</v>
      </c>
      <c r="D571" s="22" t="s">
        <v>263</v>
      </c>
      <c r="E571" s="22" t="s">
        <v>631</v>
      </c>
      <c r="G571" s="41">
        <f t="shared" si="140"/>
        <v>2181</v>
      </c>
      <c r="H571" s="22"/>
      <c r="I571" s="41">
        <v>764</v>
      </c>
      <c r="J571" s="41">
        <v>583</v>
      </c>
      <c r="K571" s="41">
        <v>15</v>
      </c>
      <c r="L571" s="41">
        <v>106</v>
      </c>
      <c r="M571" s="41">
        <v>0</v>
      </c>
      <c r="N571" s="41">
        <v>60</v>
      </c>
      <c r="P571" s="41">
        <v>937</v>
      </c>
      <c r="Q571" s="41">
        <v>937</v>
      </c>
      <c r="R571" s="41">
        <v>0</v>
      </c>
      <c r="T571" s="41">
        <v>0</v>
      </c>
      <c r="U571" s="22"/>
      <c r="V571" s="41">
        <v>480</v>
      </c>
      <c r="W571" s="41">
        <v>480</v>
      </c>
      <c r="X571" s="41">
        <v>0</v>
      </c>
      <c r="Y571" s="41">
        <v>0</v>
      </c>
      <c r="AA571" s="41">
        <v>0</v>
      </c>
      <c r="AB571" s="41"/>
      <c r="AC571" s="41">
        <f t="shared" si="139"/>
        <v>607</v>
      </c>
      <c r="AE571" s="41">
        <v>467</v>
      </c>
      <c r="AG571" s="41">
        <v>140</v>
      </c>
      <c r="AI571" s="41">
        <v>0</v>
      </c>
      <c r="AK571" s="41">
        <v>0</v>
      </c>
    </row>
    <row r="572" spans="2:37" outlineLevel="2" x14ac:dyDescent="0.2">
      <c r="B572" s="46">
        <v>2017</v>
      </c>
      <c r="C572" s="46">
        <v>5</v>
      </c>
      <c r="D572" s="22" t="s">
        <v>632</v>
      </c>
      <c r="E572" s="22" t="s">
        <v>633</v>
      </c>
      <c r="G572" s="41">
        <f t="shared" si="140"/>
        <v>1090</v>
      </c>
      <c r="H572" s="22"/>
      <c r="I572" s="41">
        <v>82</v>
      </c>
      <c r="J572" s="41">
        <v>20</v>
      </c>
      <c r="K572" s="41">
        <v>0</v>
      </c>
      <c r="L572" s="41">
        <v>22</v>
      </c>
      <c r="M572" s="41">
        <v>0</v>
      </c>
      <c r="N572" s="41">
        <v>40</v>
      </c>
      <c r="P572" s="41">
        <v>63</v>
      </c>
      <c r="Q572" s="41">
        <v>63</v>
      </c>
      <c r="R572" s="41">
        <v>0</v>
      </c>
      <c r="T572" s="41">
        <v>20</v>
      </c>
      <c r="U572" s="22"/>
      <c r="V572" s="41">
        <v>925</v>
      </c>
      <c r="W572" s="41">
        <v>686</v>
      </c>
      <c r="X572" s="41">
        <v>15</v>
      </c>
      <c r="Y572" s="41">
        <v>224</v>
      </c>
      <c r="AA572" s="41">
        <v>250</v>
      </c>
      <c r="AB572" s="41"/>
      <c r="AC572" s="41">
        <f t="shared" si="139"/>
        <v>42</v>
      </c>
      <c r="AE572" s="41">
        <v>29</v>
      </c>
      <c r="AG572" s="41">
        <v>13</v>
      </c>
      <c r="AI572" s="41">
        <v>0</v>
      </c>
      <c r="AK572" s="41">
        <v>0</v>
      </c>
    </row>
    <row r="573" spans="2:37" outlineLevel="2" x14ac:dyDescent="0.2">
      <c r="B573" s="46">
        <v>2017</v>
      </c>
      <c r="C573" s="46">
        <v>5</v>
      </c>
      <c r="D573" s="22" t="s">
        <v>265</v>
      </c>
      <c r="E573" s="22" t="s">
        <v>637</v>
      </c>
      <c r="G573" s="41">
        <f t="shared" si="140"/>
        <v>1553</v>
      </c>
      <c r="H573" s="22"/>
      <c r="I573" s="41">
        <v>317</v>
      </c>
      <c r="J573" s="41">
        <v>236</v>
      </c>
      <c r="K573" s="41">
        <v>1</v>
      </c>
      <c r="L573" s="41">
        <v>78</v>
      </c>
      <c r="M573" s="41">
        <v>0</v>
      </c>
      <c r="N573" s="41">
        <v>2</v>
      </c>
      <c r="P573" s="41">
        <v>0</v>
      </c>
      <c r="Q573" s="41">
        <v>0</v>
      </c>
      <c r="R573" s="41">
        <v>0</v>
      </c>
      <c r="T573" s="41">
        <v>345</v>
      </c>
      <c r="U573" s="22"/>
      <c r="V573" s="41">
        <v>891</v>
      </c>
      <c r="W573" s="41">
        <v>866</v>
      </c>
      <c r="X573" s="41">
        <v>25</v>
      </c>
      <c r="Y573" s="41">
        <v>0</v>
      </c>
      <c r="AA573" s="41">
        <v>0</v>
      </c>
      <c r="AB573" s="41"/>
      <c r="AC573" s="41">
        <f t="shared" si="139"/>
        <v>85</v>
      </c>
      <c r="AE573" s="41">
        <v>41</v>
      </c>
      <c r="AG573" s="41">
        <v>0</v>
      </c>
      <c r="AI573" s="41">
        <v>38</v>
      </c>
      <c r="AK573" s="41">
        <v>6</v>
      </c>
    </row>
    <row r="574" spans="2:37" outlineLevel="2" x14ac:dyDescent="0.2">
      <c r="B574" s="46">
        <v>2017</v>
      </c>
      <c r="C574" s="46">
        <v>5</v>
      </c>
      <c r="D574" s="22" t="s">
        <v>266</v>
      </c>
      <c r="E574" s="22" t="s">
        <v>638</v>
      </c>
      <c r="G574" s="41">
        <f t="shared" si="140"/>
        <v>1301</v>
      </c>
      <c r="H574" s="22"/>
      <c r="I574" s="41">
        <v>769</v>
      </c>
      <c r="J574" s="41">
        <v>282</v>
      </c>
      <c r="K574" s="41">
        <v>0</v>
      </c>
      <c r="L574" s="41">
        <v>35</v>
      </c>
      <c r="M574" s="41">
        <v>0</v>
      </c>
      <c r="N574" s="41">
        <v>452</v>
      </c>
      <c r="P574" s="41">
        <v>35</v>
      </c>
      <c r="Q574" s="41">
        <v>21</v>
      </c>
      <c r="R574" s="41">
        <v>14</v>
      </c>
      <c r="T574" s="41">
        <v>21</v>
      </c>
      <c r="U574" s="22"/>
      <c r="V574" s="41">
        <v>476</v>
      </c>
      <c r="W574" s="41">
        <v>457</v>
      </c>
      <c r="X574" s="41">
        <v>11</v>
      </c>
      <c r="Y574" s="41">
        <v>8</v>
      </c>
      <c r="AA574" s="41">
        <v>0</v>
      </c>
      <c r="AB574" s="41"/>
      <c r="AC574" s="41">
        <f t="shared" si="139"/>
        <v>107</v>
      </c>
      <c r="AE574" s="41">
        <v>101</v>
      </c>
      <c r="AG574" s="41">
        <v>6</v>
      </c>
      <c r="AI574" s="41">
        <v>0</v>
      </c>
      <c r="AK574" s="41">
        <v>0</v>
      </c>
    </row>
    <row r="575" spans="2:37" outlineLevel="2" x14ac:dyDescent="0.2">
      <c r="B575" s="46">
        <v>2017</v>
      </c>
      <c r="C575" s="46">
        <v>5</v>
      </c>
      <c r="D575" s="22" t="s">
        <v>267</v>
      </c>
      <c r="E575" s="22" t="s">
        <v>639</v>
      </c>
      <c r="G575" s="41">
        <f t="shared" si="140"/>
        <v>2550</v>
      </c>
      <c r="H575" s="22"/>
      <c r="I575" s="41">
        <v>968</v>
      </c>
      <c r="J575" s="41">
        <v>506</v>
      </c>
      <c r="K575" s="41">
        <v>157</v>
      </c>
      <c r="L575" s="41">
        <v>272</v>
      </c>
      <c r="M575" s="41">
        <v>23</v>
      </c>
      <c r="N575" s="41">
        <v>10</v>
      </c>
      <c r="P575" s="41">
        <v>383</v>
      </c>
      <c r="Q575" s="41">
        <v>138</v>
      </c>
      <c r="R575" s="41">
        <v>245</v>
      </c>
      <c r="T575" s="41">
        <v>292</v>
      </c>
      <c r="U575" s="22"/>
      <c r="V575" s="41">
        <v>907</v>
      </c>
      <c r="W575" s="41">
        <v>832</v>
      </c>
      <c r="X575" s="41">
        <v>23</v>
      </c>
      <c r="Y575" s="41">
        <v>52</v>
      </c>
      <c r="AA575" s="41">
        <v>274</v>
      </c>
      <c r="AB575" s="41"/>
      <c r="AC575" s="41">
        <f t="shared" si="139"/>
        <v>44</v>
      </c>
      <c r="AE575" s="41">
        <v>0</v>
      </c>
      <c r="AG575" s="41">
        <v>23</v>
      </c>
      <c r="AI575" s="41">
        <v>21</v>
      </c>
      <c r="AK575" s="41">
        <v>0</v>
      </c>
    </row>
    <row r="576" spans="2:37" outlineLevel="2" x14ac:dyDescent="0.2">
      <c r="B576" s="46">
        <v>2017</v>
      </c>
      <c r="C576" s="46">
        <v>5</v>
      </c>
      <c r="D576" s="22" t="s">
        <v>268</v>
      </c>
      <c r="E576" s="22" t="s">
        <v>640</v>
      </c>
      <c r="G576" s="41">
        <f t="shared" si="140"/>
        <v>1558</v>
      </c>
      <c r="H576" s="22"/>
      <c r="I576" s="41">
        <v>349</v>
      </c>
      <c r="J576" s="41">
        <v>0</v>
      </c>
      <c r="K576" s="41">
        <v>17</v>
      </c>
      <c r="L576" s="41">
        <v>225</v>
      </c>
      <c r="M576" s="41">
        <v>0</v>
      </c>
      <c r="N576" s="41">
        <v>107</v>
      </c>
      <c r="P576" s="41">
        <v>17</v>
      </c>
      <c r="Q576" s="41">
        <v>17</v>
      </c>
      <c r="R576" s="41">
        <v>0</v>
      </c>
      <c r="T576" s="41">
        <v>400</v>
      </c>
      <c r="U576" s="22"/>
      <c r="V576" s="41">
        <v>792</v>
      </c>
      <c r="W576" s="41">
        <v>792</v>
      </c>
      <c r="X576" s="41">
        <v>0</v>
      </c>
      <c r="Y576" s="41">
        <v>0</v>
      </c>
      <c r="AA576" s="41">
        <v>0</v>
      </c>
      <c r="AB576" s="41"/>
      <c r="AC576" s="41">
        <f t="shared" si="139"/>
        <v>68</v>
      </c>
      <c r="AE576" s="41">
        <v>18</v>
      </c>
      <c r="AG576" s="41">
        <v>0</v>
      </c>
      <c r="AI576" s="41">
        <v>50</v>
      </c>
      <c r="AK576" s="41">
        <v>0</v>
      </c>
    </row>
    <row r="577" spans="2:37" outlineLevel="2" x14ac:dyDescent="0.2">
      <c r="B577" s="46">
        <v>2017</v>
      </c>
      <c r="C577" s="46">
        <v>5</v>
      </c>
      <c r="D577" s="22" t="s">
        <v>269</v>
      </c>
      <c r="E577" s="22" t="s">
        <v>641</v>
      </c>
      <c r="G577" s="41">
        <f t="shared" si="140"/>
        <v>1423</v>
      </c>
      <c r="H577" s="22"/>
      <c r="I577" s="41">
        <v>407</v>
      </c>
      <c r="J577" s="41">
        <v>18</v>
      </c>
      <c r="K577" s="41">
        <v>20</v>
      </c>
      <c r="L577" s="41">
        <v>165</v>
      </c>
      <c r="M577" s="41">
        <v>0</v>
      </c>
      <c r="N577" s="41">
        <v>204</v>
      </c>
      <c r="P577" s="41">
        <v>266</v>
      </c>
      <c r="Q577" s="41">
        <v>266</v>
      </c>
      <c r="R577" s="41">
        <v>0</v>
      </c>
      <c r="T577" s="41">
        <v>84</v>
      </c>
      <c r="U577" s="22"/>
      <c r="V577" s="41">
        <v>666</v>
      </c>
      <c r="W577" s="41">
        <v>648</v>
      </c>
      <c r="X577" s="41">
        <v>18</v>
      </c>
      <c r="Y577" s="41">
        <v>0</v>
      </c>
      <c r="AA577" s="41">
        <v>0</v>
      </c>
      <c r="AB577" s="41"/>
      <c r="AC577" s="41">
        <f t="shared" si="139"/>
        <v>194</v>
      </c>
      <c r="AE577" s="41">
        <v>4</v>
      </c>
      <c r="AG577" s="41">
        <v>189</v>
      </c>
      <c r="AI577" s="41">
        <v>0</v>
      </c>
      <c r="AK577" s="41">
        <v>1</v>
      </c>
    </row>
    <row r="578" spans="2:37" outlineLevel="2" x14ac:dyDescent="0.2">
      <c r="B578" s="46">
        <v>2017</v>
      </c>
      <c r="C578" s="46">
        <v>5</v>
      </c>
      <c r="D578" s="22" t="s">
        <v>270</v>
      </c>
      <c r="E578" s="22" t="s">
        <v>642</v>
      </c>
      <c r="G578" s="41">
        <f t="shared" si="140"/>
        <v>1996</v>
      </c>
      <c r="H578" s="22"/>
      <c r="I578" s="41">
        <v>547</v>
      </c>
      <c r="J578" s="41">
        <v>319</v>
      </c>
      <c r="K578" s="41">
        <v>41</v>
      </c>
      <c r="L578" s="41">
        <v>129</v>
      </c>
      <c r="M578" s="41">
        <v>58</v>
      </c>
      <c r="N578" s="41">
        <v>0</v>
      </c>
      <c r="P578" s="41">
        <v>571</v>
      </c>
      <c r="Q578" s="41">
        <v>477</v>
      </c>
      <c r="R578" s="41">
        <v>94</v>
      </c>
      <c r="T578" s="41">
        <v>392</v>
      </c>
      <c r="U578" s="22"/>
      <c r="V578" s="41">
        <v>486</v>
      </c>
      <c r="W578" s="41">
        <v>420</v>
      </c>
      <c r="X578" s="41">
        <v>51</v>
      </c>
      <c r="Y578" s="41">
        <v>15</v>
      </c>
      <c r="AA578" s="41">
        <v>0</v>
      </c>
      <c r="AB578" s="41"/>
      <c r="AC578" s="41">
        <f t="shared" si="139"/>
        <v>99</v>
      </c>
      <c r="AE578" s="41">
        <v>29</v>
      </c>
      <c r="AG578" s="41">
        <v>18</v>
      </c>
      <c r="AI578" s="41">
        <v>52</v>
      </c>
      <c r="AK578" s="41">
        <v>0</v>
      </c>
    </row>
    <row r="579" spans="2:37" outlineLevel="2" x14ac:dyDescent="0.2">
      <c r="B579" s="46">
        <v>2017</v>
      </c>
      <c r="C579" s="46">
        <v>5</v>
      </c>
      <c r="D579" s="22" t="s">
        <v>271</v>
      </c>
      <c r="E579" s="22" t="s">
        <v>643</v>
      </c>
      <c r="G579" s="41">
        <f t="shared" si="140"/>
        <v>525</v>
      </c>
      <c r="H579" s="22"/>
      <c r="I579" s="41">
        <v>69</v>
      </c>
      <c r="J579" s="41">
        <v>0</v>
      </c>
      <c r="K579" s="41">
        <v>69</v>
      </c>
      <c r="L579" s="41">
        <v>0</v>
      </c>
      <c r="M579" s="41">
        <v>0</v>
      </c>
      <c r="N579" s="41">
        <v>0</v>
      </c>
      <c r="P579" s="41">
        <v>12</v>
      </c>
      <c r="Q579" s="41">
        <v>0</v>
      </c>
      <c r="R579" s="41">
        <v>12</v>
      </c>
      <c r="T579" s="41">
        <v>38</v>
      </c>
      <c r="U579" s="22"/>
      <c r="V579" s="41">
        <v>406</v>
      </c>
      <c r="W579" s="41">
        <v>389</v>
      </c>
      <c r="X579" s="41">
        <v>17</v>
      </c>
      <c r="Y579" s="41">
        <v>0</v>
      </c>
      <c r="AA579" s="41">
        <v>14</v>
      </c>
      <c r="AB579" s="41"/>
      <c r="AC579" s="41">
        <f t="shared" si="139"/>
        <v>12</v>
      </c>
      <c r="AE579" s="41">
        <v>0</v>
      </c>
      <c r="AG579" s="41">
        <v>12</v>
      </c>
      <c r="AI579" s="41">
        <v>0</v>
      </c>
      <c r="AK579" s="41">
        <v>0</v>
      </c>
    </row>
    <row r="580" spans="2:37" outlineLevel="2" x14ac:dyDescent="0.2">
      <c r="B580" s="46">
        <v>2017</v>
      </c>
      <c r="C580" s="46">
        <v>5</v>
      </c>
      <c r="D580" s="22" t="s">
        <v>272</v>
      </c>
      <c r="E580" s="22" t="s">
        <v>644</v>
      </c>
      <c r="G580" s="41">
        <f t="shared" si="140"/>
        <v>1267</v>
      </c>
      <c r="H580" s="22"/>
      <c r="I580" s="41">
        <v>404</v>
      </c>
      <c r="J580" s="41">
        <v>271</v>
      </c>
      <c r="K580" s="41">
        <v>0</v>
      </c>
      <c r="L580" s="41">
        <v>40</v>
      </c>
      <c r="M580" s="41">
        <v>20</v>
      </c>
      <c r="N580" s="41">
        <v>73</v>
      </c>
      <c r="P580" s="41">
        <v>18</v>
      </c>
      <c r="Q580" s="41">
        <v>18</v>
      </c>
      <c r="R580" s="41">
        <v>0</v>
      </c>
      <c r="T580" s="41">
        <v>111</v>
      </c>
      <c r="U580" s="22"/>
      <c r="V580" s="41">
        <v>734</v>
      </c>
      <c r="W580" s="41">
        <v>662</v>
      </c>
      <c r="X580" s="41">
        <v>70</v>
      </c>
      <c r="Y580" s="41">
        <v>2</v>
      </c>
      <c r="AA580" s="41">
        <v>0</v>
      </c>
      <c r="AB580" s="41"/>
      <c r="AC580" s="41">
        <f t="shared" si="139"/>
        <v>41</v>
      </c>
      <c r="AE580" s="41">
        <v>15</v>
      </c>
      <c r="AG580" s="41">
        <v>6</v>
      </c>
      <c r="AI580" s="41">
        <v>6</v>
      </c>
      <c r="AK580" s="41">
        <v>14</v>
      </c>
    </row>
    <row r="581" spans="2:37" outlineLevel="2" x14ac:dyDescent="0.2">
      <c r="B581" s="46">
        <v>2017</v>
      </c>
      <c r="C581" s="46">
        <v>5</v>
      </c>
      <c r="D581" s="22" t="s">
        <v>275</v>
      </c>
      <c r="E581" s="22" t="s">
        <v>647</v>
      </c>
      <c r="G581" s="41">
        <f t="shared" si="140"/>
        <v>872</v>
      </c>
      <c r="H581" s="22"/>
      <c r="I581" s="41">
        <v>253</v>
      </c>
      <c r="J581" s="41">
        <v>0</v>
      </c>
      <c r="K581" s="41">
        <v>238</v>
      </c>
      <c r="L581" s="41">
        <v>0</v>
      </c>
      <c r="M581" s="41">
        <v>0</v>
      </c>
      <c r="N581" s="41">
        <v>15</v>
      </c>
      <c r="P581" s="41">
        <v>8</v>
      </c>
      <c r="Q581" s="41">
        <v>8</v>
      </c>
      <c r="R581" s="41">
        <v>0</v>
      </c>
      <c r="T581" s="41">
        <v>51</v>
      </c>
      <c r="U581" s="22"/>
      <c r="V581" s="41">
        <v>560</v>
      </c>
      <c r="W581" s="41">
        <v>560</v>
      </c>
      <c r="X581" s="41">
        <v>0</v>
      </c>
      <c r="Y581" s="41">
        <v>0</v>
      </c>
      <c r="AA581" s="41">
        <v>0</v>
      </c>
      <c r="AB581" s="41"/>
      <c r="AC581" s="41">
        <f t="shared" si="139"/>
        <v>114</v>
      </c>
      <c r="AE581" s="41">
        <v>10</v>
      </c>
      <c r="AG581" s="41">
        <v>0</v>
      </c>
      <c r="AI581" s="41">
        <v>7</v>
      </c>
      <c r="AK581" s="41">
        <v>97</v>
      </c>
    </row>
    <row r="582" spans="2:37" outlineLevel="2" x14ac:dyDescent="0.2">
      <c r="B582" s="46">
        <v>2017</v>
      </c>
      <c r="C582" s="46">
        <v>5</v>
      </c>
      <c r="D582" s="22" t="s">
        <v>277</v>
      </c>
      <c r="E582" s="22" t="s">
        <v>649</v>
      </c>
      <c r="G582" s="41">
        <f t="shared" si="140"/>
        <v>1402</v>
      </c>
      <c r="H582" s="22"/>
      <c r="I582" s="41">
        <v>711</v>
      </c>
      <c r="J582" s="41">
        <v>103</v>
      </c>
      <c r="K582" s="41">
        <v>36</v>
      </c>
      <c r="L582" s="41">
        <v>215</v>
      </c>
      <c r="M582" s="41">
        <v>0</v>
      </c>
      <c r="N582" s="41">
        <v>357</v>
      </c>
      <c r="P582" s="41">
        <v>30</v>
      </c>
      <c r="Q582" s="41">
        <v>30</v>
      </c>
      <c r="R582" s="41">
        <v>0</v>
      </c>
      <c r="T582" s="41">
        <v>97</v>
      </c>
      <c r="U582" s="22"/>
      <c r="V582" s="41">
        <v>564</v>
      </c>
      <c r="W582" s="41">
        <v>546</v>
      </c>
      <c r="X582" s="41">
        <v>18</v>
      </c>
      <c r="Y582" s="41">
        <v>0</v>
      </c>
      <c r="AA582" s="41">
        <v>0</v>
      </c>
      <c r="AB582" s="41"/>
      <c r="AC582" s="41">
        <f t="shared" si="139"/>
        <v>169</v>
      </c>
      <c r="AE582" s="41">
        <v>140</v>
      </c>
      <c r="AG582" s="41">
        <v>0</v>
      </c>
      <c r="AI582" s="41">
        <v>29</v>
      </c>
      <c r="AK582" s="41">
        <v>0</v>
      </c>
    </row>
    <row r="583" spans="2:37" outlineLevel="2" x14ac:dyDescent="0.2">
      <c r="B583" s="46">
        <v>2017</v>
      </c>
      <c r="C583" s="46">
        <v>5</v>
      </c>
      <c r="D583" s="22" t="s">
        <v>278</v>
      </c>
      <c r="E583" s="22" t="s">
        <v>650</v>
      </c>
      <c r="G583" s="41">
        <f t="shared" si="140"/>
        <v>851</v>
      </c>
      <c r="H583" s="22"/>
      <c r="I583" s="41">
        <v>210</v>
      </c>
      <c r="J583" s="41">
        <v>64</v>
      </c>
      <c r="K583" s="41">
        <v>0</v>
      </c>
      <c r="L583" s="41">
        <v>120</v>
      </c>
      <c r="M583" s="41">
        <v>0</v>
      </c>
      <c r="N583" s="41">
        <v>26</v>
      </c>
      <c r="P583" s="41">
        <v>77</v>
      </c>
      <c r="Q583" s="41">
        <v>77</v>
      </c>
      <c r="R583" s="41">
        <v>0</v>
      </c>
      <c r="T583" s="41">
        <v>0</v>
      </c>
      <c r="U583" s="22"/>
      <c r="V583" s="41">
        <v>564</v>
      </c>
      <c r="W583" s="41">
        <v>564</v>
      </c>
      <c r="X583" s="41">
        <v>0</v>
      </c>
      <c r="Y583" s="41">
        <v>0</v>
      </c>
      <c r="AA583" s="41">
        <v>0</v>
      </c>
      <c r="AB583" s="41"/>
      <c r="AC583" s="41">
        <f t="shared" si="139"/>
        <v>5</v>
      </c>
      <c r="AE583" s="41">
        <v>0</v>
      </c>
      <c r="AG583" s="41">
        <v>0</v>
      </c>
      <c r="AI583" s="41">
        <v>0</v>
      </c>
      <c r="AK583" s="41">
        <v>5</v>
      </c>
    </row>
    <row r="584" spans="2:37" outlineLevel="2" x14ac:dyDescent="0.2">
      <c r="B584" s="46">
        <v>2017</v>
      </c>
      <c r="C584" s="46">
        <v>5</v>
      </c>
      <c r="D584" s="22" t="s">
        <v>279</v>
      </c>
      <c r="E584" s="22" t="s">
        <v>651</v>
      </c>
      <c r="G584" s="41">
        <f t="shared" si="140"/>
        <v>1134</v>
      </c>
      <c r="H584" s="22"/>
      <c r="I584" s="41">
        <v>274</v>
      </c>
      <c r="J584" s="41">
        <v>0</v>
      </c>
      <c r="K584" s="41">
        <v>0</v>
      </c>
      <c r="L584" s="41">
        <v>0</v>
      </c>
      <c r="M584" s="41">
        <v>0</v>
      </c>
      <c r="N584" s="41">
        <v>274</v>
      </c>
      <c r="P584" s="41">
        <v>0</v>
      </c>
      <c r="Q584" s="41">
        <v>0</v>
      </c>
      <c r="R584" s="41">
        <v>0</v>
      </c>
      <c r="T584" s="41">
        <v>57</v>
      </c>
      <c r="U584" s="22"/>
      <c r="V584" s="41">
        <v>803</v>
      </c>
      <c r="W584" s="41">
        <v>793</v>
      </c>
      <c r="X584" s="41">
        <v>0</v>
      </c>
      <c r="Y584" s="41">
        <v>10</v>
      </c>
      <c r="AA584" s="41">
        <v>0</v>
      </c>
      <c r="AB584" s="41"/>
      <c r="AC584" s="41">
        <f t="shared" si="139"/>
        <v>36</v>
      </c>
      <c r="AE584" s="41">
        <v>15</v>
      </c>
      <c r="AG584" s="41">
        <v>0</v>
      </c>
      <c r="AI584" s="41">
        <v>21</v>
      </c>
      <c r="AK584" s="41">
        <v>0</v>
      </c>
    </row>
    <row r="585" spans="2:37" outlineLevel="2" x14ac:dyDescent="0.2">
      <c r="B585" s="46">
        <v>2017</v>
      </c>
      <c r="C585" s="46">
        <v>5</v>
      </c>
      <c r="D585" s="22" t="s">
        <v>652</v>
      </c>
      <c r="E585" s="22" t="s">
        <v>653</v>
      </c>
      <c r="G585" s="41">
        <f t="shared" si="140"/>
        <v>2800</v>
      </c>
      <c r="H585" s="22"/>
      <c r="I585" s="41">
        <v>1280</v>
      </c>
      <c r="J585" s="41">
        <v>480</v>
      </c>
      <c r="K585" s="41">
        <v>519</v>
      </c>
      <c r="L585" s="41">
        <v>175</v>
      </c>
      <c r="M585" s="41">
        <v>0</v>
      </c>
      <c r="N585" s="41">
        <v>106</v>
      </c>
      <c r="P585" s="41">
        <v>49</v>
      </c>
      <c r="Q585" s="41">
        <v>49</v>
      </c>
      <c r="R585" s="41">
        <v>0</v>
      </c>
      <c r="T585" s="41">
        <v>138</v>
      </c>
      <c r="U585" s="22"/>
      <c r="V585" s="41">
        <v>1333</v>
      </c>
      <c r="W585" s="41">
        <v>738</v>
      </c>
      <c r="X585" s="41">
        <v>0</v>
      </c>
      <c r="Y585" s="41">
        <v>595</v>
      </c>
      <c r="AA585" s="41">
        <v>0</v>
      </c>
      <c r="AB585" s="41"/>
      <c r="AC585" s="41">
        <f t="shared" si="139"/>
        <v>189</v>
      </c>
      <c r="AE585" s="41">
        <v>86</v>
      </c>
      <c r="AG585" s="41">
        <v>10</v>
      </c>
      <c r="AI585" s="41">
        <v>0</v>
      </c>
      <c r="AK585" s="41">
        <v>93</v>
      </c>
    </row>
    <row r="586" spans="2:37" outlineLevel="2" x14ac:dyDescent="0.2">
      <c r="B586" s="46">
        <v>2017</v>
      </c>
      <c r="C586" s="46">
        <v>5</v>
      </c>
      <c r="D586" s="22" t="s">
        <v>280</v>
      </c>
      <c r="E586" s="22" t="s">
        <v>654</v>
      </c>
      <c r="G586" s="41">
        <f t="shared" si="140"/>
        <v>778</v>
      </c>
      <c r="H586" s="22"/>
      <c r="I586" s="41">
        <v>357</v>
      </c>
      <c r="J586" s="41">
        <v>0</v>
      </c>
      <c r="K586" s="41">
        <v>0</v>
      </c>
      <c r="L586" s="41">
        <v>357</v>
      </c>
      <c r="M586" s="41">
        <v>0</v>
      </c>
      <c r="N586" s="41">
        <v>0</v>
      </c>
      <c r="P586" s="41">
        <v>0</v>
      </c>
      <c r="Q586" s="41">
        <v>0</v>
      </c>
      <c r="R586" s="41">
        <v>0</v>
      </c>
      <c r="T586" s="41">
        <v>64</v>
      </c>
      <c r="U586" s="22"/>
      <c r="V586" s="41">
        <v>357</v>
      </c>
      <c r="W586" s="41">
        <v>357</v>
      </c>
      <c r="X586" s="41">
        <v>0</v>
      </c>
      <c r="Y586" s="41">
        <v>0</v>
      </c>
      <c r="AA586" s="41">
        <v>0</v>
      </c>
      <c r="AB586" s="41"/>
      <c r="AC586" s="41">
        <f t="shared" si="139"/>
        <v>284</v>
      </c>
      <c r="AE586" s="41">
        <v>279</v>
      </c>
      <c r="AG586" s="41">
        <v>0</v>
      </c>
      <c r="AI586" s="41">
        <v>2</v>
      </c>
      <c r="AK586" s="41">
        <v>3</v>
      </c>
    </row>
    <row r="587" spans="2:37" outlineLevel="2" x14ac:dyDescent="0.2">
      <c r="B587" s="46">
        <v>2017</v>
      </c>
      <c r="C587" s="46">
        <v>5</v>
      </c>
      <c r="D587" s="22" t="s">
        <v>281</v>
      </c>
      <c r="E587" s="22" t="s">
        <v>655</v>
      </c>
      <c r="G587" s="41">
        <f t="shared" si="140"/>
        <v>2890</v>
      </c>
      <c r="H587" s="22"/>
      <c r="I587" s="41">
        <v>1689</v>
      </c>
      <c r="J587" s="41">
        <v>1689</v>
      </c>
      <c r="K587" s="41">
        <v>0</v>
      </c>
      <c r="L587" s="41">
        <v>0</v>
      </c>
      <c r="M587" s="41">
        <v>0</v>
      </c>
      <c r="N587" s="41">
        <v>0</v>
      </c>
      <c r="P587" s="41">
        <v>195</v>
      </c>
      <c r="Q587" s="41">
        <v>151</v>
      </c>
      <c r="R587" s="41">
        <v>44</v>
      </c>
      <c r="T587" s="41">
        <v>178</v>
      </c>
      <c r="U587" s="22"/>
      <c r="V587" s="41">
        <v>828</v>
      </c>
      <c r="W587" s="41">
        <v>807</v>
      </c>
      <c r="X587" s="41">
        <v>21</v>
      </c>
      <c r="Y587" s="41">
        <v>0</v>
      </c>
      <c r="AA587" s="41">
        <v>0</v>
      </c>
      <c r="AB587" s="41"/>
      <c r="AC587" s="41">
        <f t="shared" si="139"/>
        <v>642</v>
      </c>
      <c r="AE587" s="41">
        <v>570</v>
      </c>
      <c r="AG587" s="41">
        <v>0</v>
      </c>
      <c r="AI587" s="41">
        <v>27</v>
      </c>
      <c r="AK587" s="41">
        <v>45</v>
      </c>
    </row>
    <row r="588" spans="2:37" outlineLevel="2" x14ac:dyDescent="0.2">
      <c r="B588" s="46">
        <v>2017</v>
      </c>
      <c r="C588" s="46">
        <v>5</v>
      </c>
      <c r="D588" s="22" t="s">
        <v>282</v>
      </c>
      <c r="E588" s="22" t="s">
        <v>656</v>
      </c>
      <c r="G588" s="41">
        <f t="shared" si="140"/>
        <v>2708</v>
      </c>
      <c r="H588" s="22"/>
      <c r="I588" s="41">
        <v>1553</v>
      </c>
      <c r="J588" s="41">
        <v>810</v>
      </c>
      <c r="K588" s="41">
        <v>183</v>
      </c>
      <c r="L588" s="41">
        <v>491</v>
      </c>
      <c r="M588" s="41">
        <v>0</v>
      </c>
      <c r="N588" s="41">
        <v>69</v>
      </c>
      <c r="P588" s="41">
        <v>81</v>
      </c>
      <c r="Q588" s="41">
        <v>65</v>
      </c>
      <c r="R588" s="41">
        <v>16</v>
      </c>
      <c r="T588" s="41">
        <v>287</v>
      </c>
      <c r="U588" s="22"/>
      <c r="V588" s="41">
        <v>787</v>
      </c>
      <c r="W588" s="41">
        <v>766</v>
      </c>
      <c r="X588" s="41">
        <v>21</v>
      </c>
      <c r="Y588" s="41">
        <v>0</v>
      </c>
      <c r="AA588" s="41">
        <v>0</v>
      </c>
      <c r="AB588" s="41"/>
      <c r="AC588" s="41">
        <f t="shared" si="139"/>
        <v>783</v>
      </c>
      <c r="AE588" s="41">
        <v>762</v>
      </c>
      <c r="AG588" s="41">
        <v>0</v>
      </c>
      <c r="AI588" s="41">
        <v>21</v>
      </c>
      <c r="AK588" s="41">
        <v>0</v>
      </c>
    </row>
    <row r="589" spans="2:37" outlineLevel="2" x14ac:dyDescent="0.2">
      <c r="B589" s="46">
        <v>2017</v>
      </c>
      <c r="C589" s="46">
        <v>5</v>
      </c>
      <c r="D589" s="22" t="s">
        <v>284</v>
      </c>
      <c r="E589" s="22" t="s">
        <v>658</v>
      </c>
      <c r="G589" s="41">
        <f t="shared" si="140"/>
        <v>892</v>
      </c>
      <c r="H589" s="22"/>
      <c r="I589" s="41">
        <v>182</v>
      </c>
      <c r="J589" s="41">
        <v>114</v>
      </c>
      <c r="K589" s="41">
        <v>0</v>
      </c>
      <c r="L589" s="41">
        <v>58</v>
      </c>
      <c r="M589" s="41">
        <v>0</v>
      </c>
      <c r="N589" s="41">
        <v>10</v>
      </c>
      <c r="P589" s="41">
        <v>167</v>
      </c>
      <c r="Q589" s="41">
        <v>167</v>
      </c>
      <c r="R589" s="41">
        <v>0</v>
      </c>
      <c r="T589" s="41">
        <v>82</v>
      </c>
      <c r="U589" s="22"/>
      <c r="V589" s="41">
        <v>461</v>
      </c>
      <c r="W589" s="41">
        <v>447</v>
      </c>
      <c r="X589" s="41">
        <v>14</v>
      </c>
      <c r="Y589" s="41">
        <v>0</v>
      </c>
      <c r="AA589" s="41">
        <v>0</v>
      </c>
      <c r="AB589" s="41"/>
      <c r="AC589" s="41">
        <f t="shared" si="139"/>
        <v>79</v>
      </c>
      <c r="AE589" s="41">
        <v>8</v>
      </c>
      <c r="AG589" s="41">
        <v>54</v>
      </c>
      <c r="AI589" s="41">
        <v>0</v>
      </c>
      <c r="AK589" s="41">
        <v>17</v>
      </c>
    </row>
    <row r="590" spans="2:37" outlineLevel="2" x14ac:dyDescent="0.2">
      <c r="B590" s="46">
        <v>2017</v>
      </c>
      <c r="C590" s="46">
        <v>5</v>
      </c>
      <c r="D590" s="22" t="s">
        <v>287</v>
      </c>
      <c r="E590" s="22" t="s">
        <v>661</v>
      </c>
      <c r="G590" s="41">
        <f t="shared" si="140"/>
        <v>1835</v>
      </c>
      <c r="H590" s="22"/>
      <c r="I590" s="41">
        <v>462</v>
      </c>
      <c r="J590" s="41">
        <v>352</v>
      </c>
      <c r="K590" s="41">
        <v>9</v>
      </c>
      <c r="L590" s="41">
        <v>0</v>
      </c>
      <c r="M590" s="41">
        <v>0</v>
      </c>
      <c r="N590" s="41">
        <v>101</v>
      </c>
      <c r="P590" s="41">
        <v>565</v>
      </c>
      <c r="Q590" s="41">
        <v>334</v>
      </c>
      <c r="R590" s="41">
        <v>231</v>
      </c>
      <c r="T590" s="41">
        <v>170</v>
      </c>
      <c r="U590" s="22"/>
      <c r="V590" s="41">
        <v>638</v>
      </c>
      <c r="W590" s="41">
        <v>615</v>
      </c>
      <c r="X590" s="41">
        <v>23</v>
      </c>
      <c r="Y590" s="41">
        <v>0</v>
      </c>
      <c r="AA590" s="41">
        <v>0</v>
      </c>
      <c r="AB590" s="41"/>
      <c r="AC590" s="41">
        <f t="shared" si="139"/>
        <v>121</v>
      </c>
      <c r="AE590" s="41">
        <v>36</v>
      </c>
      <c r="AG590" s="41">
        <v>24</v>
      </c>
      <c r="AI590" s="41">
        <v>61</v>
      </c>
      <c r="AK590" s="41">
        <v>0</v>
      </c>
    </row>
    <row r="591" spans="2:37" outlineLevel="2" x14ac:dyDescent="0.2">
      <c r="B591" s="46">
        <v>2017</v>
      </c>
      <c r="C591" s="46">
        <v>5</v>
      </c>
      <c r="D591" s="22" t="s">
        <v>288</v>
      </c>
      <c r="E591" s="22" t="s">
        <v>662</v>
      </c>
      <c r="G591" s="41">
        <f t="shared" si="140"/>
        <v>1259</v>
      </c>
      <c r="H591" s="22"/>
      <c r="I591" s="41">
        <v>169</v>
      </c>
      <c r="J591" s="41">
        <v>78</v>
      </c>
      <c r="K591" s="41">
        <v>14</v>
      </c>
      <c r="L591" s="41">
        <v>77</v>
      </c>
      <c r="M591" s="41">
        <v>0</v>
      </c>
      <c r="N591" s="41">
        <v>0</v>
      </c>
      <c r="P591" s="41">
        <v>14</v>
      </c>
      <c r="Q591" s="41">
        <v>0</v>
      </c>
      <c r="R591" s="41">
        <v>14</v>
      </c>
      <c r="T591" s="41">
        <v>368</v>
      </c>
      <c r="U591" s="22"/>
      <c r="V591" s="41">
        <v>708</v>
      </c>
      <c r="W591" s="41">
        <v>683</v>
      </c>
      <c r="X591" s="41">
        <v>25</v>
      </c>
      <c r="Y591" s="41">
        <v>0</v>
      </c>
      <c r="AA591" s="41">
        <v>0</v>
      </c>
      <c r="AB591" s="41"/>
      <c r="AC591" s="41">
        <f t="shared" si="139"/>
        <v>113</v>
      </c>
      <c r="AE591" s="41">
        <v>0</v>
      </c>
      <c r="AG591" s="41">
        <v>0</v>
      </c>
      <c r="AI591" s="41">
        <v>23</v>
      </c>
      <c r="AK591" s="41">
        <v>90</v>
      </c>
    </row>
    <row r="592" spans="2:37" outlineLevel="2" x14ac:dyDescent="0.2">
      <c r="B592" s="46">
        <v>2017</v>
      </c>
      <c r="C592" s="46">
        <v>5</v>
      </c>
      <c r="D592" s="22" t="s">
        <v>290</v>
      </c>
      <c r="E592" s="22" t="s">
        <v>664</v>
      </c>
      <c r="G592" s="41">
        <f t="shared" si="140"/>
        <v>329</v>
      </c>
      <c r="H592" s="22"/>
      <c r="I592" s="41">
        <v>52</v>
      </c>
      <c r="J592" s="41">
        <v>48</v>
      </c>
      <c r="K592" s="41">
        <v>0</v>
      </c>
      <c r="L592" s="41">
        <v>0</v>
      </c>
      <c r="M592" s="41">
        <v>0</v>
      </c>
      <c r="N592" s="41">
        <v>4</v>
      </c>
      <c r="P592" s="41">
        <v>0</v>
      </c>
      <c r="Q592" s="41">
        <v>0</v>
      </c>
      <c r="R592" s="41">
        <v>0</v>
      </c>
      <c r="T592" s="41">
        <v>53</v>
      </c>
      <c r="U592" s="22"/>
      <c r="V592" s="41">
        <v>224</v>
      </c>
      <c r="W592" s="41">
        <v>211</v>
      </c>
      <c r="X592" s="41">
        <v>13</v>
      </c>
      <c r="Y592" s="41">
        <v>0</v>
      </c>
      <c r="AA592" s="41">
        <v>0</v>
      </c>
      <c r="AB592" s="41"/>
      <c r="AC592" s="41">
        <f t="shared" si="139"/>
        <v>31</v>
      </c>
      <c r="AE592" s="41">
        <v>0</v>
      </c>
      <c r="AG592" s="41">
        <v>0</v>
      </c>
      <c r="AI592" s="41">
        <v>0</v>
      </c>
      <c r="AK592" s="41">
        <v>31</v>
      </c>
    </row>
    <row r="593" spans="2:37" outlineLevel="2" x14ac:dyDescent="0.2">
      <c r="B593" s="46">
        <v>2017</v>
      </c>
      <c r="C593" s="46">
        <v>5</v>
      </c>
      <c r="D593" s="22" t="s">
        <v>292</v>
      </c>
      <c r="E593" s="22" t="s">
        <v>666</v>
      </c>
      <c r="G593" s="41">
        <f t="shared" si="140"/>
        <v>1072</v>
      </c>
      <c r="H593" s="22"/>
      <c r="I593" s="41">
        <v>296</v>
      </c>
      <c r="J593" s="41">
        <v>259</v>
      </c>
      <c r="K593" s="41">
        <v>0</v>
      </c>
      <c r="L593" s="41">
        <v>22</v>
      </c>
      <c r="M593" s="41">
        <v>0</v>
      </c>
      <c r="N593" s="41">
        <v>15</v>
      </c>
      <c r="P593" s="41">
        <v>11</v>
      </c>
      <c r="Q593" s="41">
        <v>11</v>
      </c>
      <c r="R593" s="41">
        <v>0</v>
      </c>
      <c r="T593" s="41">
        <v>183</v>
      </c>
      <c r="U593" s="22"/>
      <c r="V593" s="41">
        <v>582</v>
      </c>
      <c r="W593" s="41">
        <v>553</v>
      </c>
      <c r="X593" s="41">
        <v>26</v>
      </c>
      <c r="Y593" s="41">
        <v>3</v>
      </c>
      <c r="AA593" s="41">
        <v>107</v>
      </c>
      <c r="AB593" s="41"/>
      <c r="AC593" s="41">
        <f t="shared" si="139"/>
        <v>66</v>
      </c>
      <c r="AE593" s="41">
        <v>59</v>
      </c>
      <c r="AG593" s="41">
        <v>0</v>
      </c>
      <c r="AI593" s="41">
        <v>7</v>
      </c>
      <c r="AK593" s="41">
        <v>0</v>
      </c>
    </row>
    <row r="594" spans="2:37" outlineLevel="2" x14ac:dyDescent="0.2">
      <c r="B594" s="46">
        <v>2017</v>
      </c>
      <c r="C594" s="46">
        <v>5</v>
      </c>
      <c r="D594" s="22" t="s">
        <v>293</v>
      </c>
      <c r="E594" s="22" t="s">
        <v>667</v>
      </c>
      <c r="G594" s="41">
        <f t="shared" si="140"/>
        <v>2905</v>
      </c>
      <c r="H594" s="22"/>
      <c r="I594" s="41">
        <v>1780</v>
      </c>
      <c r="J594" s="41">
        <v>630</v>
      </c>
      <c r="K594" s="41">
        <v>607</v>
      </c>
      <c r="L594" s="41">
        <v>362</v>
      </c>
      <c r="M594" s="41">
        <v>24</v>
      </c>
      <c r="N594" s="41">
        <v>157</v>
      </c>
      <c r="P594" s="41">
        <v>124</v>
      </c>
      <c r="Q594" s="41">
        <v>124</v>
      </c>
      <c r="R594" s="41">
        <v>0</v>
      </c>
      <c r="T594" s="41">
        <v>1</v>
      </c>
      <c r="U594" s="22"/>
      <c r="V594" s="41">
        <v>1000</v>
      </c>
      <c r="W594" s="41">
        <v>1000</v>
      </c>
      <c r="X594" s="41">
        <v>0</v>
      </c>
      <c r="Y594" s="41">
        <v>0</v>
      </c>
      <c r="AA594" s="41">
        <v>0</v>
      </c>
      <c r="AB594" s="41"/>
      <c r="AC594" s="41">
        <f t="shared" si="139"/>
        <v>331</v>
      </c>
      <c r="AE594" s="41">
        <v>323</v>
      </c>
      <c r="AG594" s="41">
        <v>7</v>
      </c>
      <c r="AI594" s="41">
        <v>1</v>
      </c>
      <c r="AK594" s="41">
        <v>0</v>
      </c>
    </row>
    <row r="595" spans="2:37" outlineLevel="2" x14ac:dyDescent="0.2">
      <c r="B595" s="46">
        <v>2017</v>
      </c>
      <c r="C595" s="46">
        <v>5</v>
      </c>
      <c r="D595" s="22" t="s">
        <v>294</v>
      </c>
      <c r="E595" s="22" t="s">
        <v>668</v>
      </c>
      <c r="G595" s="41">
        <f t="shared" si="140"/>
        <v>4886</v>
      </c>
      <c r="H595" s="22"/>
      <c r="I595" s="41">
        <v>2516</v>
      </c>
      <c r="J595" s="41">
        <v>1148</v>
      </c>
      <c r="K595" s="41">
        <v>99</v>
      </c>
      <c r="L595" s="41">
        <v>38</v>
      </c>
      <c r="M595" s="41">
        <v>602</v>
      </c>
      <c r="N595" s="41">
        <v>629</v>
      </c>
      <c r="P595" s="41">
        <v>208</v>
      </c>
      <c r="Q595" s="41">
        <v>189</v>
      </c>
      <c r="R595" s="41">
        <v>19</v>
      </c>
      <c r="T595" s="41">
        <v>576</v>
      </c>
      <c r="U595" s="22"/>
      <c r="V595" s="41">
        <v>1586</v>
      </c>
      <c r="W595" s="41">
        <v>1551</v>
      </c>
      <c r="X595" s="41">
        <v>30</v>
      </c>
      <c r="Y595" s="41">
        <v>5</v>
      </c>
      <c r="AA595" s="41">
        <v>0</v>
      </c>
      <c r="AB595" s="41"/>
      <c r="AC595" s="41">
        <f t="shared" si="139"/>
        <v>404</v>
      </c>
      <c r="AE595" s="41">
        <v>220</v>
      </c>
      <c r="AG595" s="41">
        <v>133</v>
      </c>
      <c r="AI595" s="41">
        <v>0</v>
      </c>
      <c r="AK595" s="41">
        <v>51</v>
      </c>
    </row>
    <row r="596" spans="2:37" outlineLevel="2" x14ac:dyDescent="0.2">
      <c r="B596" s="46">
        <v>2017</v>
      </c>
      <c r="C596" s="46">
        <v>5</v>
      </c>
      <c r="D596" s="22" t="s">
        <v>295</v>
      </c>
      <c r="E596" s="22" t="s">
        <v>669</v>
      </c>
      <c r="G596" s="41">
        <f t="shared" si="140"/>
        <v>782</v>
      </c>
      <c r="H596" s="22"/>
      <c r="I596" s="41">
        <v>144</v>
      </c>
      <c r="J596" s="41">
        <v>0</v>
      </c>
      <c r="K596" s="41">
        <v>10</v>
      </c>
      <c r="L596" s="41">
        <v>44</v>
      </c>
      <c r="M596" s="41">
        <v>0</v>
      </c>
      <c r="N596" s="41">
        <v>90</v>
      </c>
      <c r="P596" s="41">
        <v>91</v>
      </c>
      <c r="Q596" s="41">
        <v>91</v>
      </c>
      <c r="R596" s="41">
        <v>0</v>
      </c>
      <c r="T596" s="41">
        <v>112</v>
      </c>
      <c r="U596" s="22"/>
      <c r="V596" s="41">
        <v>435</v>
      </c>
      <c r="W596" s="41">
        <v>417</v>
      </c>
      <c r="X596" s="41">
        <v>18</v>
      </c>
      <c r="Y596" s="41">
        <v>0</v>
      </c>
      <c r="AA596" s="41">
        <v>0</v>
      </c>
      <c r="AB596" s="41"/>
      <c r="AC596" s="41">
        <f t="shared" si="139"/>
        <v>45</v>
      </c>
      <c r="AE596" s="41">
        <v>34</v>
      </c>
      <c r="AG596" s="41">
        <v>0</v>
      </c>
      <c r="AI596" s="41">
        <v>0</v>
      </c>
      <c r="AK596" s="41">
        <v>11</v>
      </c>
    </row>
    <row r="597" spans="2:37" outlineLevel="2" x14ac:dyDescent="0.2">
      <c r="B597" s="46">
        <v>2017</v>
      </c>
      <c r="C597" s="46">
        <v>5</v>
      </c>
      <c r="D597" s="22" t="s">
        <v>297</v>
      </c>
      <c r="E597" s="22" t="s">
        <v>671</v>
      </c>
      <c r="G597" s="41">
        <f t="shared" si="140"/>
        <v>611</v>
      </c>
      <c r="H597" s="22"/>
      <c r="I597" s="41">
        <v>38</v>
      </c>
      <c r="J597" s="41">
        <v>0</v>
      </c>
      <c r="K597" s="41">
        <v>0</v>
      </c>
      <c r="L597" s="41">
        <v>37</v>
      </c>
      <c r="M597" s="41">
        <v>0</v>
      </c>
      <c r="N597" s="41">
        <v>1</v>
      </c>
      <c r="P597" s="41">
        <v>81</v>
      </c>
      <c r="Q597" s="41">
        <v>69</v>
      </c>
      <c r="R597" s="41">
        <v>12</v>
      </c>
      <c r="T597" s="41">
        <v>76</v>
      </c>
      <c r="U597" s="22"/>
      <c r="V597" s="41">
        <v>416</v>
      </c>
      <c r="W597" s="41">
        <v>382</v>
      </c>
      <c r="X597" s="41">
        <v>17</v>
      </c>
      <c r="Y597" s="41">
        <v>17</v>
      </c>
      <c r="AA597" s="41">
        <v>0</v>
      </c>
      <c r="AB597" s="41"/>
      <c r="AC597" s="41">
        <f t="shared" si="139"/>
        <v>11</v>
      </c>
      <c r="AE597" s="41">
        <v>0</v>
      </c>
      <c r="AG597" s="41">
        <v>7</v>
      </c>
      <c r="AI597" s="41">
        <v>0</v>
      </c>
      <c r="AK597" s="41">
        <v>4</v>
      </c>
    </row>
    <row r="598" spans="2:37" outlineLevel="2" x14ac:dyDescent="0.2">
      <c r="B598" s="46">
        <v>2017</v>
      </c>
      <c r="C598" s="46">
        <v>5</v>
      </c>
      <c r="D598" s="22" t="s">
        <v>298</v>
      </c>
      <c r="E598" s="22" t="s">
        <v>672</v>
      </c>
      <c r="G598" s="41">
        <f t="shared" si="140"/>
        <v>868</v>
      </c>
      <c r="H598" s="22"/>
      <c r="I598" s="41">
        <v>432</v>
      </c>
      <c r="J598" s="41">
        <v>253</v>
      </c>
      <c r="K598" s="41">
        <v>46</v>
      </c>
      <c r="L598" s="41">
        <v>0</v>
      </c>
      <c r="M598" s="41">
        <v>0</v>
      </c>
      <c r="N598" s="41">
        <v>133</v>
      </c>
      <c r="P598" s="41">
        <v>5</v>
      </c>
      <c r="Q598" s="41">
        <v>0</v>
      </c>
      <c r="R598" s="41">
        <v>5</v>
      </c>
      <c r="T598" s="41">
        <v>61</v>
      </c>
      <c r="U598" s="22"/>
      <c r="V598" s="41">
        <v>370</v>
      </c>
      <c r="W598" s="41">
        <v>356</v>
      </c>
      <c r="X598" s="41">
        <v>14</v>
      </c>
      <c r="Y598" s="41">
        <v>0</v>
      </c>
      <c r="AA598" s="41">
        <v>119</v>
      </c>
      <c r="AB598" s="41"/>
      <c r="AC598" s="41">
        <f t="shared" si="139"/>
        <v>1</v>
      </c>
      <c r="AE598" s="41">
        <v>1</v>
      </c>
      <c r="AG598" s="41">
        <v>0</v>
      </c>
      <c r="AI598" s="41">
        <v>0</v>
      </c>
      <c r="AK598" s="41">
        <v>0</v>
      </c>
    </row>
    <row r="599" spans="2:37" outlineLevel="2" x14ac:dyDescent="0.2">
      <c r="B599" s="46">
        <v>2017</v>
      </c>
      <c r="C599" s="46">
        <v>5</v>
      </c>
      <c r="D599" s="22" t="s">
        <v>299</v>
      </c>
      <c r="E599" s="22" t="s">
        <v>675</v>
      </c>
      <c r="G599" s="41">
        <f t="shared" si="140"/>
        <v>915</v>
      </c>
      <c r="H599" s="22"/>
      <c r="I599" s="41">
        <v>305</v>
      </c>
      <c r="J599" s="41">
        <v>60</v>
      </c>
      <c r="K599" s="41">
        <v>245</v>
      </c>
      <c r="L599" s="41">
        <v>0</v>
      </c>
      <c r="M599" s="41">
        <v>0</v>
      </c>
      <c r="N599" s="41">
        <v>0</v>
      </c>
      <c r="P599" s="41">
        <v>31</v>
      </c>
      <c r="Q599" s="41">
        <v>31</v>
      </c>
      <c r="R599" s="41">
        <v>0</v>
      </c>
      <c r="T599" s="41">
        <v>30</v>
      </c>
      <c r="U599" s="22"/>
      <c r="V599" s="41">
        <v>549</v>
      </c>
      <c r="W599" s="41">
        <v>523</v>
      </c>
      <c r="X599" s="41">
        <v>26</v>
      </c>
      <c r="Y599" s="41">
        <v>0</v>
      </c>
      <c r="AA599" s="41">
        <v>0</v>
      </c>
      <c r="AB599" s="41"/>
      <c r="AC599" s="41">
        <f t="shared" si="139"/>
        <v>34</v>
      </c>
      <c r="AE599" s="41">
        <v>28</v>
      </c>
      <c r="AG599" s="41">
        <v>6</v>
      </c>
      <c r="AI599" s="41">
        <v>0</v>
      </c>
      <c r="AK599" s="41">
        <v>0</v>
      </c>
    </row>
    <row r="600" spans="2:37" outlineLevel="2" x14ac:dyDescent="0.2">
      <c r="B600" s="46">
        <v>2017</v>
      </c>
      <c r="C600" s="46">
        <v>5</v>
      </c>
      <c r="D600" s="22" t="s">
        <v>301</v>
      </c>
      <c r="E600" s="22" t="s">
        <v>677</v>
      </c>
      <c r="G600" s="41">
        <f t="shared" si="140"/>
        <v>1911</v>
      </c>
      <c r="H600" s="22"/>
      <c r="I600" s="41">
        <v>424</v>
      </c>
      <c r="J600" s="41">
        <v>201</v>
      </c>
      <c r="K600" s="41">
        <v>0</v>
      </c>
      <c r="L600" s="41">
        <v>223</v>
      </c>
      <c r="M600" s="41">
        <v>0</v>
      </c>
      <c r="N600" s="41">
        <v>0</v>
      </c>
      <c r="P600" s="41">
        <v>356</v>
      </c>
      <c r="Q600" s="41">
        <v>170</v>
      </c>
      <c r="R600" s="41">
        <v>186</v>
      </c>
      <c r="T600" s="41">
        <v>573</v>
      </c>
      <c r="U600" s="22"/>
      <c r="V600" s="41">
        <v>558</v>
      </c>
      <c r="W600" s="41">
        <v>558</v>
      </c>
      <c r="X600" s="41">
        <v>0</v>
      </c>
      <c r="Y600" s="41">
        <v>0</v>
      </c>
      <c r="AA600" s="41">
        <v>0</v>
      </c>
      <c r="AB600" s="41"/>
      <c r="AC600" s="41">
        <f t="shared" si="139"/>
        <v>212</v>
      </c>
      <c r="AE600" s="41">
        <v>41</v>
      </c>
      <c r="AG600" s="41">
        <v>43</v>
      </c>
      <c r="AI600" s="41">
        <v>100</v>
      </c>
      <c r="AK600" s="41">
        <v>28</v>
      </c>
    </row>
    <row r="601" spans="2:37" outlineLevel="2" x14ac:dyDescent="0.2">
      <c r="B601" s="46">
        <v>2017</v>
      </c>
      <c r="C601" s="46">
        <v>5</v>
      </c>
      <c r="D601" s="22" t="s">
        <v>307</v>
      </c>
      <c r="E601" s="22" t="s">
        <v>683</v>
      </c>
      <c r="G601" s="41">
        <f t="shared" si="140"/>
        <v>1698</v>
      </c>
      <c r="H601" s="22"/>
      <c r="I601" s="41">
        <v>526</v>
      </c>
      <c r="J601" s="41">
        <v>207</v>
      </c>
      <c r="K601" s="41">
        <v>105</v>
      </c>
      <c r="L601" s="41">
        <v>0</v>
      </c>
      <c r="M601" s="41">
        <v>0</v>
      </c>
      <c r="N601" s="41">
        <v>214</v>
      </c>
      <c r="P601" s="41">
        <v>205</v>
      </c>
      <c r="Q601" s="41">
        <v>205</v>
      </c>
      <c r="R601" s="41">
        <v>0</v>
      </c>
      <c r="T601" s="41">
        <v>189</v>
      </c>
      <c r="U601" s="22"/>
      <c r="V601" s="41">
        <v>778</v>
      </c>
      <c r="W601" s="41">
        <v>748</v>
      </c>
      <c r="X601" s="41">
        <v>30</v>
      </c>
      <c r="Y601" s="41">
        <v>0</v>
      </c>
      <c r="AA601" s="41">
        <v>0</v>
      </c>
      <c r="AB601" s="41"/>
      <c r="AC601" s="41">
        <f t="shared" si="139"/>
        <v>96</v>
      </c>
      <c r="AE601" s="41">
        <v>44</v>
      </c>
      <c r="AG601" s="41">
        <v>0</v>
      </c>
      <c r="AI601" s="41">
        <v>52</v>
      </c>
      <c r="AK601" s="41">
        <v>0</v>
      </c>
    </row>
    <row r="602" spans="2:37" outlineLevel="2" x14ac:dyDescent="0.2">
      <c r="B602" s="46">
        <v>2017</v>
      </c>
      <c r="C602" s="46">
        <v>5</v>
      </c>
      <c r="D602" s="22" t="s">
        <v>685</v>
      </c>
      <c r="E602" s="22" t="s">
        <v>686</v>
      </c>
      <c r="G602" s="41">
        <f t="shared" si="140"/>
        <v>1939.7351867452962</v>
      </c>
      <c r="H602" s="22"/>
      <c r="I602" s="41">
        <v>853.80988486380227</v>
      </c>
      <c r="J602" s="41">
        <v>558.39483291210331</v>
      </c>
      <c r="K602" s="41">
        <v>0</v>
      </c>
      <c r="L602" s="41">
        <v>295.06346531873072</v>
      </c>
      <c r="M602" s="41">
        <v>0</v>
      </c>
      <c r="N602" s="41">
        <v>0.35158663296826737</v>
      </c>
      <c r="P602" s="41">
        <v>478.35158663296829</v>
      </c>
      <c r="Q602" s="41">
        <v>478.35158663296829</v>
      </c>
      <c r="R602" s="41">
        <v>0</v>
      </c>
      <c r="T602" s="41">
        <v>142.03173265936536</v>
      </c>
      <c r="U602" s="22"/>
      <c r="V602" s="41">
        <v>465.54198258916034</v>
      </c>
      <c r="W602" s="41">
        <v>455.54198258916034</v>
      </c>
      <c r="X602" s="41">
        <v>10</v>
      </c>
      <c r="Y602" s="41">
        <v>0</v>
      </c>
      <c r="AA602" s="41">
        <v>0</v>
      </c>
      <c r="AB602" s="41"/>
      <c r="AC602" s="41">
        <f t="shared" si="139"/>
        <v>164</v>
      </c>
      <c r="AE602" s="41">
        <v>96</v>
      </c>
      <c r="AG602" s="41">
        <v>64</v>
      </c>
      <c r="AI602" s="41">
        <v>4</v>
      </c>
      <c r="AK602" s="41">
        <v>0</v>
      </c>
    </row>
    <row r="603" spans="2:37" outlineLevel="2" x14ac:dyDescent="0.2">
      <c r="B603" s="46">
        <v>2017</v>
      </c>
      <c r="C603" s="46">
        <v>5</v>
      </c>
      <c r="D603" s="22" t="s">
        <v>309</v>
      </c>
      <c r="E603" s="22" t="s">
        <v>687</v>
      </c>
      <c r="G603" s="41">
        <f t="shared" si="140"/>
        <v>1863</v>
      </c>
      <c r="H603" s="22"/>
      <c r="I603" s="41">
        <v>512</v>
      </c>
      <c r="J603" s="41">
        <v>213</v>
      </c>
      <c r="K603" s="41">
        <v>1</v>
      </c>
      <c r="L603" s="41">
        <v>64</v>
      </c>
      <c r="M603" s="41">
        <v>1</v>
      </c>
      <c r="N603" s="41">
        <v>233</v>
      </c>
      <c r="P603" s="41">
        <v>587</v>
      </c>
      <c r="Q603" s="41">
        <v>587</v>
      </c>
      <c r="R603" s="41">
        <v>0</v>
      </c>
      <c r="T603" s="41">
        <v>40</v>
      </c>
      <c r="U603" s="22"/>
      <c r="V603" s="41">
        <v>724</v>
      </c>
      <c r="W603" s="41">
        <v>607</v>
      </c>
      <c r="X603" s="41">
        <v>0</v>
      </c>
      <c r="Y603" s="41">
        <v>117</v>
      </c>
      <c r="AA603" s="41">
        <v>0</v>
      </c>
      <c r="AB603" s="41"/>
      <c r="AC603" s="41">
        <f t="shared" si="139"/>
        <v>287</v>
      </c>
      <c r="AE603" s="41">
        <v>16</v>
      </c>
      <c r="AG603" s="41">
        <v>158</v>
      </c>
      <c r="AI603" s="41">
        <v>0</v>
      </c>
      <c r="AK603" s="41">
        <v>113</v>
      </c>
    </row>
    <row r="604" spans="2:37" outlineLevel="2" x14ac:dyDescent="0.2">
      <c r="B604" s="46">
        <v>2017</v>
      </c>
      <c r="C604" s="46">
        <v>5</v>
      </c>
      <c r="D604" s="22" t="s">
        <v>310</v>
      </c>
      <c r="E604" s="22" t="s">
        <v>690</v>
      </c>
      <c r="G604" s="41">
        <f t="shared" si="140"/>
        <v>1173</v>
      </c>
      <c r="H604" s="22"/>
      <c r="I604" s="41">
        <v>268</v>
      </c>
      <c r="J604" s="41">
        <v>46</v>
      </c>
      <c r="K604" s="41">
        <v>97</v>
      </c>
      <c r="L604" s="41">
        <v>87</v>
      </c>
      <c r="M604" s="41">
        <v>0</v>
      </c>
      <c r="N604" s="41">
        <v>38</v>
      </c>
      <c r="P604" s="41">
        <v>0</v>
      </c>
      <c r="Q604" s="41">
        <v>0</v>
      </c>
      <c r="R604" s="41">
        <v>0</v>
      </c>
      <c r="T604" s="41">
        <v>276</v>
      </c>
      <c r="U604" s="22"/>
      <c r="V604" s="41">
        <v>629</v>
      </c>
      <c r="W604" s="41">
        <v>620</v>
      </c>
      <c r="X604" s="41">
        <v>9</v>
      </c>
      <c r="Y604" s="41">
        <v>0</v>
      </c>
      <c r="AA604" s="41">
        <v>40</v>
      </c>
      <c r="AB604" s="41"/>
      <c r="AC604" s="41">
        <f t="shared" si="139"/>
        <v>57</v>
      </c>
      <c r="AE604" s="41">
        <v>0</v>
      </c>
      <c r="AG604" s="41">
        <v>0</v>
      </c>
      <c r="AI604" s="41">
        <v>57</v>
      </c>
      <c r="AK604" s="41">
        <v>0</v>
      </c>
    </row>
    <row r="605" spans="2:37" outlineLevel="2" x14ac:dyDescent="0.2">
      <c r="B605" s="46">
        <v>2017</v>
      </c>
      <c r="C605" s="46">
        <v>5</v>
      </c>
      <c r="D605" s="22" t="s">
        <v>311</v>
      </c>
      <c r="E605" s="22" t="s">
        <v>691</v>
      </c>
      <c r="G605" s="41">
        <f t="shared" si="140"/>
        <v>1674</v>
      </c>
      <c r="H605" s="22"/>
      <c r="I605" s="41">
        <v>453</v>
      </c>
      <c r="J605" s="41">
        <v>412</v>
      </c>
      <c r="K605" s="41">
        <v>15</v>
      </c>
      <c r="L605" s="41">
        <v>6</v>
      </c>
      <c r="M605" s="41">
        <v>5</v>
      </c>
      <c r="N605" s="41">
        <v>15</v>
      </c>
      <c r="P605" s="41">
        <v>155</v>
      </c>
      <c r="Q605" s="41">
        <v>2</v>
      </c>
      <c r="R605" s="41">
        <v>153</v>
      </c>
      <c r="T605" s="41">
        <v>131</v>
      </c>
      <c r="U605" s="22"/>
      <c r="V605" s="41">
        <v>935</v>
      </c>
      <c r="W605" s="41">
        <v>915</v>
      </c>
      <c r="X605" s="41">
        <v>20</v>
      </c>
      <c r="Y605" s="41">
        <v>0</v>
      </c>
      <c r="AA605" s="41">
        <v>0</v>
      </c>
      <c r="AB605" s="41"/>
      <c r="AC605" s="41">
        <f t="shared" si="139"/>
        <v>118</v>
      </c>
      <c r="AE605" s="41">
        <v>12</v>
      </c>
      <c r="AG605" s="41">
        <v>0</v>
      </c>
      <c r="AI605" s="41">
        <v>27</v>
      </c>
      <c r="AK605" s="41">
        <v>79</v>
      </c>
    </row>
    <row r="606" spans="2:37" outlineLevel="2" x14ac:dyDescent="0.2">
      <c r="B606" s="46">
        <v>2017</v>
      </c>
      <c r="C606" s="46">
        <v>5</v>
      </c>
      <c r="D606" s="22" t="s">
        <v>315</v>
      </c>
      <c r="E606" s="22" t="s">
        <v>697</v>
      </c>
      <c r="G606" s="41">
        <f t="shared" si="140"/>
        <v>2166.6663457978525</v>
      </c>
      <c r="H606" s="22"/>
      <c r="I606" s="41">
        <v>635.07863754165123</v>
      </c>
      <c r="J606" s="41">
        <v>298.30936690114771</v>
      </c>
      <c r="K606" s="41">
        <v>2</v>
      </c>
      <c r="L606" s="41">
        <v>209</v>
      </c>
      <c r="M606" s="41">
        <v>4.7692706405035175</v>
      </c>
      <c r="N606" s="41">
        <v>121</v>
      </c>
      <c r="P606" s="41">
        <v>329.54165124028134</v>
      </c>
      <c r="Q606" s="41">
        <v>329.54165124028134</v>
      </c>
      <c r="R606" s="41">
        <v>0</v>
      </c>
      <c r="T606" s="41">
        <v>229.53957793409847</v>
      </c>
      <c r="U606" s="22"/>
      <c r="V606" s="41">
        <v>972.50647908182157</v>
      </c>
      <c r="W606" s="41">
        <v>962.50647908182157</v>
      </c>
      <c r="X606" s="41">
        <v>0</v>
      </c>
      <c r="Y606" s="41">
        <v>10</v>
      </c>
      <c r="AA606" s="41">
        <v>0</v>
      </c>
      <c r="AB606" s="41"/>
      <c r="AC606" s="41">
        <f t="shared" si="139"/>
        <v>171.61717882265827</v>
      </c>
      <c r="AE606" s="41">
        <v>5</v>
      </c>
      <c r="AG606" s="41">
        <v>35.731506849315068</v>
      </c>
      <c r="AI606" s="41">
        <v>26.769788967049241</v>
      </c>
      <c r="AK606" s="41">
        <v>104.11588300629397</v>
      </c>
    </row>
    <row r="607" spans="2:37" outlineLevel="2" x14ac:dyDescent="0.2">
      <c r="B607" s="46">
        <v>2017</v>
      </c>
      <c r="C607" s="46">
        <v>5</v>
      </c>
      <c r="D607" s="22" t="s">
        <v>317</v>
      </c>
      <c r="E607" s="22" t="s">
        <v>699</v>
      </c>
      <c r="G607" s="41">
        <f t="shared" si="140"/>
        <v>3336</v>
      </c>
      <c r="H607" s="22"/>
      <c r="I607" s="41">
        <v>1302</v>
      </c>
      <c r="J607" s="41">
        <v>936</v>
      </c>
      <c r="K607" s="41">
        <v>0</v>
      </c>
      <c r="L607" s="41">
        <v>331</v>
      </c>
      <c r="M607" s="41">
        <v>0</v>
      </c>
      <c r="N607" s="41">
        <v>35</v>
      </c>
      <c r="P607" s="41">
        <v>510</v>
      </c>
      <c r="Q607" s="41">
        <v>435</v>
      </c>
      <c r="R607" s="41">
        <v>75</v>
      </c>
      <c r="T607" s="41">
        <v>520</v>
      </c>
      <c r="U607" s="22"/>
      <c r="V607" s="41">
        <v>1004</v>
      </c>
      <c r="W607" s="41">
        <v>827</v>
      </c>
      <c r="X607" s="41">
        <v>20</v>
      </c>
      <c r="Y607" s="41">
        <v>157</v>
      </c>
      <c r="AA607" s="41">
        <v>0</v>
      </c>
      <c r="AB607" s="41"/>
      <c r="AC607" s="41">
        <f t="shared" si="139"/>
        <v>210</v>
      </c>
      <c r="AE607" s="41">
        <v>0</v>
      </c>
      <c r="AG607" s="41">
        <v>78</v>
      </c>
      <c r="AI607" s="41">
        <v>29</v>
      </c>
      <c r="AK607" s="41">
        <v>103</v>
      </c>
    </row>
    <row r="608" spans="2:37" outlineLevel="2" x14ac:dyDescent="0.2">
      <c r="B608" s="46">
        <v>2017</v>
      </c>
      <c r="C608" s="46">
        <v>5</v>
      </c>
      <c r="D608" s="22" t="s">
        <v>318</v>
      </c>
      <c r="E608" s="22" t="s">
        <v>700</v>
      </c>
      <c r="G608" s="41">
        <f t="shared" si="140"/>
        <v>1729</v>
      </c>
      <c r="H608" s="22"/>
      <c r="I608" s="41">
        <v>105</v>
      </c>
      <c r="J608" s="41">
        <v>27</v>
      </c>
      <c r="K608" s="41">
        <v>0</v>
      </c>
      <c r="L608" s="41">
        <v>0</v>
      </c>
      <c r="M608" s="41">
        <v>0</v>
      </c>
      <c r="N608" s="41">
        <v>78</v>
      </c>
      <c r="P608" s="41">
        <v>48</v>
      </c>
      <c r="Q608" s="41">
        <v>48</v>
      </c>
      <c r="R608" s="41">
        <v>0</v>
      </c>
      <c r="T608" s="41">
        <v>1056</v>
      </c>
      <c r="U608" s="22"/>
      <c r="V608" s="41">
        <v>520</v>
      </c>
      <c r="W608" s="41">
        <v>520</v>
      </c>
      <c r="X608" s="41">
        <v>0</v>
      </c>
      <c r="Y608" s="41">
        <v>0</v>
      </c>
      <c r="AA608" s="41">
        <v>0</v>
      </c>
      <c r="AB608" s="41"/>
      <c r="AC608" s="41">
        <f t="shared" si="139"/>
        <v>176</v>
      </c>
      <c r="AE608" s="41">
        <v>0</v>
      </c>
      <c r="AG608" s="41">
        <v>0</v>
      </c>
      <c r="AI608" s="41">
        <v>142</v>
      </c>
      <c r="AK608" s="41">
        <v>34</v>
      </c>
    </row>
    <row r="609" spans="2:37" outlineLevel="2" x14ac:dyDescent="0.2">
      <c r="B609" s="46">
        <v>2017</v>
      </c>
      <c r="C609" s="46">
        <v>5</v>
      </c>
      <c r="E609" s="22" t="s">
        <v>804</v>
      </c>
      <c r="G609" s="41">
        <f t="shared" si="140"/>
        <v>32302</v>
      </c>
      <c r="H609" s="22"/>
      <c r="I609" s="41">
        <v>12081</v>
      </c>
      <c r="J609" s="41">
        <v>6108</v>
      </c>
      <c r="K609" s="41">
        <v>1254</v>
      </c>
      <c r="L609" s="41">
        <v>2655</v>
      </c>
      <c r="M609" s="41">
        <v>235</v>
      </c>
      <c r="N609" s="41">
        <v>1829</v>
      </c>
      <c r="P609" s="41">
        <v>3298</v>
      </c>
      <c r="Q609" s="41">
        <v>2452</v>
      </c>
      <c r="R609" s="41">
        <v>846</v>
      </c>
      <c r="T609" s="41">
        <v>1458</v>
      </c>
      <c r="U609" s="22"/>
      <c r="V609" s="41">
        <v>15465</v>
      </c>
      <c r="W609" s="41">
        <v>14567</v>
      </c>
      <c r="X609" s="41">
        <v>548</v>
      </c>
      <c r="Y609" s="41">
        <v>350</v>
      </c>
      <c r="AA609" s="41">
        <v>0</v>
      </c>
      <c r="AB609" s="41"/>
      <c r="AC609" s="41">
        <f t="shared" si="139"/>
        <v>2531</v>
      </c>
      <c r="AE609" s="41">
        <v>1416</v>
      </c>
      <c r="AG609" s="41">
        <v>626</v>
      </c>
      <c r="AI609" s="41">
        <v>232</v>
      </c>
      <c r="AK609" s="41">
        <v>257</v>
      </c>
    </row>
    <row r="610" spans="2:37" outlineLevel="1" x14ac:dyDescent="0.2">
      <c r="B610" s="46">
        <v>2017</v>
      </c>
      <c r="C610" s="47" t="s">
        <v>704</v>
      </c>
      <c r="G610" s="41">
        <f>SUBTOTAL(9,G439:G609)</f>
        <v>345179.40153254312</v>
      </c>
      <c r="H610" s="22"/>
      <c r="I610" s="41">
        <f t="shared" ref="I610:N610" si="141">SUBTOTAL(9,I439:I609)</f>
        <v>153715.88852240544</v>
      </c>
      <c r="J610" s="41">
        <f t="shared" si="141"/>
        <v>77926.704199813248</v>
      </c>
      <c r="K610" s="41">
        <f t="shared" si="141"/>
        <v>15378</v>
      </c>
      <c r="L610" s="41">
        <f t="shared" si="141"/>
        <v>33547.06346531873</v>
      </c>
      <c r="M610" s="41">
        <f t="shared" si="141"/>
        <v>2989.7692706405037</v>
      </c>
      <c r="N610" s="41">
        <f t="shared" si="141"/>
        <v>23874.351586632969</v>
      </c>
      <c r="P610" s="41">
        <f>SUBTOTAL(9,P439:P609)</f>
        <v>32366.89323787325</v>
      </c>
      <c r="Q610" s="41">
        <f>SUBTOTAL(9,Q439:Q609)</f>
        <v>24316.89323787325</v>
      </c>
      <c r="R610" s="41">
        <f>SUBTOTAL(9,R439:R609)</f>
        <v>8050</v>
      </c>
      <c r="T610" s="41">
        <f>SUBTOTAL(9,T439:T609)</f>
        <v>32024.571310593463</v>
      </c>
      <c r="U610" s="22"/>
      <c r="V610" s="41">
        <f>SUBTOTAL(9,V439:V609)</f>
        <v>127072.04846167099</v>
      </c>
      <c r="W610" s="41">
        <f>SUBTOTAL(9,W439:W609)</f>
        <v>120468.04846167099</v>
      </c>
      <c r="X610" s="41">
        <f>SUBTOTAL(9,X439:X609)</f>
        <v>3397</v>
      </c>
      <c r="Y610" s="41">
        <f>SUBTOTAL(9,Y439:Y609)</f>
        <v>3207</v>
      </c>
      <c r="AA610" s="41">
        <f>SUBTOTAL(9,AA439:AA609)</f>
        <v>1697</v>
      </c>
      <c r="AB610" s="41"/>
      <c r="AC610" s="41">
        <f>SUBTOTAL(9,AC439:AC609)</f>
        <v>43904.05667882265</v>
      </c>
      <c r="AE610" s="41">
        <f>SUBTOTAL(9,AE439:AE609)</f>
        <v>26044.760000000002</v>
      </c>
      <c r="AG610" s="41">
        <f>SUBTOTAL(9,AG439:AG609)</f>
        <v>4808.9697068493151</v>
      </c>
      <c r="AI610" s="41">
        <f>SUBTOTAL(9,AI439:AI609)</f>
        <v>5367.7237889670487</v>
      </c>
      <c r="AK610" s="41">
        <f>SUBTOTAL(9,AK439:AK609)</f>
        <v>7682.6031830062948</v>
      </c>
    </row>
    <row r="611" spans="2:37" outlineLevel="2" x14ac:dyDescent="0.2">
      <c r="B611" s="46">
        <v>2017</v>
      </c>
      <c r="C611" s="46">
        <v>6</v>
      </c>
      <c r="D611" s="22" t="s">
        <v>322</v>
      </c>
      <c r="E611" s="22" t="s">
        <v>323</v>
      </c>
      <c r="G611" s="41">
        <f t="shared" ref="G611:G671" si="142">SUM(I611,P611,T611,V611)</f>
        <v>515</v>
      </c>
      <c r="H611" s="22"/>
      <c r="I611" s="41">
        <v>183</v>
      </c>
      <c r="J611" s="41">
        <v>23</v>
      </c>
      <c r="K611" s="41">
        <v>6</v>
      </c>
      <c r="L611" s="41">
        <v>92</v>
      </c>
      <c r="M611" s="41">
        <v>21</v>
      </c>
      <c r="N611" s="41">
        <v>41</v>
      </c>
      <c r="P611" s="41">
        <v>65</v>
      </c>
      <c r="Q611" s="41">
        <v>65</v>
      </c>
      <c r="R611" s="41">
        <v>0</v>
      </c>
      <c r="T611" s="41">
        <v>25</v>
      </c>
      <c r="U611" s="22"/>
      <c r="V611" s="41">
        <v>242</v>
      </c>
      <c r="W611" s="41">
        <v>235</v>
      </c>
      <c r="X611" s="41">
        <v>7</v>
      </c>
      <c r="Y611" s="41">
        <v>0</v>
      </c>
      <c r="AA611" s="41">
        <v>0</v>
      </c>
      <c r="AB611" s="41"/>
      <c r="AC611" s="41">
        <f t="shared" si="139"/>
        <v>79</v>
      </c>
      <c r="AE611" s="41">
        <v>75</v>
      </c>
      <c r="AG611" s="41">
        <v>0</v>
      </c>
      <c r="AI611" s="41">
        <v>0</v>
      </c>
      <c r="AK611" s="41">
        <v>4</v>
      </c>
    </row>
    <row r="612" spans="2:37" outlineLevel="2" x14ac:dyDescent="0.2">
      <c r="B612" s="46">
        <v>2017</v>
      </c>
      <c r="C612" s="46">
        <v>6</v>
      </c>
      <c r="D612" s="22" t="s">
        <v>11</v>
      </c>
      <c r="E612" s="22" t="s">
        <v>335</v>
      </c>
      <c r="G612" s="41">
        <f t="shared" si="142"/>
        <v>1381</v>
      </c>
      <c r="H612" s="22"/>
      <c r="I612" s="41">
        <v>364</v>
      </c>
      <c r="J612" s="41">
        <v>182</v>
      </c>
      <c r="K612" s="41">
        <v>0</v>
      </c>
      <c r="L612" s="41">
        <v>0</v>
      </c>
      <c r="M612" s="41">
        <v>1</v>
      </c>
      <c r="N612" s="41">
        <v>181</v>
      </c>
      <c r="P612" s="41">
        <v>383</v>
      </c>
      <c r="Q612" s="41">
        <v>383</v>
      </c>
      <c r="R612" s="41">
        <v>0</v>
      </c>
      <c r="T612" s="41">
        <v>179</v>
      </c>
      <c r="U612" s="22"/>
      <c r="V612" s="41">
        <v>455</v>
      </c>
      <c r="W612" s="41">
        <v>432</v>
      </c>
      <c r="X612" s="41">
        <v>11</v>
      </c>
      <c r="Y612" s="41">
        <v>12</v>
      </c>
      <c r="AA612" s="41">
        <v>0</v>
      </c>
      <c r="AB612" s="41"/>
      <c r="AC612" s="41">
        <f t="shared" si="139"/>
        <v>112</v>
      </c>
      <c r="AE612" s="41">
        <v>0</v>
      </c>
      <c r="AG612" s="41">
        <v>57</v>
      </c>
      <c r="AI612" s="41">
        <v>0</v>
      </c>
      <c r="AK612" s="41">
        <v>55</v>
      </c>
    </row>
    <row r="613" spans="2:37" outlineLevel="2" x14ac:dyDescent="0.2">
      <c r="B613" s="46">
        <v>2017</v>
      </c>
      <c r="C613" s="46">
        <v>6</v>
      </c>
      <c r="D613" s="22" t="s">
        <v>366</v>
      </c>
      <c r="E613" s="22" t="s">
        <v>367</v>
      </c>
      <c r="G613" s="41">
        <f t="shared" si="142"/>
        <v>807</v>
      </c>
      <c r="H613" s="22"/>
      <c r="I613" s="41">
        <v>173</v>
      </c>
      <c r="J613" s="41">
        <v>80</v>
      </c>
      <c r="K613" s="41">
        <v>0</v>
      </c>
      <c r="L613" s="41">
        <v>74</v>
      </c>
      <c r="M613" s="41">
        <v>0</v>
      </c>
      <c r="N613" s="41">
        <v>19</v>
      </c>
      <c r="P613" s="41">
        <v>24</v>
      </c>
      <c r="Q613" s="41">
        <v>24</v>
      </c>
      <c r="R613" s="41">
        <v>0</v>
      </c>
      <c r="T613" s="41">
        <v>259</v>
      </c>
      <c r="U613" s="22"/>
      <c r="V613" s="41">
        <v>351</v>
      </c>
      <c r="W613" s="41">
        <v>349</v>
      </c>
      <c r="X613" s="41">
        <v>0</v>
      </c>
      <c r="Y613" s="41">
        <v>2</v>
      </c>
      <c r="AA613" s="41">
        <v>2</v>
      </c>
      <c r="AB613" s="41"/>
      <c r="AC613" s="41">
        <f t="shared" si="139"/>
        <v>346</v>
      </c>
      <c r="AE613" s="41">
        <v>14</v>
      </c>
      <c r="AG613" s="41">
        <v>0</v>
      </c>
      <c r="AI613" s="41">
        <v>89</v>
      </c>
      <c r="AK613" s="41">
        <v>243</v>
      </c>
    </row>
    <row r="614" spans="2:37" outlineLevel="2" x14ac:dyDescent="0.2">
      <c r="B614" s="46">
        <v>2017</v>
      </c>
      <c r="C614" s="46">
        <v>6</v>
      </c>
      <c r="D614" s="22" t="s">
        <v>39</v>
      </c>
      <c r="E614" s="22" t="s">
        <v>369</v>
      </c>
      <c r="G614" s="41">
        <f t="shared" si="142"/>
        <v>604</v>
      </c>
      <c r="H614" s="22"/>
      <c r="I614" s="41">
        <v>88</v>
      </c>
      <c r="J614" s="41">
        <v>50</v>
      </c>
      <c r="K614" s="41">
        <v>0</v>
      </c>
      <c r="L614" s="41">
        <v>16</v>
      </c>
      <c r="M614" s="41">
        <v>0</v>
      </c>
      <c r="N614" s="41">
        <v>22</v>
      </c>
      <c r="P614" s="41">
        <v>50</v>
      </c>
      <c r="Q614" s="41">
        <v>50</v>
      </c>
      <c r="R614" s="41">
        <v>0</v>
      </c>
      <c r="T614" s="41">
        <v>37</v>
      </c>
      <c r="U614" s="22"/>
      <c r="V614" s="41">
        <v>429</v>
      </c>
      <c r="W614" s="41">
        <v>418</v>
      </c>
      <c r="X614" s="41">
        <v>7</v>
      </c>
      <c r="Y614" s="41">
        <v>4</v>
      </c>
      <c r="AA614" s="41">
        <v>0</v>
      </c>
      <c r="AB614" s="41"/>
      <c r="AC614" s="41">
        <f t="shared" ref="AC614:AC678" si="143">SUM(AD614:AK614)</f>
        <v>17</v>
      </c>
      <c r="AE614" s="41">
        <v>16</v>
      </c>
      <c r="AG614" s="41">
        <v>0</v>
      </c>
      <c r="AI614" s="41">
        <v>0</v>
      </c>
      <c r="AK614" s="41">
        <v>1</v>
      </c>
    </row>
    <row r="615" spans="2:37" outlineLevel="2" x14ac:dyDescent="0.2">
      <c r="B615" s="46">
        <v>2017</v>
      </c>
      <c r="C615" s="46">
        <v>6</v>
      </c>
      <c r="D615" s="22" t="s">
        <v>51</v>
      </c>
      <c r="E615" s="22" t="s">
        <v>384</v>
      </c>
      <c r="G615" s="41">
        <f t="shared" si="142"/>
        <v>1209</v>
      </c>
      <c r="H615" s="22"/>
      <c r="I615" s="41">
        <v>318</v>
      </c>
      <c r="J615" s="41">
        <v>24</v>
      </c>
      <c r="K615" s="41">
        <v>0</v>
      </c>
      <c r="L615" s="41">
        <v>20</v>
      </c>
      <c r="M615" s="41">
        <v>4</v>
      </c>
      <c r="N615" s="41">
        <v>270</v>
      </c>
      <c r="P615" s="41">
        <v>148</v>
      </c>
      <c r="Q615" s="41">
        <v>13</v>
      </c>
      <c r="R615" s="41">
        <v>135</v>
      </c>
      <c r="T615" s="41">
        <v>445</v>
      </c>
      <c r="U615" s="22"/>
      <c r="V615" s="41">
        <v>298</v>
      </c>
      <c r="W615" s="41">
        <v>292</v>
      </c>
      <c r="X615" s="41">
        <v>6</v>
      </c>
      <c r="Y615" s="41">
        <v>0</v>
      </c>
      <c r="AA615" s="41">
        <v>0</v>
      </c>
      <c r="AB615" s="41"/>
      <c r="AC615" s="41">
        <f t="shared" si="143"/>
        <v>513</v>
      </c>
      <c r="AE615" s="41">
        <v>455</v>
      </c>
      <c r="AG615" s="41">
        <v>25</v>
      </c>
      <c r="AI615" s="41">
        <v>33</v>
      </c>
      <c r="AK615" s="41">
        <v>0</v>
      </c>
    </row>
    <row r="616" spans="2:37" outlineLevel="2" x14ac:dyDescent="0.2">
      <c r="B616" s="46">
        <v>2017</v>
      </c>
      <c r="C616" s="46">
        <v>6</v>
      </c>
      <c r="D616" s="22" t="s">
        <v>52</v>
      </c>
      <c r="E616" s="22" t="s">
        <v>387</v>
      </c>
      <c r="G616" s="41">
        <f t="shared" si="142"/>
        <v>758</v>
      </c>
      <c r="H616" s="22"/>
      <c r="I616" s="41">
        <v>384</v>
      </c>
      <c r="J616" s="41">
        <v>369</v>
      </c>
      <c r="K616" s="41">
        <v>13</v>
      </c>
      <c r="L616" s="41">
        <v>0</v>
      </c>
      <c r="M616" s="41">
        <v>2</v>
      </c>
      <c r="N616" s="41">
        <v>0</v>
      </c>
      <c r="P616" s="41">
        <v>0</v>
      </c>
      <c r="Q616" s="41">
        <v>0</v>
      </c>
      <c r="R616" s="41">
        <v>0</v>
      </c>
      <c r="T616" s="41">
        <v>106</v>
      </c>
      <c r="U616" s="22"/>
      <c r="V616" s="41">
        <v>268</v>
      </c>
      <c r="W616" s="41">
        <v>257</v>
      </c>
      <c r="X616" s="41">
        <v>11</v>
      </c>
      <c r="Y616" s="41">
        <v>0</v>
      </c>
      <c r="AA616" s="41">
        <v>0</v>
      </c>
      <c r="AB616" s="41"/>
      <c r="AC616" s="41">
        <f t="shared" si="143"/>
        <v>40</v>
      </c>
      <c r="AE616" s="41">
        <v>11</v>
      </c>
      <c r="AG616" s="41">
        <v>0</v>
      </c>
      <c r="AI616" s="41">
        <v>29</v>
      </c>
      <c r="AK616" s="41">
        <v>0</v>
      </c>
    </row>
    <row r="617" spans="2:37" outlineLevel="2" x14ac:dyDescent="0.2">
      <c r="B617" s="46">
        <v>2017</v>
      </c>
      <c r="C617" s="46">
        <v>6</v>
      </c>
      <c r="D617" s="22" t="s">
        <v>58</v>
      </c>
      <c r="E617" s="22" t="s">
        <v>395</v>
      </c>
      <c r="G617" s="41">
        <f t="shared" si="142"/>
        <v>542</v>
      </c>
      <c r="H617" s="22"/>
      <c r="I617" s="41">
        <v>122</v>
      </c>
      <c r="J617" s="41">
        <v>20</v>
      </c>
      <c r="K617" s="41">
        <v>6</v>
      </c>
      <c r="L617" s="41">
        <v>93</v>
      </c>
      <c r="M617" s="41">
        <v>1</v>
      </c>
      <c r="N617" s="41">
        <v>2</v>
      </c>
      <c r="P617" s="41">
        <v>80</v>
      </c>
      <c r="Q617" s="41">
        <v>80</v>
      </c>
      <c r="R617" s="41">
        <v>0</v>
      </c>
      <c r="T617" s="41">
        <v>121</v>
      </c>
      <c r="U617" s="22"/>
      <c r="V617" s="41">
        <v>219</v>
      </c>
      <c r="W617" s="41">
        <v>211</v>
      </c>
      <c r="X617" s="41">
        <v>8</v>
      </c>
      <c r="Y617" s="41">
        <v>0</v>
      </c>
      <c r="AA617" s="41">
        <v>0</v>
      </c>
      <c r="AB617" s="41"/>
      <c r="AC617" s="41">
        <f t="shared" si="143"/>
        <v>56</v>
      </c>
      <c r="AE617" s="41">
        <v>16</v>
      </c>
      <c r="AG617" s="41">
        <v>27</v>
      </c>
      <c r="AI617" s="41">
        <v>13</v>
      </c>
      <c r="AK617" s="41">
        <v>0</v>
      </c>
    </row>
    <row r="618" spans="2:37" outlineLevel="2" x14ac:dyDescent="0.2">
      <c r="B618" s="46">
        <v>2017</v>
      </c>
      <c r="C618" s="46">
        <v>6</v>
      </c>
      <c r="D618" s="22" t="s">
        <v>59</v>
      </c>
      <c r="E618" s="22" t="s">
        <v>396</v>
      </c>
      <c r="G618" s="41">
        <f t="shared" si="142"/>
        <v>444</v>
      </c>
      <c r="H618" s="22"/>
      <c r="I618" s="41">
        <v>41</v>
      </c>
      <c r="J618" s="41">
        <v>0</v>
      </c>
      <c r="K618" s="41">
        <v>0</v>
      </c>
      <c r="L618" s="41">
        <v>41</v>
      </c>
      <c r="M618" s="41">
        <v>0</v>
      </c>
      <c r="N618" s="41">
        <v>0</v>
      </c>
      <c r="P618" s="41">
        <v>38</v>
      </c>
      <c r="Q618" s="41">
        <v>38</v>
      </c>
      <c r="R618" s="41">
        <v>0</v>
      </c>
      <c r="T618" s="41">
        <v>38</v>
      </c>
      <c r="U618" s="22"/>
      <c r="V618" s="41">
        <v>327</v>
      </c>
      <c r="W618" s="41">
        <v>315</v>
      </c>
      <c r="X618" s="41">
        <v>12</v>
      </c>
      <c r="Y618" s="41">
        <v>0</v>
      </c>
      <c r="AA618" s="41">
        <v>0</v>
      </c>
      <c r="AB618" s="41"/>
      <c r="AC618" s="41">
        <f t="shared" si="143"/>
        <v>288</v>
      </c>
      <c r="AE618" s="41">
        <v>0</v>
      </c>
      <c r="AG618" s="41">
        <v>0</v>
      </c>
      <c r="AI618" s="41">
        <v>288</v>
      </c>
      <c r="AK618" s="41">
        <v>0</v>
      </c>
    </row>
    <row r="619" spans="2:37" outlineLevel="2" x14ac:dyDescent="0.2">
      <c r="B619" s="46">
        <v>2017</v>
      </c>
      <c r="C619" s="46">
        <v>6</v>
      </c>
      <c r="D619" s="22" t="s">
        <v>73</v>
      </c>
      <c r="E619" s="22" t="s">
        <v>410</v>
      </c>
      <c r="G619" s="41">
        <f t="shared" si="142"/>
        <v>403</v>
      </c>
      <c r="H619" s="22"/>
      <c r="I619" s="41">
        <v>124</v>
      </c>
      <c r="J619" s="41">
        <v>15</v>
      </c>
      <c r="K619" s="41">
        <v>7</v>
      </c>
      <c r="L619" s="41">
        <v>15</v>
      </c>
      <c r="M619" s="41">
        <v>0</v>
      </c>
      <c r="N619" s="41">
        <v>87</v>
      </c>
      <c r="P619" s="41">
        <v>37</v>
      </c>
      <c r="Q619" s="41">
        <v>0</v>
      </c>
      <c r="R619" s="41">
        <v>37</v>
      </c>
      <c r="T619" s="41">
        <v>0</v>
      </c>
      <c r="U619" s="22"/>
      <c r="V619" s="41">
        <v>242</v>
      </c>
      <c r="W619" s="41">
        <v>234</v>
      </c>
      <c r="X619" s="41">
        <v>8</v>
      </c>
      <c r="Y619" s="41">
        <v>0</v>
      </c>
      <c r="AA619" s="41">
        <v>0</v>
      </c>
      <c r="AB619" s="41"/>
      <c r="AC619" s="41">
        <f t="shared" si="143"/>
        <v>0</v>
      </c>
      <c r="AE619" s="41">
        <v>0</v>
      </c>
      <c r="AG619" s="41">
        <v>0</v>
      </c>
      <c r="AI619" s="41">
        <v>0</v>
      </c>
      <c r="AK619" s="41">
        <v>0</v>
      </c>
    </row>
    <row r="620" spans="2:37" outlineLevel="2" x14ac:dyDescent="0.2">
      <c r="B620" s="46">
        <v>2017</v>
      </c>
      <c r="C620" s="46">
        <v>6</v>
      </c>
      <c r="D620" s="22" t="s">
        <v>84</v>
      </c>
      <c r="E620" s="22" t="s">
        <v>422</v>
      </c>
      <c r="G620" s="41">
        <f t="shared" si="142"/>
        <v>506</v>
      </c>
      <c r="H620" s="22"/>
      <c r="I620" s="41">
        <v>188</v>
      </c>
      <c r="J620" s="41">
        <v>0</v>
      </c>
      <c r="K620" s="41">
        <v>0</v>
      </c>
      <c r="L620" s="41">
        <v>89</v>
      </c>
      <c r="M620" s="41">
        <v>0</v>
      </c>
      <c r="N620" s="41">
        <v>99</v>
      </c>
      <c r="P620" s="41">
        <v>28</v>
      </c>
      <c r="Q620" s="41">
        <v>28</v>
      </c>
      <c r="R620" s="41">
        <v>0</v>
      </c>
      <c r="T620" s="41">
        <v>2</v>
      </c>
      <c r="U620" s="22"/>
      <c r="V620" s="41">
        <v>288</v>
      </c>
      <c r="W620" s="41">
        <v>288</v>
      </c>
      <c r="X620" s="41">
        <v>0</v>
      </c>
      <c r="Y620" s="41">
        <v>0</v>
      </c>
      <c r="AA620" s="41">
        <v>0</v>
      </c>
      <c r="AB620" s="41"/>
      <c r="AC620" s="41">
        <f t="shared" si="143"/>
        <v>52</v>
      </c>
      <c r="AE620" s="41">
        <v>0</v>
      </c>
      <c r="AG620" s="41">
        <v>0</v>
      </c>
      <c r="AI620" s="41">
        <v>0</v>
      </c>
      <c r="AK620" s="41">
        <v>52</v>
      </c>
    </row>
    <row r="621" spans="2:37" outlineLevel="2" x14ac:dyDescent="0.2">
      <c r="B621" s="46">
        <v>2017</v>
      </c>
      <c r="C621" s="46">
        <v>6</v>
      </c>
      <c r="D621" s="22" t="s">
        <v>89</v>
      </c>
      <c r="E621" s="22" t="s">
        <v>427</v>
      </c>
      <c r="G621" s="41">
        <f t="shared" si="142"/>
        <v>307</v>
      </c>
      <c r="H621" s="22"/>
      <c r="I621" s="41">
        <v>27</v>
      </c>
      <c r="J621" s="41">
        <v>0</v>
      </c>
      <c r="K621" s="41">
        <v>0</v>
      </c>
      <c r="L621" s="41">
        <v>0</v>
      </c>
      <c r="M621" s="41">
        <v>0</v>
      </c>
      <c r="N621" s="41">
        <v>27</v>
      </c>
      <c r="P621" s="41">
        <v>41</v>
      </c>
      <c r="Q621" s="41">
        <v>0</v>
      </c>
      <c r="R621" s="41">
        <v>41</v>
      </c>
      <c r="T621" s="41">
        <v>68</v>
      </c>
      <c r="U621" s="22"/>
      <c r="V621" s="41">
        <v>171</v>
      </c>
      <c r="W621" s="41">
        <v>130</v>
      </c>
      <c r="X621" s="41">
        <v>0</v>
      </c>
      <c r="Y621" s="41">
        <v>41</v>
      </c>
      <c r="AA621" s="41">
        <v>0</v>
      </c>
      <c r="AB621" s="41"/>
      <c r="AC621" s="41">
        <f t="shared" si="143"/>
        <v>5</v>
      </c>
      <c r="AE621" s="41">
        <v>0</v>
      </c>
      <c r="AG621" s="41">
        <v>5</v>
      </c>
      <c r="AI621" s="41">
        <v>0</v>
      </c>
      <c r="AK621" s="41">
        <v>0</v>
      </c>
    </row>
    <row r="622" spans="2:37" outlineLevel="2" x14ac:dyDescent="0.2">
      <c r="B622" s="46">
        <v>2017</v>
      </c>
      <c r="C622" s="46">
        <v>6</v>
      </c>
      <c r="D622" s="22" t="s">
        <v>428</v>
      </c>
      <c r="E622" s="22" t="s">
        <v>429</v>
      </c>
      <c r="G622" s="41">
        <f t="shared" si="142"/>
        <v>92</v>
      </c>
      <c r="H622" s="22"/>
      <c r="I622" s="41">
        <v>34</v>
      </c>
      <c r="J622" s="41">
        <v>14</v>
      </c>
      <c r="K622" s="41">
        <v>20</v>
      </c>
      <c r="L622" s="41">
        <v>0</v>
      </c>
      <c r="M622" s="41">
        <v>0</v>
      </c>
      <c r="N622" s="41">
        <v>0</v>
      </c>
      <c r="P622" s="41">
        <v>1</v>
      </c>
      <c r="Q622" s="41">
        <v>1</v>
      </c>
      <c r="R622" s="41">
        <v>0</v>
      </c>
      <c r="T622" s="41">
        <v>3</v>
      </c>
      <c r="U622" s="22"/>
      <c r="V622" s="41">
        <v>54</v>
      </c>
      <c r="W622" s="41">
        <v>47</v>
      </c>
      <c r="X622" s="41">
        <v>7</v>
      </c>
      <c r="Y622" s="41">
        <v>0</v>
      </c>
      <c r="AA622" s="41">
        <v>0</v>
      </c>
      <c r="AB622" s="41"/>
      <c r="AC622" s="41">
        <f t="shared" si="143"/>
        <v>0</v>
      </c>
      <c r="AE622" s="41">
        <v>0</v>
      </c>
      <c r="AG622" s="41">
        <v>0</v>
      </c>
      <c r="AI622" s="41">
        <v>0</v>
      </c>
      <c r="AK622" s="41">
        <v>0</v>
      </c>
    </row>
    <row r="623" spans="2:37" outlineLevel="2" x14ac:dyDescent="0.2">
      <c r="B623" s="46">
        <v>2017</v>
      </c>
      <c r="C623" s="46">
        <v>6</v>
      </c>
      <c r="D623" s="22" t="s">
        <v>94</v>
      </c>
      <c r="E623" s="22" t="s">
        <v>433</v>
      </c>
      <c r="G623" s="41">
        <f t="shared" si="142"/>
        <v>689</v>
      </c>
      <c r="H623" s="22"/>
      <c r="I623" s="41">
        <v>415</v>
      </c>
      <c r="J623" s="41">
        <v>0</v>
      </c>
      <c r="K623" s="41">
        <v>0</v>
      </c>
      <c r="L623" s="41">
        <v>177</v>
      </c>
      <c r="M623" s="41">
        <v>0</v>
      </c>
      <c r="N623" s="41">
        <v>238</v>
      </c>
      <c r="P623" s="41">
        <v>38</v>
      </c>
      <c r="Q623" s="41">
        <v>38</v>
      </c>
      <c r="R623" s="41">
        <v>0</v>
      </c>
      <c r="T623" s="41">
        <v>3</v>
      </c>
      <c r="U623" s="22"/>
      <c r="V623" s="41">
        <v>233</v>
      </c>
      <c r="W623" s="41">
        <v>233</v>
      </c>
      <c r="X623" s="41">
        <v>0</v>
      </c>
      <c r="Y623" s="41">
        <v>0</v>
      </c>
      <c r="AA623" s="41">
        <v>0</v>
      </c>
      <c r="AB623" s="41"/>
      <c r="AC623" s="41">
        <f t="shared" si="143"/>
        <v>167</v>
      </c>
      <c r="AE623" s="41">
        <v>167</v>
      </c>
      <c r="AG623" s="41">
        <v>0</v>
      </c>
      <c r="AI623" s="41">
        <v>0</v>
      </c>
      <c r="AK623" s="41">
        <v>0</v>
      </c>
    </row>
    <row r="624" spans="2:37" outlineLevel="2" x14ac:dyDescent="0.2">
      <c r="B624" s="46">
        <v>2017</v>
      </c>
      <c r="C624" s="46">
        <v>6</v>
      </c>
      <c r="D624" s="22" t="s">
        <v>105</v>
      </c>
      <c r="E624" s="22" t="s">
        <v>447</v>
      </c>
      <c r="G624" s="41">
        <f t="shared" si="142"/>
        <v>175</v>
      </c>
      <c r="H624" s="22"/>
      <c r="I624" s="41">
        <v>46</v>
      </c>
      <c r="J624" s="41">
        <v>0</v>
      </c>
      <c r="K624" s="41">
        <v>0</v>
      </c>
      <c r="L624" s="41">
        <v>0</v>
      </c>
      <c r="M624" s="41">
        <v>46</v>
      </c>
      <c r="N624" s="41">
        <v>0</v>
      </c>
      <c r="P624" s="41">
        <v>5</v>
      </c>
      <c r="Q624" s="41">
        <v>5</v>
      </c>
      <c r="R624" s="41">
        <v>0</v>
      </c>
      <c r="T624" s="41">
        <v>5</v>
      </c>
      <c r="U624" s="22"/>
      <c r="V624" s="41">
        <v>119</v>
      </c>
      <c r="W624" s="41">
        <v>119</v>
      </c>
      <c r="X624" s="41">
        <v>0</v>
      </c>
      <c r="Y624" s="41">
        <v>0</v>
      </c>
      <c r="AA624" s="41">
        <v>0</v>
      </c>
      <c r="AB624" s="41"/>
      <c r="AC624" s="41">
        <f t="shared" si="143"/>
        <v>9</v>
      </c>
      <c r="AE624" s="41">
        <v>13</v>
      </c>
      <c r="AG624" s="41">
        <v>0</v>
      </c>
      <c r="AI624" s="41">
        <v>-4</v>
      </c>
      <c r="AK624" s="41">
        <v>0</v>
      </c>
    </row>
    <row r="625" spans="2:37" outlineLevel="2" x14ac:dyDescent="0.2">
      <c r="B625" s="46">
        <v>2017</v>
      </c>
      <c r="C625" s="46">
        <v>6</v>
      </c>
      <c r="D625" s="22" t="s">
        <v>109</v>
      </c>
      <c r="E625" s="22" t="s">
        <v>451</v>
      </c>
      <c r="G625" s="41">
        <f t="shared" si="142"/>
        <v>972</v>
      </c>
      <c r="H625" s="22"/>
      <c r="I625" s="41">
        <v>386</v>
      </c>
      <c r="J625" s="41">
        <v>0</v>
      </c>
      <c r="K625" s="41">
        <v>85</v>
      </c>
      <c r="L625" s="41">
        <v>256</v>
      </c>
      <c r="M625" s="41">
        <v>0</v>
      </c>
      <c r="N625" s="41">
        <v>45</v>
      </c>
      <c r="P625" s="41">
        <v>23</v>
      </c>
      <c r="Q625" s="41">
        <v>18</v>
      </c>
      <c r="R625" s="41">
        <v>5</v>
      </c>
      <c r="T625" s="41">
        <v>215</v>
      </c>
      <c r="U625" s="22"/>
      <c r="V625" s="41">
        <v>348</v>
      </c>
      <c r="W625" s="41">
        <v>311</v>
      </c>
      <c r="X625" s="41">
        <v>11</v>
      </c>
      <c r="Y625" s="41">
        <v>26</v>
      </c>
      <c r="AA625" s="41">
        <v>0</v>
      </c>
      <c r="AB625" s="41"/>
      <c r="AC625" s="41">
        <f t="shared" si="143"/>
        <v>79</v>
      </c>
      <c r="AE625" s="41">
        <v>0</v>
      </c>
      <c r="AG625" s="41">
        <v>0</v>
      </c>
      <c r="AI625" s="41">
        <v>49</v>
      </c>
      <c r="AK625" s="41">
        <v>30</v>
      </c>
    </row>
    <row r="626" spans="2:37" outlineLevel="2" x14ac:dyDescent="0.2">
      <c r="B626" s="46">
        <v>2017</v>
      </c>
      <c r="C626" s="46">
        <v>6</v>
      </c>
      <c r="D626" s="22" t="s">
        <v>119</v>
      </c>
      <c r="E626" s="22" t="s">
        <v>463</v>
      </c>
      <c r="G626" s="41">
        <f t="shared" si="142"/>
        <v>751</v>
      </c>
      <c r="H626" s="22"/>
      <c r="I626" s="41">
        <v>82</v>
      </c>
      <c r="J626" s="41">
        <v>0</v>
      </c>
      <c r="K626" s="41">
        <v>8</v>
      </c>
      <c r="L626" s="41">
        <v>74</v>
      </c>
      <c r="M626" s="41">
        <v>0</v>
      </c>
      <c r="N626" s="41">
        <v>0</v>
      </c>
      <c r="P626" s="41">
        <v>0</v>
      </c>
      <c r="Q626" s="41">
        <v>0</v>
      </c>
      <c r="R626" s="41">
        <v>0</v>
      </c>
      <c r="T626" s="41">
        <v>18</v>
      </c>
      <c r="U626" s="22"/>
      <c r="V626" s="41">
        <v>651</v>
      </c>
      <c r="W626" s="41">
        <v>512</v>
      </c>
      <c r="X626" s="41">
        <v>34</v>
      </c>
      <c r="Y626" s="41">
        <v>105</v>
      </c>
      <c r="AA626" s="41">
        <v>0</v>
      </c>
      <c r="AB626" s="41"/>
      <c r="AC626" s="41">
        <f t="shared" si="143"/>
        <v>5</v>
      </c>
      <c r="AE626" s="41">
        <v>0</v>
      </c>
      <c r="AG626" s="41">
        <v>0</v>
      </c>
      <c r="AI626" s="41">
        <v>0</v>
      </c>
      <c r="AK626" s="41">
        <v>5</v>
      </c>
    </row>
    <row r="627" spans="2:37" outlineLevel="2" x14ac:dyDescent="0.2">
      <c r="B627" s="46">
        <v>2017</v>
      </c>
      <c r="C627" s="46">
        <v>6</v>
      </c>
      <c r="D627" s="22" t="s">
        <v>121</v>
      </c>
      <c r="E627" s="22" t="s">
        <v>465</v>
      </c>
      <c r="G627" s="41">
        <f t="shared" si="142"/>
        <v>1479</v>
      </c>
      <c r="H627" s="22"/>
      <c r="I627" s="41">
        <v>61</v>
      </c>
      <c r="J627" s="41">
        <v>0</v>
      </c>
      <c r="K627" s="41">
        <v>0</v>
      </c>
      <c r="L627" s="41">
        <v>0</v>
      </c>
      <c r="M627" s="41">
        <v>0</v>
      </c>
      <c r="N627" s="41">
        <v>61</v>
      </c>
      <c r="P627" s="41">
        <v>1176</v>
      </c>
      <c r="Q627" s="41">
        <v>1176</v>
      </c>
      <c r="R627" s="41">
        <v>0</v>
      </c>
      <c r="T627" s="41">
        <v>10</v>
      </c>
      <c r="U627" s="22"/>
      <c r="V627" s="41">
        <v>232</v>
      </c>
      <c r="W627" s="41">
        <v>225</v>
      </c>
      <c r="X627" s="41">
        <v>7</v>
      </c>
      <c r="Y627" s="41">
        <v>0</v>
      </c>
      <c r="AA627" s="41">
        <v>0</v>
      </c>
      <c r="AB627" s="41"/>
      <c r="AC627" s="41">
        <f t="shared" si="143"/>
        <v>97</v>
      </c>
      <c r="AE627" s="41">
        <v>0</v>
      </c>
      <c r="AG627" s="41">
        <v>45</v>
      </c>
      <c r="AI627" s="41">
        <v>37</v>
      </c>
      <c r="AK627" s="41">
        <v>15</v>
      </c>
    </row>
    <row r="628" spans="2:37" outlineLevel="2" x14ac:dyDescent="0.2">
      <c r="B628" s="46">
        <v>2017</v>
      </c>
      <c r="C628" s="46">
        <v>6</v>
      </c>
      <c r="D628" s="22" t="s">
        <v>124</v>
      </c>
      <c r="E628" s="22" t="s">
        <v>468</v>
      </c>
      <c r="G628" s="41">
        <f t="shared" si="142"/>
        <v>1120</v>
      </c>
      <c r="H628" s="22"/>
      <c r="I628" s="41">
        <v>666</v>
      </c>
      <c r="J628" s="41">
        <v>620</v>
      </c>
      <c r="K628" s="41">
        <v>1</v>
      </c>
      <c r="L628" s="41">
        <v>0</v>
      </c>
      <c r="M628" s="41">
        <v>0</v>
      </c>
      <c r="N628" s="41">
        <v>45</v>
      </c>
      <c r="P628" s="41">
        <v>11</v>
      </c>
      <c r="Q628" s="41">
        <v>0</v>
      </c>
      <c r="R628" s="41">
        <v>11</v>
      </c>
      <c r="T628" s="41">
        <v>117</v>
      </c>
      <c r="U628" s="22"/>
      <c r="V628" s="41">
        <v>326</v>
      </c>
      <c r="W628" s="41">
        <v>326</v>
      </c>
      <c r="X628" s="41">
        <v>0</v>
      </c>
      <c r="Y628" s="41">
        <v>0</v>
      </c>
      <c r="AA628" s="41">
        <v>0</v>
      </c>
      <c r="AB628" s="41"/>
      <c r="AC628" s="41">
        <f t="shared" si="143"/>
        <v>156</v>
      </c>
      <c r="AE628" s="41">
        <v>15</v>
      </c>
      <c r="AG628" s="41">
        <v>62</v>
      </c>
      <c r="AI628" s="41">
        <v>0</v>
      </c>
      <c r="AK628" s="41">
        <v>79</v>
      </c>
    </row>
    <row r="629" spans="2:37" outlineLevel="2" x14ac:dyDescent="0.2">
      <c r="B629" s="46">
        <v>2017</v>
      </c>
      <c r="C629" s="46">
        <v>6</v>
      </c>
      <c r="D629" s="22" t="s">
        <v>127</v>
      </c>
      <c r="E629" s="22" t="s">
        <v>471</v>
      </c>
      <c r="G629" s="41">
        <f t="shared" si="142"/>
        <v>1742</v>
      </c>
      <c r="H629" s="22"/>
      <c r="I629" s="41">
        <v>479</v>
      </c>
      <c r="J629" s="41">
        <v>7</v>
      </c>
      <c r="K629" s="41">
        <v>9</v>
      </c>
      <c r="L629" s="41">
        <v>356</v>
      </c>
      <c r="M629" s="41">
        <v>0</v>
      </c>
      <c r="N629" s="41">
        <v>107</v>
      </c>
      <c r="P629" s="41">
        <v>484</v>
      </c>
      <c r="Q629" s="41">
        <v>484</v>
      </c>
      <c r="R629" s="41">
        <v>0</v>
      </c>
      <c r="T629" s="41">
        <v>488</v>
      </c>
      <c r="U629" s="22"/>
      <c r="V629" s="41">
        <v>291</v>
      </c>
      <c r="W629" s="41">
        <v>270</v>
      </c>
      <c r="X629" s="41">
        <v>0</v>
      </c>
      <c r="Y629" s="41">
        <v>21</v>
      </c>
      <c r="AA629" s="41">
        <v>0</v>
      </c>
      <c r="AB629" s="41"/>
      <c r="AC629" s="41">
        <f t="shared" si="143"/>
        <v>203</v>
      </c>
      <c r="AE629" s="41">
        <v>31</v>
      </c>
      <c r="AG629" s="41">
        <v>172</v>
      </c>
      <c r="AI629" s="41">
        <v>0</v>
      </c>
      <c r="AK629" s="41">
        <v>0</v>
      </c>
    </row>
    <row r="630" spans="2:37" outlineLevel="2" x14ac:dyDescent="0.2">
      <c r="B630" s="46">
        <v>2017</v>
      </c>
      <c r="C630" s="46">
        <v>6</v>
      </c>
      <c r="D630" s="22" t="s">
        <v>129</v>
      </c>
      <c r="E630" s="22" t="s">
        <v>473</v>
      </c>
      <c r="G630" s="41">
        <f t="shared" si="142"/>
        <v>1072</v>
      </c>
      <c r="H630" s="22"/>
      <c r="I630" s="41">
        <v>380</v>
      </c>
      <c r="J630" s="41">
        <v>14</v>
      </c>
      <c r="K630" s="41">
        <v>4</v>
      </c>
      <c r="L630" s="41">
        <v>35</v>
      </c>
      <c r="M630" s="41">
        <v>62</v>
      </c>
      <c r="N630" s="41">
        <v>265</v>
      </c>
      <c r="P630" s="41">
        <v>169</v>
      </c>
      <c r="Q630" s="41">
        <v>169</v>
      </c>
      <c r="R630" s="41">
        <v>0</v>
      </c>
      <c r="T630" s="41">
        <v>182</v>
      </c>
      <c r="U630" s="22"/>
      <c r="V630" s="41">
        <v>341</v>
      </c>
      <c r="W630" s="41">
        <v>341</v>
      </c>
      <c r="X630" s="41">
        <v>0</v>
      </c>
      <c r="Y630" s="41">
        <v>0</v>
      </c>
      <c r="AA630" s="41">
        <v>0</v>
      </c>
      <c r="AB630" s="41"/>
      <c r="AC630" s="41">
        <f t="shared" si="143"/>
        <v>189.97030000000001</v>
      </c>
      <c r="AE630" s="41">
        <v>88.155000000000001</v>
      </c>
      <c r="AG630" s="41">
        <v>15.9216</v>
      </c>
      <c r="AI630" s="41">
        <v>57.131500000000003</v>
      </c>
      <c r="AK630" s="41">
        <v>28.7622</v>
      </c>
    </row>
    <row r="631" spans="2:37" outlineLevel="2" x14ac:dyDescent="0.2">
      <c r="B631" s="46">
        <v>2017</v>
      </c>
      <c r="C631" s="46">
        <v>6</v>
      </c>
      <c r="D631" s="22" t="s">
        <v>130</v>
      </c>
      <c r="E631" s="22" t="s">
        <v>474</v>
      </c>
      <c r="G631" s="41">
        <f t="shared" si="142"/>
        <v>764</v>
      </c>
      <c r="H631" s="22"/>
      <c r="I631" s="41">
        <v>49</v>
      </c>
      <c r="J631" s="41">
        <v>0</v>
      </c>
      <c r="K631" s="41">
        <v>0</v>
      </c>
      <c r="L631" s="41">
        <v>24</v>
      </c>
      <c r="M631" s="41">
        <v>0</v>
      </c>
      <c r="N631" s="41">
        <v>25</v>
      </c>
      <c r="P631" s="41">
        <v>184</v>
      </c>
      <c r="Q631" s="41">
        <v>184</v>
      </c>
      <c r="R631" s="41">
        <v>0</v>
      </c>
      <c r="T631" s="41">
        <v>0</v>
      </c>
      <c r="U631" s="22"/>
      <c r="V631" s="41">
        <v>531</v>
      </c>
      <c r="W631" s="41">
        <v>483</v>
      </c>
      <c r="X631" s="41">
        <v>48</v>
      </c>
      <c r="Y631" s="41">
        <v>0</v>
      </c>
      <c r="AA631" s="41">
        <v>0</v>
      </c>
      <c r="AB631" s="41"/>
      <c r="AC631" s="41">
        <f t="shared" si="143"/>
        <v>49.826599999999999</v>
      </c>
      <c r="AE631" s="41">
        <v>31.773199999999999</v>
      </c>
      <c r="AG631" s="41">
        <v>18.0534</v>
      </c>
      <c r="AI631" s="41">
        <v>0</v>
      </c>
      <c r="AK631" s="41">
        <v>0</v>
      </c>
    </row>
    <row r="632" spans="2:37" outlineLevel="2" x14ac:dyDescent="0.2">
      <c r="B632" s="46">
        <v>2017</v>
      </c>
      <c r="C632" s="46">
        <v>6</v>
      </c>
      <c r="D632" s="22" t="s">
        <v>135</v>
      </c>
      <c r="E632" s="22" t="s">
        <v>480</v>
      </c>
      <c r="G632" s="41">
        <f t="shared" si="142"/>
        <v>979</v>
      </c>
      <c r="H632" s="22"/>
      <c r="I632" s="41">
        <v>216</v>
      </c>
      <c r="J632" s="41">
        <v>0</v>
      </c>
      <c r="K632" s="41">
        <v>0</v>
      </c>
      <c r="L632" s="41">
        <v>149</v>
      </c>
      <c r="M632" s="41">
        <v>0</v>
      </c>
      <c r="N632" s="41">
        <v>67</v>
      </c>
      <c r="P632" s="41">
        <v>15</v>
      </c>
      <c r="Q632" s="41">
        <v>15</v>
      </c>
      <c r="R632" s="41">
        <v>0</v>
      </c>
      <c r="T632" s="41">
        <v>192</v>
      </c>
      <c r="U632" s="22"/>
      <c r="V632" s="41">
        <v>556</v>
      </c>
      <c r="W632" s="41">
        <v>522</v>
      </c>
      <c r="X632" s="41">
        <v>10</v>
      </c>
      <c r="Y632" s="41">
        <v>24</v>
      </c>
      <c r="AA632" s="41">
        <v>0</v>
      </c>
      <c r="AB632" s="41"/>
      <c r="AC632" s="41">
        <f t="shared" si="143"/>
        <v>111</v>
      </c>
      <c r="AE632" s="41">
        <v>0</v>
      </c>
      <c r="AG632" s="41">
        <v>0</v>
      </c>
      <c r="AI632" s="41">
        <v>13</v>
      </c>
      <c r="AK632" s="41">
        <v>98</v>
      </c>
    </row>
    <row r="633" spans="2:37" outlineLevel="2" x14ac:dyDescent="0.2">
      <c r="B633" s="46">
        <v>2017</v>
      </c>
      <c r="C633" s="46">
        <v>6</v>
      </c>
      <c r="D633" s="22" t="s">
        <v>136</v>
      </c>
      <c r="E633" s="22" t="s">
        <v>481</v>
      </c>
      <c r="G633" s="41">
        <f t="shared" si="142"/>
        <v>2325</v>
      </c>
      <c r="H633" s="22"/>
      <c r="I633" s="41">
        <v>1012</v>
      </c>
      <c r="J633" s="41">
        <v>360</v>
      </c>
      <c r="K633" s="41">
        <v>0</v>
      </c>
      <c r="L633" s="41">
        <v>0</v>
      </c>
      <c r="M633" s="41">
        <v>0</v>
      </c>
      <c r="N633" s="41">
        <v>652</v>
      </c>
      <c r="P633" s="41">
        <v>617</v>
      </c>
      <c r="Q633" s="41">
        <v>532</v>
      </c>
      <c r="R633" s="41">
        <v>85</v>
      </c>
      <c r="T633" s="41">
        <v>325</v>
      </c>
      <c r="U633" s="22"/>
      <c r="V633" s="41">
        <v>371</v>
      </c>
      <c r="W633" s="41">
        <v>361</v>
      </c>
      <c r="X633" s="41">
        <v>10</v>
      </c>
      <c r="Y633" s="41">
        <v>0</v>
      </c>
      <c r="AA633" s="41">
        <v>18</v>
      </c>
      <c r="AB633" s="41"/>
      <c r="AC633" s="41">
        <f t="shared" si="143"/>
        <v>145</v>
      </c>
      <c r="AE633" s="41">
        <v>88</v>
      </c>
      <c r="AG633" s="41">
        <v>54</v>
      </c>
      <c r="AI633" s="41">
        <v>3</v>
      </c>
      <c r="AK633" s="41">
        <v>0</v>
      </c>
    </row>
    <row r="634" spans="2:37" outlineLevel="2" x14ac:dyDescent="0.2">
      <c r="B634" s="46">
        <v>2017</v>
      </c>
      <c r="C634" s="46">
        <v>6</v>
      </c>
      <c r="D634" s="22" t="s">
        <v>155</v>
      </c>
      <c r="E634" s="22" t="s">
        <v>500</v>
      </c>
      <c r="G634" s="41">
        <f t="shared" si="142"/>
        <v>245</v>
      </c>
      <c r="H634" s="22"/>
      <c r="I634" s="41">
        <v>0</v>
      </c>
      <c r="J634" s="41">
        <v>0</v>
      </c>
      <c r="K634" s="41">
        <v>0</v>
      </c>
      <c r="L634" s="41">
        <v>0</v>
      </c>
      <c r="M634" s="41">
        <v>0</v>
      </c>
      <c r="N634" s="41">
        <v>0</v>
      </c>
      <c r="P634" s="41">
        <v>12</v>
      </c>
      <c r="Q634" s="41">
        <v>12</v>
      </c>
      <c r="R634" s="41">
        <v>0</v>
      </c>
      <c r="T634" s="41">
        <v>43</v>
      </c>
      <c r="U634" s="22"/>
      <c r="V634" s="41">
        <v>190</v>
      </c>
      <c r="W634" s="41">
        <v>179</v>
      </c>
      <c r="X634" s="41">
        <v>4</v>
      </c>
      <c r="Y634" s="41">
        <v>7</v>
      </c>
      <c r="AA634" s="41">
        <v>0</v>
      </c>
      <c r="AB634" s="41"/>
      <c r="AC634" s="41">
        <f t="shared" si="143"/>
        <v>64</v>
      </c>
      <c r="AE634" s="41">
        <v>0</v>
      </c>
      <c r="AG634" s="41">
        <v>7</v>
      </c>
      <c r="AI634" s="41">
        <v>0</v>
      </c>
      <c r="AK634" s="41">
        <v>57</v>
      </c>
    </row>
    <row r="635" spans="2:37" outlineLevel="2" x14ac:dyDescent="0.2">
      <c r="B635" s="46">
        <v>2017</v>
      </c>
      <c r="C635" s="46">
        <v>6</v>
      </c>
      <c r="D635" s="22" t="s">
        <v>162</v>
      </c>
      <c r="E635" s="22" t="s">
        <v>509</v>
      </c>
      <c r="G635" s="41">
        <f t="shared" si="142"/>
        <v>1028</v>
      </c>
      <c r="H635" s="22"/>
      <c r="I635" s="41">
        <v>824</v>
      </c>
      <c r="J635" s="41">
        <v>38</v>
      </c>
      <c r="K635" s="41">
        <v>0</v>
      </c>
      <c r="L635" s="41">
        <v>0</v>
      </c>
      <c r="M635" s="41">
        <v>0</v>
      </c>
      <c r="N635" s="41">
        <v>786</v>
      </c>
      <c r="P635" s="41">
        <v>7</v>
      </c>
      <c r="Q635" s="41">
        <v>7</v>
      </c>
      <c r="R635" s="41">
        <v>0</v>
      </c>
      <c r="T635" s="41">
        <v>2</v>
      </c>
      <c r="U635" s="22"/>
      <c r="V635" s="41">
        <v>195</v>
      </c>
      <c r="W635" s="41">
        <v>180</v>
      </c>
      <c r="X635" s="41">
        <v>0</v>
      </c>
      <c r="Y635" s="41">
        <v>15</v>
      </c>
      <c r="AA635" s="41">
        <v>0</v>
      </c>
      <c r="AB635" s="41"/>
      <c r="AC635" s="41">
        <f t="shared" si="143"/>
        <v>175</v>
      </c>
      <c r="AE635" s="41">
        <v>175</v>
      </c>
      <c r="AG635" s="41">
        <v>0</v>
      </c>
      <c r="AI635" s="41">
        <v>0</v>
      </c>
      <c r="AK635" s="41">
        <v>0</v>
      </c>
    </row>
    <row r="636" spans="2:37" outlineLevel="2" x14ac:dyDescent="0.2">
      <c r="B636" s="46">
        <v>2017</v>
      </c>
      <c r="C636" s="46">
        <v>6</v>
      </c>
      <c r="D636" s="22" t="s">
        <v>172</v>
      </c>
      <c r="E636" s="22" t="s">
        <v>522</v>
      </c>
      <c r="G636" s="41">
        <f t="shared" si="142"/>
        <v>452</v>
      </c>
      <c r="H636" s="22"/>
      <c r="I636" s="41">
        <v>89</v>
      </c>
      <c r="J636" s="41">
        <v>0</v>
      </c>
      <c r="K636" s="41">
        <v>0</v>
      </c>
      <c r="L636" s="41">
        <v>0</v>
      </c>
      <c r="M636" s="41">
        <v>0</v>
      </c>
      <c r="N636" s="41">
        <v>89</v>
      </c>
      <c r="P636" s="41">
        <v>30</v>
      </c>
      <c r="Q636" s="41">
        <v>30</v>
      </c>
      <c r="R636" s="41">
        <v>0</v>
      </c>
      <c r="T636" s="41">
        <v>51</v>
      </c>
      <c r="U636" s="22"/>
      <c r="V636" s="41">
        <v>282</v>
      </c>
      <c r="W636" s="41">
        <v>273</v>
      </c>
      <c r="X636" s="41">
        <v>9</v>
      </c>
      <c r="Y636" s="41">
        <v>0</v>
      </c>
      <c r="AA636" s="41">
        <v>0</v>
      </c>
      <c r="AB636" s="41"/>
      <c r="AC636" s="41">
        <f t="shared" si="143"/>
        <v>40</v>
      </c>
      <c r="AE636" s="41">
        <v>0</v>
      </c>
      <c r="AG636" s="41">
        <v>11</v>
      </c>
      <c r="AI636" s="41">
        <v>29</v>
      </c>
      <c r="AK636" s="41">
        <v>0</v>
      </c>
    </row>
    <row r="637" spans="2:37" outlineLevel="2" x14ac:dyDescent="0.2">
      <c r="B637" s="46">
        <v>2017</v>
      </c>
      <c r="C637" s="46">
        <v>6</v>
      </c>
      <c r="D637" s="22" t="s">
        <v>174</v>
      </c>
      <c r="E637" s="22" t="s">
        <v>524</v>
      </c>
      <c r="G637" s="41">
        <f t="shared" si="142"/>
        <v>783</v>
      </c>
      <c r="H637" s="22"/>
      <c r="I637" s="41">
        <v>161</v>
      </c>
      <c r="J637" s="41">
        <v>2</v>
      </c>
      <c r="K637" s="41">
        <v>3</v>
      </c>
      <c r="L637" s="41">
        <v>118</v>
      </c>
      <c r="M637" s="41">
        <v>0</v>
      </c>
      <c r="N637" s="41">
        <v>38</v>
      </c>
      <c r="P637" s="41">
        <v>128</v>
      </c>
      <c r="Q637" s="41">
        <v>94</v>
      </c>
      <c r="R637" s="41">
        <v>34</v>
      </c>
      <c r="T637" s="41">
        <v>95</v>
      </c>
      <c r="U637" s="22"/>
      <c r="V637" s="41">
        <v>399</v>
      </c>
      <c r="W637" s="41">
        <v>398</v>
      </c>
      <c r="X637" s="41">
        <v>1</v>
      </c>
      <c r="Y637" s="41">
        <v>0</v>
      </c>
      <c r="AA637" s="41">
        <v>258</v>
      </c>
      <c r="AB637" s="41"/>
      <c r="AC637" s="41">
        <f t="shared" si="143"/>
        <v>80</v>
      </c>
      <c r="AE637" s="41">
        <v>4</v>
      </c>
      <c r="AG637" s="41">
        <v>13</v>
      </c>
      <c r="AI637" s="41">
        <v>5</v>
      </c>
      <c r="AK637" s="41">
        <v>58</v>
      </c>
    </row>
    <row r="638" spans="2:37" outlineLevel="2" x14ac:dyDescent="0.2">
      <c r="B638" s="46">
        <v>2017</v>
      </c>
      <c r="C638" s="46">
        <v>6</v>
      </c>
      <c r="D638" s="22" t="s">
        <v>183</v>
      </c>
      <c r="E638" s="22" t="s">
        <v>533</v>
      </c>
      <c r="G638" s="41">
        <f t="shared" si="142"/>
        <v>749</v>
      </c>
      <c r="H638" s="22"/>
      <c r="I638" s="41">
        <v>186</v>
      </c>
      <c r="J638" s="41">
        <v>135</v>
      </c>
      <c r="K638" s="41">
        <v>0</v>
      </c>
      <c r="L638" s="41">
        <v>9</v>
      </c>
      <c r="M638" s="41">
        <v>0</v>
      </c>
      <c r="N638" s="41">
        <v>42</v>
      </c>
      <c r="P638" s="41">
        <v>328</v>
      </c>
      <c r="Q638" s="41">
        <v>328</v>
      </c>
      <c r="R638" s="41">
        <v>0</v>
      </c>
      <c r="T638" s="41">
        <v>6</v>
      </c>
      <c r="U638" s="22"/>
      <c r="V638" s="41">
        <v>229</v>
      </c>
      <c r="W638" s="41">
        <v>229</v>
      </c>
      <c r="X638" s="41">
        <v>0</v>
      </c>
      <c r="Y638" s="41">
        <v>0</v>
      </c>
      <c r="AA638" s="41">
        <v>0</v>
      </c>
      <c r="AB638" s="41"/>
      <c r="AC638" s="41">
        <f t="shared" si="143"/>
        <v>34</v>
      </c>
      <c r="AE638" s="41">
        <v>0</v>
      </c>
      <c r="AG638" s="41">
        <v>30</v>
      </c>
      <c r="AI638" s="41">
        <v>4</v>
      </c>
      <c r="AK638" s="41">
        <v>0</v>
      </c>
    </row>
    <row r="639" spans="2:37" outlineLevel="2" x14ac:dyDescent="0.2">
      <c r="B639" s="46">
        <v>2017</v>
      </c>
      <c r="C639" s="46">
        <v>6</v>
      </c>
      <c r="D639" s="22" t="s">
        <v>186</v>
      </c>
      <c r="E639" s="22" t="s">
        <v>537</v>
      </c>
      <c r="G639" s="41">
        <f t="shared" si="142"/>
        <v>259</v>
      </c>
      <c r="H639" s="22"/>
      <c r="I639" s="41">
        <v>71</v>
      </c>
      <c r="J639" s="41">
        <v>59</v>
      </c>
      <c r="K639" s="41">
        <v>0</v>
      </c>
      <c r="L639" s="41">
        <v>10</v>
      </c>
      <c r="M639" s="41">
        <v>0</v>
      </c>
      <c r="N639" s="41">
        <v>2</v>
      </c>
      <c r="P639" s="41">
        <v>18</v>
      </c>
      <c r="Q639" s="41">
        <v>0</v>
      </c>
      <c r="R639" s="41">
        <v>18</v>
      </c>
      <c r="T639" s="41">
        <v>9</v>
      </c>
      <c r="U639" s="22"/>
      <c r="V639" s="41">
        <v>161</v>
      </c>
      <c r="W639" s="41">
        <v>156</v>
      </c>
      <c r="X639" s="41">
        <v>5</v>
      </c>
      <c r="Y639" s="41">
        <v>0</v>
      </c>
      <c r="AA639" s="41">
        <v>0</v>
      </c>
      <c r="AB639" s="41"/>
      <c r="AC639" s="41">
        <f t="shared" si="143"/>
        <v>9</v>
      </c>
      <c r="AE639" s="41">
        <v>5</v>
      </c>
      <c r="AG639" s="41">
        <v>0</v>
      </c>
      <c r="AI639" s="41">
        <v>4</v>
      </c>
      <c r="AK639" s="41">
        <v>0</v>
      </c>
    </row>
    <row r="640" spans="2:37" outlineLevel="2" x14ac:dyDescent="0.2">
      <c r="B640" s="46">
        <v>2017</v>
      </c>
      <c r="C640" s="46">
        <v>6</v>
      </c>
      <c r="D640" s="22" t="s">
        <v>191</v>
      </c>
      <c r="E640" s="22" t="s">
        <v>542</v>
      </c>
      <c r="G640" s="41">
        <f t="shared" si="142"/>
        <v>458</v>
      </c>
      <c r="H640" s="22"/>
      <c r="I640" s="41">
        <v>116</v>
      </c>
      <c r="J640" s="41">
        <v>115</v>
      </c>
      <c r="K640" s="41">
        <v>0</v>
      </c>
      <c r="L640" s="41">
        <v>0</v>
      </c>
      <c r="M640" s="41">
        <v>0</v>
      </c>
      <c r="N640" s="41">
        <v>1</v>
      </c>
      <c r="P640" s="41">
        <v>30</v>
      </c>
      <c r="Q640" s="41">
        <v>30</v>
      </c>
      <c r="R640" s="41">
        <v>0</v>
      </c>
      <c r="T640" s="41">
        <v>22</v>
      </c>
      <c r="U640" s="22"/>
      <c r="V640" s="41">
        <v>290</v>
      </c>
      <c r="W640" s="41">
        <v>272</v>
      </c>
      <c r="X640" s="41">
        <v>18</v>
      </c>
      <c r="Y640" s="41">
        <v>0</v>
      </c>
      <c r="AA640" s="41">
        <v>0</v>
      </c>
      <c r="AB640" s="41"/>
      <c r="AC640" s="41">
        <f t="shared" si="143"/>
        <v>2</v>
      </c>
      <c r="AE640" s="41">
        <v>0</v>
      </c>
      <c r="AG640" s="41">
        <v>0</v>
      </c>
      <c r="AI640" s="41">
        <v>2</v>
      </c>
      <c r="AK640" s="41">
        <v>0</v>
      </c>
    </row>
    <row r="641" spans="2:37" outlineLevel="2" x14ac:dyDescent="0.2">
      <c r="B641" s="46">
        <v>2017</v>
      </c>
      <c r="C641" s="46">
        <v>6</v>
      </c>
      <c r="D641" s="22" t="s">
        <v>192</v>
      </c>
      <c r="E641" s="22" t="s">
        <v>543</v>
      </c>
      <c r="G641" s="41">
        <f t="shared" si="142"/>
        <v>669</v>
      </c>
      <c r="H641" s="22"/>
      <c r="I641" s="41">
        <v>554</v>
      </c>
      <c r="J641" s="41">
        <v>204</v>
      </c>
      <c r="K641" s="41">
        <v>307</v>
      </c>
      <c r="L641" s="41">
        <v>4</v>
      </c>
      <c r="M641" s="41">
        <v>39</v>
      </c>
      <c r="N641" s="41">
        <v>0</v>
      </c>
      <c r="P641" s="41">
        <v>20</v>
      </c>
      <c r="Q641" s="41">
        <v>20</v>
      </c>
      <c r="R641" s="41">
        <v>0</v>
      </c>
      <c r="T641" s="41">
        <v>92</v>
      </c>
      <c r="U641" s="22"/>
      <c r="V641" s="41">
        <v>3</v>
      </c>
      <c r="W641" s="41">
        <v>0</v>
      </c>
      <c r="X641" s="41">
        <v>3</v>
      </c>
      <c r="Y641" s="41">
        <v>0</v>
      </c>
      <c r="AA641" s="41">
        <v>0</v>
      </c>
      <c r="AB641" s="41"/>
      <c r="AC641" s="41">
        <f t="shared" si="143"/>
        <v>22</v>
      </c>
      <c r="AE641" s="41">
        <v>16</v>
      </c>
      <c r="AG641" s="41">
        <v>6</v>
      </c>
      <c r="AI641" s="41">
        <v>0</v>
      </c>
      <c r="AK641" s="41">
        <v>0</v>
      </c>
    </row>
    <row r="642" spans="2:37" outlineLevel="2" x14ac:dyDescent="0.2">
      <c r="B642" s="46">
        <v>2017</v>
      </c>
      <c r="C642" s="46">
        <v>6</v>
      </c>
      <c r="D642" s="22" t="s">
        <v>199</v>
      </c>
      <c r="E642" s="22" t="s">
        <v>550</v>
      </c>
      <c r="G642" s="41">
        <f t="shared" si="142"/>
        <v>64</v>
      </c>
      <c r="H642" s="22"/>
      <c r="I642" s="41">
        <v>40</v>
      </c>
      <c r="J642" s="41">
        <v>1</v>
      </c>
      <c r="K642" s="41">
        <v>0</v>
      </c>
      <c r="L642" s="41">
        <v>19</v>
      </c>
      <c r="M642" s="41">
        <v>0</v>
      </c>
      <c r="N642" s="41">
        <v>20</v>
      </c>
      <c r="P642" s="41">
        <v>0</v>
      </c>
      <c r="Q642" s="41">
        <v>0</v>
      </c>
      <c r="R642" s="41">
        <v>0</v>
      </c>
      <c r="T642" s="41">
        <v>17</v>
      </c>
      <c r="U642" s="22"/>
      <c r="V642" s="41">
        <v>7</v>
      </c>
      <c r="W642" s="41">
        <v>0</v>
      </c>
      <c r="X642" s="41">
        <v>7</v>
      </c>
      <c r="Y642" s="41">
        <v>0</v>
      </c>
      <c r="AA642" s="41">
        <v>33</v>
      </c>
      <c r="AB642" s="41"/>
      <c r="AC642" s="41">
        <f t="shared" si="143"/>
        <v>2</v>
      </c>
      <c r="AE642" s="41">
        <v>0</v>
      </c>
      <c r="AG642" s="41">
        <v>0</v>
      </c>
      <c r="AI642" s="41">
        <v>2</v>
      </c>
      <c r="AK642" s="41">
        <v>0</v>
      </c>
    </row>
    <row r="643" spans="2:37" outlineLevel="2" x14ac:dyDescent="0.2">
      <c r="B643" s="46">
        <v>2017</v>
      </c>
      <c r="C643" s="46">
        <v>6</v>
      </c>
      <c r="D643" s="22" t="s">
        <v>203</v>
      </c>
      <c r="E643" s="22" t="s">
        <v>554</v>
      </c>
      <c r="G643" s="41">
        <f t="shared" si="142"/>
        <v>1444</v>
      </c>
      <c r="H643" s="22"/>
      <c r="I643" s="41">
        <v>965</v>
      </c>
      <c r="J643" s="41">
        <v>451</v>
      </c>
      <c r="K643" s="41">
        <v>64</v>
      </c>
      <c r="L643" s="41">
        <v>174</v>
      </c>
      <c r="M643" s="41">
        <v>77</v>
      </c>
      <c r="N643" s="41">
        <v>199</v>
      </c>
      <c r="P643" s="41">
        <v>32</v>
      </c>
      <c r="Q643" s="41">
        <v>32</v>
      </c>
      <c r="R643" s="41">
        <v>0</v>
      </c>
      <c r="T643" s="41">
        <v>179</v>
      </c>
      <c r="U643" s="22"/>
      <c r="V643" s="41">
        <v>268</v>
      </c>
      <c r="W643" s="41">
        <v>267</v>
      </c>
      <c r="X643" s="41">
        <v>1</v>
      </c>
      <c r="Y643" s="41">
        <v>0</v>
      </c>
      <c r="AA643" s="41">
        <v>0</v>
      </c>
      <c r="AB643" s="41"/>
      <c r="AC643" s="41">
        <f t="shared" si="143"/>
        <v>807</v>
      </c>
      <c r="AE643" s="41">
        <v>383</v>
      </c>
      <c r="AG643" s="41">
        <v>44</v>
      </c>
      <c r="AI643" s="41">
        <v>380</v>
      </c>
      <c r="AK643" s="41">
        <v>0</v>
      </c>
    </row>
    <row r="644" spans="2:37" outlineLevel="2" x14ac:dyDescent="0.2">
      <c r="B644" s="46">
        <v>2017</v>
      </c>
      <c r="C644" s="46">
        <v>6</v>
      </c>
      <c r="D644" s="22" t="s">
        <v>206</v>
      </c>
      <c r="E644" s="22" t="s">
        <v>559</v>
      </c>
      <c r="G644" s="41">
        <f t="shared" si="142"/>
        <v>837</v>
      </c>
      <c r="H644" s="22"/>
      <c r="I644" s="41">
        <v>111</v>
      </c>
      <c r="J644" s="41">
        <v>14</v>
      </c>
      <c r="K644" s="41">
        <v>11</v>
      </c>
      <c r="L644" s="41">
        <v>73</v>
      </c>
      <c r="M644" s="41">
        <v>0</v>
      </c>
      <c r="N644" s="41">
        <v>13</v>
      </c>
      <c r="P644" s="41">
        <v>194</v>
      </c>
      <c r="Q644" s="41">
        <v>110</v>
      </c>
      <c r="R644" s="41">
        <v>84</v>
      </c>
      <c r="T644" s="41">
        <v>136</v>
      </c>
      <c r="U644" s="22"/>
      <c r="V644" s="41">
        <v>396</v>
      </c>
      <c r="W644" s="41">
        <v>387</v>
      </c>
      <c r="X644" s="41">
        <v>9</v>
      </c>
      <c r="Y644" s="41">
        <v>0</v>
      </c>
      <c r="AA644" s="41">
        <v>0</v>
      </c>
      <c r="AB644" s="41"/>
      <c r="AC644" s="41">
        <f t="shared" si="143"/>
        <v>7</v>
      </c>
      <c r="AE644" s="41">
        <v>7</v>
      </c>
      <c r="AG644" s="41">
        <v>0</v>
      </c>
      <c r="AI644" s="41">
        <v>0</v>
      </c>
      <c r="AK644" s="41">
        <v>0</v>
      </c>
    </row>
    <row r="645" spans="2:37" outlineLevel="2" x14ac:dyDescent="0.2">
      <c r="B645" s="46">
        <v>2017</v>
      </c>
      <c r="C645" s="46">
        <v>6</v>
      </c>
      <c r="D645" s="22" t="s">
        <v>210</v>
      </c>
      <c r="E645" s="22" t="s">
        <v>565</v>
      </c>
      <c r="G645" s="41">
        <f t="shared" si="142"/>
        <v>792</v>
      </c>
      <c r="H645" s="22"/>
      <c r="I645" s="41">
        <v>302</v>
      </c>
      <c r="J645" s="41">
        <v>277</v>
      </c>
      <c r="K645" s="41">
        <v>0</v>
      </c>
      <c r="L645" s="41">
        <v>17</v>
      </c>
      <c r="M645" s="41">
        <v>0</v>
      </c>
      <c r="N645" s="41">
        <v>8</v>
      </c>
      <c r="P645" s="41">
        <v>18</v>
      </c>
      <c r="Q645" s="41">
        <v>13</v>
      </c>
      <c r="R645" s="41">
        <v>5</v>
      </c>
      <c r="T645" s="41">
        <v>100</v>
      </c>
      <c r="U645" s="22"/>
      <c r="V645" s="41">
        <v>372</v>
      </c>
      <c r="W645" s="41">
        <v>346</v>
      </c>
      <c r="X645" s="41">
        <v>26</v>
      </c>
      <c r="Y645" s="41">
        <v>0</v>
      </c>
      <c r="AA645" s="41">
        <v>0</v>
      </c>
      <c r="AB645" s="41"/>
      <c r="AC645" s="41">
        <f t="shared" si="143"/>
        <v>70</v>
      </c>
      <c r="AE645" s="41">
        <v>0</v>
      </c>
      <c r="AG645" s="41">
        <v>46</v>
      </c>
      <c r="AI645" s="41">
        <v>8</v>
      </c>
      <c r="AK645" s="41">
        <v>16</v>
      </c>
    </row>
    <row r="646" spans="2:37" outlineLevel="2" x14ac:dyDescent="0.2">
      <c r="B646" s="46">
        <v>2017</v>
      </c>
      <c r="C646" s="46">
        <v>6</v>
      </c>
      <c r="D646" s="22" t="s">
        <v>211</v>
      </c>
      <c r="E646" s="22" t="s">
        <v>566</v>
      </c>
      <c r="G646" s="41">
        <f t="shared" si="142"/>
        <v>938</v>
      </c>
      <c r="H646" s="22"/>
      <c r="I646" s="41">
        <v>409</v>
      </c>
      <c r="J646" s="41">
        <v>210</v>
      </c>
      <c r="K646" s="41">
        <v>32</v>
      </c>
      <c r="L646" s="41">
        <v>114</v>
      </c>
      <c r="M646" s="41">
        <v>0</v>
      </c>
      <c r="N646" s="41">
        <v>53</v>
      </c>
      <c r="P646" s="41">
        <v>0</v>
      </c>
      <c r="Q646" s="41">
        <v>0</v>
      </c>
      <c r="R646" s="41">
        <v>0</v>
      </c>
      <c r="T646" s="41">
        <v>63</v>
      </c>
      <c r="U646" s="22"/>
      <c r="V646" s="41">
        <v>466</v>
      </c>
      <c r="W646" s="41">
        <v>458</v>
      </c>
      <c r="X646" s="41">
        <v>8</v>
      </c>
      <c r="Y646" s="41">
        <v>0</v>
      </c>
      <c r="AA646" s="41">
        <v>0</v>
      </c>
      <c r="AB646" s="41"/>
      <c r="AC646" s="41">
        <f t="shared" si="143"/>
        <v>97</v>
      </c>
      <c r="AE646" s="41">
        <v>60</v>
      </c>
      <c r="AG646" s="41">
        <v>0</v>
      </c>
      <c r="AI646" s="41">
        <v>7</v>
      </c>
      <c r="AK646" s="41">
        <v>30</v>
      </c>
    </row>
    <row r="647" spans="2:37" outlineLevel="2" x14ac:dyDescent="0.2">
      <c r="B647" s="46">
        <v>2017</v>
      </c>
      <c r="C647" s="46">
        <v>6</v>
      </c>
      <c r="D647" s="22" t="s">
        <v>213</v>
      </c>
      <c r="E647" s="22" t="s">
        <v>568</v>
      </c>
      <c r="G647" s="41">
        <f t="shared" si="142"/>
        <v>580</v>
      </c>
      <c r="H647" s="22"/>
      <c r="I647" s="41">
        <v>145</v>
      </c>
      <c r="J647" s="41">
        <v>140</v>
      </c>
      <c r="K647" s="41">
        <v>0</v>
      </c>
      <c r="L647" s="41">
        <v>0</v>
      </c>
      <c r="M647" s="41">
        <v>0</v>
      </c>
      <c r="N647" s="41">
        <v>5</v>
      </c>
      <c r="P647" s="41">
        <v>12</v>
      </c>
      <c r="Q647" s="41">
        <v>12</v>
      </c>
      <c r="R647" s="41">
        <v>0</v>
      </c>
      <c r="T647" s="41">
        <v>181</v>
      </c>
      <c r="U647" s="22"/>
      <c r="V647" s="41">
        <v>242</v>
      </c>
      <c r="W647" s="41">
        <v>242</v>
      </c>
      <c r="X647" s="41">
        <v>0</v>
      </c>
      <c r="Y647" s="41">
        <v>0</v>
      </c>
      <c r="AA647" s="41">
        <v>25</v>
      </c>
      <c r="AB647" s="41"/>
      <c r="AC647" s="41">
        <f t="shared" si="143"/>
        <v>97</v>
      </c>
      <c r="AE647" s="41">
        <v>0</v>
      </c>
      <c r="AG647" s="41">
        <v>0</v>
      </c>
      <c r="AI647" s="41">
        <v>62</v>
      </c>
      <c r="AK647" s="41">
        <v>35</v>
      </c>
    </row>
    <row r="648" spans="2:37" outlineLevel="2" x14ac:dyDescent="0.2">
      <c r="B648" s="46">
        <v>2017</v>
      </c>
      <c r="C648" s="46">
        <v>6</v>
      </c>
      <c r="D648" s="22" t="s">
        <v>217</v>
      </c>
      <c r="E648" s="22" t="s">
        <v>576</v>
      </c>
      <c r="G648" s="41">
        <f t="shared" si="142"/>
        <v>322</v>
      </c>
      <c r="H648" s="22"/>
      <c r="I648" s="41">
        <v>44</v>
      </c>
      <c r="J648" s="41">
        <v>0</v>
      </c>
      <c r="K648" s="41">
        <v>0</v>
      </c>
      <c r="L648" s="41">
        <v>44</v>
      </c>
      <c r="M648" s="41">
        <v>0</v>
      </c>
      <c r="N648" s="41">
        <v>0</v>
      </c>
      <c r="P648" s="41">
        <v>0</v>
      </c>
      <c r="Q648" s="41">
        <v>0</v>
      </c>
      <c r="R648" s="41">
        <v>0</v>
      </c>
      <c r="T648" s="41">
        <v>17</v>
      </c>
      <c r="U648" s="22"/>
      <c r="V648" s="41">
        <v>261</v>
      </c>
      <c r="W648" s="41">
        <v>261</v>
      </c>
      <c r="X648" s="41">
        <v>0</v>
      </c>
      <c r="Y648" s="41">
        <v>0</v>
      </c>
      <c r="AA648" s="41">
        <v>0</v>
      </c>
      <c r="AB648" s="41"/>
      <c r="AC648" s="41">
        <f t="shared" si="143"/>
        <v>0</v>
      </c>
      <c r="AE648" s="41">
        <v>0</v>
      </c>
      <c r="AG648" s="41">
        <v>0</v>
      </c>
      <c r="AI648" s="41">
        <v>0</v>
      </c>
      <c r="AK648" s="41">
        <v>0</v>
      </c>
    </row>
    <row r="649" spans="2:37" outlineLevel="2" x14ac:dyDescent="0.2">
      <c r="B649" s="46">
        <v>2017</v>
      </c>
      <c r="C649" s="46">
        <v>6</v>
      </c>
      <c r="D649" s="22" t="s">
        <v>221</v>
      </c>
      <c r="E649" s="22" t="s">
        <v>580</v>
      </c>
      <c r="G649" s="41">
        <f t="shared" si="142"/>
        <v>1216</v>
      </c>
      <c r="H649" s="22"/>
      <c r="I649" s="41">
        <v>809</v>
      </c>
      <c r="J649" s="41">
        <v>427</v>
      </c>
      <c r="K649" s="41">
        <v>5</v>
      </c>
      <c r="L649" s="41">
        <v>347</v>
      </c>
      <c r="M649" s="41">
        <v>0</v>
      </c>
      <c r="N649" s="41">
        <v>30</v>
      </c>
      <c r="P649" s="41">
        <v>0</v>
      </c>
      <c r="Q649" s="41">
        <v>0</v>
      </c>
      <c r="R649" s="41">
        <v>0</v>
      </c>
      <c r="T649" s="41">
        <v>145</v>
      </c>
      <c r="U649" s="22"/>
      <c r="V649" s="41">
        <v>262</v>
      </c>
      <c r="W649" s="41">
        <v>256</v>
      </c>
      <c r="X649" s="41">
        <v>6</v>
      </c>
      <c r="Y649" s="41">
        <v>0</v>
      </c>
      <c r="AA649" s="41">
        <v>0</v>
      </c>
      <c r="AB649" s="41"/>
      <c r="AC649" s="41">
        <f t="shared" si="143"/>
        <v>462</v>
      </c>
      <c r="AE649" s="41">
        <v>434</v>
      </c>
      <c r="AG649" s="41">
        <v>0</v>
      </c>
      <c r="AI649" s="41">
        <v>28</v>
      </c>
      <c r="AK649" s="41">
        <v>0</v>
      </c>
    </row>
    <row r="650" spans="2:37" outlineLevel="2" x14ac:dyDescent="0.2">
      <c r="B650" s="46">
        <v>2017</v>
      </c>
      <c r="C650" s="46">
        <v>6</v>
      </c>
      <c r="D650" s="22" t="s">
        <v>223</v>
      </c>
      <c r="E650" s="22" t="s">
        <v>583</v>
      </c>
      <c r="G650" s="41">
        <f t="shared" si="142"/>
        <v>769</v>
      </c>
      <c r="H650" s="22"/>
      <c r="I650" s="41">
        <v>452</v>
      </c>
      <c r="J650" s="41">
        <v>0</v>
      </c>
      <c r="K650" s="41">
        <v>24</v>
      </c>
      <c r="L650" s="41">
        <v>389</v>
      </c>
      <c r="M650" s="41">
        <v>0</v>
      </c>
      <c r="N650" s="41">
        <v>39</v>
      </c>
      <c r="P650" s="41">
        <v>25</v>
      </c>
      <c r="Q650" s="41">
        <v>0</v>
      </c>
      <c r="R650" s="41">
        <v>25</v>
      </c>
      <c r="T650" s="41">
        <v>18</v>
      </c>
      <c r="U650" s="22"/>
      <c r="V650" s="41">
        <v>274</v>
      </c>
      <c r="W650" s="41">
        <v>274</v>
      </c>
      <c r="X650" s="41">
        <v>0</v>
      </c>
      <c r="Y650" s="41">
        <v>0</v>
      </c>
      <c r="AA650" s="41">
        <v>33</v>
      </c>
      <c r="AB650" s="41"/>
      <c r="AC650" s="41">
        <f t="shared" si="143"/>
        <v>103</v>
      </c>
      <c r="AE650" s="41">
        <v>87</v>
      </c>
      <c r="AG650" s="41">
        <v>0</v>
      </c>
      <c r="AI650" s="41">
        <v>16</v>
      </c>
      <c r="AK650" s="41">
        <v>0</v>
      </c>
    </row>
    <row r="651" spans="2:37" outlineLevel="2" x14ac:dyDescent="0.2">
      <c r="B651" s="46">
        <v>2017</v>
      </c>
      <c r="C651" s="46">
        <v>6</v>
      </c>
      <c r="D651" s="22" t="s">
        <v>224</v>
      </c>
      <c r="E651" s="22" t="s">
        <v>584</v>
      </c>
      <c r="G651" s="41">
        <f t="shared" si="142"/>
        <v>551</v>
      </c>
      <c r="H651" s="22"/>
      <c r="I651" s="41">
        <v>209</v>
      </c>
      <c r="J651" s="41">
        <v>3</v>
      </c>
      <c r="K651" s="41">
        <v>23</v>
      </c>
      <c r="L651" s="41">
        <v>37</v>
      </c>
      <c r="M651" s="41">
        <v>0</v>
      </c>
      <c r="N651" s="41">
        <v>146</v>
      </c>
      <c r="P651" s="41">
        <v>0</v>
      </c>
      <c r="Q651" s="41">
        <v>0</v>
      </c>
      <c r="R651" s="41">
        <v>0</v>
      </c>
      <c r="T651" s="41">
        <v>79</v>
      </c>
      <c r="U651" s="22"/>
      <c r="V651" s="41">
        <v>263</v>
      </c>
      <c r="W651" s="41">
        <v>263</v>
      </c>
      <c r="X651" s="41">
        <v>0</v>
      </c>
      <c r="Y651" s="41">
        <v>0</v>
      </c>
      <c r="AA651" s="41">
        <v>0</v>
      </c>
      <c r="AB651" s="41"/>
      <c r="AC651" s="41">
        <f t="shared" si="143"/>
        <v>50</v>
      </c>
      <c r="AE651" s="41">
        <v>50</v>
      </c>
      <c r="AG651" s="41">
        <v>0</v>
      </c>
      <c r="AI651" s="41">
        <v>0</v>
      </c>
      <c r="AK651" s="41">
        <v>0</v>
      </c>
    </row>
    <row r="652" spans="2:37" outlineLevel="2" x14ac:dyDescent="0.2">
      <c r="B652" s="46">
        <v>2017</v>
      </c>
      <c r="C652" s="46">
        <v>6</v>
      </c>
      <c r="D652" s="22" t="s">
        <v>585</v>
      </c>
      <c r="E652" s="22" t="s">
        <v>586</v>
      </c>
      <c r="G652" s="41">
        <f t="shared" si="142"/>
        <v>335</v>
      </c>
      <c r="H652" s="22"/>
      <c r="I652" s="41">
        <v>81</v>
      </c>
      <c r="J652" s="41">
        <v>62</v>
      </c>
      <c r="K652" s="41">
        <v>0</v>
      </c>
      <c r="L652" s="41">
        <v>1</v>
      </c>
      <c r="M652" s="41">
        <v>0</v>
      </c>
      <c r="N652" s="41">
        <v>18</v>
      </c>
      <c r="P652" s="41">
        <v>0</v>
      </c>
      <c r="Q652" s="41">
        <v>0</v>
      </c>
      <c r="R652" s="41">
        <v>0</v>
      </c>
      <c r="T652" s="41">
        <v>41</v>
      </c>
      <c r="U652" s="22"/>
      <c r="V652" s="41">
        <v>213</v>
      </c>
      <c r="W652" s="41">
        <v>213</v>
      </c>
      <c r="X652" s="41">
        <v>0</v>
      </c>
      <c r="Y652" s="41">
        <v>0</v>
      </c>
      <c r="AA652" s="41">
        <v>0</v>
      </c>
      <c r="AB652" s="41"/>
      <c r="AC652" s="41">
        <f t="shared" si="143"/>
        <v>1</v>
      </c>
      <c r="AE652" s="41">
        <v>1</v>
      </c>
      <c r="AG652" s="41">
        <v>0</v>
      </c>
      <c r="AI652" s="41">
        <v>0</v>
      </c>
      <c r="AK652" s="41">
        <v>0</v>
      </c>
    </row>
    <row r="653" spans="2:37" outlineLevel="2" x14ac:dyDescent="0.2">
      <c r="B653" s="46">
        <v>2017</v>
      </c>
      <c r="C653" s="46">
        <v>6</v>
      </c>
      <c r="D653" s="22" t="s">
        <v>226</v>
      </c>
      <c r="E653" s="22" t="s">
        <v>588</v>
      </c>
      <c r="G653" s="41">
        <f t="shared" si="142"/>
        <v>768</v>
      </c>
      <c r="H653" s="22"/>
      <c r="I653" s="41">
        <v>214</v>
      </c>
      <c r="J653" s="41">
        <v>128</v>
      </c>
      <c r="K653" s="41">
        <v>0</v>
      </c>
      <c r="L653" s="41">
        <v>65</v>
      </c>
      <c r="M653" s="41">
        <v>0</v>
      </c>
      <c r="N653" s="41">
        <v>21</v>
      </c>
      <c r="P653" s="41">
        <v>32</v>
      </c>
      <c r="Q653" s="41">
        <v>32</v>
      </c>
      <c r="R653" s="41">
        <v>0</v>
      </c>
      <c r="T653" s="41">
        <v>75</v>
      </c>
      <c r="U653" s="22"/>
      <c r="V653" s="41">
        <v>447</v>
      </c>
      <c r="W653" s="41">
        <v>436</v>
      </c>
      <c r="X653" s="41">
        <v>11</v>
      </c>
      <c r="Y653" s="41">
        <v>0</v>
      </c>
      <c r="AA653" s="41">
        <v>0</v>
      </c>
      <c r="AB653" s="41"/>
      <c r="AC653" s="41">
        <f t="shared" si="143"/>
        <v>34</v>
      </c>
      <c r="AE653" s="41">
        <v>0</v>
      </c>
      <c r="AG653" s="41">
        <v>0</v>
      </c>
      <c r="AI653" s="41">
        <v>21</v>
      </c>
      <c r="AK653" s="41">
        <v>13</v>
      </c>
    </row>
    <row r="654" spans="2:37" outlineLevel="2" x14ac:dyDescent="0.2">
      <c r="B654" s="46">
        <v>2017</v>
      </c>
      <c r="C654" s="46">
        <v>6</v>
      </c>
      <c r="D654" s="22" t="s">
        <v>229</v>
      </c>
      <c r="E654" s="22" t="s">
        <v>593</v>
      </c>
      <c r="G654" s="41">
        <f t="shared" si="142"/>
        <v>553</v>
      </c>
      <c r="H654" s="22"/>
      <c r="I654" s="41">
        <v>132</v>
      </c>
      <c r="J654" s="41">
        <v>0</v>
      </c>
      <c r="K654" s="41">
        <v>132</v>
      </c>
      <c r="L654" s="41">
        <v>0</v>
      </c>
      <c r="M654" s="41">
        <v>0</v>
      </c>
      <c r="N654" s="41">
        <v>0</v>
      </c>
      <c r="P654" s="41">
        <v>18</v>
      </c>
      <c r="Q654" s="41">
        <v>18</v>
      </c>
      <c r="R654" s="41">
        <v>0</v>
      </c>
      <c r="T654" s="41">
        <v>10</v>
      </c>
      <c r="U654" s="22"/>
      <c r="V654" s="41">
        <v>393</v>
      </c>
      <c r="W654" s="41">
        <v>373</v>
      </c>
      <c r="X654" s="41">
        <v>20</v>
      </c>
      <c r="Y654" s="41">
        <v>0</v>
      </c>
      <c r="AA654" s="41">
        <v>0</v>
      </c>
      <c r="AB654" s="41"/>
      <c r="AC654" s="41">
        <f t="shared" si="143"/>
        <v>18</v>
      </c>
      <c r="AE654" s="41">
        <v>0</v>
      </c>
      <c r="AG654" s="41">
        <v>0</v>
      </c>
      <c r="AI654" s="41">
        <v>0</v>
      </c>
      <c r="AK654" s="41">
        <v>18</v>
      </c>
    </row>
    <row r="655" spans="2:37" outlineLevel="2" x14ac:dyDescent="0.2">
      <c r="B655" s="46">
        <v>2017</v>
      </c>
      <c r="C655" s="46">
        <v>6</v>
      </c>
      <c r="D655" s="22" t="s">
        <v>231</v>
      </c>
      <c r="E655" s="22" t="s">
        <v>595</v>
      </c>
      <c r="G655" s="41">
        <f t="shared" si="142"/>
        <v>751</v>
      </c>
      <c r="H655" s="22"/>
      <c r="I655" s="41">
        <v>267</v>
      </c>
      <c r="J655" s="41">
        <v>180</v>
      </c>
      <c r="K655" s="41">
        <v>0</v>
      </c>
      <c r="L655" s="41">
        <v>87</v>
      </c>
      <c r="M655" s="41">
        <v>0</v>
      </c>
      <c r="N655" s="41">
        <v>0</v>
      </c>
      <c r="P655" s="41">
        <v>0</v>
      </c>
      <c r="Q655" s="41">
        <v>0</v>
      </c>
      <c r="R655" s="41">
        <v>0</v>
      </c>
      <c r="T655" s="41">
        <v>229</v>
      </c>
      <c r="U655" s="22"/>
      <c r="V655" s="41">
        <v>255</v>
      </c>
      <c r="W655" s="41">
        <v>247</v>
      </c>
      <c r="X655" s="41">
        <v>8</v>
      </c>
      <c r="Y655" s="41">
        <v>0</v>
      </c>
      <c r="AA655" s="41">
        <v>0</v>
      </c>
      <c r="AB655" s="41"/>
      <c r="AC655" s="41">
        <f t="shared" si="143"/>
        <v>31</v>
      </c>
      <c r="AE655" s="41">
        <v>1</v>
      </c>
      <c r="AG655" s="41">
        <v>0</v>
      </c>
      <c r="AI655" s="41">
        <v>30</v>
      </c>
      <c r="AK655" s="41">
        <v>0</v>
      </c>
    </row>
    <row r="656" spans="2:37" outlineLevel="2" x14ac:dyDescent="0.2">
      <c r="B656" s="46">
        <v>2017</v>
      </c>
      <c r="C656" s="46">
        <v>6</v>
      </c>
      <c r="D656" s="22" t="s">
        <v>233</v>
      </c>
      <c r="E656" s="22" t="s">
        <v>597</v>
      </c>
      <c r="G656" s="41">
        <f t="shared" si="142"/>
        <v>279</v>
      </c>
      <c r="H656" s="22"/>
      <c r="I656" s="41">
        <v>137</v>
      </c>
      <c r="J656" s="41">
        <v>122</v>
      </c>
      <c r="K656" s="41">
        <v>15</v>
      </c>
      <c r="L656" s="41">
        <v>0</v>
      </c>
      <c r="M656" s="41">
        <v>0</v>
      </c>
      <c r="N656" s="41">
        <v>0</v>
      </c>
      <c r="P656" s="41">
        <v>0</v>
      </c>
      <c r="Q656" s="41">
        <v>0</v>
      </c>
      <c r="R656" s="41">
        <v>0</v>
      </c>
      <c r="T656" s="41">
        <v>0</v>
      </c>
      <c r="U656" s="22"/>
      <c r="V656" s="41">
        <v>142</v>
      </c>
      <c r="W656" s="41">
        <v>142</v>
      </c>
      <c r="X656" s="41">
        <v>0</v>
      </c>
      <c r="Y656" s="41">
        <v>0</v>
      </c>
      <c r="AA656" s="41">
        <v>0</v>
      </c>
      <c r="AB656" s="41"/>
      <c r="AC656" s="41">
        <f t="shared" si="143"/>
        <v>0</v>
      </c>
      <c r="AE656" s="41">
        <v>0</v>
      </c>
      <c r="AG656" s="41">
        <v>0</v>
      </c>
      <c r="AI656" s="41">
        <v>0</v>
      </c>
      <c r="AK656" s="41">
        <v>0</v>
      </c>
    </row>
    <row r="657" spans="2:37" outlineLevel="2" x14ac:dyDescent="0.2">
      <c r="B657" s="46">
        <v>2017</v>
      </c>
      <c r="C657" s="46">
        <v>6</v>
      </c>
      <c r="D657" s="22" t="s">
        <v>235</v>
      </c>
      <c r="E657" s="22" t="s">
        <v>599</v>
      </c>
      <c r="G657" s="41">
        <f t="shared" si="142"/>
        <v>699</v>
      </c>
      <c r="H657" s="22"/>
      <c r="I657" s="41">
        <v>432</v>
      </c>
      <c r="J657" s="41">
        <v>300</v>
      </c>
      <c r="K657" s="41">
        <v>0</v>
      </c>
      <c r="L657" s="41">
        <v>51</v>
      </c>
      <c r="M657" s="41">
        <v>0</v>
      </c>
      <c r="N657" s="41">
        <v>81</v>
      </c>
      <c r="P657" s="41">
        <v>67</v>
      </c>
      <c r="Q657" s="41">
        <v>67</v>
      </c>
      <c r="R657" s="41">
        <v>0</v>
      </c>
      <c r="T657" s="41">
        <v>44</v>
      </c>
      <c r="U657" s="22"/>
      <c r="V657" s="41">
        <v>156</v>
      </c>
      <c r="W657" s="41">
        <v>156</v>
      </c>
      <c r="X657" s="41">
        <v>0</v>
      </c>
      <c r="Y657" s="41">
        <v>0</v>
      </c>
      <c r="AA657" s="41">
        <v>0</v>
      </c>
      <c r="AB657" s="41"/>
      <c r="AC657" s="41">
        <f t="shared" si="143"/>
        <v>73</v>
      </c>
      <c r="AE657" s="41">
        <v>60</v>
      </c>
      <c r="AG657" s="41">
        <v>11</v>
      </c>
      <c r="AI657" s="41">
        <v>2</v>
      </c>
      <c r="AK657" s="41">
        <v>0</v>
      </c>
    </row>
    <row r="658" spans="2:37" outlineLevel="2" x14ac:dyDescent="0.2">
      <c r="B658" s="46">
        <v>2017</v>
      </c>
      <c r="C658" s="46">
        <v>6</v>
      </c>
      <c r="D658" s="22" t="s">
        <v>237</v>
      </c>
      <c r="E658" s="22" t="s">
        <v>603</v>
      </c>
      <c r="G658" s="41">
        <f t="shared" si="142"/>
        <v>559</v>
      </c>
      <c r="H658" s="22"/>
      <c r="I658" s="41">
        <v>223</v>
      </c>
      <c r="J658" s="41">
        <v>55</v>
      </c>
      <c r="K658" s="41">
        <v>0</v>
      </c>
      <c r="L658" s="41">
        <v>0</v>
      </c>
      <c r="M658" s="41">
        <v>0</v>
      </c>
      <c r="N658" s="41">
        <v>168</v>
      </c>
      <c r="P658" s="41">
        <v>0</v>
      </c>
      <c r="Q658" s="41">
        <v>0</v>
      </c>
      <c r="R658" s="41">
        <v>0</v>
      </c>
      <c r="T658" s="41">
        <v>22</v>
      </c>
      <c r="U658" s="22"/>
      <c r="V658" s="41">
        <v>314</v>
      </c>
      <c r="W658" s="41">
        <v>314</v>
      </c>
      <c r="X658" s="41">
        <v>0</v>
      </c>
      <c r="Y658" s="41">
        <v>0</v>
      </c>
      <c r="AA658" s="41">
        <v>0</v>
      </c>
      <c r="AB658" s="41"/>
      <c r="AC658" s="41">
        <f t="shared" si="143"/>
        <v>20</v>
      </c>
      <c r="AE658" s="41">
        <v>0</v>
      </c>
      <c r="AG658" s="41">
        <v>0</v>
      </c>
      <c r="AI658" s="41">
        <v>0</v>
      </c>
      <c r="AK658" s="41">
        <v>20</v>
      </c>
    </row>
    <row r="659" spans="2:37" outlineLevel="2" x14ac:dyDescent="0.2">
      <c r="B659" s="46">
        <v>2017</v>
      </c>
      <c r="C659" s="46">
        <v>6</v>
      </c>
      <c r="D659" s="22" t="s">
        <v>239</v>
      </c>
      <c r="E659" s="22" t="s">
        <v>605</v>
      </c>
      <c r="G659" s="41">
        <f t="shared" si="142"/>
        <v>859</v>
      </c>
      <c r="H659" s="22"/>
      <c r="I659" s="41">
        <v>179</v>
      </c>
      <c r="J659" s="41">
        <v>1</v>
      </c>
      <c r="K659" s="41">
        <v>91</v>
      </c>
      <c r="L659" s="41">
        <v>0</v>
      </c>
      <c r="M659" s="41">
        <v>0</v>
      </c>
      <c r="N659" s="41">
        <v>87</v>
      </c>
      <c r="P659" s="41">
        <v>51</v>
      </c>
      <c r="Q659" s="41">
        <v>51</v>
      </c>
      <c r="R659" s="41">
        <v>0</v>
      </c>
      <c r="T659" s="41">
        <v>357</v>
      </c>
      <c r="U659" s="22"/>
      <c r="V659" s="41">
        <v>272</v>
      </c>
      <c r="W659" s="41">
        <v>272</v>
      </c>
      <c r="X659" s="41">
        <v>0</v>
      </c>
      <c r="Y659" s="41">
        <v>0</v>
      </c>
      <c r="AA659" s="41">
        <v>905</v>
      </c>
      <c r="AB659" s="41"/>
      <c r="AC659" s="41">
        <f t="shared" si="143"/>
        <v>171</v>
      </c>
      <c r="AE659" s="41">
        <v>8</v>
      </c>
      <c r="AG659" s="41">
        <v>44</v>
      </c>
      <c r="AI659" s="41">
        <v>119</v>
      </c>
      <c r="AK659" s="41">
        <v>0</v>
      </c>
    </row>
    <row r="660" spans="2:37" outlineLevel="2" x14ac:dyDescent="0.2">
      <c r="B660" s="46">
        <v>2017</v>
      </c>
      <c r="C660" s="46">
        <v>6</v>
      </c>
      <c r="D660" s="22" t="s">
        <v>251</v>
      </c>
      <c r="E660" s="22" t="s">
        <v>619</v>
      </c>
      <c r="G660" s="41">
        <f t="shared" si="142"/>
        <v>501</v>
      </c>
      <c r="H660" s="22"/>
      <c r="I660" s="41">
        <v>127</v>
      </c>
      <c r="J660" s="41">
        <v>127</v>
      </c>
      <c r="K660" s="41">
        <v>0</v>
      </c>
      <c r="L660" s="41">
        <v>0</v>
      </c>
      <c r="M660" s="41">
        <v>0</v>
      </c>
      <c r="N660" s="41">
        <v>0</v>
      </c>
      <c r="P660" s="41">
        <v>61</v>
      </c>
      <c r="Q660" s="41">
        <v>0</v>
      </c>
      <c r="R660" s="41">
        <v>61</v>
      </c>
      <c r="T660" s="41">
        <v>68</v>
      </c>
      <c r="U660" s="22"/>
      <c r="V660" s="41">
        <v>245</v>
      </c>
      <c r="W660" s="41">
        <v>245</v>
      </c>
      <c r="X660" s="41">
        <v>0</v>
      </c>
      <c r="Y660" s="41">
        <v>0</v>
      </c>
      <c r="AA660" s="41">
        <v>0</v>
      </c>
      <c r="AB660" s="41"/>
      <c r="AC660" s="41">
        <f t="shared" si="143"/>
        <v>2</v>
      </c>
      <c r="AE660" s="41">
        <v>0</v>
      </c>
      <c r="AG660" s="41">
        <v>0</v>
      </c>
      <c r="AI660" s="41">
        <v>2</v>
      </c>
      <c r="AK660" s="41">
        <v>0</v>
      </c>
    </row>
    <row r="661" spans="2:37" outlineLevel="2" x14ac:dyDescent="0.2">
      <c r="B661" s="46">
        <v>2017</v>
      </c>
      <c r="C661" s="46">
        <v>6</v>
      </c>
      <c r="D661" s="22" t="s">
        <v>253</v>
      </c>
      <c r="E661" s="22" t="s">
        <v>621</v>
      </c>
      <c r="G661" s="41">
        <f t="shared" si="142"/>
        <v>439</v>
      </c>
      <c r="H661" s="22"/>
      <c r="I661" s="41">
        <v>119</v>
      </c>
      <c r="J661" s="41">
        <v>68</v>
      </c>
      <c r="K661" s="41">
        <v>0</v>
      </c>
      <c r="L661" s="41">
        <v>49</v>
      </c>
      <c r="M661" s="41">
        <v>0</v>
      </c>
      <c r="N661" s="41">
        <v>2</v>
      </c>
      <c r="P661" s="41">
        <v>54</v>
      </c>
      <c r="Q661" s="41">
        <v>5</v>
      </c>
      <c r="R661" s="41">
        <v>49</v>
      </c>
      <c r="T661" s="41">
        <v>22</v>
      </c>
      <c r="U661" s="22"/>
      <c r="V661" s="41">
        <v>244</v>
      </c>
      <c r="W661" s="41">
        <v>242</v>
      </c>
      <c r="X661" s="41">
        <v>2</v>
      </c>
      <c r="Y661" s="41">
        <v>0</v>
      </c>
      <c r="AA661" s="41">
        <v>0</v>
      </c>
      <c r="AB661" s="41"/>
      <c r="AC661" s="41">
        <f t="shared" si="143"/>
        <v>25</v>
      </c>
      <c r="AE661" s="41">
        <v>0</v>
      </c>
      <c r="AG661" s="41">
        <v>0</v>
      </c>
      <c r="AI661" s="41">
        <v>0</v>
      </c>
      <c r="AK661" s="41">
        <v>25</v>
      </c>
    </row>
    <row r="662" spans="2:37" outlineLevel="2" x14ac:dyDescent="0.2">
      <c r="B662" s="46">
        <v>2017</v>
      </c>
      <c r="C662" s="46">
        <v>6</v>
      </c>
      <c r="D662" s="22" t="s">
        <v>260</v>
      </c>
      <c r="E662" s="22" t="s">
        <v>628</v>
      </c>
      <c r="G662" s="41">
        <f t="shared" si="142"/>
        <v>676</v>
      </c>
      <c r="H662" s="22"/>
      <c r="I662" s="41">
        <v>206</v>
      </c>
      <c r="J662" s="41">
        <v>189</v>
      </c>
      <c r="K662" s="41">
        <v>0</v>
      </c>
      <c r="L662" s="41">
        <v>0</v>
      </c>
      <c r="M662" s="41">
        <v>0</v>
      </c>
      <c r="N662" s="41">
        <v>17</v>
      </c>
      <c r="P662" s="41">
        <v>15</v>
      </c>
      <c r="Q662" s="41">
        <v>0</v>
      </c>
      <c r="R662" s="41">
        <v>15</v>
      </c>
      <c r="T662" s="41">
        <v>66</v>
      </c>
      <c r="U662" s="22"/>
      <c r="V662" s="41">
        <v>389</v>
      </c>
      <c r="W662" s="41">
        <v>370</v>
      </c>
      <c r="X662" s="41">
        <v>19</v>
      </c>
      <c r="Y662" s="41">
        <v>0</v>
      </c>
      <c r="AA662" s="41">
        <v>2.7</v>
      </c>
      <c r="AB662" s="41"/>
      <c r="AC662" s="41">
        <f t="shared" si="143"/>
        <v>15</v>
      </c>
      <c r="AE662" s="41">
        <v>8</v>
      </c>
      <c r="AG662" s="41">
        <v>0</v>
      </c>
      <c r="AI662" s="41">
        <v>7</v>
      </c>
      <c r="AK662" s="41">
        <v>0</v>
      </c>
    </row>
    <row r="663" spans="2:37" outlineLevel="2" x14ac:dyDescent="0.2">
      <c r="B663" s="46">
        <v>2017</v>
      </c>
      <c r="C663" s="46">
        <v>6</v>
      </c>
      <c r="D663" s="22" t="s">
        <v>634</v>
      </c>
      <c r="E663" s="22" t="s">
        <v>635</v>
      </c>
      <c r="G663" s="41">
        <f t="shared" si="142"/>
        <v>928</v>
      </c>
      <c r="H663" s="22"/>
      <c r="I663" s="41">
        <v>269</v>
      </c>
      <c r="J663" s="41">
        <v>5</v>
      </c>
      <c r="K663" s="41">
        <v>18</v>
      </c>
      <c r="L663" s="41">
        <v>114</v>
      </c>
      <c r="M663" s="41">
        <v>0</v>
      </c>
      <c r="N663" s="41">
        <v>132</v>
      </c>
      <c r="P663" s="41">
        <v>0</v>
      </c>
      <c r="Q663" s="41">
        <v>0</v>
      </c>
      <c r="R663" s="41">
        <v>0</v>
      </c>
      <c r="T663" s="41">
        <v>272</v>
      </c>
      <c r="U663" s="22"/>
      <c r="V663" s="41">
        <v>387</v>
      </c>
      <c r="W663" s="41">
        <v>0</v>
      </c>
      <c r="X663" s="41">
        <v>372</v>
      </c>
      <c r="Y663" s="41">
        <v>15</v>
      </c>
      <c r="AA663" s="41">
        <v>0</v>
      </c>
      <c r="AB663" s="41"/>
      <c r="AC663" s="41">
        <f t="shared" si="143"/>
        <v>24</v>
      </c>
      <c r="AE663" s="41">
        <v>0</v>
      </c>
      <c r="AG663" s="41">
        <v>0</v>
      </c>
      <c r="AI663" s="41">
        <v>24</v>
      </c>
      <c r="AK663" s="41">
        <v>0</v>
      </c>
    </row>
    <row r="664" spans="2:37" outlineLevel="2" x14ac:dyDescent="0.2">
      <c r="B664" s="46">
        <v>2017</v>
      </c>
      <c r="C664" s="46">
        <v>6</v>
      </c>
      <c r="D664" s="22" t="s">
        <v>264</v>
      </c>
      <c r="E664" s="22" t="s">
        <v>636</v>
      </c>
      <c r="G664" s="41">
        <f t="shared" si="142"/>
        <v>323</v>
      </c>
      <c r="H664" s="22"/>
      <c r="I664" s="41">
        <v>89</v>
      </c>
      <c r="J664" s="41">
        <v>78</v>
      </c>
      <c r="K664" s="41">
        <v>0</v>
      </c>
      <c r="L664" s="41">
        <v>0</v>
      </c>
      <c r="M664" s="41">
        <v>0</v>
      </c>
      <c r="N664" s="41">
        <v>11</v>
      </c>
      <c r="P664" s="41">
        <v>0</v>
      </c>
      <c r="Q664" s="41">
        <v>0</v>
      </c>
      <c r="R664" s="41">
        <v>0</v>
      </c>
      <c r="T664" s="41">
        <v>223</v>
      </c>
      <c r="U664" s="22"/>
      <c r="V664" s="41">
        <v>11</v>
      </c>
      <c r="W664" s="41">
        <v>0</v>
      </c>
      <c r="X664" s="41">
        <v>11</v>
      </c>
      <c r="Y664" s="41">
        <v>0</v>
      </c>
      <c r="AA664" s="41">
        <v>0</v>
      </c>
      <c r="AB664" s="41"/>
      <c r="AC664" s="41">
        <f t="shared" si="143"/>
        <v>12</v>
      </c>
      <c r="AE664" s="41">
        <v>0</v>
      </c>
      <c r="AG664" s="41">
        <v>0</v>
      </c>
      <c r="AI664" s="41">
        <v>12</v>
      </c>
      <c r="AK664" s="41">
        <v>0</v>
      </c>
    </row>
    <row r="665" spans="2:37" outlineLevel="2" x14ac:dyDescent="0.2">
      <c r="B665" s="46">
        <v>2017</v>
      </c>
      <c r="C665" s="46">
        <v>6</v>
      </c>
      <c r="D665" s="22" t="s">
        <v>273</v>
      </c>
      <c r="E665" s="22" t="s">
        <v>645</v>
      </c>
      <c r="G665" s="41">
        <f t="shared" si="142"/>
        <v>141</v>
      </c>
      <c r="H665" s="22"/>
      <c r="I665" s="41">
        <v>64</v>
      </c>
      <c r="J665" s="41">
        <v>0</v>
      </c>
      <c r="K665" s="41">
        <v>7</v>
      </c>
      <c r="L665" s="41">
        <v>41</v>
      </c>
      <c r="M665" s="41">
        <v>0</v>
      </c>
      <c r="N665" s="41">
        <v>16</v>
      </c>
      <c r="P665" s="41">
        <v>9</v>
      </c>
      <c r="Q665" s="41">
        <v>6</v>
      </c>
      <c r="R665" s="41">
        <v>3</v>
      </c>
      <c r="T665" s="41">
        <v>5</v>
      </c>
      <c r="U665" s="22"/>
      <c r="V665" s="41">
        <v>63</v>
      </c>
      <c r="W665" s="41">
        <v>63</v>
      </c>
      <c r="X665" s="41">
        <v>0</v>
      </c>
      <c r="Y665" s="41">
        <v>0</v>
      </c>
      <c r="AA665" s="41">
        <v>0</v>
      </c>
      <c r="AB665" s="41"/>
      <c r="AC665" s="41">
        <f t="shared" si="143"/>
        <v>5</v>
      </c>
      <c r="AE665" s="41">
        <v>5</v>
      </c>
      <c r="AG665" s="41">
        <v>0</v>
      </c>
      <c r="AI665" s="41">
        <v>0</v>
      </c>
      <c r="AK665" s="41">
        <v>0</v>
      </c>
    </row>
    <row r="666" spans="2:37" outlineLevel="2" x14ac:dyDescent="0.2">
      <c r="B666" s="46">
        <v>2017</v>
      </c>
      <c r="C666" s="46">
        <v>6</v>
      </c>
      <c r="D666" s="22" t="s">
        <v>274</v>
      </c>
      <c r="E666" s="22" t="s">
        <v>646</v>
      </c>
      <c r="G666" s="41">
        <f t="shared" si="142"/>
        <v>998</v>
      </c>
      <c r="H666" s="22"/>
      <c r="I666" s="41">
        <v>511</v>
      </c>
      <c r="J666" s="41">
        <v>511</v>
      </c>
      <c r="K666" s="41">
        <v>0</v>
      </c>
      <c r="L666" s="41">
        <v>0</v>
      </c>
      <c r="M666" s="41">
        <v>0</v>
      </c>
      <c r="N666" s="41">
        <v>0</v>
      </c>
      <c r="P666" s="41">
        <v>23</v>
      </c>
      <c r="Q666" s="41">
        <v>23</v>
      </c>
      <c r="R666" s="41">
        <v>0</v>
      </c>
      <c r="T666" s="41">
        <v>191</v>
      </c>
      <c r="U666" s="22"/>
      <c r="V666" s="41">
        <v>273</v>
      </c>
      <c r="W666" s="41">
        <v>264</v>
      </c>
      <c r="X666" s="41">
        <v>9</v>
      </c>
      <c r="Y666" s="41">
        <v>0</v>
      </c>
      <c r="AA666" s="41">
        <v>0</v>
      </c>
      <c r="AB666" s="41"/>
      <c r="AC666" s="41">
        <f t="shared" si="143"/>
        <v>46</v>
      </c>
      <c r="AE666" s="41">
        <v>23</v>
      </c>
      <c r="AG666" s="41">
        <v>2</v>
      </c>
      <c r="AI666" s="41">
        <v>21</v>
      </c>
      <c r="AK666" s="41">
        <v>0</v>
      </c>
    </row>
    <row r="667" spans="2:37" outlineLevel="2" x14ac:dyDescent="0.2">
      <c r="B667" s="46">
        <v>2017</v>
      </c>
      <c r="C667" s="46">
        <v>6</v>
      </c>
      <c r="D667" s="22" t="s">
        <v>276</v>
      </c>
      <c r="E667" s="22" t="s">
        <v>648</v>
      </c>
      <c r="G667" s="41">
        <f t="shared" si="142"/>
        <v>563</v>
      </c>
      <c r="H667" s="22"/>
      <c r="I667" s="41">
        <v>146</v>
      </c>
      <c r="J667" s="41">
        <v>0</v>
      </c>
      <c r="K667" s="41">
        <v>146</v>
      </c>
      <c r="L667" s="41">
        <v>0</v>
      </c>
      <c r="M667" s="41">
        <v>0</v>
      </c>
      <c r="N667" s="41">
        <v>0</v>
      </c>
      <c r="P667" s="41">
        <v>100</v>
      </c>
      <c r="Q667" s="41">
        <v>20</v>
      </c>
      <c r="R667" s="41">
        <v>80</v>
      </c>
      <c r="T667" s="41">
        <v>125</v>
      </c>
      <c r="U667" s="22"/>
      <c r="V667" s="41">
        <v>192</v>
      </c>
      <c r="W667" s="41">
        <v>192</v>
      </c>
      <c r="X667" s="41">
        <v>0</v>
      </c>
      <c r="Y667" s="41">
        <v>0</v>
      </c>
      <c r="AA667" s="41">
        <v>0</v>
      </c>
      <c r="AB667" s="41"/>
      <c r="AC667" s="41">
        <f t="shared" si="143"/>
        <v>13</v>
      </c>
      <c r="AE667" s="41">
        <v>1</v>
      </c>
      <c r="AG667" s="41">
        <v>5</v>
      </c>
      <c r="AI667" s="41">
        <v>7</v>
      </c>
      <c r="AK667" s="41">
        <v>0</v>
      </c>
    </row>
    <row r="668" spans="2:37" outlineLevel="2" x14ac:dyDescent="0.2">
      <c r="B668" s="46">
        <v>2017</v>
      </c>
      <c r="C668" s="46">
        <v>6</v>
      </c>
      <c r="D668" s="22" t="s">
        <v>283</v>
      </c>
      <c r="E668" s="22" t="s">
        <v>657</v>
      </c>
      <c r="G668" s="41">
        <f t="shared" si="142"/>
        <v>662</v>
      </c>
      <c r="H668" s="22"/>
      <c r="I668" s="41">
        <v>227</v>
      </c>
      <c r="J668" s="41">
        <v>78</v>
      </c>
      <c r="K668" s="41">
        <v>3</v>
      </c>
      <c r="L668" s="41">
        <v>56</v>
      </c>
      <c r="M668" s="41">
        <v>0</v>
      </c>
      <c r="N668" s="41">
        <v>90</v>
      </c>
      <c r="P668" s="41">
        <v>43</v>
      </c>
      <c r="Q668" s="41">
        <v>43</v>
      </c>
      <c r="R668" s="41">
        <v>0</v>
      </c>
      <c r="T668" s="41">
        <v>0</v>
      </c>
      <c r="U668" s="22"/>
      <c r="V668" s="41">
        <v>392</v>
      </c>
      <c r="W668" s="41">
        <v>392</v>
      </c>
      <c r="X668" s="41">
        <v>0</v>
      </c>
      <c r="Y668" s="41">
        <v>0</v>
      </c>
      <c r="AA668" s="41">
        <v>193</v>
      </c>
      <c r="AB668" s="41"/>
      <c r="AC668" s="41">
        <f t="shared" si="143"/>
        <v>68</v>
      </c>
      <c r="AE668" s="41">
        <v>68</v>
      </c>
      <c r="AG668" s="41">
        <v>0</v>
      </c>
      <c r="AI668" s="41">
        <v>0</v>
      </c>
      <c r="AK668" s="41">
        <v>0</v>
      </c>
    </row>
    <row r="669" spans="2:37" outlineLevel="2" x14ac:dyDescent="0.2">
      <c r="B669" s="46">
        <v>2017</v>
      </c>
      <c r="C669" s="46">
        <v>6</v>
      </c>
      <c r="D669" s="22" t="s">
        <v>286</v>
      </c>
      <c r="E669" s="22" t="s">
        <v>660</v>
      </c>
      <c r="G669" s="41">
        <f t="shared" si="142"/>
        <v>748</v>
      </c>
      <c r="H669" s="22"/>
      <c r="I669" s="41">
        <v>168</v>
      </c>
      <c r="J669" s="41">
        <v>32</v>
      </c>
      <c r="K669" s="41">
        <v>25</v>
      </c>
      <c r="L669" s="41">
        <v>39</v>
      </c>
      <c r="M669" s="41">
        <v>0</v>
      </c>
      <c r="N669" s="41">
        <v>72</v>
      </c>
      <c r="P669" s="41">
        <v>58</v>
      </c>
      <c r="Q669" s="41">
        <v>58</v>
      </c>
      <c r="R669" s="41">
        <v>0</v>
      </c>
      <c r="T669" s="41">
        <v>85</v>
      </c>
      <c r="U669" s="22"/>
      <c r="V669" s="41">
        <v>437</v>
      </c>
      <c r="W669" s="41">
        <v>437</v>
      </c>
      <c r="X669" s="41">
        <v>0</v>
      </c>
      <c r="Y669" s="41">
        <v>0</v>
      </c>
      <c r="AA669" s="41">
        <v>0</v>
      </c>
      <c r="AB669" s="41"/>
      <c r="AC669" s="41">
        <f t="shared" si="143"/>
        <v>62</v>
      </c>
      <c r="AE669" s="41">
        <v>38</v>
      </c>
      <c r="AG669" s="41">
        <v>0</v>
      </c>
      <c r="AI669" s="41">
        <v>24</v>
      </c>
      <c r="AK669" s="41">
        <v>0</v>
      </c>
    </row>
    <row r="670" spans="2:37" outlineLevel="2" x14ac:dyDescent="0.2">
      <c r="B670" s="46">
        <v>2017</v>
      </c>
      <c r="C670" s="46">
        <v>6</v>
      </c>
      <c r="D670" s="22" t="s">
        <v>291</v>
      </c>
      <c r="E670" s="22" t="s">
        <v>665</v>
      </c>
      <c r="G670" s="41">
        <f t="shared" si="142"/>
        <v>476</v>
      </c>
      <c r="H670" s="22"/>
      <c r="I670" s="41">
        <v>218</v>
      </c>
      <c r="J670" s="41">
        <v>147</v>
      </c>
      <c r="K670" s="41">
        <v>0</v>
      </c>
      <c r="L670" s="41">
        <v>62</v>
      </c>
      <c r="M670" s="41">
        <v>9</v>
      </c>
      <c r="N670" s="41">
        <v>0</v>
      </c>
      <c r="P670" s="41">
        <v>27</v>
      </c>
      <c r="Q670" s="41">
        <v>27</v>
      </c>
      <c r="R670" s="41">
        <v>0</v>
      </c>
      <c r="T670" s="41">
        <v>55</v>
      </c>
      <c r="U670" s="22"/>
      <c r="V670" s="41">
        <v>176</v>
      </c>
      <c r="W670" s="41">
        <v>165</v>
      </c>
      <c r="X670" s="41">
        <v>11</v>
      </c>
      <c r="Y670" s="41">
        <v>0</v>
      </c>
      <c r="AA670" s="41">
        <v>0</v>
      </c>
      <c r="AB670" s="41"/>
      <c r="AC670" s="41">
        <f t="shared" si="143"/>
        <v>7</v>
      </c>
      <c r="AE670" s="41">
        <v>2</v>
      </c>
      <c r="AG670" s="41">
        <v>0</v>
      </c>
      <c r="AI670" s="41">
        <v>5</v>
      </c>
      <c r="AK670" s="41">
        <v>0</v>
      </c>
    </row>
    <row r="671" spans="2:37" outlineLevel="2" x14ac:dyDescent="0.2">
      <c r="B671" s="46">
        <v>2017</v>
      </c>
      <c r="C671" s="46">
        <v>6</v>
      </c>
      <c r="E671" s="22" t="s">
        <v>804</v>
      </c>
      <c r="G671" s="41">
        <f t="shared" si="142"/>
        <v>4500</v>
      </c>
      <c r="H671" s="22"/>
      <c r="I671" s="41">
        <v>1051</v>
      </c>
      <c r="J671" s="41">
        <v>394</v>
      </c>
      <c r="K671" s="41">
        <v>102</v>
      </c>
      <c r="L671" s="41">
        <v>219</v>
      </c>
      <c r="M671" s="41">
        <v>18</v>
      </c>
      <c r="N671" s="41">
        <v>318</v>
      </c>
      <c r="P671" s="41">
        <v>708</v>
      </c>
      <c r="Q671" s="41">
        <v>618</v>
      </c>
      <c r="R671" s="41">
        <v>90</v>
      </c>
      <c r="T671" s="41">
        <v>405</v>
      </c>
      <c r="U671" s="22"/>
      <c r="V671" s="41">
        <v>2336</v>
      </c>
      <c r="W671" s="41">
        <v>2224</v>
      </c>
      <c r="X671" s="41">
        <v>84</v>
      </c>
      <c r="Y671" s="41">
        <v>28</v>
      </c>
      <c r="AA671" s="41">
        <v>0</v>
      </c>
      <c r="AB671" s="41"/>
      <c r="AC671" s="41">
        <f t="shared" si="143"/>
        <v>148</v>
      </c>
      <c r="AE671" s="41">
        <v>9</v>
      </c>
      <c r="AG671" s="41">
        <v>83</v>
      </c>
      <c r="AI671" s="41">
        <v>54</v>
      </c>
      <c r="AK671" s="41">
        <v>2</v>
      </c>
    </row>
    <row r="672" spans="2:37" outlineLevel="1" x14ac:dyDescent="0.2">
      <c r="B672" s="46">
        <v>2017</v>
      </c>
      <c r="C672" s="47" t="s">
        <v>755</v>
      </c>
      <c r="G672" s="41">
        <f>SUBTOTAL(9,G611:G671)</f>
        <v>47550</v>
      </c>
      <c r="H672" s="22"/>
      <c r="I672" s="41">
        <f t="shared" ref="I672:N672" si="144">SUBTOTAL(9,I611:I671)</f>
        <v>16185</v>
      </c>
      <c r="J672" s="41">
        <f t="shared" si="144"/>
        <v>6331</v>
      </c>
      <c r="K672" s="41">
        <f t="shared" si="144"/>
        <v>1167</v>
      </c>
      <c r="L672" s="41">
        <f t="shared" si="144"/>
        <v>3650</v>
      </c>
      <c r="M672" s="41">
        <f t="shared" si="144"/>
        <v>280</v>
      </c>
      <c r="N672" s="41">
        <f t="shared" si="144"/>
        <v>4757</v>
      </c>
      <c r="P672" s="41">
        <f>SUBTOTAL(9,P611:P671)</f>
        <v>5737</v>
      </c>
      <c r="Q672" s="41">
        <f>SUBTOTAL(9,Q611:Q671)</f>
        <v>4959</v>
      </c>
      <c r="R672" s="41">
        <f>SUBTOTAL(9,R611:R671)</f>
        <v>778</v>
      </c>
      <c r="T672" s="41">
        <f>SUBTOTAL(9,T611:T671)</f>
        <v>6388</v>
      </c>
      <c r="U672" s="22"/>
      <c r="V672" s="41">
        <f>SUBTOTAL(9,V611:V671)</f>
        <v>19240</v>
      </c>
      <c r="W672" s="41">
        <f>SUBTOTAL(9,W611:W671)</f>
        <v>18099</v>
      </c>
      <c r="X672" s="41">
        <f>SUBTOTAL(9,X611:X671)</f>
        <v>841</v>
      </c>
      <c r="Y672" s="41">
        <f>SUBTOTAL(9,Y611:Y671)</f>
        <v>300</v>
      </c>
      <c r="AA672" s="41">
        <f>SUBTOTAL(9,AA611:AA671)</f>
        <v>1469.7</v>
      </c>
      <c r="AB672" s="41"/>
      <c r="AC672" s="41">
        <f>SUBTOTAL(9,AC611:AC671)</f>
        <v>5615.7968999999994</v>
      </c>
      <c r="AE672" s="41">
        <f>SUBTOTAL(9,AE611:AE671)</f>
        <v>2465.9281999999998</v>
      </c>
      <c r="AG672" s="41">
        <f>SUBTOTAL(9,AG611:AG671)</f>
        <v>782.97500000000002</v>
      </c>
      <c r="AI672" s="41">
        <f>SUBTOTAL(9,AI611:AI671)</f>
        <v>1482.1315</v>
      </c>
      <c r="AK672" s="41">
        <f>SUBTOTAL(9,AK611:AK671)</f>
        <v>884.76220000000001</v>
      </c>
    </row>
    <row r="673" spans="2:37" outlineLevel="2" x14ac:dyDescent="0.2">
      <c r="B673" s="46">
        <v>2017</v>
      </c>
      <c r="C673" s="46">
        <v>7</v>
      </c>
      <c r="D673" s="22" t="s">
        <v>4</v>
      </c>
      <c r="E673" s="22" t="s">
        <v>326</v>
      </c>
      <c r="G673" s="41">
        <f t="shared" ref="G673:G681" si="145">SUM(I673,P673,T673,V673)</f>
        <v>663</v>
      </c>
      <c r="H673" s="22"/>
      <c r="I673" s="41">
        <v>482</v>
      </c>
      <c r="J673" s="41">
        <v>8</v>
      </c>
      <c r="K673" s="41">
        <v>0</v>
      </c>
      <c r="L673" s="41">
        <v>474</v>
      </c>
      <c r="M673" s="41">
        <v>0</v>
      </c>
      <c r="N673" s="41">
        <v>0</v>
      </c>
      <c r="P673" s="41">
        <v>0</v>
      </c>
      <c r="Q673" s="41">
        <v>0</v>
      </c>
      <c r="R673" s="41">
        <v>0</v>
      </c>
      <c r="T673" s="41">
        <v>7</v>
      </c>
      <c r="U673" s="22"/>
      <c r="V673" s="41">
        <v>174</v>
      </c>
      <c r="W673" s="41">
        <v>168</v>
      </c>
      <c r="X673" s="41">
        <v>6</v>
      </c>
      <c r="Y673" s="41">
        <v>0</v>
      </c>
      <c r="AA673" s="41">
        <v>0</v>
      </c>
      <c r="AB673" s="41"/>
      <c r="AC673" s="41">
        <f t="shared" si="143"/>
        <v>370</v>
      </c>
      <c r="AE673" s="41">
        <v>370</v>
      </c>
      <c r="AG673" s="41">
        <v>0</v>
      </c>
      <c r="AI673" s="41">
        <v>0</v>
      </c>
      <c r="AK673" s="41">
        <v>0</v>
      </c>
    </row>
    <row r="674" spans="2:37" outlineLevel="2" x14ac:dyDescent="0.2">
      <c r="B674" s="46">
        <v>2017</v>
      </c>
      <c r="C674" s="46">
        <v>7</v>
      </c>
      <c r="D674" s="22" t="s">
        <v>69</v>
      </c>
      <c r="E674" s="22" t="s">
        <v>406</v>
      </c>
      <c r="G674" s="41">
        <f t="shared" si="145"/>
        <v>629</v>
      </c>
      <c r="H674" s="22"/>
      <c r="I674" s="41">
        <v>54</v>
      </c>
      <c r="J674" s="41">
        <v>18</v>
      </c>
      <c r="K674" s="41">
        <v>0</v>
      </c>
      <c r="L674" s="41">
        <v>18</v>
      </c>
      <c r="M674" s="41">
        <v>0</v>
      </c>
      <c r="N674" s="41">
        <v>18</v>
      </c>
      <c r="P674" s="41">
        <v>0</v>
      </c>
      <c r="Q674" s="41">
        <v>0</v>
      </c>
      <c r="R674" s="41">
        <v>0</v>
      </c>
      <c r="T674" s="41">
        <v>77</v>
      </c>
      <c r="U674" s="22"/>
      <c r="V674" s="41">
        <v>498</v>
      </c>
      <c r="W674" s="41">
        <v>190</v>
      </c>
      <c r="X674" s="41">
        <v>0</v>
      </c>
      <c r="Y674" s="41">
        <v>308</v>
      </c>
      <c r="AA674" s="41">
        <v>0</v>
      </c>
      <c r="AB674" s="41"/>
      <c r="AC674" s="41">
        <f t="shared" si="143"/>
        <v>12</v>
      </c>
      <c r="AE674" s="41">
        <v>0</v>
      </c>
      <c r="AG674" s="41">
        <v>0</v>
      </c>
      <c r="AI674" s="41">
        <v>12</v>
      </c>
      <c r="AK674" s="41">
        <v>0</v>
      </c>
    </row>
    <row r="675" spans="2:37" outlineLevel="2" x14ac:dyDescent="0.2">
      <c r="B675" s="46">
        <v>2017</v>
      </c>
      <c r="C675" s="46">
        <v>7</v>
      </c>
      <c r="D675" s="22" t="s">
        <v>86</v>
      </c>
      <c r="E675" s="22" t="s">
        <v>424</v>
      </c>
      <c r="G675" s="41">
        <f t="shared" si="145"/>
        <v>324</v>
      </c>
      <c r="H675" s="22"/>
      <c r="I675" s="41">
        <v>49</v>
      </c>
      <c r="J675" s="41">
        <v>3</v>
      </c>
      <c r="K675" s="41">
        <v>0</v>
      </c>
      <c r="L675" s="41">
        <v>5</v>
      </c>
      <c r="M675" s="41">
        <v>0</v>
      </c>
      <c r="N675" s="41">
        <v>41</v>
      </c>
      <c r="P675" s="41">
        <v>0</v>
      </c>
      <c r="Q675" s="41">
        <v>0</v>
      </c>
      <c r="R675" s="41">
        <v>0</v>
      </c>
      <c r="T675" s="41">
        <v>0</v>
      </c>
      <c r="U675" s="22"/>
      <c r="V675" s="41">
        <v>275</v>
      </c>
      <c r="W675" s="41">
        <v>275</v>
      </c>
      <c r="X675" s="41">
        <v>0</v>
      </c>
      <c r="Y675" s="41">
        <v>0</v>
      </c>
      <c r="AA675" s="41">
        <v>0</v>
      </c>
      <c r="AB675" s="41"/>
      <c r="AC675" s="41">
        <f t="shared" si="143"/>
        <v>2</v>
      </c>
      <c r="AE675" s="41">
        <v>2</v>
      </c>
      <c r="AG675" s="41">
        <v>0</v>
      </c>
      <c r="AI675" s="41">
        <v>0</v>
      </c>
      <c r="AK675" s="41">
        <v>0</v>
      </c>
    </row>
    <row r="676" spans="2:37" outlineLevel="2" x14ac:dyDescent="0.2">
      <c r="B676" s="46">
        <v>2017</v>
      </c>
      <c r="C676" s="46">
        <v>7</v>
      </c>
      <c r="D676" s="22" t="s">
        <v>102</v>
      </c>
      <c r="E676" s="22" t="s">
        <v>444</v>
      </c>
      <c r="G676" s="41">
        <f t="shared" si="145"/>
        <v>352</v>
      </c>
      <c r="H676" s="22"/>
      <c r="I676" s="41">
        <v>106</v>
      </c>
      <c r="J676" s="41">
        <v>0</v>
      </c>
      <c r="K676" s="41">
        <v>0</v>
      </c>
      <c r="L676" s="41">
        <v>73</v>
      </c>
      <c r="M676" s="41">
        <v>0</v>
      </c>
      <c r="N676" s="41">
        <v>33</v>
      </c>
      <c r="P676" s="41">
        <v>28</v>
      </c>
      <c r="Q676" s="41">
        <v>28</v>
      </c>
      <c r="R676" s="41">
        <v>0</v>
      </c>
      <c r="T676" s="41">
        <v>26</v>
      </c>
      <c r="U676" s="22"/>
      <c r="V676" s="41">
        <v>192</v>
      </c>
      <c r="W676" s="41">
        <v>192</v>
      </c>
      <c r="X676" s="41">
        <v>0</v>
      </c>
      <c r="Y676" s="41">
        <v>0</v>
      </c>
      <c r="AA676" s="41">
        <v>0</v>
      </c>
      <c r="AB676" s="41"/>
      <c r="AC676" s="41">
        <f t="shared" si="143"/>
        <v>37</v>
      </c>
      <c r="AE676" s="41">
        <v>1</v>
      </c>
      <c r="AG676" s="41">
        <v>0</v>
      </c>
      <c r="AI676" s="41">
        <v>5</v>
      </c>
      <c r="AK676" s="41">
        <v>31</v>
      </c>
    </row>
    <row r="677" spans="2:37" outlineLevel="2" x14ac:dyDescent="0.2">
      <c r="B677" s="46">
        <v>2017</v>
      </c>
      <c r="C677" s="46">
        <v>7</v>
      </c>
      <c r="D677" s="22" t="s">
        <v>123</v>
      </c>
      <c r="E677" s="22" t="s">
        <v>467</v>
      </c>
      <c r="G677" s="41">
        <f t="shared" si="145"/>
        <v>1209</v>
      </c>
      <c r="H677" s="22"/>
      <c r="I677" s="41">
        <v>1014</v>
      </c>
      <c r="J677" s="41">
        <v>426</v>
      </c>
      <c r="K677" s="41">
        <v>0</v>
      </c>
      <c r="L677" s="41">
        <v>88</v>
      </c>
      <c r="M677" s="41">
        <v>0</v>
      </c>
      <c r="N677" s="41">
        <v>500</v>
      </c>
      <c r="P677" s="41">
        <v>0</v>
      </c>
      <c r="Q677" s="41">
        <v>0</v>
      </c>
      <c r="R677" s="41">
        <v>0</v>
      </c>
      <c r="T677" s="41">
        <v>4</v>
      </c>
      <c r="U677" s="22"/>
      <c r="V677" s="41">
        <v>191</v>
      </c>
      <c r="W677" s="41">
        <v>178</v>
      </c>
      <c r="X677" s="41">
        <v>13</v>
      </c>
      <c r="Y677" s="41">
        <v>0</v>
      </c>
      <c r="AA677" s="41">
        <v>0</v>
      </c>
      <c r="AB677" s="41"/>
      <c r="AC677" s="41">
        <f t="shared" si="143"/>
        <v>521</v>
      </c>
      <c r="AE677" s="41">
        <v>521</v>
      </c>
      <c r="AG677" s="41">
        <v>0</v>
      </c>
      <c r="AI677" s="41">
        <v>0</v>
      </c>
      <c r="AK677" s="41">
        <v>0</v>
      </c>
    </row>
    <row r="678" spans="2:37" outlineLevel="2" x14ac:dyDescent="0.2">
      <c r="B678" s="46">
        <v>2017</v>
      </c>
      <c r="C678" s="46">
        <v>7</v>
      </c>
      <c r="D678" s="22" t="s">
        <v>169</v>
      </c>
      <c r="E678" s="22" t="s">
        <v>516</v>
      </c>
      <c r="G678" s="41">
        <f t="shared" si="145"/>
        <v>295</v>
      </c>
      <c r="H678" s="22"/>
      <c r="I678" s="41">
        <v>68</v>
      </c>
      <c r="J678" s="41">
        <v>26</v>
      </c>
      <c r="K678" s="41">
        <v>3</v>
      </c>
      <c r="L678" s="41">
        <v>7</v>
      </c>
      <c r="M678" s="41">
        <v>32</v>
      </c>
      <c r="N678" s="41">
        <v>0</v>
      </c>
      <c r="P678" s="41">
        <v>19</v>
      </c>
      <c r="Q678" s="41">
        <v>0</v>
      </c>
      <c r="R678" s="41">
        <v>19</v>
      </c>
      <c r="T678" s="41">
        <v>62</v>
      </c>
      <c r="U678" s="22"/>
      <c r="V678" s="41">
        <v>146</v>
      </c>
      <c r="W678" s="41">
        <v>146</v>
      </c>
      <c r="X678" s="41">
        <v>0</v>
      </c>
      <c r="Y678" s="41">
        <v>0</v>
      </c>
      <c r="AA678" s="41">
        <v>0</v>
      </c>
      <c r="AB678" s="41"/>
      <c r="AC678" s="41">
        <f t="shared" si="143"/>
        <v>31</v>
      </c>
      <c r="AE678" s="41">
        <v>15</v>
      </c>
      <c r="AG678" s="41">
        <v>0</v>
      </c>
      <c r="AI678" s="41">
        <v>0</v>
      </c>
      <c r="AK678" s="41">
        <v>16</v>
      </c>
    </row>
    <row r="679" spans="2:37" outlineLevel="2" x14ac:dyDescent="0.2">
      <c r="B679" s="46">
        <v>2017</v>
      </c>
      <c r="C679" s="46">
        <v>7</v>
      </c>
      <c r="D679" s="22" t="s">
        <v>184</v>
      </c>
      <c r="E679" s="22" t="s">
        <v>535</v>
      </c>
      <c r="G679" s="41">
        <f t="shared" si="145"/>
        <v>306</v>
      </c>
      <c r="H679" s="22"/>
      <c r="I679" s="41">
        <v>84</v>
      </c>
      <c r="J679" s="41">
        <v>21</v>
      </c>
      <c r="K679" s="41">
        <v>5</v>
      </c>
      <c r="L679" s="41">
        <v>23</v>
      </c>
      <c r="M679" s="41">
        <v>0</v>
      </c>
      <c r="N679" s="41">
        <v>35</v>
      </c>
      <c r="P679" s="41">
        <v>14</v>
      </c>
      <c r="Q679" s="41">
        <v>5</v>
      </c>
      <c r="R679" s="41">
        <v>9</v>
      </c>
      <c r="T679" s="41">
        <v>3</v>
      </c>
      <c r="U679" s="22"/>
      <c r="V679" s="41">
        <v>205</v>
      </c>
      <c r="W679" s="41">
        <v>205</v>
      </c>
      <c r="X679" s="41">
        <v>0</v>
      </c>
      <c r="Y679" s="41">
        <v>0</v>
      </c>
      <c r="AA679" s="41">
        <v>0</v>
      </c>
      <c r="AB679" s="41"/>
      <c r="AC679" s="41">
        <f t="shared" ref="AC679:AC680" si="146">SUM(AD679:AK679)</f>
        <v>0</v>
      </c>
      <c r="AE679" s="41">
        <v>0</v>
      </c>
      <c r="AG679" s="41">
        <v>0</v>
      </c>
      <c r="AI679" s="41">
        <v>0</v>
      </c>
      <c r="AK679" s="41">
        <v>0</v>
      </c>
    </row>
    <row r="680" spans="2:37" outlineLevel="2" x14ac:dyDescent="0.2">
      <c r="B680" s="46">
        <v>2017</v>
      </c>
      <c r="C680" s="46">
        <v>7</v>
      </c>
      <c r="D680" s="22" t="s">
        <v>230</v>
      </c>
      <c r="E680" s="22" t="s">
        <v>594</v>
      </c>
      <c r="G680" s="41">
        <f t="shared" si="145"/>
        <v>83</v>
      </c>
      <c r="H680" s="22"/>
      <c r="I680" s="41">
        <v>36</v>
      </c>
      <c r="J680" s="41">
        <v>1</v>
      </c>
      <c r="K680" s="41">
        <v>1</v>
      </c>
      <c r="L680" s="41">
        <v>1</v>
      </c>
      <c r="M680" s="41">
        <v>0</v>
      </c>
      <c r="N680" s="41">
        <v>33</v>
      </c>
      <c r="P680" s="41">
        <v>2</v>
      </c>
      <c r="Q680" s="41">
        <v>2</v>
      </c>
      <c r="R680" s="41">
        <v>0</v>
      </c>
      <c r="T680" s="41">
        <v>9</v>
      </c>
      <c r="U680" s="22"/>
      <c r="V680" s="41">
        <v>36</v>
      </c>
      <c r="W680" s="41">
        <v>31</v>
      </c>
      <c r="X680" s="41">
        <v>5</v>
      </c>
      <c r="Y680" s="41">
        <v>0</v>
      </c>
      <c r="AA680" s="41">
        <v>0</v>
      </c>
      <c r="AB680" s="41"/>
      <c r="AC680" s="41">
        <f t="shared" si="146"/>
        <v>5</v>
      </c>
      <c r="AE680" s="41">
        <v>0</v>
      </c>
      <c r="AG680" s="41">
        <v>0</v>
      </c>
      <c r="AI680" s="41">
        <v>0</v>
      </c>
      <c r="AK680" s="41">
        <v>5</v>
      </c>
    </row>
    <row r="681" spans="2:37" outlineLevel="2" x14ac:dyDescent="0.2">
      <c r="B681" s="46">
        <v>2017</v>
      </c>
      <c r="C681" s="46">
        <v>7</v>
      </c>
      <c r="E681" s="22" t="s">
        <v>804</v>
      </c>
      <c r="G681" s="41">
        <f t="shared" si="145"/>
        <v>922</v>
      </c>
      <c r="H681" s="22"/>
      <c r="I681" s="41">
        <v>232</v>
      </c>
      <c r="J681" s="41">
        <v>72</v>
      </c>
      <c r="K681" s="41">
        <v>4</v>
      </c>
      <c r="L681" s="41">
        <v>86</v>
      </c>
      <c r="M681" s="41">
        <v>3</v>
      </c>
      <c r="N681" s="41">
        <v>67</v>
      </c>
      <c r="P681" s="41">
        <v>209</v>
      </c>
      <c r="Q681" s="41">
        <v>199</v>
      </c>
      <c r="R681" s="41">
        <v>10</v>
      </c>
      <c r="T681" s="41">
        <v>3</v>
      </c>
      <c r="U681" s="22"/>
      <c r="V681" s="41">
        <v>478</v>
      </c>
      <c r="W681" s="41">
        <v>397</v>
      </c>
      <c r="X681" s="41">
        <v>6</v>
      </c>
      <c r="Y681" s="41">
        <v>75</v>
      </c>
      <c r="AA681" s="41">
        <v>0</v>
      </c>
      <c r="AB681" s="41"/>
      <c r="AC681" s="41">
        <f t="shared" ref="AC681:AC688" si="147">SUM(AD681:AK681)</f>
        <v>43</v>
      </c>
      <c r="AE681" s="41">
        <v>14</v>
      </c>
      <c r="AG681" s="41">
        <v>8</v>
      </c>
      <c r="AI681" s="41">
        <v>0</v>
      </c>
      <c r="AK681" s="41">
        <v>21</v>
      </c>
    </row>
    <row r="682" spans="2:37" outlineLevel="1" x14ac:dyDescent="0.2">
      <c r="B682" s="46">
        <v>2017</v>
      </c>
      <c r="C682" s="47" t="s">
        <v>765</v>
      </c>
      <c r="G682" s="41">
        <f>SUBTOTAL(9,G673:G681)</f>
        <v>4783</v>
      </c>
      <c r="H682" s="22"/>
      <c r="I682" s="41">
        <f t="shared" ref="I682:N682" si="148">SUBTOTAL(9,I673:I681)</f>
        <v>2125</v>
      </c>
      <c r="J682" s="41">
        <f t="shared" si="148"/>
        <v>575</v>
      </c>
      <c r="K682" s="41">
        <f t="shared" si="148"/>
        <v>13</v>
      </c>
      <c r="L682" s="41">
        <f t="shared" si="148"/>
        <v>775</v>
      </c>
      <c r="M682" s="41">
        <f t="shared" si="148"/>
        <v>35</v>
      </c>
      <c r="N682" s="41">
        <f t="shared" si="148"/>
        <v>727</v>
      </c>
      <c r="P682" s="41">
        <f>SUBTOTAL(9,P673:P681)</f>
        <v>272</v>
      </c>
      <c r="Q682" s="41">
        <f>SUBTOTAL(9,Q673:Q681)</f>
        <v>234</v>
      </c>
      <c r="R682" s="41">
        <f>SUBTOTAL(9,R673:R681)</f>
        <v>38</v>
      </c>
      <c r="T682" s="41">
        <f>SUBTOTAL(9,T673:T681)</f>
        <v>191</v>
      </c>
      <c r="U682" s="22"/>
      <c r="V682" s="41">
        <f>SUBTOTAL(9,V673:V681)</f>
        <v>2195</v>
      </c>
      <c r="W682" s="41">
        <f>SUBTOTAL(9,W673:W681)</f>
        <v>1782</v>
      </c>
      <c r="X682" s="41">
        <f>SUBTOTAL(9,X673:X681)</f>
        <v>30</v>
      </c>
      <c r="Y682" s="41">
        <f>SUBTOTAL(9,Y673:Y681)</f>
        <v>383</v>
      </c>
      <c r="AA682" s="41">
        <f>SUBTOTAL(9,AA673:AA681)</f>
        <v>0</v>
      </c>
      <c r="AB682" s="41"/>
      <c r="AC682" s="41">
        <f>SUBTOTAL(9,AC673:AC681)</f>
        <v>1021</v>
      </c>
      <c r="AE682" s="41">
        <f>SUBTOTAL(9,AE673:AE681)</f>
        <v>923</v>
      </c>
      <c r="AG682" s="41">
        <f>SUBTOTAL(9,AG673:AG681)</f>
        <v>8</v>
      </c>
      <c r="AI682" s="41">
        <f>SUBTOTAL(9,AI673:AI681)</f>
        <v>17</v>
      </c>
      <c r="AK682" s="41">
        <f>SUBTOTAL(9,AK673:AK681)</f>
        <v>73</v>
      </c>
    </row>
    <row r="683" spans="2:37" outlineLevel="2" x14ac:dyDescent="0.2">
      <c r="B683" s="46">
        <v>2017</v>
      </c>
      <c r="C683" s="46">
        <v>8</v>
      </c>
      <c r="D683" s="22" t="s">
        <v>10</v>
      </c>
      <c r="E683" s="22" t="s">
        <v>334</v>
      </c>
      <c r="G683" s="41">
        <f t="shared" ref="G683:G688" si="149">SUM(I683,P683,T683,V683)</f>
        <v>780</v>
      </c>
      <c r="H683" s="22"/>
      <c r="I683" s="41">
        <v>86</v>
      </c>
      <c r="J683" s="41">
        <v>0</v>
      </c>
      <c r="K683" s="41">
        <v>0</v>
      </c>
      <c r="L683" s="41">
        <v>0</v>
      </c>
      <c r="M683" s="41">
        <v>0</v>
      </c>
      <c r="N683" s="41">
        <v>86</v>
      </c>
      <c r="P683" s="41">
        <v>570</v>
      </c>
      <c r="Q683" s="41">
        <v>555</v>
      </c>
      <c r="R683" s="41">
        <v>15</v>
      </c>
      <c r="T683" s="41">
        <v>0</v>
      </c>
      <c r="U683" s="22"/>
      <c r="V683" s="41">
        <v>124</v>
      </c>
      <c r="W683" s="41">
        <v>123</v>
      </c>
      <c r="X683" s="41">
        <v>1</v>
      </c>
      <c r="Y683" s="41">
        <v>0</v>
      </c>
      <c r="AA683" s="41">
        <v>0</v>
      </c>
      <c r="AB683" s="41"/>
      <c r="AC683" s="41">
        <f t="shared" si="147"/>
        <v>216</v>
      </c>
      <c r="AE683" s="41">
        <v>25</v>
      </c>
      <c r="AG683" s="41">
        <v>191</v>
      </c>
      <c r="AI683" s="41">
        <v>0</v>
      </c>
      <c r="AK683" s="41">
        <v>0</v>
      </c>
    </row>
    <row r="684" spans="2:37" outlineLevel="2" x14ac:dyDescent="0.2">
      <c r="B684" s="46">
        <v>2017</v>
      </c>
      <c r="C684" s="46">
        <v>8</v>
      </c>
      <c r="D684" s="22" t="s">
        <v>16</v>
      </c>
      <c r="E684" s="22" t="s">
        <v>340</v>
      </c>
      <c r="G684" s="41">
        <f t="shared" si="149"/>
        <v>137</v>
      </c>
      <c r="H684" s="22"/>
      <c r="I684" s="41">
        <v>39</v>
      </c>
      <c r="J684" s="41">
        <v>33</v>
      </c>
      <c r="K684" s="41">
        <v>0</v>
      </c>
      <c r="L684" s="41">
        <v>6</v>
      </c>
      <c r="M684" s="41">
        <v>0</v>
      </c>
      <c r="N684" s="41">
        <v>0</v>
      </c>
      <c r="P684" s="41">
        <v>0</v>
      </c>
      <c r="Q684" s="41">
        <v>0</v>
      </c>
      <c r="R684" s="41">
        <v>0</v>
      </c>
      <c r="T684" s="41">
        <v>14</v>
      </c>
      <c r="U684" s="22"/>
      <c r="V684" s="41">
        <v>84</v>
      </c>
      <c r="W684" s="41">
        <v>0</v>
      </c>
      <c r="X684" s="41">
        <v>84</v>
      </c>
      <c r="Y684" s="41">
        <v>0</v>
      </c>
      <c r="AA684" s="41">
        <v>0</v>
      </c>
      <c r="AB684" s="41"/>
      <c r="AC684" s="41">
        <f t="shared" si="147"/>
        <v>9</v>
      </c>
      <c r="AE684" s="41">
        <v>0</v>
      </c>
      <c r="AG684" s="41">
        <v>0</v>
      </c>
      <c r="AI684" s="41">
        <v>9</v>
      </c>
      <c r="AK684" s="41">
        <v>0</v>
      </c>
    </row>
    <row r="685" spans="2:37" outlineLevel="2" x14ac:dyDescent="0.2">
      <c r="B685" s="46">
        <v>2017</v>
      </c>
      <c r="C685" s="46">
        <v>8</v>
      </c>
      <c r="D685" s="22" t="s">
        <v>18</v>
      </c>
      <c r="E685" s="22" t="s">
        <v>342</v>
      </c>
      <c r="G685" s="41">
        <f t="shared" si="149"/>
        <v>854</v>
      </c>
      <c r="H685" s="22"/>
      <c r="I685" s="41">
        <v>213</v>
      </c>
      <c r="J685" s="41">
        <v>102</v>
      </c>
      <c r="K685" s="41">
        <v>0</v>
      </c>
      <c r="L685" s="41">
        <v>12</v>
      </c>
      <c r="M685" s="41">
        <v>99</v>
      </c>
      <c r="N685" s="41">
        <v>0</v>
      </c>
      <c r="P685" s="41">
        <v>423</v>
      </c>
      <c r="Q685" s="41">
        <v>423</v>
      </c>
      <c r="R685" s="41">
        <v>0</v>
      </c>
      <c r="T685" s="41">
        <v>0</v>
      </c>
      <c r="U685" s="22"/>
      <c r="V685" s="41">
        <v>218</v>
      </c>
      <c r="W685" s="41">
        <v>177</v>
      </c>
      <c r="X685" s="41">
        <v>0</v>
      </c>
      <c r="Y685" s="41">
        <v>41</v>
      </c>
      <c r="AA685" s="41">
        <v>4</v>
      </c>
      <c r="AB685" s="41"/>
      <c r="AC685" s="41">
        <f t="shared" si="147"/>
        <v>189</v>
      </c>
      <c r="AE685" s="41">
        <v>0</v>
      </c>
      <c r="AG685" s="41">
        <v>123</v>
      </c>
      <c r="AI685" s="41">
        <v>66</v>
      </c>
      <c r="AK685" s="41">
        <v>0</v>
      </c>
    </row>
    <row r="686" spans="2:37" outlineLevel="2" x14ac:dyDescent="0.2">
      <c r="B686" s="46">
        <v>2017</v>
      </c>
      <c r="C686" s="46">
        <v>8</v>
      </c>
      <c r="D686" s="22" t="s">
        <v>19</v>
      </c>
      <c r="E686" s="22" t="s">
        <v>343</v>
      </c>
      <c r="G686" s="41">
        <f t="shared" si="149"/>
        <v>241</v>
      </c>
      <c r="H686" s="22"/>
      <c r="I686" s="41">
        <v>30</v>
      </c>
      <c r="J686" s="41">
        <v>0</v>
      </c>
      <c r="K686" s="41">
        <v>1</v>
      </c>
      <c r="L686" s="41">
        <v>28</v>
      </c>
      <c r="M686" s="41">
        <v>0</v>
      </c>
      <c r="N686" s="41">
        <v>1</v>
      </c>
      <c r="P686" s="41">
        <v>143</v>
      </c>
      <c r="Q686" s="41">
        <v>133</v>
      </c>
      <c r="R686" s="41">
        <v>10</v>
      </c>
      <c r="T686" s="41">
        <v>0</v>
      </c>
      <c r="U686" s="22"/>
      <c r="V686" s="41">
        <v>68</v>
      </c>
      <c r="W686" s="41">
        <v>68</v>
      </c>
      <c r="X686" s="41">
        <v>0</v>
      </c>
      <c r="Y686" s="41">
        <v>0</v>
      </c>
      <c r="AA686" s="41">
        <v>62</v>
      </c>
      <c r="AB686" s="41"/>
      <c r="AC686" s="41">
        <f t="shared" si="147"/>
        <v>1</v>
      </c>
      <c r="AE686" s="41">
        <v>0</v>
      </c>
      <c r="AG686" s="41">
        <v>0</v>
      </c>
      <c r="AI686" s="41">
        <v>0</v>
      </c>
      <c r="AK686" s="41">
        <v>1</v>
      </c>
    </row>
    <row r="687" spans="2:37" outlineLevel="2" x14ac:dyDescent="0.2">
      <c r="B687" s="46">
        <v>2017</v>
      </c>
      <c r="C687" s="46">
        <v>8</v>
      </c>
      <c r="D687" s="22" t="s">
        <v>68</v>
      </c>
      <c r="E687" s="22" t="s">
        <v>405</v>
      </c>
      <c r="G687" s="41">
        <f t="shared" si="149"/>
        <v>36</v>
      </c>
      <c r="H687" s="22"/>
      <c r="I687" s="41">
        <v>3</v>
      </c>
      <c r="J687" s="41">
        <v>3</v>
      </c>
      <c r="K687" s="41">
        <v>0</v>
      </c>
      <c r="L687" s="41">
        <v>0</v>
      </c>
      <c r="M687" s="41">
        <v>0</v>
      </c>
      <c r="N687" s="41">
        <v>0</v>
      </c>
      <c r="P687" s="41">
        <v>0</v>
      </c>
      <c r="Q687" s="41">
        <v>0</v>
      </c>
      <c r="R687" s="41">
        <v>0</v>
      </c>
      <c r="T687" s="41">
        <v>0</v>
      </c>
      <c r="U687" s="22"/>
      <c r="V687" s="41">
        <v>33</v>
      </c>
      <c r="W687" s="41">
        <v>33</v>
      </c>
      <c r="X687" s="41">
        <v>0</v>
      </c>
      <c r="Y687" s="41">
        <v>0</v>
      </c>
      <c r="AA687" s="41">
        <v>0</v>
      </c>
      <c r="AB687" s="41"/>
      <c r="AC687" s="41">
        <f t="shared" si="147"/>
        <v>0</v>
      </c>
      <c r="AE687" s="41">
        <v>0</v>
      </c>
      <c r="AG687" s="41">
        <v>0</v>
      </c>
      <c r="AI687" s="41">
        <v>0</v>
      </c>
      <c r="AK687" s="41">
        <v>0</v>
      </c>
    </row>
    <row r="688" spans="2:37" outlineLevel="2" x14ac:dyDescent="0.2">
      <c r="B688" s="46">
        <v>2017</v>
      </c>
      <c r="C688" s="46">
        <v>8</v>
      </c>
      <c r="E688" s="22" t="s">
        <v>804</v>
      </c>
      <c r="G688" s="41">
        <f t="shared" si="149"/>
        <v>0</v>
      </c>
      <c r="H688" s="22"/>
      <c r="I688" s="41">
        <v>0</v>
      </c>
      <c r="J688" s="41">
        <v>0</v>
      </c>
      <c r="K688" s="41">
        <v>0</v>
      </c>
      <c r="L688" s="41">
        <v>0</v>
      </c>
      <c r="M688" s="41">
        <v>0</v>
      </c>
      <c r="N688" s="41">
        <v>0</v>
      </c>
      <c r="P688" s="41">
        <v>0</v>
      </c>
      <c r="Q688" s="41">
        <v>0</v>
      </c>
      <c r="R688" s="41">
        <v>0</v>
      </c>
      <c r="T688" s="41">
        <v>0</v>
      </c>
      <c r="U688" s="22"/>
      <c r="V688" s="41">
        <v>0</v>
      </c>
      <c r="W688" s="41">
        <v>0</v>
      </c>
      <c r="X688" s="41">
        <v>0</v>
      </c>
      <c r="Y688" s="41">
        <v>0</v>
      </c>
      <c r="AA688" s="41">
        <v>0</v>
      </c>
      <c r="AB688" s="41"/>
      <c r="AC688" s="41">
        <f t="shared" si="147"/>
        <v>0</v>
      </c>
      <c r="AE688" s="41">
        <v>0</v>
      </c>
      <c r="AG688" s="41">
        <v>0</v>
      </c>
      <c r="AI688" s="41">
        <v>0</v>
      </c>
      <c r="AK688" s="41">
        <v>0</v>
      </c>
    </row>
    <row r="689" spans="2:37" outlineLevel="1" x14ac:dyDescent="0.2">
      <c r="B689" s="46">
        <v>2017</v>
      </c>
      <c r="C689" s="47" t="s">
        <v>766</v>
      </c>
      <c r="G689" s="41">
        <f>SUBTOTAL(9,G683:G688)</f>
        <v>2048</v>
      </c>
      <c r="H689" s="22"/>
      <c r="I689" s="41">
        <f t="shared" ref="I689:N689" si="150">SUBTOTAL(9,I683:I688)</f>
        <v>371</v>
      </c>
      <c r="J689" s="41">
        <f t="shared" si="150"/>
        <v>138</v>
      </c>
      <c r="K689" s="41">
        <f t="shared" si="150"/>
        <v>1</v>
      </c>
      <c r="L689" s="41">
        <f t="shared" si="150"/>
        <v>46</v>
      </c>
      <c r="M689" s="41">
        <f t="shared" si="150"/>
        <v>99</v>
      </c>
      <c r="N689" s="41">
        <f t="shared" si="150"/>
        <v>87</v>
      </c>
      <c r="P689" s="41">
        <f>SUBTOTAL(9,P683:P688)</f>
        <v>1136</v>
      </c>
      <c r="Q689" s="41">
        <f>SUBTOTAL(9,Q683:Q688)</f>
        <v>1111</v>
      </c>
      <c r="R689" s="41">
        <f>SUBTOTAL(9,R683:R688)</f>
        <v>25</v>
      </c>
      <c r="T689" s="41">
        <f>SUBTOTAL(9,T683:T688)</f>
        <v>14</v>
      </c>
      <c r="U689" s="22"/>
      <c r="V689" s="41">
        <f>SUBTOTAL(9,V683:V688)</f>
        <v>527</v>
      </c>
      <c r="W689" s="41">
        <f>SUBTOTAL(9,W683:W688)</f>
        <v>401</v>
      </c>
      <c r="X689" s="41">
        <f>SUBTOTAL(9,X683:X688)</f>
        <v>85</v>
      </c>
      <c r="Y689" s="41">
        <f>SUBTOTAL(9,Y683:Y688)</f>
        <v>41</v>
      </c>
      <c r="AA689" s="41">
        <f>SUBTOTAL(9,AA683:AA688)</f>
        <v>66</v>
      </c>
      <c r="AB689" s="41"/>
      <c r="AC689" s="41">
        <f>SUBTOTAL(9,AC683:AC688)</f>
        <v>415</v>
      </c>
      <c r="AE689" s="41">
        <f>SUBTOTAL(9,AE683:AE688)</f>
        <v>25</v>
      </c>
      <c r="AG689" s="41">
        <f>SUBTOTAL(9,AG683:AG688)</f>
        <v>314</v>
      </c>
      <c r="AI689" s="41">
        <f>SUBTOTAL(9,AI683:AI688)</f>
        <v>75</v>
      </c>
      <c r="AK689" s="41">
        <f>SUBTOTAL(9,AK683:AK688)</f>
        <v>1</v>
      </c>
    </row>
    <row r="690" spans="2:37" x14ac:dyDescent="0.2">
      <c r="B690" s="31"/>
      <c r="C690" s="31"/>
      <c r="D690" s="31"/>
      <c r="E690" s="31"/>
      <c r="F690" s="31"/>
      <c r="G690" s="66"/>
      <c r="H690" s="66"/>
      <c r="I690" s="66"/>
      <c r="J690" s="31"/>
      <c r="K690" s="31"/>
      <c r="L690" s="31"/>
      <c r="M690" s="31"/>
      <c r="N690" s="31"/>
      <c r="O690" s="31"/>
      <c r="P690" s="66"/>
      <c r="Q690" s="31"/>
      <c r="R690" s="31"/>
      <c r="S690" s="31"/>
      <c r="T690" s="66"/>
      <c r="U690" s="66"/>
      <c r="V690" s="66"/>
      <c r="W690" s="31"/>
      <c r="X690" s="31"/>
      <c r="Y690" s="31"/>
      <c r="Z690" s="31"/>
      <c r="AA690" s="31"/>
      <c r="AB690" s="31"/>
      <c r="AC690" s="31"/>
      <c r="AD690" s="31"/>
      <c r="AE690" s="31"/>
      <c r="AF690" s="31"/>
      <c r="AG690" s="31"/>
      <c r="AH690" s="31"/>
      <c r="AI690" s="31"/>
      <c r="AJ690" s="31"/>
      <c r="AK690" s="31"/>
    </row>
    <row r="691" spans="2:37" x14ac:dyDescent="0.2">
      <c r="B691" s="2" t="s">
        <v>725</v>
      </c>
    </row>
  </sheetData>
  <sortState ref="B397:E726">
    <sortCondition ref="B397:B726"/>
    <sortCondition ref="C397:C726"/>
    <sortCondition ref="D397:D726"/>
  </sortState>
  <mergeCells count="3">
    <mergeCell ref="I3:N3"/>
    <mergeCell ref="P3:R3"/>
    <mergeCell ref="AE3:AK3"/>
  </mergeCells>
  <pageMargins left="0.7" right="0.7" top="0.75" bottom="0.75" header="0.3" footer="0.3"/>
  <pageSetup paperSize="8" scale="48" orientation="portrait" r:id="rId1"/>
  <rowBreaks count="3" manualBreakCount="3">
    <brk id="205" max="36" man="1"/>
    <brk id="350" max="36" man="1"/>
    <brk id="559" max="36" man="1"/>
  </rowBreaks>
  <colBreaks count="1" manualBreakCount="1">
    <brk id="37"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16</vt:i4>
      </vt:variant>
      <vt:variant>
        <vt:lpstr>Benoemde bereiken</vt:lpstr>
      </vt:variant>
      <vt:variant>
        <vt:i4>11</vt:i4>
      </vt:variant>
    </vt:vector>
  </HeadingPairs>
  <TitlesOfParts>
    <vt:vector size="27" baseType="lpstr">
      <vt:lpstr>Voorblad</vt:lpstr>
      <vt:lpstr>Inhoud</vt:lpstr>
      <vt:lpstr>Toelichting</vt:lpstr>
      <vt:lpstr>Bronbestanden</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Bronbestanden!Afdrukbereik</vt:lpstr>
      <vt:lpstr>Inhoud!Afdrukbereik</vt:lpstr>
      <vt:lpstr>'Tabel 1'!Afdrukbereik</vt:lpstr>
      <vt:lpstr>'Tabel 10'!Afdrukbereik</vt:lpstr>
      <vt:lpstr>'Tabel 4'!Afdrukbereik</vt:lpstr>
      <vt:lpstr>'Tabel 5'!Afdrukbereik</vt:lpstr>
      <vt:lpstr>'Tabel 6'!Afdrukbereik</vt:lpstr>
      <vt:lpstr>'Tabel 7'!Afdrukbereik</vt:lpstr>
      <vt:lpstr>'Tabel 9'!Afdrukbereik</vt:lpstr>
      <vt:lpstr>Toelichting!Afdrukbereik</vt:lpstr>
      <vt:lpstr>Voorblad!Afdrukbereik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2020-10-14T06:48:25Z</dcterms:modified>
</cp:coreProperties>
</file>